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5DC3D65-68BB-4F79-98B1-1B37CCC5600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Yearly total" sheetId="1" r:id="rId1"/>
    <sheet name="January" sheetId="3" r:id="rId2"/>
    <sheet name="February" sheetId="4" r:id="rId3"/>
    <sheet name="March" sheetId="5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definedNames>
    <definedName name="_xlnm._FilterDatabase" localSheetId="4" hidden="1">April!$A$1:$G$2185</definedName>
    <definedName name="_xlnm._FilterDatabase" localSheetId="8" hidden="1">August!$A$1:$G$2185</definedName>
    <definedName name="_xlnm._FilterDatabase" localSheetId="12" hidden="1">December!$A$1:$G$2185</definedName>
    <definedName name="_xlnm._FilterDatabase" localSheetId="2" hidden="1">February!$A$1:$G$2185</definedName>
    <definedName name="_xlnm._FilterDatabase" localSheetId="1" hidden="1">January!$A$1:$G$2185</definedName>
    <definedName name="_xlnm._FilterDatabase" localSheetId="7" hidden="1">July!$A$1:$G$2185</definedName>
    <definedName name="_xlnm._FilterDatabase" localSheetId="6" hidden="1">June!$A$1:$G$2185</definedName>
    <definedName name="_xlnm._FilterDatabase" localSheetId="3" hidden="1">March!$A$1:$G$2185</definedName>
    <definedName name="_xlnm._FilterDatabase" localSheetId="5" hidden="1">May!$A$1:$G$2185</definedName>
    <definedName name="_xlnm._FilterDatabase" localSheetId="11" hidden="1">November!$A$1:$G$2185</definedName>
    <definedName name="_xlnm._FilterDatabase" localSheetId="10" hidden="1">October!$A$1:$G$2185</definedName>
    <definedName name="_xlnm._FilterDatabase" localSheetId="9" hidden="1">September!$A$1:$G$2185</definedName>
    <definedName name="_xlnm._FilterDatabase" localSheetId="0" hidden="1">'Yearly total'!$A$1:$G$2185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08" i="7" l="1"/>
  <c r="D2108" i="7"/>
  <c r="E2108" i="7"/>
  <c r="F2108" i="7"/>
  <c r="G2108" i="7"/>
  <c r="C2109" i="7"/>
  <c r="D2109" i="7"/>
  <c r="E2109" i="7"/>
  <c r="F2109" i="7"/>
  <c r="G2109" i="7"/>
  <c r="C2110" i="7"/>
  <c r="D2110" i="7"/>
  <c r="E2110" i="7"/>
  <c r="F2110" i="7"/>
  <c r="G2110" i="7"/>
  <c r="C2111" i="7"/>
  <c r="D2111" i="7"/>
  <c r="E2111" i="7"/>
  <c r="F2111" i="7"/>
  <c r="G2111" i="7"/>
  <c r="C2112" i="7"/>
  <c r="D2112" i="7"/>
  <c r="E2112" i="7"/>
  <c r="F2112" i="7"/>
  <c r="G2112" i="7"/>
  <c r="C2113" i="7"/>
  <c r="D2113" i="7"/>
  <c r="E2113" i="7"/>
  <c r="F2113" i="7"/>
  <c r="G2113" i="7"/>
  <c r="C2114" i="7"/>
  <c r="D2114" i="7"/>
  <c r="E2114" i="7"/>
  <c r="F2114" i="7"/>
  <c r="G2114" i="7"/>
  <c r="C2115" i="7"/>
  <c r="D2115" i="7"/>
  <c r="E2115" i="7"/>
  <c r="F2115" i="7"/>
  <c r="G2115" i="7"/>
  <c r="C2116" i="7"/>
  <c r="D2116" i="7"/>
  <c r="E2116" i="7"/>
  <c r="F2116" i="7"/>
  <c r="G2116" i="7"/>
  <c r="C2117" i="7"/>
  <c r="D2117" i="7"/>
  <c r="E2117" i="7"/>
  <c r="F2117" i="7"/>
  <c r="G2117" i="7"/>
  <c r="C2118" i="7"/>
  <c r="D2118" i="7"/>
  <c r="E2118" i="7"/>
  <c r="F2118" i="7"/>
  <c r="G2118" i="7"/>
  <c r="C2119" i="7"/>
  <c r="D2119" i="7"/>
  <c r="E2119" i="7"/>
  <c r="F2119" i="7"/>
  <c r="G2119" i="7"/>
  <c r="C2120" i="7"/>
  <c r="D2120" i="7"/>
  <c r="E2120" i="7"/>
  <c r="F2120" i="7"/>
  <c r="G2120" i="7"/>
  <c r="C2121" i="7"/>
  <c r="D2121" i="7"/>
  <c r="E2121" i="7"/>
  <c r="F2121" i="7"/>
  <c r="G2121" i="7"/>
  <c r="C2122" i="7"/>
  <c r="D2122" i="7"/>
  <c r="E2122" i="7"/>
  <c r="F2122" i="7"/>
  <c r="G2122" i="7"/>
  <c r="C2123" i="7"/>
  <c r="D2123" i="7"/>
  <c r="E2123" i="7"/>
  <c r="F2123" i="7"/>
  <c r="G2123" i="7"/>
  <c r="C2124" i="7"/>
  <c r="D2124" i="7"/>
  <c r="E2124" i="7"/>
  <c r="F2124" i="7"/>
  <c r="G2124" i="7"/>
  <c r="C2125" i="7"/>
  <c r="D2125" i="7"/>
  <c r="E2125" i="7"/>
  <c r="F2125" i="7"/>
  <c r="G2125" i="7"/>
  <c r="C2126" i="7"/>
  <c r="D2126" i="7"/>
  <c r="E2126" i="7"/>
  <c r="F2126" i="7"/>
  <c r="G2126" i="7"/>
  <c r="C2127" i="7"/>
  <c r="D2127" i="7"/>
  <c r="E2127" i="7"/>
  <c r="F2127" i="7"/>
  <c r="G2127" i="7"/>
  <c r="C2128" i="7"/>
  <c r="D2128" i="7"/>
  <c r="E2128" i="7"/>
  <c r="F2128" i="7"/>
  <c r="G2128" i="7"/>
  <c r="C2129" i="7"/>
  <c r="D2129" i="7"/>
  <c r="E2129" i="7"/>
  <c r="F2129" i="7"/>
  <c r="G2129" i="7"/>
  <c r="C2130" i="7"/>
  <c r="D2130" i="7"/>
  <c r="E2130" i="7"/>
  <c r="F2130" i="7"/>
  <c r="G2130" i="7"/>
  <c r="C2131" i="7"/>
  <c r="D2131" i="7"/>
  <c r="E2131" i="7"/>
  <c r="F2131" i="7"/>
  <c r="G2131" i="7"/>
  <c r="C2132" i="7"/>
  <c r="D2132" i="7"/>
  <c r="E2132" i="7"/>
  <c r="F2132" i="7"/>
  <c r="G2132" i="7"/>
  <c r="C2133" i="7"/>
  <c r="D2133" i="7"/>
  <c r="E2133" i="7"/>
  <c r="F2133" i="7"/>
  <c r="G2133" i="7"/>
  <c r="C2134" i="7"/>
  <c r="D2134" i="7"/>
  <c r="E2134" i="7"/>
  <c r="F2134" i="7"/>
  <c r="G2134" i="7"/>
  <c r="C2135" i="7"/>
  <c r="D2135" i="7"/>
  <c r="E2135" i="7"/>
  <c r="F2135" i="7"/>
  <c r="G2135" i="7"/>
  <c r="C2136" i="7"/>
  <c r="D2136" i="7"/>
  <c r="E2136" i="7"/>
  <c r="F2136" i="7"/>
  <c r="G2136" i="7"/>
  <c r="C2137" i="7"/>
  <c r="D2137" i="7"/>
  <c r="E2137" i="7"/>
  <c r="F2137" i="7"/>
  <c r="G2137" i="7"/>
  <c r="C2138" i="7"/>
  <c r="D2138" i="7"/>
  <c r="E2138" i="7"/>
  <c r="F2138" i="7"/>
  <c r="G2138" i="7"/>
  <c r="C2139" i="7"/>
  <c r="D2139" i="7"/>
  <c r="E2139" i="7"/>
  <c r="F2139" i="7"/>
  <c r="G2139" i="7"/>
  <c r="C2140" i="7"/>
  <c r="D2140" i="7"/>
  <c r="E2140" i="7"/>
  <c r="F2140" i="7"/>
  <c r="G2140" i="7"/>
  <c r="C2141" i="7"/>
  <c r="D2141" i="7"/>
  <c r="E2141" i="7"/>
  <c r="F2141" i="7"/>
  <c r="G2141" i="7"/>
  <c r="C2142" i="7"/>
  <c r="D2142" i="7"/>
  <c r="E2142" i="7"/>
  <c r="F2142" i="7"/>
  <c r="G2142" i="7"/>
  <c r="C2143" i="7"/>
  <c r="D2143" i="7"/>
  <c r="E2143" i="7"/>
  <c r="F2143" i="7"/>
  <c r="G2143" i="7"/>
  <c r="C2144" i="7"/>
  <c r="D2144" i="7"/>
  <c r="E2144" i="7"/>
  <c r="F2144" i="7"/>
  <c r="G2144" i="7"/>
  <c r="C2145" i="7"/>
  <c r="D2145" i="7"/>
  <c r="E2145" i="7"/>
  <c r="F2145" i="7"/>
  <c r="G2145" i="7"/>
  <c r="C2146" i="7"/>
  <c r="D2146" i="7"/>
  <c r="E2146" i="7"/>
  <c r="F2146" i="7"/>
  <c r="G2146" i="7"/>
  <c r="C2147" i="7"/>
  <c r="D2147" i="7"/>
  <c r="E2147" i="7"/>
  <c r="F2147" i="7"/>
  <c r="G2147" i="7"/>
  <c r="C2148" i="7"/>
  <c r="D2148" i="7"/>
  <c r="E2148" i="7"/>
  <c r="F2148" i="7"/>
  <c r="G2148" i="7"/>
  <c r="C2149" i="7"/>
  <c r="D2149" i="7"/>
  <c r="E2149" i="7"/>
  <c r="F2149" i="7"/>
  <c r="G2149" i="7"/>
  <c r="C2150" i="7"/>
  <c r="D2150" i="7"/>
  <c r="E2150" i="7"/>
  <c r="F2150" i="7"/>
  <c r="G2150" i="7"/>
  <c r="C2151" i="7"/>
  <c r="D2151" i="7"/>
  <c r="E2151" i="7"/>
  <c r="F2151" i="7"/>
  <c r="G2151" i="7"/>
  <c r="C2152" i="7"/>
  <c r="D2152" i="7"/>
  <c r="E2152" i="7"/>
  <c r="F2152" i="7"/>
  <c r="G2152" i="7"/>
  <c r="C2153" i="7"/>
  <c r="D2153" i="7"/>
  <c r="E2153" i="7"/>
  <c r="F2153" i="7"/>
  <c r="G2153" i="7"/>
  <c r="C2154" i="7"/>
  <c r="D2154" i="7"/>
  <c r="E2154" i="7"/>
  <c r="F2154" i="7"/>
  <c r="G2154" i="7"/>
  <c r="C2155" i="7"/>
  <c r="D2155" i="7"/>
  <c r="E2155" i="7"/>
  <c r="F2155" i="7"/>
  <c r="G2155" i="7"/>
  <c r="C2156" i="7"/>
  <c r="D2156" i="7"/>
  <c r="E2156" i="7"/>
  <c r="F2156" i="7"/>
  <c r="G2156" i="7"/>
  <c r="C2157" i="7"/>
  <c r="D2157" i="7"/>
  <c r="E2157" i="7"/>
  <c r="F2157" i="7"/>
  <c r="G2157" i="7"/>
  <c r="C2158" i="7"/>
  <c r="D2158" i="7"/>
  <c r="E2158" i="7"/>
  <c r="F2158" i="7"/>
  <c r="G2158" i="7"/>
  <c r="C2159" i="7"/>
  <c r="D2159" i="7"/>
  <c r="E2159" i="7"/>
  <c r="F2159" i="7"/>
  <c r="G2159" i="7"/>
  <c r="C2160" i="7"/>
  <c r="D2160" i="7"/>
  <c r="E2160" i="7"/>
  <c r="F2160" i="7"/>
  <c r="G2160" i="7"/>
  <c r="C2161" i="7"/>
  <c r="D2161" i="7"/>
  <c r="E2161" i="7"/>
  <c r="F2161" i="7"/>
  <c r="G2161" i="7"/>
  <c r="C2162" i="7"/>
  <c r="D2162" i="7"/>
  <c r="E2162" i="7"/>
  <c r="F2162" i="7"/>
  <c r="G2162" i="7"/>
  <c r="C2163" i="7"/>
  <c r="D2163" i="7"/>
  <c r="E2163" i="7"/>
  <c r="F2163" i="7"/>
  <c r="G2163" i="7"/>
  <c r="C2164" i="7"/>
  <c r="D2164" i="7"/>
  <c r="E2164" i="7"/>
  <c r="F2164" i="7"/>
  <c r="G2164" i="7"/>
  <c r="C2165" i="7"/>
  <c r="D2165" i="7"/>
  <c r="E2165" i="7"/>
  <c r="F2165" i="7"/>
  <c r="G2165" i="7"/>
  <c r="C2166" i="7"/>
  <c r="D2166" i="7"/>
  <c r="E2166" i="7"/>
  <c r="F2166" i="7"/>
  <c r="G2166" i="7"/>
  <c r="C2167" i="7"/>
  <c r="D2167" i="7"/>
  <c r="E2167" i="7"/>
  <c r="F2167" i="7"/>
  <c r="G2167" i="7"/>
  <c r="C2168" i="7"/>
  <c r="D2168" i="7"/>
  <c r="E2168" i="7"/>
  <c r="F2168" i="7"/>
  <c r="G2168" i="7"/>
  <c r="C2169" i="7"/>
  <c r="D2169" i="7"/>
  <c r="E2169" i="7"/>
  <c r="F2169" i="7"/>
  <c r="G2169" i="7"/>
  <c r="C2170" i="7"/>
  <c r="D2170" i="7"/>
  <c r="E2170" i="7"/>
  <c r="F2170" i="7"/>
  <c r="G2170" i="7"/>
  <c r="C2171" i="7"/>
  <c r="D2171" i="7"/>
  <c r="E2171" i="7"/>
  <c r="F2171" i="7"/>
  <c r="G2171" i="7"/>
  <c r="C2172" i="7"/>
  <c r="D2172" i="7"/>
  <c r="E2172" i="7"/>
  <c r="F2172" i="7"/>
  <c r="G2172" i="7"/>
  <c r="C2173" i="7"/>
  <c r="D2173" i="7"/>
  <c r="E2173" i="7"/>
  <c r="F2173" i="7"/>
  <c r="G2173" i="7"/>
  <c r="C2174" i="7"/>
  <c r="D2174" i="7"/>
  <c r="E2174" i="7"/>
  <c r="F2174" i="7"/>
  <c r="G2174" i="7"/>
  <c r="C2175" i="7"/>
  <c r="D2175" i="7"/>
  <c r="E2175" i="7"/>
  <c r="F2175" i="7"/>
  <c r="G2175" i="7"/>
  <c r="C2176" i="7"/>
  <c r="D2176" i="7"/>
  <c r="E2176" i="7"/>
  <c r="F2176" i="7"/>
  <c r="G2176" i="7"/>
  <c r="C2177" i="7"/>
  <c r="D2177" i="7"/>
  <c r="E2177" i="7"/>
  <c r="F2177" i="7"/>
  <c r="G2177" i="7"/>
  <c r="C2178" i="7"/>
  <c r="D2178" i="7"/>
  <c r="E2178" i="7"/>
  <c r="F2178" i="7"/>
  <c r="G2178" i="7"/>
  <c r="C2179" i="7"/>
  <c r="D2179" i="7"/>
  <c r="E2179" i="7"/>
  <c r="F2179" i="7"/>
  <c r="G2179" i="7"/>
  <c r="C2180" i="7"/>
  <c r="D2180" i="7"/>
  <c r="E2180" i="7"/>
  <c r="F2180" i="7"/>
  <c r="G2180" i="7"/>
  <c r="C2181" i="7"/>
  <c r="D2181" i="7"/>
  <c r="E2181" i="7"/>
  <c r="F2181" i="7"/>
  <c r="G2181" i="7"/>
  <c r="C2182" i="7"/>
  <c r="D2182" i="7"/>
  <c r="E2182" i="7"/>
  <c r="F2182" i="7"/>
  <c r="G2182" i="7"/>
  <c r="C2183" i="7"/>
  <c r="D2183" i="7"/>
  <c r="E2183" i="7"/>
  <c r="F2183" i="7"/>
  <c r="G2183" i="7"/>
  <c r="C2184" i="7"/>
  <c r="D2184" i="7"/>
  <c r="E2184" i="7"/>
  <c r="F2184" i="7"/>
  <c r="G2184" i="7"/>
  <c r="C2185" i="7"/>
  <c r="D2185" i="7"/>
  <c r="E2185" i="7"/>
  <c r="F2185" i="7"/>
  <c r="G2185" i="7"/>
  <c r="G2107" i="1" l="1"/>
  <c r="F2107" i="1"/>
  <c r="E2107" i="1"/>
  <c r="D2107" i="1"/>
  <c r="C2107" i="1"/>
  <c r="G2106" i="1"/>
  <c r="F2106" i="1"/>
  <c r="E2106" i="1"/>
  <c r="D2106" i="1"/>
  <c r="C2106" i="1"/>
  <c r="G2105" i="1"/>
  <c r="F2105" i="1"/>
  <c r="E2105" i="1"/>
  <c r="D2105" i="1"/>
  <c r="C2105" i="1"/>
  <c r="G2104" i="1"/>
  <c r="F2104" i="1"/>
  <c r="E2104" i="1"/>
  <c r="D2104" i="1"/>
  <c r="C2104" i="1"/>
  <c r="G2103" i="1"/>
  <c r="F2103" i="1"/>
  <c r="E2103" i="1"/>
  <c r="D2103" i="1"/>
  <c r="C2103" i="1"/>
  <c r="G2102" i="1"/>
  <c r="F2102" i="1"/>
  <c r="E2102" i="1"/>
  <c r="D2102" i="1"/>
  <c r="C2102" i="1"/>
  <c r="G2101" i="1"/>
  <c r="F2101" i="1"/>
  <c r="E2101" i="1"/>
  <c r="D2101" i="1"/>
  <c r="C2101" i="1"/>
  <c r="G2100" i="1"/>
  <c r="F2100" i="1"/>
  <c r="E2100" i="1"/>
  <c r="D2100" i="1"/>
  <c r="C2100" i="1"/>
  <c r="G2099" i="1"/>
  <c r="F2099" i="1"/>
  <c r="E2099" i="1"/>
  <c r="D2099" i="1"/>
  <c r="C2099" i="1"/>
  <c r="G2098" i="1"/>
  <c r="F2098" i="1"/>
  <c r="E2098" i="1"/>
  <c r="D2098" i="1"/>
  <c r="C2098" i="1"/>
  <c r="G2097" i="1"/>
  <c r="F2097" i="1"/>
  <c r="E2097" i="1"/>
  <c r="D2097" i="1"/>
  <c r="C2097" i="1"/>
  <c r="G2096" i="1"/>
  <c r="F2096" i="1"/>
  <c r="E2096" i="1"/>
  <c r="D2096" i="1"/>
  <c r="C2096" i="1"/>
  <c r="G2095" i="1"/>
  <c r="F2095" i="1"/>
  <c r="E2095" i="1"/>
  <c r="D2095" i="1"/>
  <c r="C2095" i="1"/>
  <c r="G2094" i="1"/>
  <c r="F2094" i="1"/>
  <c r="E2094" i="1"/>
  <c r="D2094" i="1"/>
  <c r="C2094" i="1"/>
  <c r="G2093" i="1"/>
  <c r="F2093" i="1"/>
  <c r="E2093" i="1"/>
  <c r="D2093" i="1"/>
  <c r="C2093" i="1"/>
  <c r="G2092" i="1"/>
  <c r="F2092" i="1"/>
  <c r="E2092" i="1"/>
  <c r="D2092" i="1"/>
  <c r="C2092" i="1"/>
  <c r="G2091" i="1"/>
  <c r="F2091" i="1"/>
  <c r="E2091" i="1"/>
  <c r="D2091" i="1"/>
  <c r="C2091" i="1"/>
  <c r="G2090" i="1"/>
  <c r="F2090" i="1"/>
  <c r="E2090" i="1"/>
  <c r="D2090" i="1"/>
  <c r="C2090" i="1"/>
  <c r="G2089" i="1"/>
  <c r="F2089" i="1"/>
  <c r="E2089" i="1"/>
  <c r="D2089" i="1"/>
  <c r="C2089" i="1"/>
  <c r="G2088" i="1"/>
  <c r="F2088" i="1"/>
  <c r="E2088" i="1"/>
  <c r="D2088" i="1"/>
  <c r="C2088" i="1"/>
  <c r="G2087" i="1"/>
  <c r="F2087" i="1"/>
  <c r="E2087" i="1"/>
  <c r="D2087" i="1"/>
  <c r="C2087" i="1"/>
  <c r="G2086" i="1"/>
  <c r="F2086" i="1"/>
  <c r="E2086" i="1"/>
  <c r="D2086" i="1"/>
  <c r="C2086" i="1"/>
  <c r="G2085" i="1"/>
  <c r="F2085" i="1"/>
  <c r="E2085" i="1"/>
  <c r="D2085" i="1"/>
  <c r="C2085" i="1"/>
  <c r="G2084" i="1"/>
  <c r="F2084" i="1"/>
  <c r="E2084" i="1"/>
  <c r="D2084" i="1"/>
  <c r="C2084" i="1"/>
  <c r="G2083" i="1"/>
  <c r="F2083" i="1"/>
  <c r="E2083" i="1"/>
  <c r="D2083" i="1"/>
  <c r="C2083" i="1"/>
  <c r="G2082" i="1"/>
  <c r="F2082" i="1"/>
  <c r="E2082" i="1"/>
  <c r="D2082" i="1"/>
  <c r="C2082" i="1"/>
  <c r="G2081" i="1"/>
  <c r="F2081" i="1"/>
  <c r="E2081" i="1"/>
  <c r="D2081" i="1"/>
  <c r="C2081" i="1"/>
  <c r="G2080" i="1"/>
  <c r="F2080" i="1"/>
  <c r="E2080" i="1"/>
  <c r="D2080" i="1"/>
  <c r="C2080" i="1"/>
  <c r="G2079" i="1"/>
  <c r="F2079" i="1"/>
  <c r="E2079" i="1"/>
  <c r="D2079" i="1"/>
  <c r="C2079" i="1"/>
  <c r="G2078" i="1"/>
  <c r="F2078" i="1"/>
  <c r="E2078" i="1"/>
  <c r="D2078" i="1"/>
  <c r="C2078" i="1"/>
  <c r="G2077" i="1"/>
  <c r="F2077" i="1"/>
  <c r="E2077" i="1"/>
  <c r="D2077" i="1"/>
  <c r="C2077" i="1"/>
  <c r="G2076" i="1"/>
  <c r="F2076" i="1"/>
  <c r="E2076" i="1"/>
  <c r="D2076" i="1"/>
  <c r="C2076" i="1"/>
  <c r="G2075" i="1"/>
  <c r="F2075" i="1"/>
  <c r="E2075" i="1"/>
  <c r="D2075" i="1"/>
  <c r="C2075" i="1"/>
  <c r="G2074" i="1"/>
  <c r="F2074" i="1"/>
  <c r="E2074" i="1"/>
  <c r="D2074" i="1"/>
  <c r="C2074" i="1"/>
  <c r="G2073" i="1"/>
  <c r="F2073" i="1"/>
  <c r="E2073" i="1"/>
  <c r="D2073" i="1"/>
  <c r="C2073" i="1"/>
  <c r="G2072" i="1"/>
  <c r="F2072" i="1"/>
  <c r="E2072" i="1"/>
  <c r="D2072" i="1"/>
  <c r="C2072" i="1"/>
  <c r="G2071" i="1"/>
  <c r="F2071" i="1"/>
  <c r="E2071" i="1"/>
  <c r="D2071" i="1"/>
  <c r="C2071" i="1"/>
  <c r="G2070" i="1"/>
  <c r="F2070" i="1"/>
  <c r="E2070" i="1"/>
  <c r="D2070" i="1"/>
  <c r="C2070" i="1"/>
  <c r="G2069" i="1"/>
  <c r="F2069" i="1"/>
  <c r="E2069" i="1"/>
  <c r="D2069" i="1"/>
  <c r="C2069" i="1"/>
  <c r="G2068" i="1"/>
  <c r="F2068" i="1"/>
  <c r="E2068" i="1"/>
  <c r="D2068" i="1"/>
  <c r="C2068" i="1"/>
  <c r="G2067" i="1"/>
  <c r="F2067" i="1"/>
  <c r="E2067" i="1"/>
  <c r="D2067" i="1"/>
  <c r="C2067" i="1"/>
  <c r="G2066" i="1"/>
  <c r="F2066" i="1"/>
  <c r="E2066" i="1"/>
  <c r="D2066" i="1"/>
  <c r="C2066" i="1"/>
  <c r="G2065" i="1"/>
  <c r="F2065" i="1"/>
  <c r="E2065" i="1"/>
  <c r="D2065" i="1"/>
  <c r="C2065" i="1"/>
  <c r="G2064" i="1"/>
  <c r="F2064" i="1"/>
  <c r="E2064" i="1"/>
  <c r="D2064" i="1"/>
  <c r="C2064" i="1"/>
  <c r="G2063" i="1"/>
  <c r="F2063" i="1"/>
  <c r="E2063" i="1"/>
  <c r="D2063" i="1"/>
  <c r="C2063" i="1"/>
  <c r="G2062" i="1"/>
  <c r="F2062" i="1"/>
  <c r="E2062" i="1"/>
  <c r="D2062" i="1"/>
  <c r="C2062" i="1"/>
  <c r="G2061" i="1"/>
  <c r="F2061" i="1"/>
  <c r="E2061" i="1"/>
  <c r="D2061" i="1"/>
  <c r="C2061" i="1"/>
  <c r="G2060" i="1"/>
  <c r="F2060" i="1"/>
  <c r="E2060" i="1"/>
  <c r="D2060" i="1"/>
  <c r="C2060" i="1"/>
  <c r="G2059" i="1"/>
  <c r="F2059" i="1"/>
  <c r="E2059" i="1"/>
  <c r="D2059" i="1"/>
  <c r="C2059" i="1"/>
  <c r="G2058" i="1"/>
  <c r="F2058" i="1"/>
  <c r="E2058" i="1"/>
  <c r="D2058" i="1"/>
  <c r="C2058" i="1"/>
  <c r="G2057" i="1"/>
  <c r="F2057" i="1"/>
  <c r="E2057" i="1"/>
  <c r="D2057" i="1"/>
  <c r="C2057" i="1"/>
  <c r="G2056" i="1"/>
  <c r="F2056" i="1"/>
  <c r="E2056" i="1"/>
  <c r="D2056" i="1"/>
  <c r="C2056" i="1"/>
  <c r="G2055" i="1"/>
  <c r="F2055" i="1"/>
  <c r="E2055" i="1"/>
  <c r="D2055" i="1"/>
  <c r="C2055" i="1"/>
  <c r="G2054" i="1"/>
  <c r="F2054" i="1"/>
  <c r="E2054" i="1"/>
  <c r="D2054" i="1"/>
  <c r="C2054" i="1"/>
  <c r="G2053" i="1"/>
  <c r="F2053" i="1"/>
  <c r="E2053" i="1"/>
  <c r="D2053" i="1"/>
  <c r="C2053" i="1"/>
  <c r="G2052" i="1"/>
  <c r="F2052" i="1"/>
  <c r="E2052" i="1"/>
  <c r="D2052" i="1"/>
  <c r="C2052" i="1"/>
  <c r="G2051" i="1"/>
  <c r="F2051" i="1"/>
  <c r="E2051" i="1"/>
  <c r="D2051" i="1"/>
  <c r="C2051" i="1"/>
  <c r="G2050" i="1"/>
  <c r="F2050" i="1"/>
  <c r="E2050" i="1"/>
  <c r="D2050" i="1"/>
  <c r="C2050" i="1"/>
  <c r="G2049" i="1"/>
  <c r="F2049" i="1"/>
  <c r="E2049" i="1"/>
  <c r="D2049" i="1"/>
  <c r="C2049" i="1"/>
  <c r="G2048" i="1"/>
  <c r="F2048" i="1"/>
  <c r="E2048" i="1"/>
  <c r="D2048" i="1"/>
  <c r="C2048" i="1"/>
  <c r="G2047" i="1"/>
  <c r="F2047" i="1"/>
  <c r="E2047" i="1"/>
  <c r="D2047" i="1"/>
  <c r="C2047" i="1"/>
  <c r="G2046" i="1"/>
  <c r="F2046" i="1"/>
  <c r="E2046" i="1"/>
  <c r="D2046" i="1"/>
  <c r="C2046" i="1"/>
  <c r="G2045" i="1"/>
  <c r="F2045" i="1"/>
  <c r="E2045" i="1"/>
  <c r="D2045" i="1"/>
  <c r="C2045" i="1"/>
  <c r="G2044" i="1"/>
  <c r="F2044" i="1"/>
  <c r="E2044" i="1"/>
  <c r="D2044" i="1"/>
  <c r="C2044" i="1"/>
  <c r="G2043" i="1"/>
  <c r="F2043" i="1"/>
  <c r="E2043" i="1"/>
  <c r="D2043" i="1"/>
  <c r="C2043" i="1"/>
  <c r="G2042" i="1"/>
  <c r="F2042" i="1"/>
  <c r="E2042" i="1"/>
  <c r="D2042" i="1"/>
  <c r="C2042" i="1"/>
  <c r="G2041" i="1"/>
  <c r="F2041" i="1"/>
  <c r="E2041" i="1"/>
  <c r="D2041" i="1"/>
  <c r="C2041" i="1"/>
  <c r="G2040" i="1"/>
  <c r="F2040" i="1"/>
  <c r="E2040" i="1"/>
  <c r="D2040" i="1"/>
  <c r="C2040" i="1"/>
  <c r="G2039" i="1"/>
  <c r="F2039" i="1"/>
  <c r="E2039" i="1"/>
  <c r="D2039" i="1"/>
  <c r="C2039" i="1"/>
  <c r="G2038" i="1"/>
  <c r="F2038" i="1"/>
  <c r="E2038" i="1"/>
  <c r="D2038" i="1"/>
  <c r="C2038" i="1"/>
  <c r="G2037" i="1"/>
  <c r="F2037" i="1"/>
  <c r="E2037" i="1"/>
  <c r="D2037" i="1"/>
  <c r="C2037" i="1"/>
  <c r="G2036" i="1"/>
  <c r="F2036" i="1"/>
  <c r="E2036" i="1"/>
  <c r="D2036" i="1"/>
  <c r="C2036" i="1"/>
  <c r="G2035" i="1"/>
  <c r="F2035" i="1"/>
  <c r="E2035" i="1"/>
  <c r="D2035" i="1"/>
  <c r="C2035" i="1"/>
  <c r="G2034" i="1"/>
  <c r="F2034" i="1"/>
  <c r="E2034" i="1"/>
  <c r="D2034" i="1"/>
  <c r="C2034" i="1"/>
  <c r="G2033" i="1"/>
  <c r="F2033" i="1"/>
  <c r="E2033" i="1"/>
  <c r="D2033" i="1"/>
  <c r="C2033" i="1"/>
  <c r="G2032" i="1"/>
  <c r="F2032" i="1"/>
  <c r="E2032" i="1"/>
  <c r="D2032" i="1"/>
  <c r="C2032" i="1"/>
  <c r="G2031" i="1"/>
  <c r="F2031" i="1"/>
  <c r="E2031" i="1"/>
  <c r="D2031" i="1"/>
  <c r="C2031" i="1"/>
  <c r="G2030" i="1"/>
  <c r="F2030" i="1"/>
  <c r="E2030" i="1"/>
  <c r="D2030" i="1"/>
  <c r="C2030" i="1"/>
  <c r="G2029" i="1"/>
  <c r="F2029" i="1"/>
  <c r="E2029" i="1"/>
  <c r="D2029" i="1"/>
  <c r="C2029" i="1"/>
  <c r="G2028" i="1"/>
  <c r="F2028" i="1"/>
  <c r="E2028" i="1"/>
  <c r="D2028" i="1"/>
  <c r="C2028" i="1"/>
  <c r="G2027" i="1"/>
  <c r="F2027" i="1"/>
  <c r="E2027" i="1"/>
  <c r="D2027" i="1"/>
  <c r="C2027" i="1"/>
  <c r="G2026" i="1"/>
  <c r="F2026" i="1"/>
  <c r="E2026" i="1"/>
  <c r="D2026" i="1"/>
  <c r="C2026" i="1"/>
  <c r="G2025" i="1"/>
  <c r="F2025" i="1"/>
  <c r="E2025" i="1"/>
  <c r="D2025" i="1"/>
  <c r="C2025" i="1"/>
  <c r="G2024" i="1"/>
  <c r="F2024" i="1"/>
  <c r="E2024" i="1"/>
  <c r="D2024" i="1"/>
  <c r="C2024" i="1"/>
  <c r="G2023" i="1"/>
  <c r="F2023" i="1"/>
  <c r="E2023" i="1"/>
  <c r="D2023" i="1"/>
  <c r="C2023" i="1"/>
  <c r="G2022" i="1"/>
  <c r="F2022" i="1"/>
  <c r="E2022" i="1"/>
  <c r="D2022" i="1"/>
  <c r="C2022" i="1"/>
  <c r="G2021" i="1"/>
  <c r="F2021" i="1"/>
  <c r="E2021" i="1"/>
  <c r="D2021" i="1"/>
  <c r="C2021" i="1"/>
  <c r="G2020" i="1"/>
  <c r="F2020" i="1"/>
  <c r="E2020" i="1"/>
  <c r="D2020" i="1"/>
  <c r="C2020" i="1"/>
  <c r="G2019" i="1"/>
  <c r="F2019" i="1"/>
  <c r="E2019" i="1"/>
  <c r="D2019" i="1"/>
  <c r="C2019" i="1"/>
  <c r="G2018" i="1"/>
  <c r="F2018" i="1"/>
  <c r="E2018" i="1"/>
  <c r="D2018" i="1"/>
  <c r="C2018" i="1"/>
  <c r="G2017" i="1"/>
  <c r="F2017" i="1"/>
  <c r="E2017" i="1"/>
  <c r="D2017" i="1"/>
  <c r="C2017" i="1"/>
  <c r="G2016" i="1"/>
  <c r="F2016" i="1"/>
  <c r="E2016" i="1"/>
  <c r="D2016" i="1"/>
  <c r="C2016" i="1"/>
  <c r="G2015" i="1"/>
  <c r="F2015" i="1"/>
  <c r="E2015" i="1"/>
  <c r="D2015" i="1"/>
  <c r="C2015" i="1"/>
  <c r="G2014" i="1"/>
  <c r="F2014" i="1"/>
  <c r="E2014" i="1"/>
  <c r="D2014" i="1"/>
  <c r="C2014" i="1"/>
  <c r="G2013" i="1"/>
  <c r="F2013" i="1"/>
  <c r="E2013" i="1"/>
  <c r="D2013" i="1"/>
  <c r="C2013" i="1"/>
  <c r="G2012" i="1"/>
  <c r="F2012" i="1"/>
  <c r="E2012" i="1"/>
  <c r="D2012" i="1"/>
  <c r="C2012" i="1"/>
  <c r="G2011" i="1"/>
  <c r="F2011" i="1"/>
  <c r="E2011" i="1"/>
  <c r="D2011" i="1"/>
  <c r="C2011" i="1"/>
  <c r="G2010" i="1"/>
  <c r="F2010" i="1"/>
  <c r="E2010" i="1"/>
  <c r="D2010" i="1"/>
  <c r="C2010" i="1"/>
  <c r="G2009" i="1"/>
  <c r="F2009" i="1"/>
  <c r="E2009" i="1"/>
  <c r="D2009" i="1"/>
  <c r="C2009" i="1"/>
  <c r="G2008" i="1"/>
  <c r="F2008" i="1"/>
  <c r="E2008" i="1"/>
  <c r="D2008" i="1"/>
  <c r="C2008" i="1"/>
  <c r="G2007" i="1"/>
  <c r="F2007" i="1"/>
  <c r="E2007" i="1"/>
  <c r="D2007" i="1"/>
  <c r="C2007" i="1"/>
  <c r="G2006" i="1"/>
  <c r="F2006" i="1"/>
  <c r="E2006" i="1"/>
  <c r="D2006" i="1"/>
  <c r="C2006" i="1"/>
  <c r="G2005" i="1"/>
  <c r="F2005" i="1"/>
  <c r="E2005" i="1"/>
  <c r="D2005" i="1"/>
  <c r="C2005" i="1"/>
  <c r="G2004" i="1"/>
  <c r="F2004" i="1"/>
  <c r="E2004" i="1"/>
  <c r="D2004" i="1"/>
  <c r="C2004" i="1"/>
  <c r="G2003" i="1"/>
  <c r="F2003" i="1"/>
  <c r="E2003" i="1"/>
  <c r="D2003" i="1"/>
  <c r="C2003" i="1"/>
  <c r="G2002" i="1"/>
  <c r="F2002" i="1"/>
  <c r="E2002" i="1"/>
  <c r="D2002" i="1"/>
  <c r="C2002" i="1"/>
  <c r="G2001" i="1"/>
  <c r="F2001" i="1"/>
  <c r="E2001" i="1"/>
  <c r="D2001" i="1"/>
  <c r="C2001" i="1"/>
  <c r="G2000" i="1"/>
  <c r="F2000" i="1"/>
  <c r="E2000" i="1"/>
  <c r="D2000" i="1"/>
  <c r="C2000" i="1"/>
  <c r="G1999" i="1"/>
  <c r="F1999" i="1"/>
  <c r="E1999" i="1"/>
  <c r="D1999" i="1"/>
  <c r="C1999" i="1"/>
  <c r="G1998" i="1"/>
  <c r="F1998" i="1"/>
  <c r="E1998" i="1"/>
  <c r="D1998" i="1"/>
  <c r="C1998" i="1"/>
  <c r="G1997" i="1"/>
  <c r="F1997" i="1"/>
  <c r="E1997" i="1"/>
  <c r="D1997" i="1"/>
  <c r="C1997" i="1"/>
  <c r="G1996" i="1"/>
  <c r="F1996" i="1"/>
  <c r="E1996" i="1"/>
  <c r="D1996" i="1"/>
  <c r="C1996" i="1"/>
  <c r="G1995" i="1"/>
  <c r="F1995" i="1"/>
  <c r="E1995" i="1"/>
  <c r="D1995" i="1"/>
  <c r="C1995" i="1"/>
  <c r="G1994" i="1"/>
  <c r="F1994" i="1"/>
  <c r="E1994" i="1"/>
  <c r="D1994" i="1"/>
  <c r="C1994" i="1"/>
  <c r="G1993" i="1"/>
  <c r="F1993" i="1"/>
  <c r="E1993" i="1"/>
  <c r="D1993" i="1"/>
  <c r="C1993" i="1"/>
  <c r="G1992" i="1"/>
  <c r="F1992" i="1"/>
  <c r="E1992" i="1"/>
  <c r="D1992" i="1"/>
  <c r="C1992" i="1"/>
  <c r="G1991" i="1"/>
  <c r="F1991" i="1"/>
  <c r="E1991" i="1"/>
  <c r="D1991" i="1"/>
  <c r="C1991" i="1"/>
  <c r="G1990" i="1"/>
  <c r="F1990" i="1"/>
  <c r="E1990" i="1"/>
  <c r="D1990" i="1"/>
  <c r="C1990" i="1"/>
  <c r="G1989" i="1"/>
  <c r="F1989" i="1"/>
  <c r="E1989" i="1"/>
  <c r="D1989" i="1"/>
  <c r="C1989" i="1"/>
  <c r="G1988" i="1"/>
  <c r="F1988" i="1"/>
  <c r="E1988" i="1"/>
  <c r="D1988" i="1"/>
  <c r="C1988" i="1"/>
  <c r="G1987" i="1"/>
  <c r="F1987" i="1"/>
  <c r="E1987" i="1"/>
  <c r="D1987" i="1"/>
  <c r="C1987" i="1"/>
  <c r="G1986" i="1"/>
  <c r="F1986" i="1"/>
  <c r="E1986" i="1"/>
  <c r="D1986" i="1"/>
  <c r="C1986" i="1"/>
  <c r="G1985" i="1"/>
  <c r="F1985" i="1"/>
  <c r="E1985" i="1"/>
  <c r="D1985" i="1"/>
  <c r="C1985" i="1"/>
  <c r="G1984" i="1"/>
  <c r="F1984" i="1"/>
  <c r="E1984" i="1"/>
  <c r="D1984" i="1"/>
  <c r="C1984" i="1"/>
  <c r="G1983" i="1"/>
  <c r="F1983" i="1"/>
  <c r="E1983" i="1"/>
  <c r="D1983" i="1"/>
  <c r="C1983" i="1"/>
  <c r="G1982" i="1"/>
  <c r="F1982" i="1"/>
  <c r="E1982" i="1"/>
  <c r="D1982" i="1"/>
  <c r="C1982" i="1"/>
  <c r="G1981" i="1"/>
  <c r="F1981" i="1"/>
  <c r="E1981" i="1"/>
  <c r="D1981" i="1"/>
  <c r="C1981" i="1"/>
  <c r="G1980" i="1"/>
  <c r="F1980" i="1"/>
  <c r="E1980" i="1"/>
  <c r="D1980" i="1"/>
  <c r="C1980" i="1"/>
  <c r="G1979" i="1"/>
  <c r="F1979" i="1"/>
  <c r="E1979" i="1"/>
  <c r="D1979" i="1"/>
  <c r="C1979" i="1"/>
  <c r="G1978" i="1"/>
  <c r="F1978" i="1"/>
  <c r="E1978" i="1"/>
  <c r="D1978" i="1"/>
  <c r="C1978" i="1"/>
  <c r="G1977" i="1"/>
  <c r="F1977" i="1"/>
  <c r="E1977" i="1"/>
  <c r="D1977" i="1"/>
  <c r="C1977" i="1"/>
  <c r="G1976" i="1"/>
  <c r="F1976" i="1"/>
  <c r="E1976" i="1"/>
  <c r="D1976" i="1"/>
  <c r="C1976" i="1"/>
  <c r="G1975" i="1"/>
  <c r="F1975" i="1"/>
  <c r="E1975" i="1"/>
  <c r="D1975" i="1"/>
  <c r="C1975" i="1"/>
  <c r="G1974" i="1"/>
  <c r="F1974" i="1"/>
  <c r="E1974" i="1"/>
  <c r="D1974" i="1"/>
  <c r="C1974" i="1"/>
  <c r="G1973" i="1"/>
  <c r="F1973" i="1"/>
  <c r="E1973" i="1"/>
  <c r="D1973" i="1"/>
  <c r="C1973" i="1"/>
  <c r="G1972" i="1"/>
  <c r="F1972" i="1"/>
  <c r="E1972" i="1"/>
  <c r="D1972" i="1"/>
  <c r="C1972" i="1"/>
  <c r="G1971" i="1"/>
  <c r="F1971" i="1"/>
  <c r="E1971" i="1"/>
  <c r="D1971" i="1"/>
  <c r="C1971" i="1"/>
  <c r="G1970" i="1"/>
  <c r="F1970" i="1"/>
  <c r="E1970" i="1"/>
  <c r="D1970" i="1"/>
  <c r="C1970" i="1"/>
  <c r="G1969" i="1"/>
  <c r="F1969" i="1"/>
  <c r="E1969" i="1"/>
  <c r="D1969" i="1"/>
  <c r="C1969" i="1"/>
  <c r="G1968" i="1"/>
  <c r="F1968" i="1"/>
  <c r="E1968" i="1"/>
  <c r="D1968" i="1"/>
  <c r="C1968" i="1"/>
  <c r="G1967" i="1"/>
  <c r="F1967" i="1"/>
  <c r="E1967" i="1"/>
  <c r="D1967" i="1"/>
  <c r="C1967" i="1"/>
  <c r="G1966" i="1"/>
  <c r="F1966" i="1"/>
  <c r="E1966" i="1"/>
  <c r="D1966" i="1"/>
  <c r="C1966" i="1"/>
  <c r="G1965" i="1"/>
  <c r="F1965" i="1"/>
  <c r="E1965" i="1"/>
  <c r="D1965" i="1"/>
  <c r="C1965" i="1"/>
  <c r="G1964" i="1"/>
  <c r="F1964" i="1"/>
  <c r="E1964" i="1"/>
  <c r="D1964" i="1"/>
  <c r="C1964" i="1"/>
  <c r="G1963" i="1"/>
  <c r="F1963" i="1"/>
  <c r="E1963" i="1"/>
  <c r="D1963" i="1"/>
  <c r="C1963" i="1"/>
  <c r="G1962" i="1"/>
  <c r="F1962" i="1"/>
  <c r="E1962" i="1"/>
  <c r="D1962" i="1"/>
  <c r="C1962" i="1"/>
  <c r="G1961" i="1"/>
  <c r="F1961" i="1"/>
  <c r="E1961" i="1"/>
  <c r="D1961" i="1"/>
  <c r="C1961" i="1"/>
  <c r="G1960" i="1"/>
  <c r="F1960" i="1"/>
  <c r="E1960" i="1"/>
  <c r="D1960" i="1"/>
  <c r="C1960" i="1"/>
  <c r="G1959" i="1"/>
  <c r="F1959" i="1"/>
  <c r="E1959" i="1"/>
  <c r="D1959" i="1"/>
  <c r="C1959" i="1"/>
  <c r="G1958" i="1"/>
  <c r="F1958" i="1"/>
  <c r="E1958" i="1"/>
  <c r="D1958" i="1"/>
  <c r="C1958" i="1"/>
  <c r="G1957" i="1"/>
  <c r="F1957" i="1"/>
  <c r="E1957" i="1"/>
  <c r="D1957" i="1"/>
  <c r="C1957" i="1"/>
  <c r="G1956" i="1"/>
  <c r="F1956" i="1"/>
  <c r="E1956" i="1"/>
  <c r="D1956" i="1"/>
  <c r="C1956" i="1"/>
  <c r="G1955" i="1"/>
  <c r="F1955" i="1"/>
  <c r="E1955" i="1"/>
  <c r="D1955" i="1"/>
  <c r="C1955" i="1"/>
  <c r="G1954" i="1"/>
  <c r="F1954" i="1"/>
  <c r="E1954" i="1"/>
  <c r="D1954" i="1"/>
  <c r="C1954" i="1"/>
  <c r="G1953" i="1"/>
  <c r="F1953" i="1"/>
  <c r="E1953" i="1"/>
  <c r="D1953" i="1"/>
  <c r="C1953" i="1"/>
  <c r="G1952" i="1"/>
  <c r="F1952" i="1"/>
  <c r="E1952" i="1"/>
  <c r="D1952" i="1"/>
  <c r="C1952" i="1"/>
  <c r="G1951" i="1"/>
  <c r="F1951" i="1"/>
  <c r="E1951" i="1"/>
  <c r="D1951" i="1"/>
  <c r="C1951" i="1"/>
  <c r="G1950" i="1"/>
  <c r="F1950" i="1"/>
  <c r="E1950" i="1"/>
  <c r="D1950" i="1"/>
  <c r="C1950" i="1"/>
  <c r="G1949" i="1"/>
  <c r="F1949" i="1"/>
  <c r="E1949" i="1"/>
  <c r="D1949" i="1"/>
  <c r="C1949" i="1"/>
  <c r="G1948" i="1"/>
  <c r="F1948" i="1"/>
  <c r="E1948" i="1"/>
  <c r="D1948" i="1"/>
  <c r="C1948" i="1"/>
  <c r="G1947" i="1"/>
  <c r="F1947" i="1"/>
  <c r="E1947" i="1"/>
  <c r="D1947" i="1"/>
  <c r="C1947" i="1"/>
  <c r="G1946" i="1"/>
  <c r="F1946" i="1"/>
  <c r="E1946" i="1"/>
  <c r="D1946" i="1"/>
  <c r="C1946" i="1"/>
  <c r="G1945" i="1"/>
  <c r="F1945" i="1"/>
  <c r="E1945" i="1"/>
  <c r="D1945" i="1"/>
  <c r="C1945" i="1"/>
  <c r="G1944" i="1"/>
  <c r="F1944" i="1"/>
  <c r="E1944" i="1"/>
  <c r="D1944" i="1"/>
  <c r="C1944" i="1"/>
  <c r="G1943" i="1"/>
  <c r="F1943" i="1"/>
  <c r="E1943" i="1"/>
  <c r="D1943" i="1"/>
  <c r="C1943" i="1"/>
  <c r="G1942" i="1"/>
  <c r="F1942" i="1"/>
  <c r="E1942" i="1"/>
  <c r="D1942" i="1"/>
  <c r="C1942" i="1"/>
  <c r="G1941" i="1"/>
  <c r="F1941" i="1"/>
  <c r="E1941" i="1"/>
  <c r="D1941" i="1"/>
  <c r="C1941" i="1"/>
  <c r="G1940" i="1"/>
  <c r="F1940" i="1"/>
  <c r="E1940" i="1"/>
  <c r="D1940" i="1"/>
  <c r="C1940" i="1"/>
  <c r="G1939" i="1"/>
  <c r="F1939" i="1"/>
  <c r="E1939" i="1"/>
  <c r="D1939" i="1"/>
  <c r="C1939" i="1"/>
  <c r="G1938" i="1"/>
  <c r="F1938" i="1"/>
  <c r="E1938" i="1"/>
  <c r="D1938" i="1"/>
  <c r="C1938" i="1"/>
  <c r="G1937" i="1"/>
  <c r="F1937" i="1"/>
  <c r="E1937" i="1"/>
  <c r="D1937" i="1"/>
  <c r="C1937" i="1"/>
  <c r="G1936" i="1"/>
  <c r="F1936" i="1"/>
  <c r="E1936" i="1"/>
  <c r="D1936" i="1"/>
  <c r="C1936" i="1"/>
  <c r="G1935" i="1"/>
  <c r="F1935" i="1"/>
  <c r="E1935" i="1"/>
  <c r="D1935" i="1"/>
  <c r="C1935" i="1"/>
  <c r="G1934" i="1"/>
  <c r="F1934" i="1"/>
  <c r="E1934" i="1"/>
  <c r="D1934" i="1"/>
  <c r="C1934" i="1"/>
  <c r="G1933" i="1"/>
  <c r="F1933" i="1"/>
  <c r="E1933" i="1"/>
  <c r="D1933" i="1"/>
  <c r="C1933" i="1"/>
  <c r="G1932" i="1"/>
  <c r="F1932" i="1"/>
  <c r="E1932" i="1"/>
  <c r="D1932" i="1"/>
  <c r="C1932" i="1"/>
  <c r="G1931" i="1"/>
  <c r="F1931" i="1"/>
  <c r="E1931" i="1"/>
  <c r="D1931" i="1"/>
  <c r="C1931" i="1"/>
  <c r="G1930" i="1"/>
  <c r="F1930" i="1"/>
  <c r="E1930" i="1"/>
  <c r="D1930" i="1"/>
  <c r="C1930" i="1"/>
  <c r="G1929" i="1"/>
  <c r="F1929" i="1"/>
  <c r="E1929" i="1"/>
  <c r="D1929" i="1"/>
  <c r="C1929" i="1"/>
  <c r="G1928" i="1"/>
  <c r="F1928" i="1"/>
  <c r="E1928" i="1"/>
  <c r="D1928" i="1"/>
  <c r="C1928" i="1"/>
  <c r="G1927" i="1"/>
  <c r="F1927" i="1"/>
  <c r="E1927" i="1"/>
  <c r="D1927" i="1"/>
  <c r="C1927" i="1"/>
  <c r="G1926" i="1"/>
  <c r="F1926" i="1"/>
  <c r="E1926" i="1"/>
  <c r="D1926" i="1"/>
  <c r="C1926" i="1"/>
  <c r="G1925" i="1"/>
  <c r="F1925" i="1"/>
  <c r="E1925" i="1"/>
  <c r="D1925" i="1"/>
  <c r="C1925" i="1"/>
  <c r="G1924" i="1"/>
  <c r="F1924" i="1"/>
  <c r="E1924" i="1"/>
  <c r="D1924" i="1"/>
  <c r="C1924" i="1"/>
  <c r="G1923" i="1"/>
  <c r="F1923" i="1"/>
  <c r="E1923" i="1"/>
  <c r="D1923" i="1"/>
  <c r="C1923" i="1"/>
  <c r="G1922" i="1"/>
  <c r="F1922" i="1"/>
  <c r="E1922" i="1"/>
  <c r="D1922" i="1"/>
  <c r="C1922" i="1"/>
  <c r="G1921" i="1"/>
  <c r="F1921" i="1"/>
  <c r="E1921" i="1"/>
  <c r="D1921" i="1"/>
  <c r="C1921" i="1"/>
  <c r="G1920" i="1"/>
  <c r="F1920" i="1"/>
  <c r="E1920" i="1"/>
  <c r="D1920" i="1"/>
  <c r="C1920" i="1"/>
  <c r="G1919" i="1"/>
  <c r="F1919" i="1"/>
  <c r="E1919" i="1"/>
  <c r="D1919" i="1"/>
  <c r="C1919" i="1"/>
  <c r="G1918" i="1"/>
  <c r="F1918" i="1"/>
  <c r="E1918" i="1"/>
  <c r="D1918" i="1"/>
  <c r="C1918" i="1"/>
  <c r="G1917" i="1"/>
  <c r="F1917" i="1"/>
  <c r="E1917" i="1"/>
  <c r="D1917" i="1"/>
  <c r="C1917" i="1"/>
  <c r="G1916" i="1"/>
  <c r="F1916" i="1"/>
  <c r="E1916" i="1"/>
  <c r="D1916" i="1"/>
  <c r="C1916" i="1"/>
  <c r="G1915" i="1"/>
  <c r="F1915" i="1"/>
  <c r="E1915" i="1"/>
  <c r="D1915" i="1"/>
  <c r="C1915" i="1"/>
  <c r="G1914" i="1"/>
  <c r="F1914" i="1"/>
  <c r="E1914" i="1"/>
  <c r="D1914" i="1"/>
  <c r="C1914" i="1"/>
  <c r="G1913" i="1"/>
  <c r="F1913" i="1"/>
  <c r="E1913" i="1"/>
  <c r="D1913" i="1"/>
  <c r="C1913" i="1"/>
  <c r="G1912" i="1"/>
  <c r="F1912" i="1"/>
  <c r="E1912" i="1"/>
  <c r="D1912" i="1"/>
  <c r="C1912" i="1"/>
  <c r="G1911" i="1"/>
  <c r="F1911" i="1"/>
  <c r="E1911" i="1"/>
  <c r="D1911" i="1"/>
  <c r="C1911" i="1"/>
  <c r="G1910" i="1"/>
  <c r="F1910" i="1"/>
  <c r="E1910" i="1"/>
  <c r="D1910" i="1"/>
  <c r="C1910" i="1"/>
  <c r="G1909" i="1"/>
  <c r="F1909" i="1"/>
  <c r="E1909" i="1"/>
  <c r="D1909" i="1"/>
  <c r="C1909" i="1"/>
  <c r="G1908" i="1"/>
  <c r="F1908" i="1"/>
  <c r="E1908" i="1"/>
  <c r="D1908" i="1"/>
  <c r="C1908" i="1"/>
  <c r="G1907" i="1"/>
  <c r="F1907" i="1"/>
  <c r="E1907" i="1"/>
  <c r="D1907" i="1"/>
  <c r="C1907" i="1"/>
  <c r="G1906" i="1"/>
  <c r="F1906" i="1"/>
  <c r="E1906" i="1"/>
  <c r="D1906" i="1"/>
  <c r="C1906" i="1"/>
  <c r="G1905" i="1"/>
  <c r="F1905" i="1"/>
  <c r="E1905" i="1"/>
  <c r="D1905" i="1"/>
  <c r="C1905" i="1"/>
  <c r="G1904" i="1"/>
  <c r="F1904" i="1"/>
  <c r="E1904" i="1"/>
  <c r="D1904" i="1"/>
  <c r="C1904" i="1"/>
  <c r="G1903" i="1"/>
  <c r="F1903" i="1"/>
  <c r="E1903" i="1"/>
  <c r="D1903" i="1"/>
  <c r="C1903" i="1"/>
  <c r="G1902" i="1"/>
  <c r="F1902" i="1"/>
  <c r="E1902" i="1"/>
  <c r="D1902" i="1"/>
  <c r="C1902" i="1"/>
  <c r="G1901" i="1"/>
  <c r="F1901" i="1"/>
  <c r="E1901" i="1"/>
  <c r="D1901" i="1"/>
  <c r="C1901" i="1"/>
  <c r="G1900" i="1"/>
  <c r="F1900" i="1"/>
  <c r="E1900" i="1"/>
  <c r="D1900" i="1"/>
  <c r="C1900" i="1"/>
  <c r="G1899" i="1"/>
  <c r="F1899" i="1"/>
  <c r="E1899" i="1"/>
  <c r="D1899" i="1"/>
  <c r="C1899" i="1"/>
  <c r="G1898" i="1"/>
  <c r="F1898" i="1"/>
  <c r="E1898" i="1"/>
  <c r="D1898" i="1"/>
  <c r="C1898" i="1"/>
  <c r="G1897" i="1"/>
  <c r="F1897" i="1"/>
  <c r="E1897" i="1"/>
  <c r="D1897" i="1"/>
  <c r="C1897" i="1"/>
  <c r="G1896" i="1"/>
  <c r="F1896" i="1"/>
  <c r="E1896" i="1"/>
  <c r="D1896" i="1"/>
  <c r="C1896" i="1"/>
  <c r="G1895" i="1"/>
  <c r="F1895" i="1"/>
  <c r="E1895" i="1"/>
  <c r="D1895" i="1"/>
  <c r="C1895" i="1"/>
  <c r="G1894" i="1"/>
  <c r="F1894" i="1"/>
  <c r="E1894" i="1"/>
  <c r="D1894" i="1"/>
  <c r="C1894" i="1"/>
  <c r="G1893" i="1"/>
  <c r="F1893" i="1"/>
  <c r="E1893" i="1"/>
  <c r="D1893" i="1"/>
  <c r="C1893" i="1"/>
  <c r="G1892" i="1"/>
  <c r="F1892" i="1"/>
  <c r="E1892" i="1"/>
  <c r="D1892" i="1"/>
  <c r="C1892" i="1"/>
  <c r="G1891" i="1"/>
  <c r="F1891" i="1"/>
  <c r="E1891" i="1"/>
  <c r="D1891" i="1"/>
  <c r="C1891" i="1"/>
  <c r="G1890" i="1"/>
  <c r="F1890" i="1"/>
  <c r="E1890" i="1"/>
  <c r="D1890" i="1"/>
  <c r="C1890" i="1"/>
  <c r="G1889" i="1"/>
  <c r="F1889" i="1"/>
  <c r="E1889" i="1"/>
  <c r="D1889" i="1"/>
  <c r="C1889" i="1"/>
  <c r="G1888" i="1"/>
  <c r="F1888" i="1"/>
  <c r="E1888" i="1"/>
  <c r="D1888" i="1"/>
  <c r="C1888" i="1"/>
  <c r="G1887" i="1"/>
  <c r="F1887" i="1"/>
  <c r="E1887" i="1"/>
  <c r="D1887" i="1"/>
  <c r="C1887" i="1"/>
  <c r="G1886" i="1"/>
  <c r="F1886" i="1"/>
  <c r="E1886" i="1"/>
  <c r="D1886" i="1"/>
  <c r="C1886" i="1"/>
  <c r="G1885" i="1"/>
  <c r="F1885" i="1"/>
  <c r="E1885" i="1"/>
  <c r="D1885" i="1"/>
  <c r="C1885" i="1"/>
  <c r="G1884" i="1"/>
  <c r="F1884" i="1"/>
  <c r="E1884" i="1"/>
  <c r="D1884" i="1"/>
  <c r="C1884" i="1"/>
  <c r="G1883" i="1"/>
  <c r="F1883" i="1"/>
  <c r="E1883" i="1"/>
  <c r="D1883" i="1"/>
  <c r="C1883" i="1"/>
  <c r="G1882" i="1"/>
  <c r="F1882" i="1"/>
  <c r="E1882" i="1"/>
  <c r="D1882" i="1"/>
  <c r="C1882" i="1"/>
  <c r="G1881" i="1"/>
  <c r="F1881" i="1"/>
  <c r="E1881" i="1"/>
  <c r="D1881" i="1"/>
  <c r="C1881" i="1"/>
  <c r="G1880" i="1"/>
  <c r="F1880" i="1"/>
  <c r="E1880" i="1"/>
  <c r="D1880" i="1"/>
  <c r="C1880" i="1"/>
  <c r="G1879" i="1"/>
  <c r="F1879" i="1"/>
  <c r="E1879" i="1"/>
  <c r="D1879" i="1"/>
  <c r="C1879" i="1"/>
  <c r="G1878" i="1"/>
  <c r="F1878" i="1"/>
  <c r="E1878" i="1"/>
  <c r="D1878" i="1"/>
  <c r="C1878" i="1"/>
  <c r="G1877" i="1"/>
  <c r="F1877" i="1"/>
  <c r="E1877" i="1"/>
  <c r="D1877" i="1"/>
  <c r="C1877" i="1"/>
  <c r="G1876" i="1"/>
  <c r="F1876" i="1"/>
  <c r="E1876" i="1"/>
  <c r="D1876" i="1"/>
  <c r="C1876" i="1"/>
  <c r="G1875" i="1"/>
  <c r="F1875" i="1"/>
  <c r="E1875" i="1"/>
  <c r="D1875" i="1"/>
  <c r="C1875" i="1"/>
  <c r="G1874" i="1"/>
  <c r="F1874" i="1"/>
  <c r="E1874" i="1"/>
  <c r="D1874" i="1"/>
  <c r="C1874" i="1"/>
  <c r="G1873" i="1"/>
  <c r="F1873" i="1"/>
  <c r="E1873" i="1"/>
  <c r="D1873" i="1"/>
  <c r="C1873" i="1"/>
  <c r="G1872" i="1"/>
  <c r="F1872" i="1"/>
  <c r="E1872" i="1"/>
  <c r="D1872" i="1"/>
  <c r="C1872" i="1"/>
  <c r="G1871" i="1"/>
  <c r="F1871" i="1"/>
  <c r="E1871" i="1"/>
  <c r="D1871" i="1"/>
  <c r="C1871" i="1"/>
  <c r="G1870" i="1"/>
  <c r="F1870" i="1"/>
  <c r="E1870" i="1"/>
  <c r="D1870" i="1"/>
  <c r="C1870" i="1"/>
  <c r="G1869" i="1"/>
  <c r="F1869" i="1"/>
  <c r="E1869" i="1"/>
  <c r="D1869" i="1"/>
  <c r="C1869" i="1"/>
  <c r="G1868" i="1"/>
  <c r="F1868" i="1"/>
  <c r="E1868" i="1"/>
  <c r="D1868" i="1"/>
  <c r="C1868" i="1"/>
  <c r="G1867" i="1"/>
  <c r="F1867" i="1"/>
  <c r="E1867" i="1"/>
  <c r="D1867" i="1"/>
  <c r="C1867" i="1"/>
  <c r="G1866" i="1"/>
  <c r="F1866" i="1"/>
  <c r="E1866" i="1"/>
  <c r="D1866" i="1"/>
  <c r="C1866" i="1"/>
  <c r="G1865" i="1"/>
  <c r="F1865" i="1"/>
  <c r="E1865" i="1"/>
  <c r="D1865" i="1"/>
  <c r="C1865" i="1"/>
  <c r="G1864" i="1"/>
  <c r="F1864" i="1"/>
  <c r="E1864" i="1"/>
  <c r="D1864" i="1"/>
  <c r="C1864" i="1"/>
  <c r="G1863" i="1"/>
  <c r="F1863" i="1"/>
  <c r="E1863" i="1"/>
  <c r="D1863" i="1"/>
  <c r="C1863" i="1"/>
  <c r="G1862" i="1"/>
  <c r="F1862" i="1"/>
  <c r="E1862" i="1"/>
  <c r="D1862" i="1"/>
  <c r="C1862" i="1"/>
  <c r="G1861" i="1"/>
  <c r="F1861" i="1"/>
  <c r="E1861" i="1"/>
  <c r="D1861" i="1"/>
  <c r="C1861" i="1"/>
  <c r="G1860" i="1"/>
  <c r="F1860" i="1"/>
  <c r="E1860" i="1"/>
  <c r="D1860" i="1"/>
  <c r="C1860" i="1"/>
  <c r="G1859" i="1"/>
  <c r="F1859" i="1"/>
  <c r="E1859" i="1"/>
  <c r="D1859" i="1"/>
  <c r="C1859" i="1"/>
  <c r="G1858" i="1"/>
  <c r="F1858" i="1"/>
  <c r="E1858" i="1"/>
  <c r="D1858" i="1"/>
  <c r="C1858" i="1"/>
  <c r="G1857" i="1"/>
  <c r="F1857" i="1"/>
  <c r="E1857" i="1"/>
  <c r="D1857" i="1"/>
  <c r="C1857" i="1"/>
  <c r="G1856" i="1"/>
  <c r="F1856" i="1"/>
  <c r="E1856" i="1"/>
  <c r="D1856" i="1"/>
  <c r="C1856" i="1"/>
  <c r="G1855" i="1"/>
  <c r="F1855" i="1"/>
  <c r="E1855" i="1"/>
  <c r="D1855" i="1"/>
  <c r="C1855" i="1"/>
  <c r="G1854" i="1"/>
  <c r="F1854" i="1"/>
  <c r="E1854" i="1"/>
  <c r="D1854" i="1"/>
  <c r="C1854" i="1"/>
  <c r="G1853" i="1"/>
  <c r="F1853" i="1"/>
  <c r="E1853" i="1"/>
  <c r="D1853" i="1"/>
  <c r="C1853" i="1"/>
  <c r="G1852" i="1"/>
  <c r="F1852" i="1"/>
  <c r="E1852" i="1"/>
  <c r="D1852" i="1"/>
  <c r="C1852" i="1"/>
  <c r="G1851" i="1"/>
  <c r="F1851" i="1"/>
  <c r="E1851" i="1"/>
  <c r="D1851" i="1"/>
  <c r="C1851" i="1"/>
  <c r="G1850" i="1"/>
  <c r="F1850" i="1"/>
  <c r="E1850" i="1"/>
  <c r="D1850" i="1"/>
  <c r="C1850" i="1"/>
  <c r="G1849" i="1"/>
  <c r="F1849" i="1"/>
  <c r="E1849" i="1"/>
  <c r="D1849" i="1"/>
  <c r="C1849" i="1"/>
  <c r="G1848" i="1"/>
  <c r="F1848" i="1"/>
  <c r="E1848" i="1"/>
  <c r="D1848" i="1"/>
  <c r="C1848" i="1"/>
  <c r="G1847" i="1"/>
  <c r="F1847" i="1"/>
  <c r="E1847" i="1"/>
  <c r="D1847" i="1"/>
  <c r="C1847" i="1"/>
  <c r="G1846" i="1"/>
  <c r="F1846" i="1"/>
  <c r="E1846" i="1"/>
  <c r="D1846" i="1"/>
  <c r="C1846" i="1"/>
  <c r="G1845" i="1"/>
  <c r="F1845" i="1"/>
  <c r="E1845" i="1"/>
  <c r="D1845" i="1"/>
  <c r="C1845" i="1"/>
  <c r="G1844" i="1"/>
  <c r="F1844" i="1"/>
  <c r="E1844" i="1"/>
  <c r="D1844" i="1"/>
  <c r="C1844" i="1"/>
  <c r="G1843" i="1"/>
  <c r="F1843" i="1"/>
  <c r="E1843" i="1"/>
  <c r="D1843" i="1"/>
  <c r="C1843" i="1"/>
  <c r="G1842" i="1"/>
  <c r="F1842" i="1"/>
  <c r="E1842" i="1"/>
  <c r="D1842" i="1"/>
  <c r="C1842" i="1"/>
  <c r="G1841" i="1"/>
  <c r="F1841" i="1"/>
  <c r="E1841" i="1"/>
  <c r="D1841" i="1"/>
  <c r="C1841" i="1"/>
  <c r="G1840" i="1"/>
  <c r="F1840" i="1"/>
  <c r="E1840" i="1"/>
  <c r="D1840" i="1"/>
  <c r="C1840" i="1"/>
  <c r="G1839" i="1"/>
  <c r="F1839" i="1"/>
  <c r="E1839" i="1"/>
  <c r="D1839" i="1"/>
  <c r="C1839" i="1"/>
  <c r="G1838" i="1"/>
  <c r="F1838" i="1"/>
  <c r="E1838" i="1"/>
  <c r="D1838" i="1"/>
  <c r="C1838" i="1"/>
  <c r="G1837" i="1"/>
  <c r="F1837" i="1"/>
  <c r="E1837" i="1"/>
  <c r="D1837" i="1"/>
  <c r="C1837" i="1"/>
  <c r="G1836" i="1"/>
  <c r="F1836" i="1"/>
  <c r="E1836" i="1"/>
  <c r="D1836" i="1"/>
  <c r="C1836" i="1"/>
  <c r="G1835" i="1"/>
  <c r="F1835" i="1"/>
  <c r="E1835" i="1"/>
  <c r="D1835" i="1"/>
  <c r="C1835" i="1"/>
  <c r="G1834" i="1"/>
  <c r="F1834" i="1"/>
  <c r="E1834" i="1"/>
  <c r="D1834" i="1"/>
  <c r="C1834" i="1"/>
  <c r="G1833" i="1"/>
  <c r="F1833" i="1"/>
  <c r="E1833" i="1"/>
  <c r="D1833" i="1"/>
  <c r="C1833" i="1"/>
  <c r="G1832" i="1"/>
  <c r="F1832" i="1"/>
  <c r="E1832" i="1"/>
  <c r="D1832" i="1"/>
  <c r="C1832" i="1"/>
  <c r="G1831" i="1"/>
  <c r="F1831" i="1"/>
  <c r="E1831" i="1"/>
  <c r="D1831" i="1"/>
  <c r="C1831" i="1"/>
  <c r="G1830" i="1"/>
  <c r="F1830" i="1"/>
  <c r="E1830" i="1"/>
  <c r="D1830" i="1"/>
  <c r="C1830" i="1"/>
  <c r="G1829" i="1"/>
  <c r="F1829" i="1"/>
  <c r="E1829" i="1"/>
  <c r="D1829" i="1"/>
  <c r="C1829" i="1"/>
  <c r="G1828" i="1"/>
  <c r="F1828" i="1"/>
  <c r="E1828" i="1"/>
  <c r="D1828" i="1"/>
  <c r="C1828" i="1"/>
  <c r="G1827" i="1"/>
  <c r="F1827" i="1"/>
  <c r="E1827" i="1"/>
  <c r="D1827" i="1"/>
  <c r="C1827" i="1"/>
  <c r="G1826" i="1"/>
  <c r="F1826" i="1"/>
  <c r="E1826" i="1"/>
  <c r="D1826" i="1"/>
  <c r="C1826" i="1"/>
  <c r="G1825" i="1"/>
  <c r="F1825" i="1"/>
  <c r="E1825" i="1"/>
  <c r="D1825" i="1"/>
  <c r="C1825" i="1"/>
  <c r="G1824" i="1"/>
  <c r="F1824" i="1"/>
  <c r="E1824" i="1"/>
  <c r="D1824" i="1"/>
  <c r="C1824" i="1"/>
  <c r="G1823" i="1"/>
  <c r="F1823" i="1"/>
  <c r="E1823" i="1"/>
  <c r="D1823" i="1"/>
  <c r="C1823" i="1"/>
  <c r="G1822" i="1"/>
  <c r="F1822" i="1"/>
  <c r="E1822" i="1"/>
  <c r="D1822" i="1"/>
  <c r="C1822" i="1"/>
  <c r="G1821" i="1"/>
  <c r="F1821" i="1"/>
  <c r="E1821" i="1"/>
  <c r="D1821" i="1"/>
  <c r="C1821" i="1"/>
  <c r="G1820" i="1"/>
  <c r="F1820" i="1"/>
  <c r="E1820" i="1"/>
  <c r="D1820" i="1"/>
  <c r="C1820" i="1"/>
  <c r="G1819" i="1"/>
  <c r="F1819" i="1"/>
  <c r="E1819" i="1"/>
  <c r="D1819" i="1"/>
  <c r="C1819" i="1"/>
  <c r="G1818" i="1"/>
  <c r="F1818" i="1"/>
  <c r="E1818" i="1"/>
  <c r="D1818" i="1"/>
  <c r="C1818" i="1"/>
  <c r="G1817" i="1"/>
  <c r="F1817" i="1"/>
  <c r="E1817" i="1"/>
  <c r="D1817" i="1"/>
  <c r="C1817" i="1"/>
  <c r="G1816" i="1"/>
  <c r="F1816" i="1"/>
  <c r="E1816" i="1"/>
  <c r="D1816" i="1"/>
  <c r="C1816" i="1"/>
  <c r="G1815" i="1"/>
  <c r="F1815" i="1"/>
  <c r="E1815" i="1"/>
  <c r="D1815" i="1"/>
  <c r="C1815" i="1"/>
  <c r="G1814" i="1"/>
  <c r="F1814" i="1"/>
  <c r="E1814" i="1"/>
  <c r="D1814" i="1"/>
  <c r="C1814" i="1"/>
  <c r="G1813" i="1"/>
  <c r="F1813" i="1"/>
  <c r="E1813" i="1"/>
  <c r="D1813" i="1"/>
  <c r="C1813" i="1"/>
  <c r="G1812" i="1"/>
  <c r="F1812" i="1"/>
  <c r="E1812" i="1"/>
  <c r="D1812" i="1"/>
  <c r="C1812" i="1"/>
  <c r="G1811" i="1"/>
  <c r="F1811" i="1"/>
  <c r="E1811" i="1"/>
  <c r="D1811" i="1"/>
  <c r="C1811" i="1"/>
  <c r="G1810" i="1"/>
  <c r="F1810" i="1"/>
  <c r="E1810" i="1"/>
  <c r="D1810" i="1"/>
  <c r="C1810" i="1"/>
  <c r="G1809" i="1"/>
  <c r="F1809" i="1"/>
  <c r="E1809" i="1"/>
  <c r="D1809" i="1"/>
  <c r="C1809" i="1"/>
  <c r="G1808" i="1"/>
  <c r="F1808" i="1"/>
  <c r="E1808" i="1"/>
  <c r="D1808" i="1"/>
  <c r="C1808" i="1"/>
  <c r="G1807" i="1"/>
  <c r="F1807" i="1"/>
  <c r="E1807" i="1"/>
  <c r="D1807" i="1"/>
  <c r="C1807" i="1"/>
  <c r="G1806" i="1"/>
  <c r="F1806" i="1"/>
  <c r="E1806" i="1"/>
  <c r="D1806" i="1"/>
  <c r="C1806" i="1"/>
  <c r="G1805" i="1"/>
  <c r="F1805" i="1"/>
  <c r="E1805" i="1"/>
  <c r="D1805" i="1"/>
  <c r="C1805" i="1"/>
  <c r="G1804" i="1"/>
  <c r="F1804" i="1"/>
  <c r="E1804" i="1"/>
  <c r="D1804" i="1"/>
  <c r="C1804" i="1"/>
  <c r="G1803" i="1"/>
  <c r="F1803" i="1"/>
  <c r="E1803" i="1"/>
  <c r="D1803" i="1"/>
  <c r="C1803" i="1"/>
  <c r="G1802" i="1"/>
  <c r="F1802" i="1"/>
  <c r="E1802" i="1"/>
  <c r="D1802" i="1"/>
  <c r="C1802" i="1"/>
  <c r="G1801" i="1"/>
  <c r="F1801" i="1"/>
  <c r="E1801" i="1"/>
  <c r="D1801" i="1"/>
  <c r="C1801" i="1"/>
  <c r="G1800" i="1"/>
  <c r="F1800" i="1"/>
  <c r="E1800" i="1"/>
  <c r="D1800" i="1"/>
  <c r="C1800" i="1"/>
  <c r="G1799" i="1"/>
  <c r="F1799" i="1"/>
  <c r="E1799" i="1"/>
  <c r="D1799" i="1"/>
  <c r="C1799" i="1"/>
  <c r="G1798" i="1"/>
  <c r="F1798" i="1"/>
  <c r="E1798" i="1"/>
  <c r="D1798" i="1"/>
  <c r="C1798" i="1"/>
  <c r="G1797" i="1"/>
  <c r="F1797" i="1"/>
  <c r="E1797" i="1"/>
  <c r="D1797" i="1"/>
  <c r="C1797" i="1"/>
  <c r="G1796" i="1"/>
  <c r="F1796" i="1"/>
  <c r="E1796" i="1"/>
  <c r="D1796" i="1"/>
  <c r="C1796" i="1"/>
  <c r="G1795" i="1"/>
  <c r="F1795" i="1"/>
  <c r="E1795" i="1"/>
  <c r="D1795" i="1"/>
  <c r="C1795" i="1"/>
  <c r="G1794" i="1"/>
  <c r="F1794" i="1"/>
  <c r="E1794" i="1"/>
  <c r="D1794" i="1"/>
  <c r="C1794" i="1"/>
  <c r="G1793" i="1"/>
  <c r="F1793" i="1"/>
  <c r="E1793" i="1"/>
  <c r="D1793" i="1"/>
  <c r="C1793" i="1"/>
  <c r="G1792" i="1"/>
  <c r="F1792" i="1"/>
  <c r="E1792" i="1"/>
  <c r="D1792" i="1"/>
  <c r="C1792" i="1"/>
  <c r="G1791" i="1"/>
  <c r="F1791" i="1"/>
  <c r="E1791" i="1"/>
  <c r="D1791" i="1"/>
  <c r="C1791" i="1"/>
  <c r="G1790" i="1"/>
  <c r="F1790" i="1"/>
  <c r="E1790" i="1"/>
  <c r="D1790" i="1"/>
  <c r="C1790" i="1"/>
  <c r="G1789" i="1"/>
  <c r="F1789" i="1"/>
  <c r="E1789" i="1"/>
  <c r="D1789" i="1"/>
  <c r="C1789" i="1"/>
  <c r="G1788" i="1"/>
  <c r="F1788" i="1"/>
  <c r="E1788" i="1"/>
  <c r="D1788" i="1"/>
  <c r="C1788" i="1"/>
  <c r="G1787" i="1"/>
  <c r="F1787" i="1"/>
  <c r="E1787" i="1"/>
  <c r="D1787" i="1"/>
  <c r="C1787" i="1"/>
  <c r="G1786" i="1"/>
  <c r="F1786" i="1"/>
  <c r="E1786" i="1"/>
  <c r="D1786" i="1"/>
  <c r="C1786" i="1"/>
  <c r="G1785" i="1"/>
  <c r="F1785" i="1"/>
  <c r="E1785" i="1"/>
  <c r="D1785" i="1"/>
  <c r="C1785" i="1"/>
  <c r="G1784" i="1"/>
  <c r="F1784" i="1"/>
  <c r="E1784" i="1"/>
  <c r="D1784" i="1"/>
  <c r="C1784" i="1"/>
  <c r="G1783" i="1"/>
  <c r="F1783" i="1"/>
  <c r="E1783" i="1"/>
  <c r="D1783" i="1"/>
  <c r="C1783" i="1"/>
  <c r="G1782" i="1"/>
  <c r="F1782" i="1"/>
  <c r="E1782" i="1"/>
  <c r="D1782" i="1"/>
  <c r="C1782" i="1"/>
  <c r="G1781" i="1"/>
  <c r="F1781" i="1"/>
  <c r="E1781" i="1"/>
  <c r="D1781" i="1"/>
  <c r="C1781" i="1"/>
  <c r="G1780" i="1"/>
  <c r="F1780" i="1"/>
  <c r="E1780" i="1"/>
  <c r="D1780" i="1"/>
  <c r="C1780" i="1"/>
  <c r="G1779" i="1"/>
  <c r="F1779" i="1"/>
  <c r="E1779" i="1"/>
  <c r="D1779" i="1"/>
  <c r="C1779" i="1"/>
  <c r="G1778" i="1"/>
  <c r="F1778" i="1"/>
  <c r="E1778" i="1"/>
  <c r="D1778" i="1"/>
  <c r="C1778" i="1"/>
  <c r="G1777" i="1"/>
  <c r="F1777" i="1"/>
  <c r="E1777" i="1"/>
  <c r="D1777" i="1"/>
  <c r="C1777" i="1"/>
  <c r="G1776" i="1"/>
  <c r="F1776" i="1"/>
  <c r="E1776" i="1"/>
  <c r="D1776" i="1"/>
  <c r="C1776" i="1"/>
  <c r="G1775" i="1"/>
  <c r="F1775" i="1"/>
  <c r="E1775" i="1"/>
  <c r="D1775" i="1"/>
  <c r="C1775" i="1"/>
  <c r="G1774" i="1"/>
  <c r="F1774" i="1"/>
  <c r="E1774" i="1"/>
  <c r="D1774" i="1"/>
  <c r="C1774" i="1"/>
  <c r="G1773" i="1"/>
  <c r="F1773" i="1"/>
  <c r="E1773" i="1"/>
  <c r="D1773" i="1"/>
  <c r="C1773" i="1"/>
  <c r="G1772" i="1"/>
  <c r="F1772" i="1"/>
  <c r="E1772" i="1"/>
  <c r="D1772" i="1"/>
  <c r="C1772" i="1"/>
  <c r="G1771" i="1"/>
  <c r="F1771" i="1"/>
  <c r="E1771" i="1"/>
  <c r="D1771" i="1"/>
  <c r="C1771" i="1"/>
  <c r="G1770" i="1"/>
  <c r="F1770" i="1"/>
  <c r="E1770" i="1"/>
  <c r="D1770" i="1"/>
  <c r="C1770" i="1"/>
  <c r="G1769" i="1"/>
  <c r="F1769" i="1"/>
  <c r="E1769" i="1"/>
  <c r="D1769" i="1"/>
  <c r="C1769" i="1"/>
  <c r="G1768" i="1"/>
  <c r="F1768" i="1"/>
  <c r="E1768" i="1"/>
  <c r="D1768" i="1"/>
  <c r="C1768" i="1"/>
  <c r="G1767" i="1"/>
  <c r="F1767" i="1"/>
  <c r="E1767" i="1"/>
  <c r="D1767" i="1"/>
  <c r="C1767" i="1"/>
  <c r="G1766" i="1"/>
  <c r="F1766" i="1"/>
  <c r="E1766" i="1"/>
  <c r="D1766" i="1"/>
  <c r="C1766" i="1"/>
  <c r="G1765" i="1"/>
  <c r="F1765" i="1"/>
  <c r="E1765" i="1"/>
  <c r="D1765" i="1"/>
  <c r="C1765" i="1"/>
  <c r="G1764" i="1"/>
  <c r="F1764" i="1"/>
  <c r="E1764" i="1"/>
  <c r="D1764" i="1"/>
  <c r="C1764" i="1"/>
  <c r="G1763" i="1"/>
  <c r="F1763" i="1"/>
  <c r="E1763" i="1"/>
  <c r="D1763" i="1"/>
  <c r="C1763" i="1"/>
  <c r="G1762" i="1"/>
  <c r="F1762" i="1"/>
  <c r="E1762" i="1"/>
  <c r="D1762" i="1"/>
  <c r="C1762" i="1"/>
  <c r="G1761" i="1"/>
  <c r="F1761" i="1"/>
  <c r="E1761" i="1"/>
  <c r="D1761" i="1"/>
  <c r="C1761" i="1"/>
  <c r="G1760" i="1"/>
  <c r="F1760" i="1"/>
  <c r="E1760" i="1"/>
  <c r="D1760" i="1"/>
  <c r="C1760" i="1"/>
  <c r="G1759" i="1"/>
  <c r="F1759" i="1"/>
  <c r="E1759" i="1"/>
  <c r="D1759" i="1"/>
  <c r="C1759" i="1"/>
  <c r="G1758" i="1"/>
  <c r="F1758" i="1"/>
  <c r="E1758" i="1"/>
  <c r="D1758" i="1"/>
  <c r="C1758" i="1"/>
  <c r="G1757" i="1"/>
  <c r="F1757" i="1"/>
  <c r="E1757" i="1"/>
  <c r="D1757" i="1"/>
  <c r="C1757" i="1"/>
  <c r="G1756" i="1"/>
  <c r="F1756" i="1"/>
  <c r="E1756" i="1"/>
  <c r="D1756" i="1"/>
  <c r="C1756" i="1"/>
  <c r="G1755" i="1"/>
  <c r="F1755" i="1"/>
  <c r="E1755" i="1"/>
  <c r="D1755" i="1"/>
  <c r="C1755" i="1"/>
  <c r="G1754" i="1"/>
  <c r="F1754" i="1"/>
  <c r="E1754" i="1"/>
  <c r="D1754" i="1"/>
  <c r="C1754" i="1"/>
  <c r="G1753" i="1"/>
  <c r="F1753" i="1"/>
  <c r="E1753" i="1"/>
  <c r="D1753" i="1"/>
  <c r="C1753" i="1"/>
  <c r="G1752" i="1"/>
  <c r="F1752" i="1"/>
  <c r="E1752" i="1"/>
  <c r="D1752" i="1"/>
  <c r="C1752" i="1"/>
  <c r="G1751" i="1"/>
  <c r="F1751" i="1"/>
  <c r="E1751" i="1"/>
  <c r="D1751" i="1"/>
  <c r="C1751" i="1"/>
  <c r="G1750" i="1"/>
  <c r="F1750" i="1"/>
  <c r="E1750" i="1"/>
  <c r="D1750" i="1"/>
  <c r="C1750" i="1"/>
  <c r="G1749" i="1"/>
  <c r="F1749" i="1"/>
  <c r="E1749" i="1"/>
  <c r="D1749" i="1"/>
  <c r="C1749" i="1"/>
  <c r="G1748" i="1"/>
  <c r="F1748" i="1"/>
  <c r="E1748" i="1"/>
  <c r="D1748" i="1"/>
  <c r="C1748" i="1"/>
  <c r="G1747" i="1"/>
  <c r="F1747" i="1"/>
  <c r="E1747" i="1"/>
  <c r="D1747" i="1"/>
  <c r="C1747" i="1"/>
  <c r="G1746" i="1"/>
  <c r="F1746" i="1"/>
  <c r="E1746" i="1"/>
  <c r="D1746" i="1"/>
  <c r="C1746" i="1"/>
  <c r="G1745" i="1"/>
  <c r="F1745" i="1"/>
  <c r="E1745" i="1"/>
  <c r="D1745" i="1"/>
  <c r="C1745" i="1"/>
  <c r="G1744" i="1"/>
  <c r="F1744" i="1"/>
  <c r="E1744" i="1"/>
  <c r="D1744" i="1"/>
  <c r="C1744" i="1"/>
  <c r="G1743" i="1"/>
  <c r="F1743" i="1"/>
  <c r="E1743" i="1"/>
  <c r="D1743" i="1"/>
  <c r="C1743" i="1"/>
  <c r="G1742" i="1"/>
  <c r="F1742" i="1"/>
  <c r="E1742" i="1"/>
  <c r="D1742" i="1"/>
  <c r="C1742" i="1"/>
  <c r="G1741" i="1"/>
  <c r="F1741" i="1"/>
  <c r="E1741" i="1"/>
  <c r="D1741" i="1"/>
  <c r="C1741" i="1"/>
  <c r="G1740" i="1"/>
  <c r="F1740" i="1"/>
  <c r="E1740" i="1"/>
  <c r="D1740" i="1"/>
  <c r="C1740" i="1"/>
  <c r="G1739" i="1"/>
  <c r="F1739" i="1"/>
  <c r="E1739" i="1"/>
  <c r="D1739" i="1"/>
  <c r="C1739" i="1"/>
  <c r="G1738" i="1"/>
  <c r="F1738" i="1"/>
  <c r="E1738" i="1"/>
  <c r="D1738" i="1"/>
  <c r="C1738" i="1"/>
  <c r="G1737" i="1"/>
  <c r="F1737" i="1"/>
  <c r="E1737" i="1"/>
  <c r="D1737" i="1"/>
  <c r="C1737" i="1"/>
  <c r="G1736" i="1"/>
  <c r="F1736" i="1"/>
  <c r="E1736" i="1"/>
  <c r="D1736" i="1"/>
  <c r="C1736" i="1"/>
  <c r="G1735" i="1"/>
  <c r="F1735" i="1"/>
  <c r="E1735" i="1"/>
  <c r="D1735" i="1"/>
  <c r="C1735" i="1"/>
  <c r="G1734" i="1"/>
  <c r="F1734" i="1"/>
  <c r="E1734" i="1"/>
  <c r="D1734" i="1"/>
  <c r="C1734" i="1"/>
  <c r="G1733" i="1"/>
  <c r="F1733" i="1"/>
  <c r="E1733" i="1"/>
  <c r="D1733" i="1"/>
  <c r="C1733" i="1"/>
  <c r="G1732" i="1"/>
  <c r="F1732" i="1"/>
  <c r="E1732" i="1"/>
  <c r="D1732" i="1"/>
  <c r="C1732" i="1"/>
  <c r="G1731" i="1"/>
  <c r="F1731" i="1"/>
  <c r="E1731" i="1"/>
  <c r="D1731" i="1"/>
  <c r="C1731" i="1"/>
  <c r="G1730" i="1"/>
  <c r="F1730" i="1"/>
  <c r="E1730" i="1"/>
  <c r="D1730" i="1"/>
  <c r="C1730" i="1"/>
  <c r="G1729" i="1"/>
  <c r="F1729" i="1"/>
  <c r="E1729" i="1"/>
  <c r="D1729" i="1"/>
  <c r="C1729" i="1"/>
  <c r="G1728" i="1"/>
  <c r="F1728" i="1"/>
  <c r="E1728" i="1"/>
  <c r="D1728" i="1"/>
  <c r="C1728" i="1"/>
  <c r="G1727" i="1"/>
  <c r="F1727" i="1"/>
  <c r="E1727" i="1"/>
  <c r="D1727" i="1"/>
  <c r="C1727" i="1"/>
  <c r="G1726" i="1"/>
  <c r="F1726" i="1"/>
  <c r="E1726" i="1"/>
  <c r="D1726" i="1"/>
  <c r="C1726" i="1"/>
  <c r="G1725" i="1"/>
  <c r="F1725" i="1"/>
  <c r="E1725" i="1"/>
  <c r="D1725" i="1"/>
  <c r="C1725" i="1"/>
  <c r="G1724" i="1"/>
  <c r="F1724" i="1"/>
  <c r="E1724" i="1"/>
  <c r="D1724" i="1"/>
  <c r="C1724" i="1"/>
  <c r="G1723" i="1"/>
  <c r="F1723" i="1"/>
  <c r="E1723" i="1"/>
  <c r="D1723" i="1"/>
  <c r="C1723" i="1"/>
  <c r="G1722" i="1"/>
  <c r="F1722" i="1"/>
  <c r="E1722" i="1"/>
  <c r="D1722" i="1"/>
  <c r="C1722" i="1"/>
  <c r="G1721" i="1"/>
  <c r="F1721" i="1"/>
  <c r="E1721" i="1"/>
  <c r="D1721" i="1"/>
  <c r="C1721" i="1"/>
  <c r="G1720" i="1"/>
  <c r="F1720" i="1"/>
  <c r="E1720" i="1"/>
  <c r="D1720" i="1"/>
  <c r="C1720" i="1"/>
  <c r="G1719" i="1"/>
  <c r="F1719" i="1"/>
  <c r="E1719" i="1"/>
  <c r="D1719" i="1"/>
  <c r="C1719" i="1"/>
  <c r="G1718" i="1"/>
  <c r="F1718" i="1"/>
  <c r="E1718" i="1"/>
  <c r="D1718" i="1"/>
  <c r="C1718" i="1"/>
  <c r="G1717" i="1"/>
  <c r="F1717" i="1"/>
  <c r="E1717" i="1"/>
  <c r="D1717" i="1"/>
  <c r="C1717" i="1"/>
  <c r="G1716" i="1"/>
  <c r="F1716" i="1"/>
  <c r="E1716" i="1"/>
  <c r="D1716" i="1"/>
  <c r="C1716" i="1"/>
  <c r="G1715" i="1"/>
  <c r="F1715" i="1"/>
  <c r="E1715" i="1"/>
  <c r="D1715" i="1"/>
  <c r="C1715" i="1"/>
  <c r="G1714" i="1"/>
  <c r="F1714" i="1"/>
  <c r="E1714" i="1"/>
  <c r="D1714" i="1"/>
  <c r="C1714" i="1"/>
  <c r="G1713" i="1"/>
  <c r="F1713" i="1"/>
  <c r="E1713" i="1"/>
  <c r="D1713" i="1"/>
  <c r="C1713" i="1"/>
  <c r="G1712" i="1"/>
  <c r="F1712" i="1"/>
  <c r="E1712" i="1"/>
  <c r="D1712" i="1"/>
  <c r="C1712" i="1"/>
  <c r="G1711" i="1"/>
  <c r="F1711" i="1"/>
  <c r="E1711" i="1"/>
  <c r="D1711" i="1"/>
  <c r="C1711" i="1"/>
  <c r="G1710" i="1"/>
  <c r="F1710" i="1"/>
  <c r="E1710" i="1"/>
  <c r="D1710" i="1"/>
  <c r="C1710" i="1"/>
  <c r="G1709" i="1"/>
  <c r="F1709" i="1"/>
  <c r="E1709" i="1"/>
  <c r="D1709" i="1"/>
  <c r="C1709" i="1"/>
  <c r="G1708" i="1"/>
  <c r="F1708" i="1"/>
  <c r="E1708" i="1"/>
  <c r="D1708" i="1"/>
  <c r="C1708" i="1"/>
  <c r="G1707" i="1"/>
  <c r="F1707" i="1"/>
  <c r="E1707" i="1"/>
  <c r="D1707" i="1"/>
  <c r="C1707" i="1"/>
  <c r="G1706" i="1"/>
  <c r="F1706" i="1"/>
  <c r="E1706" i="1"/>
  <c r="D1706" i="1"/>
  <c r="C1706" i="1"/>
  <c r="G1705" i="1"/>
  <c r="F1705" i="1"/>
  <c r="E1705" i="1"/>
  <c r="D1705" i="1"/>
  <c r="C1705" i="1"/>
  <c r="G1704" i="1"/>
  <c r="F1704" i="1"/>
  <c r="E1704" i="1"/>
  <c r="D1704" i="1"/>
  <c r="C1704" i="1"/>
  <c r="G1703" i="1"/>
  <c r="F1703" i="1"/>
  <c r="E1703" i="1"/>
  <c r="D1703" i="1"/>
  <c r="C1703" i="1"/>
  <c r="G1702" i="1"/>
  <c r="F1702" i="1"/>
  <c r="E1702" i="1"/>
  <c r="D1702" i="1"/>
  <c r="C1702" i="1"/>
  <c r="G1701" i="1"/>
  <c r="F1701" i="1"/>
  <c r="E1701" i="1"/>
  <c r="D1701" i="1"/>
  <c r="C1701" i="1"/>
  <c r="G1700" i="1"/>
  <c r="F1700" i="1"/>
  <c r="E1700" i="1"/>
  <c r="D1700" i="1"/>
  <c r="C1700" i="1"/>
  <c r="G1699" i="1"/>
  <c r="F1699" i="1"/>
  <c r="E1699" i="1"/>
  <c r="D1699" i="1"/>
  <c r="C1699" i="1"/>
  <c r="G1698" i="1"/>
  <c r="F1698" i="1"/>
  <c r="E1698" i="1"/>
  <c r="D1698" i="1"/>
  <c r="C1698" i="1"/>
  <c r="G1697" i="1"/>
  <c r="F1697" i="1"/>
  <c r="E1697" i="1"/>
  <c r="D1697" i="1"/>
  <c r="C1697" i="1"/>
  <c r="G1696" i="1"/>
  <c r="F1696" i="1"/>
  <c r="E1696" i="1"/>
  <c r="D1696" i="1"/>
  <c r="C1696" i="1"/>
  <c r="G1695" i="1"/>
  <c r="F1695" i="1"/>
  <c r="E1695" i="1"/>
  <c r="D1695" i="1"/>
  <c r="C1695" i="1"/>
  <c r="G1694" i="1"/>
  <c r="F1694" i="1"/>
  <c r="E1694" i="1"/>
  <c r="D1694" i="1"/>
  <c r="C1694" i="1"/>
  <c r="G1693" i="1"/>
  <c r="F1693" i="1"/>
  <c r="E1693" i="1"/>
  <c r="D1693" i="1"/>
  <c r="C1693" i="1"/>
  <c r="G1692" i="1"/>
  <c r="F1692" i="1"/>
  <c r="E1692" i="1"/>
  <c r="D1692" i="1"/>
  <c r="C1692" i="1"/>
  <c r="G1691" i="1"/>
  <c r="F1691" i="1"/>
  <c r="E1691" i="1"/>
  <c r="D1691" i="1"/>
  <c r="C1691" i="1"/>
  <c r="G1690" i="1"/>
  <c r="F1690" i="1"/>
  <c r="E1690" i="1"/>
  <c r="D1690" i="1"/>
  <c r="C1690" i="1"/>
  <c r="G1689" i="1"/>
  <c r="F1689" i="1"/>
  <c r="E1689" i="1"/>
  <c r="D1689" i="1"/>
  <c r="C1689" i="1"/>
  <c r="G1688" i="1"/>
  <c r="F1688" i="1"/>
  <c r="E1688" i="1"/>
  <c r="D1688" i="1"/>
  <c r="C1688" i="1"/>
  <c r="G1687" i="1"/>
  <c r="F1687" i="1"/>
  <c r="E1687" i="1"/>
  <c r="D1687" i="1"/>
  <c r="C1687" i="1"/>
  <c r="G1686" i="1"/>
  <c r="F1686" i="1"/>
  <c r="E1686" i="1"/>
  <c r="D1686" i="1"/>
  <c r="C1686" i="1"/>
  <c r="G1685" i="1"/>
  <c r="F1685" i="1"/>
  <c r="E1685" i="1"/>
  <c r="D1685" i="1"/>
  <c r="C1685" i="1"/>
  <c r="G1684" i="1"/>
  <c r="F1684" i="1"/>
  <c r="E1684" i="1"/>
  <c r="D1684" i="1"/>
  <c r="C1684" i="1"/>
  <c r="G1683" i="1"/>
  <c r="F1683" i="1"/>
  <c r="E1683" i="1"/>
  <c r="D1683" i="1"/>
  <c r="C1683" i="1"/>
  <c r="G1682" i="1"/>
  <c r="F1682" i="1"/>
  <c r="E1682" i="1"/>
  <c r="D1682" i="1"/>
  <c r="C1682" i="1"/>
  <c r="G1681" i="1"/>
  <c r="F1681" i="1"/>
  <c r="E1681" i="1"/>
  <c r="D1681" i="1"/>
  <c r="C1681" i="1"/>
  <c r="G1680" i="1"/>
  <c r="F1680" i="1"/>
  <c r="E1680" i="1"/>
  <c r="D1680" i="1"/>
  <c r="C1680" i="1"/>
  <c r="G1679" i="1"/>
  <c r="F1679" i="1"/>
  <c r="E1679" i="1"/>
  <c r="D1679" i="1"/>
  <c r="C1679" i="1"/>
  <c r="G1678" i="1"/>
  <c r="F1678" i="1"/>
  <c r="E1678" i="1"/>
  <c r="D1678" i="1"/>
  <c r="C1678" i="1"/>
  <c r="G1677" i="1"/>
  <c r="F1677" i="1"/>
  <c r="E1677" i="1"/>
  <c r="D1677" i="1"/>
  <c r="C1677" i="1"/>
  <c r="G1676" i="1"/>
  <c r="F1676" i="1"/>
  <c r="E1676" i="1"/>
  <c r="D1676" i="1"/>
  <c r="C1676" i="1"/>
  <c r="G1675" i="1"/>
  <c r="F1675" i="1"/>
  <c r="E1675" i="1"/>
  <c r="D1675" i="1"/>
  <c r="C1675" i="1"/>
  <c r="G1674" i="1"/>
  <c r="F1674" i="1"/>
  <c r="E1674" i="1"/>
  <c r="D1674" i="1"/>
  <c r="C1674" i="1"/>
  <c r="G1673" i="1"/>
  <c r="F1673" i="1"/>
  <c r="E1673" i="1"/>
  <c r="D1673" i="1"/>
  <c r="C1673" i="1"/>
  <c r="G1672" i="1"/>
  <c r="F1672" i="1"/>
  <c r="E1672" i="1"/>
  <c r="D1672" i="1"/>
  <c r="C1672" i="1"/>
  <c r="G1671" i="1"/>
  <c r="F1671" i="1"/>
  <c r="E1671" i="1"/>
  <c r="D1671" i="1"/>
  <c r="C1671" i="1"/>
  <c r="G1670" i="1"/>
  <c r="F1670" i="1"/>
  <c r="E1670" i="1"/>
  <c r="D1670" i="1"/>
  <c r="C1670" i="1"/>
  <c r="G1669" i="1"/>
  <c r="F1669" i="1"/>
  <c r="E1669" i="1"/>
  <c r="D1669" i="1"/>
  <c r="C1669" i="1"/>
  <c r="G1668" i="1"/>
  <c r="F1668" i="1"/>
  <c r="E1668" i="1"/>
  <c r="D1668" i="1"/>
  <c r="C1668" i="1"/>
  <c r="G1667" i="1"/>
  <c r="F1667" i="1"/>
  <c r="E1667" i="1"/>
  <c r="D1667" i="1"/>
  <c r="C1667" i="1"/>
  <c r="G1666" i="1"/>
  <c r="F1666" i="1"/>
  <c r="E1666" i="1"/>
  <c r="D1666" i="1"/>
  <c r="C1666" i="1"/>
  <c r="G1665" i="1"/>
  <c r="F1665" i="1"/>
  <c r="E1665" i="1"/>
  <c r="D1665" i="1"/>
  <c r="C1665" i="1"/>
  <c r="G1664" i="1"/>
  <c r="F1664" i="1"/>
  <c r="E1664" i="1"/>
  <c r="D1664" i="1"/>
  <c r="C1664" i="1"/>
  <c r="G1663" i="1"/>
  <c r="F1663" i="1"/>
  <c r="E1663" i="1"/>
  <c r="D1663" i="1"/>
  <c r="C1663" i="1"/>
  <c r="G1662" i="1"/>
  <c r="F1662" i="1"/>
  <c r="E1662" i="1"/>
  <c r="D1662" i="1"/>
  <c r="C1662" i="1"/>
  <c r="G1661" i="1"/>
  <c r="F1661" i="1"/>
  <c r="E1661" i="1"/>
  <c r="D1661" i="1"/>
  <c r="C1661" i="1"/>
  <c r="G1660" i="1"/>
  <c r="F1660" i="1"/>
  <c r="E1660" i="1"/>
  <c r="D1660" i="1"/>
  <c r="C1660" i="1"/>
  <c r="G1659" i="1"/>
  <c r="F1659" i="1"/>
  <c r="E1659" i="1"/>
  <c r="D1659" i="1"/>
  <c r="C1659" i="1"/>
  <c r="G1658" i="1"/>
  <c r="F1658" i="1"/>
  <c r="E1658" i="1"/>
  <c r="D1658" i="1"/>
  <c r="C1658" i="1"/>
  <c r="G1657" i="1"/>
  <c r="F1657" i="1"/>
  <c r="E1657" i="1"/>
  <c r="D1657" i="1"/>
  <c r="C1657" i="1"/>
  <c r="G1656" i="1"/>
  <c r="F1656" i="1"/>
  <c r="E1656" i="1"/>
  <c r="D1656" i="1"/>
  <c r="C1656" i="1"/>
  <c r="G1655" i="1"/>
  <c r="F1655" i="1"/>
  <c r="E1655" i="1"/>
  <c r="D1655" i="1"/>
  <c r="C1655" i="1"/>
  <c r="G1654" i="1"/>
  <c r="F1654" i="1"/>
  <c r="E1654" i="1"/>
  <c r="D1654" i="1"/>
  <c r="C1654" i="1"/>
  <c r="G1653" i="1"/>
  <c r="F1653" i="1"/>
  <c r="E1653" i="1"/>
  <c r="D1653" i="1"/>
  <c r="C1653" i="1"/>
  <c r="G1652" i="1"/>
  <c r="F1652" i="1"/>
  <c r="E1652" i="1"/>
  <c r="D1652" i="1"/>
  <c r="C1652" i="1"/>
  <c r="G1651" i="1"/>
  <c r="F1651" i="1"/>
  <c r="E1651" i="1"/>
  <c r="D1651" i="1"/>
  <c r="C1651" i="1"/>
  <c r="G1650" i="1"/>
  <c r="F1650" i="1"/>
  <c r="E1650" i="1"/>
  <c r="D1650" i="1"/>
  <c r="C1650" i="1"/>
  <c r="G1649" i="1"/>
  <c r="F1649" i="1"/>
  <c r="E1649" i="1"/>
  <c r="D1649" i="1"/>
  <c r="C1649" i="1"/>
  <c r="G1648" i="1"/>
  <c r="F1648" i="1"/>
  <c r="E1648" i="1"/>
  <c r="D1648" i="1"/>
  <c r="C1648" i="1"/>
  <c r="G1647" i="1"/>
  <c r="F1647" i="1"/>
  <c r="E1647" i="1"/>
  <c r="D1647" i="1"/>
  <c r="C1647" i="1"/>
  <c r="G1646" i="1"/>
  <c r="F1646" i="1"/>
  <c r="E1646" i="1"/>
  <c r="D1646" i="1"/>
  <c r="C1646" i="1"/>
  <c r="G1645" i="1"/>
  <c r="F1645" i="1"/>
  <c r="E1645" i="1"/>
  <c r="D1645" i="1"/>
  <c r="C1645" i="1"/>
  <c r="G1644" i="1"/>
  <c r="F1644" i="1"/>
  <c r="E1644" i="1"/>
  <c r="D1644" i="1"/>
  <c r="C1644" i="1"/>
  <c r="G1643" i="1"/>
  <c r="F1643" i="1"/>
  <c r="E1643" i="1"/>
  <c r="D1643" i="1"/>
  <c r="C1643" i="1"/>
  <c r="G1642" i="1"/>
  <c r="F1642" i="1"/>
  <c r="E1642" i="1"/>
  <c r="D1642" i="1"/>
  <c r="C1642" i="1"/>
  <c r="G1641" i="1"/>
  <c r="F1641" i="1"/>
  <c r="E1641" i="1"/>
  <c r="D1641" i="1"/>
  <c r="C1641" i="1"/>
  <c r="G1640" i="1"/>
  <c r="F1640" i="1"/>
  <c r="E1640" i="1"/>
  <c r="D1640" i="1"/>
  <c r="C1640" i="1"/>
  <c r="G1639" i="1"/>
  <c r="F1639" i="1"/>
  <c r="E1639" i="1"/>
  <c r="D1639" i="1"/>
  <c r="C1639" i="1"/>
  <c r="G1638" i="1"/>
  <c r="F1638" i="1"/>
  <c r="E1638" i="1"/>
  <c r="D1638" i="1"/>
  <c r="C1638" i="1"/>
  <c r="G1637" i="1"/>
  <c r="F1637" i="1"/>
  <c r="E1637" i="1"/>
  <c r="D1637" i="1"/>
  <c r="C1637" i="1"/>
  <c r="G1636" i="1"/>
  <c r="F1636" i="1"/>
  <c r="E1636" i="1"/>
  <c r="D1636" i="1"/>
  <c r="C1636" i="1"/>
  <c r="G1635" i="1"/>
  <c r="F1635" i="1"/>
  <c r="E1635" i="1"/>
  <c r="D1635" i="1"/>
  <c r="C1635" i="1"/>
  <c r="G1634" i="1"/>
  <c r="F1634" i="1"/>
  <c r="E1634" i="1"/>
  <c r="D1634" i="1"/>
  <c r="C1634" i="1"/>
  <c r="G1633" i="1"/>
  <c r="F1633" i="1"/>
  <c r="E1633" i="1"/>
  <c r="D1633" i="1"/>
  <c r="C1633" i="1"/>
  <c r="G1632" i="1"/>
  <c r="F1632" i="1"/>
  <c r="E1632" i="1"/>
  <c r="D1632" i="1"/>
  <c r="C1632" i="1"/>
  <c r="G1631" i="1"/>
  <c r="F1631" i="1"/>
  <c r="E1631" i="1"/>
  <c r="D1631" i="1"/>
  <c r="C1631" i="1"/>
  <c r="G1630" i="1"/>
  <c r="F1630" i="1"/>
  <c r="E1630" i="1"/>
  <c r="D1630" i="1"/>
  <c r="C1630" i="1"/>
  <c r="G1629" i="1"/>
  <c r="F1629" i="1"/>
  <c r="E1629" i="1"/>
  <c r="D1629" i="1"/>
  <c r="C1629" i="1"/>
  <c r="G1628" i="1"/>
  <c r="F1628" i="1"/>
  <c r="E1628" i="1"/>
  <c r="D1628" i="1"/>
  <c r="C1628" i="1"/>
  <c r="G1627" i="1"/>
  <c r="F1627" i="1"/>
  <c r="E1627" i="1"/>
  <c r="D1627" i="1"/>
  <c r="C1627" i="1"/>
  <c r="G1626" i="1"/>
  <c r="F1626" i="1"/>
  <c r="E1626" i="1"/>
  <c r="D1626" i="1"/>
  <c r="C1626" i="1"/>
  <c r="G1625" i="1"/>
  <c r="F1625" i="1"/>
  <c r="E1625" i="1"/>
  <c r="D1625" i="1"/>
  <c r="C1625" i="1"/>
  <c r="G1624" i="1"/>
  <c r="F1624" i="1"/>
  <c r="E1624" i="1"/>
  <c r="D1624" i="1"/>
  <c r="C1624" i="1"/>
  <c r="G1623" i="1"/>
  <c r="F1623" i="1"/>
  <c r="E1623" i="1"/>
  <c r="D1623" i="1"/>
  <c r="C1623" i="1"/>
  <c r="G1622" i="1"/>
  <c r="F1622" i="1"/>
  <c r="E1622" i="1"/>
  <c r="D1622" i="1"/>
  <c r="C1622" i="1"/>
  <c r="G1621" i="1"/>
  <c r="F1621" i="1"/>
  <c r="E1621" i="1"/>
  <c r="D1621" i="1"/>
  <c r="C1621" i="1"/>
  <c r="G1620" i="1"/>
  <c r="F1620" i="1"/>
  <c r="E1620" i="1"/>
  <c r="D1620" i="1"/>
  <c r="C1620" i="1"/>
  <c r="G1619" i="1"/>
  <c r="F1619" i="1"/>
  <c r="E1619" i="1"/>
  <c r="D1619" i="1"/>
  <c r="C1619" i="1"/>
  <c r="G1618" i="1"/>
  <c r="F1618" i="1"/>
  <c r="E1618" i="1"/>
  <c r="D1618" i="1"/>
  <c r="C1618" i="1"/>
  <c r="G1617" i="1"/>
  <c r="F1617" i="1"/>
  <c r="E1617" i="1"/>
  <c r="D1617" i="1"/>
  <c r="C1617" i="1"/>
  <c r="G1616" i="1"/>
  <c r="F1616" i="1"/>
  <c r="E1616" i="1"/>
  <c r="D1616" i="1"/>
  <c r="C1616" i="1"/>
  <c r="G1615" i="1"/>
  <c r="F1615" i="1"/>
  <c r="E1615" i="1"/>
  <c r="D1615" i="1"/>
  <c r="C1615" i="1"/>
  <c r="G1614" i="1"/>
  <c r="F1614" i="1"/>
  <c r="E1614" i="1"/>
  <c r="D1614" i="1"/>
  <c r="C1614" i="1"/>
  <c r="G1613" i="1"/>
  <c r="F1613" i="1"/>
  <c r="E1613" i="1"/>
  <c r="D1613" i="1"/>
  <c r="C1613" i="1"/>
  <c r="G1612" i="1"/>
  <c r="F1612" i="1"/>
  <c r="E1612" i="1"/>
  <c r="D1612" i="1"/>
  <c r="C1612" i="1"/>
  <c r="G1611" i="1"/>
  <c r="F1611" i="1"/>
  <c r="E1611" i="1"/>
  <c r="D1611" i="1"/>
  <c r="C1611" i="1"/>
  <c r="G1610" i="1"/>
  <c r="F1610" i="1"/>
  <c r="E1610" i="1"/>
  <c r="D1610" i="1"/>
  <c r="C1610" i="1"/>
  <c r="G1609" i="1"/>
  <c r="F1609" i="1"/>
  <c r="E1609" i="1"/>
  <c r="D1609" i="1"/>
  <c r="C1609" i="1"/>
  <c r="G1608" i="1"/>
  <c r="F1608" i="1"/>
  <c r="E1608" i="1"/>
  <c r="D1608" i="1"/>
  <c r="C1608" i="1"/>
  <c r="G1607" i="1"/>
  <c r="F1607" i="1"/>
  <c r="E1607" i="1"/>
  <c r="D1607" i="1"/>
  <c r="C1607" i="1"/>
  <c r="G1606" i="1"/>
  <c r="F1606" i="1"/>
  <c r="E1606" i="1"/>
  <c r="D1606" i="1"/>
  <c r="C1606" i="1"/>
  <c r="G1605" i="1"/>
  <c r="F1605" i="1"/>
  <c r="E1605" i="1"/>
  <c r="D1605" i="1"/>
  <c r="C1605" i="1"/>
  <c r="G1604" i="1"/>
  <c r="F1604" i="1"/>
  <c r="E1604" i="1"/>
  <c r="D1604" i="1"/>
  <c r="C1604" i="1"/>
  <c r="G1603" i="1"/>
  <c r="F1603" i="1"/>
  <c r="E1603" i="1"/>
  <c r="D1603" i="1"/>
  <c r="C1603" i="1"/>
  <c r="G1602" i="1"/>
  <c r="F1602" i="1"/>
  <c r="E1602" i="1"/>
  <c r="D1602" i="1"/>
  <c r="C1602" i="1"/>
  <c r="G1601" i="1"/>
  <c r="F1601" i="1"/>
  <c r="E1601" i="1"/>
  <c r="D1601" i="1"/>
  <c r="C1601" i="1"/>
  <c r="G1600" i="1"/>
  <c r="F1600" i="1"/>
  <c r="E1600" i="1"/>
  <c r="D1600" i="1"/>
  <c r="C1600" i="1"/>
  <c r="G1599" i="1"/>
  <c r="F1599" i="1"/>
  <c r="E1599" i="1"/>
  <c r="D1599" i="1"/>
  <c r="C1599" i="1"/>
  <c r="G1598" i="1"/>
  <c r="F1598" i="1"/>
  <c r="E1598" i="1"/>
  <c r="D1598" i="1"/>
  <c r="C1598" i="1"/>
  <c r="G1597" i="1"/>
  <c r="F1597" i="1"/>
  <c r="E1597" i="1"/>
  <c r="D1597" i="1"/>
  <c r="C1597" i="1"/>
  <c r="G1596" i="1"/>
  <c r="F1596" i="1"/>
  <c r="E1596" i="1"/>
  <c r="D1596" i="1"/>
  <c r="C1596" i="1"/>
  <c r="G1595" i="1"/>
  <c r="F1595" i="1"/>
  <c r="E1595" i="1"/>
  <c r="D1595" i="1"/>
  <c r="C1595" i="1"/>
  <c r="G1594" i="1"/>
  <c r="F1594" i="1"/>
  <c r="E1594" i="1"/>
  <c r="D1594" i="1"/>
  <c r="C1594" i="1"/>
  <c r="G1593" i="1"/>
  <c r="F1593" i="1"/>
  <c r="E1593" i="1"/>
  <c r="D1593" i="1"/>
  <c r="C1593" i="1"/>
  <c r="G1592" i="1"/>
  <c r="F1592" i="1"/>
  <c r="E1592" i="1"/>
  <c r="D1592" i="1"/>
  <c r="C1592" i="1"/>
  <c r="G1591" i="1"/>
  <c r="F1591" i="1"/>
  <c r="E1591" i="1"/>
  <c r="D1591" i="1"/>
  <c r="C1591" i="1"/>
  <c r="G1590" i="1"/>
  <c r="F1590" i="1"/>
  <c r="E1590" i="1"/>
  <c r="D1590" i="1"/>
  <c r="C1590" i="1"/>
  <c r="G1589" i="1"/>
  <c r="F1589" i="1"/>
  <c r="E1589" i="1"/>
  <c r="D1589" i="1"/>
  <c r="C1589" i="1"/>
  <c r="G1588" i="1"/>
  <c r="F1588" i="1"/>
  <c r="E1588" i="1"/>
  <c r="D1588" i="1"/>
  <c r="C1588" i="1"/>
  <c r="G1587" i="1"/>
  <c r="F1587" i="1"/>
  <c r="E1587" i="1"/>
  <c r="D1587" i="1"/>
  <c r="C1587" i="1"/>
  <c r="G1586" i="1"/>
  <c r="F1586" i="1"/>
  <c r="E1586" i="1"/>
  <c r="D1586" i="1"/>
  <c r="C1586" i="1"/>
  <c r="G1585" i="1"/>
  <c r="F1585" i="1"/>
  <c r="E1585" i="1"/>
  <c r="D1585" i="1"/>
  <c r="C1585" i="1"/>
  <c r="G1584" i="1"/>
  <c r="F1584" i="1"/>
  <c r="E1584" i="1"/>
  <c r="D1584" i="1"/>
  <c r="C1584" i="1"/>
  <c r="G1583" i="1"/>
  <c r="F1583" i="1"/>
  <c r="E1583" i="1"/>
  <c r="D1583" i="1"/>
  <c r="C1583" i="1"/>
  <c r="G1582" i="1"/>
  <c r="F1582" i="1"/>
  <c r="E1582" i="1"/>
  <c r="D1582" i="1"/>
  <c r="C1582" i="1"/>
  <c r="G1581" i="1"/>
  <c r="F1581" i="1"/>
  <c r="E1581" i="1"/>
  <c r="D1581" i="1"/>
  <c r="C1581" i="1"/>
  <c r="G1580" i="1"/>
  <c r="F1580" i="1"/>
  <c r="E1580" i="1"/>
  <c r="D1580" i="1"/>
  <c r="C1580" i="1"/>
  <c r="G1579" i="1"/>
  <c r="F1579" i="1"/>
  <c r="E1579" i="1"/>
  <c r="D1579" i="1"/>
  <c r="C1579" i="1"/>
  <c r="G1578" i="1"/>
  <c r="F1578" i="1"/>
  <c r="E1578" i="1"/>
  <c r="D1578" i="1"/>
  <c r="C1578" i="1"/>
  <c r="G1577" i="1"/>
  <c r="F1577" i="1"/>
  <c r="E1577" i="1"/>
  <c r="D1577" i="1"/>
  <c r="C1577" i="1"/>
  <c r="G1576" i="1"/>
  <c r="F1576" i="1"/>
  <c r="E1576" i="1"/>
  <c r="D1576" i="1"/>
  <c r="C1576" i="1"/>
  <c r="G1575" i="1"/>
  <c r="F1575" i="1"/>
  <c r="E1575" i="1"/>
  <c r="D1575" i="1"/>
  <c r="C1575" i="1"/>
  <c r="G1574" i="1"/>
  <c r="F1574" i="1"/>
  <c r="E1574" i="1"/>
  <c r="D1574" i="1"/>
  <c r="C1574" i="1"/>
  <c r="G1573" i="1"/>
  <c r="F1573" i="1"/>
  <c r="E1573" i="1"/>
  <c r="D1573" i="1"/>
  <c r="C1573" i="1"/>
  <c r="G1572" i="1"/>
  <c r="F1572" i="1"/>
  <c r="E1572" i="1"/>
  <c r="D1572" i="1"/>
  <c r="C1572" i="1"/>
  <c r="G1571" i="1"/>
  <c r="F1571" i="1"/>
  <c r="E1571" i="1"/>
  <c r="D1571" i="1"/>
  <c r="C1571" i="1"/>
  <c r="G1570" i="1"/>
  <c r="F1570" i="1"/>
  <c r="E1570" i="1"/>
  <c r="D1570" i="1"/>
  <c r="C1570" i="1"/>
  <c r="G1569" i="1"/>
  <c r="F1569" i="1"/>
  <c r="E1569" i="1"/>
  <c r="D1569" i="1"/>
  <c r="C1569" i="1"/>
  <c r="G1568" i="1"/>
  <c r="F1568" i="1"/>
  <c r="E1568" i="1"/>
  <c r="D1568" i="1"/>
  <c r="C1568" i="1"/>
  <c r="G1567" i="1"/>
  <c r="F1567" i="1"/>
  <c r="E1567" i="1"/>
  <c r="D1567" i="1"/>
  <c r="C1567" i="1"/>
  <c r="G1566" i="1"/>
  <c r="F1566" i="1"/>
  <c r="E1566" i="1"/>
  <c r="D1566" i="1"/>
  <c r="C1566" i="1"/>
  <c r="G1565" i="1"/>
  <c r="F1565" i="1"/>
  <c r="E1565" i="1"/>
  <c r="D1565" i="1"/>
  <c r="C1565" i="1"/>
  <c r="G1564" i="1"/>
  <c r="F1564" i="1"/>
  <c r="E1564" i="1"/>
  <c r="D1564" i="1"/>
  <c r="C1564" i="1"/>
  <c r="G1563" i="1"/>
  <c r="F1563" i="1"/>
  <c r="E1563" i="1"/>
  <c r="D1563" i="1"/>
  <c r="C1563" i="1"/>
  <c r="G1562" i="1"/>
  <c r="F1562" i="1"/>
  <c r="E1562" i="1"/>
  <c r="D1562" i="1"/>
  <c r="C1562" i="1"/>
  <c r="G1561" i="1"/>
  <c r="F1561" i="1"/>
  <c r="E1561" i="1"/>
  <c r="D1561" i="1"/>
  <c r="C1561" i="1"/>
  <c r="G1560" i="1"/>
  <c r="F1560" i="1"/>
  <c r="E1560" i="1"/>
  <c r="D1560" i="1"/>
  <c r="C1560" i="1"/>
  <c r="G1559" i="1"/>
  <c r="F1559" i="1"/>
  <c r="E1559" i="1"/>
  <c r="D1559" i="1"/>
  <c r="C1559" i="1"/>
  <c r="G1558" i="1"/>
  <c r="F1558" i="1"/>
  <c r="E1558" i="1"/>
  <c r="D1558" i="1"/>
  <c r="C1558" i="1"/>
  <c r="G1557" i="1"/>
  <c r="F1557" i="1"/>
  <c r="E1557" i="1"/>
  <c r="D1557" i="1"/>
  <c r="C1557" i="1"/>
  <c r="G1556" i="1"/>
  <c r="F1556" i="1"/>
  <c r="E1556" i="1"/>
  <c r="D1556" i="1"/>
  <c r="C1556" i="1"/>
  <c r="G1555" i="1"/>
  <c r="F1555" i="1"/>
  <c r="E1555" i="1"/>
  <c r="D1555" i="1"/>
  <c r="C1555" i="1"/>
  <c r="G1554" i="1"/>
  <c r="F1554" i="1"/>
  <c r="E1554" i="1"/>
  <c r="D1554" i="1"/>
  <c r="C1554" i="1"/>
  <c r="G1553" i="1"/>
  <c r="F1553" i="1"/>
  <c r="E1553" i="1"/>
  <c r="D1553" i="1"/>
  <c r="C1553" i="1"/>
  <c r="G1552" i="1"/>
  <c r="F1552" i="1"/>
  <c r="E1552" i="1"/>
  <c r="D1552" i="1"/>
  <c r="C1552" i="1"/>
  <c r="G1551" i="1"/>
  <c r="F1551" i="1"/>
  <c r="E1551" i="1"/>
  <c r="D1551" i="1"/>
  <c r="C1551" i="1"/>
  <c r="G1550" i="1"/>
  <c r="F1550" i="1"/>
  <c r="E1550" i="1"/>
  <c r="D1550" i="1"/>
  <c r="C1550" i="1"/>
  <c r="G1549" i="1"/>
  <c r="F1549" i="1"/>
  <c r="E1549" i="1"/>
  <c r="D1549" i="1"/>
  <c r="C1549" i="1"/>
  <c r="G1548" i="1"/>
  <c r="F1548" i="1"/>
  <c r="E1548" i="1"/>
  <c r="D1548" i="1"/>
  <c r="C1548" i="1"/>
  <c r="G1547" i="1"/>
  <c r="F1547" i="1"/>
  <c r="E1547" i="1"/>
  <c r="D1547" i="1"/>
  <c r="C1547" i="1"/>
  <c r="G1546" i="1"/>
  <c r="F1546" i="1"/>
  <c r="E1546" i="1"/>
  <c r="D1546" i="1"/>
  <c r="C1546" i="1"/>
  <c r="G1545" i="1"/>
  <c r="F1545" i="1"/>
  <c r="E1545" i="1"/>
  <c r="D1545" i="1"/>
  <c r="C1545" i="1"/>
  <c r="G1544" i="1"/>
  <c r="F1544" i="1"/>
  <c r="E1544" i="1"/>
  <c r="D1544" i="1"/>
  <c r="C1544" i="1"/>
  <c r="G1543" i="1"/>
  <c r="F1543" i="1"/>
  <c r="E1543" i="1"/>
  <c r="D1543" i="1"/>
  <c r="C1543" i="1"/>
  <c r="G1542" i="1"/>
  <c r="F1542" i="1"/>
  <c r="E1542" i="1"/>
  <c r="D1542" i="1"/>
  <c r="C1542" i="1"/>
  <c r="G1541" i="1"/>
  <c r="F1541" i="1"/>
  <c r="E1541" i="1"/>
  <c r="D1541" i="1"/>
  <c r="C1541" i="1"/>
  <c r="G1540" i="1"/>
  <c r="F1540" i="1"/>
  <c r="E1540" i="1"/>
  <c r="D1540" i="1"/>
  <c r="C1540" i="1"/>
  <c r="G1539" i="1"/>
  <c r="F1539" i="1"/>
  <c r="E1539" i="1"/>
  <c r="D1539" i="1"/>
  <c r="C1539" i="1"/>
  <c r="G1538" i="1"/>
  <c r="F1538" i="1"/>
  <c r="E1538" i="1"/>
  <c r="D1538" i="1"/>
  <c r="C1538" i="1"/>
  <c r="G1537" i="1"/>
  <c r="F1537" i="1"/>
  <c r="E1537" i="1"/>
  <c r="D1537" i="1"/>
  <c r="C1537" i="1"/>
  <c r="G1536" i="1"/>
  <c r="F1536" i="1"/>
  <c r="E1536" i="1"/>
  <c r="D1536" i="1"/>
  <c r="C1536" i="1"/>
  <c r="G1535" i="1"/>
  <c r="F1535" i="1"/>
  <c r="E1535" i="1"/>
  <c r="D1535" i="1"/>
  <c r="C1535" i="1"/>
  <c r="G1534" i="1"/>
  <c r="F1534" i="1"/>
  <c r="E1534" i="1"/>
  <c r="D1534" i="1"/>
  <c r="C1534" i="1"/>
  <c r="G1533" i="1"/>
  <c r="F1533" i="1"/>
  <c r="E1533" i="1"/>
  <c r="D1533" i="1"/>
  <c r="C1533" i="1"/>
  <c r="G1532" i="1"/>
  <c r="F1532" i="1"/>
  <c r="E1532" i="1"/>
  <c r="D1532" i="1"/>
  <c r="C1532" i="1"/>
  <c r="G1531" i="1"/>
  <c r="F1531" i="1"/>
  <c r="E1531" i="1"/>
  <c r="D1531" i="1"/>
  <c r="C1531" i="1"/>
  <c r="G1530" i="1"/>
  <c r="F1530" i="1"/>
  <c r="E1530" i="1"/>
  <c r="D1530" i="1"/>
  <c r="C1530" i="1"/>
  <c r="G1529" i="1"/>
  <c r="F1529" i="1"/>
  <c r="E1529" i="1"/>
  <c r="D1529" i="1"/>
  <c r="C1529" i="1"/>
  <c r="G1528" i="1"/>
  <c r="F1528" i="1"/>
  <c r="E1528" i="1"/>
  <c r="D1528" i="1"/>
  <c r="C1528" i="1"/>
  <c r="G1527" i="1"/>
  <c r="F1527" i="1"/>
  <c r="E1527" i="1"/>
  <c r="D1527" i="1"/>
  <c r="C1527" i="1"/>
  <c r="G1526" i="1"/>
  <c r="F1526" i="1"/>
  <c r="E1526" i="1"/>
  <c r="D1526" i="1"/>
  <c r="C1526" i="1"/>
  <c r="G1525" i="1"/>
  <c r="F1525" i="1"/>
  <c r="E1525" i="1"/>
  <c r="D1525" i="1"/>
  <c r="C1525" i="1"/>
  <c r="G1524" i="1"/>
  <c r="F1524" i="1"/>
  <c r="E1524" i="1"/>
  <c r="D1524" i="1"/>
  <c r="C1524" i="1"/>
  <c r="G1523" i="1"/>
  <c r="F1523" i="1"/>
  <c r="E1523" i="1"/>
  <c r="D1523" i="1"/>
  <c r="C1523" i="1"/>
  <c r="G1522" i="1"/>
  <c r="F1522" i="1"/>
  <c r="E1522" i="1"/>
  <c r="D1522" i="1"/>
  <c r="C1522" i="1"/>
  <c r="G1521" i="1"/>
  <c r="F1521" i="1"/>
  <c r="E1521" i="1"/>
  <c r="D1521" i="1"/>
  <c r="C1521" i="1"/>
  <c r="G1520" i="1"/>
  <c r="F1520" i="1"/>
  <c r="E1520" i="1"/>
  <c r="D1520" i="1"/>
  <c r="C1520" i="1"/>
  <c r="G1519" i="1"/>
  <c r="F1519" i="1"/>
  <c r="E1519" i="1"/>
  <c r="D1519" i="1"/>
  <c r="C1519" i="1"/>
  <c r="G1518" i="1"/>
  <c r="F1518" i="1"/>
  <c r="E1518" i="1"/>
  <c r="D1518" i="1"/>
  <c r="C1518" i="1"/>
  <c r="G1517" i="1"/>
  <c r="F1517" i="1"/>
  <c r="E1517" i="1"/>
  <c r="D1517" i="1"/>
  <c r="C1517" i="1"/>
  <c r="G1516" i="1"/>
  <c r="F1516" i="1"/>
  <c r="E1516" i="1"/>
  <c r="D1516" i="1"/>
  <c r="C1516" i="1"/>
  <c r="G1515" i="1"/>
  <c r="F1515" i="1"/>
  <c r="E1515" i="1"/>
  <c r="D1515" i="1"/>
  <c r="C1515" i="1"/>
  <c r="G1514" i="1"/>
  <c r="F1514" i="1"/>
  <c r="E1514" i="1"/>
  <c r="D1514" i="1"/>
  <c r="C1514" i="1"/>
  <c r="G1513" i="1"/>
  <c r="F1513" i="1"/>
  <c r="E1513" i="1"/>
  <c r="D1513" i="1"/>
  <c r="C1513" i="1"/>
  <c r="G1512" i="1"/>
  <c r="F1512" i="1"/>
  <c r="E1512" i="1"/>
  <c r="D1512" i="1"/>
  <c r="C1512" i="1"/>
  <c r="G1511" i="1"/>
  <c r="F1511" i="1"/>
  <c r="E1511" i="1"/>
  <c r="D1511" i="1"/>
  <c r="C1511" i="1"/>
  <c r="G1510" i="1"/>
  <c r="F1510" i="1"/>
  <c r="E1510" i="1"/>
  <c r="D1510" i="1"/>
  <c r="C1510" i="1"/>
  <c r="G1509" i="1"/>
  <c r="F1509" i="1"/>
  <c r="E1509" i="1"/>
  <c r="D1509" i="1"/>
  <c r="C1509" i="1"/>
  <c r="G1508" i="1"/>
  <c r="F1508" i="1"/>
  <c r="E1508" i="1"/>
  <c r="D1508" i="1"/>
  <c r="C1508" i="1"/>
  <c r="G1507" i="1"/>
  <c r="F1507" i="1"/>
  <c r="E1507" i="1"/>
  <c r="D1507" i="1"/>
  <c r="C1507" i="1"/>
  <c r="G1506" i="1"/>
  <c r="F1506" i="1"/>
  <c r="E1506" i="1"/>
  <c r="D1506" i="1"/>
  <c r="C1506" i="1"/>
  <c r="G1505" i="1"/>
  <c r="F1505" i="1"/>
  <c r="E1505" i="1"/>
  <c r="D1505" i="1"/>
  <c r="C1505" i="1"/>
  <c r="G1504" i="1"/>
  <c r="F1504" i="1"/>
  <c r="E1504" i="1"/>
  <c r="D1504" i="1"/>
  <c r="C1504" i="1"/>
  <c r="G1503" i="1"/>
  <c r="F1503" i="1"/>
  <c r="E1503" i="1"/>
  <c r="D1503" i="1"/>
  <c r="C1503" i="1"/>
  <c r="G1502" i="1"/>
  <c r="F1502" i="1"/>
  <c r="E1502" i="1"/>
  <c r="D1502" i="1"/>
  <c r="C1502" i="1"/>
  <c r="G1501" i="1"/>
  <c r="F1501" i="1"/>
  <c r="E1501" i="1"/>
  <c r="D1501" i="1"/>
  <c r="C1501" i="1"/>
  <c r="G1500" i="1"/>
  <c r="F1500" i="1"/>
  <c r="E1500" i="1"/>
  <c r="D1500" i="1"/>
  <c r="C1500" i="1"/>
  <c r="G1499" i="1"/>
  <c r="F1499" i="1"/>
  <c r="E1499" i="1"/>
  <c r="D1499" i="1"/>
  <c r="C1499" i="1"/>
  <c r="G1498" i="1"/>
  <c r="F1498" i="1"/>
  <c r="E1498" i="1"/>
  <c r="D1498" i="1"/>
  <c r="C1498" i="1"/>
  <c r="G1497" i="1"/>
  <c r="F1497" i="1"/>
  <c r="E1497" i="1"/>
  <c r="D1497" i="1"/>
  <c r="C1497" i="1"/>
  <c r="G1496" i="1"/>
  <c r="F1496" i="1"/>
  <c r="E1496" i="1"/>
  <c r="D1496" i="1"/>
  <c r="C1496" i="1"/>
  <c r="G1495" i="1"/>
  <c r="F1495" i="1"/>
  <c r="E1495" i="1"/>
  <c r="D1495" i="1"/>
  <c r="C1495" i="1"/>
  <c r="G1494" i="1"/>
  <c r="F1494" i="1"/>
  <c r="E1494" i="1"/>
  <c r="D1494" i="1"/>
  <c r="C1494" i="1"/>
  <c r="G1493" i="1"/>
  <c r="F1493" i="1"/>
  <c r="E1493" i="1"/>
  <c r="D1493" i="1"/>
  <c r="C1493" i="1"/>
  <c r="G1492" i="1"/>
  <c r="F1492" i="1"/>
  <c r="E1492" i="1"/>
  <c r="D1492" i="1"/>
  <c r="C1492" i="1"/>
  <c r="G1491" i="1"/>
  <c r="F1491" i="1"/>
  <c r="E1491" i="1"/>
  <c r="D1491" i="1"/>
  <c r="C1491" i="1"/>
  <c r="G1490" i="1"/>
  <c r="F1490" i="1"/>
  <c r="E1490" i="1"/>
  <c r="D1490" i="1"/>
  <c r="C1490" i="1"/>
  <c r="G1489" i="1"/>
  <c r="F1489" i="1"/>
  <c r="E1489" i="1"/>
  <c r="D1489" i="1"/>
  <c r="C1489" i="1"/>
  <c r="G1488" i="1"/>
  <c r="F1488" i="1"/>
  <c r="E1488" i="1"/>
  <c r="D1488" i="1"/>
  <c r="C1488" i="1"/>
  <c r="G1487" i="1"/>
  <c r="F1487" i="1"/>
  <c r="E1487" i="1"/>
  <c r="D1487" i="1"/>
  <c r="C1487" i="1"/>
  <c r="G1486" i="1"/>
  <c r="F1486" i="1"/>
  <c r="E1486" i="1"/>
  <c r="D1486" i="1"/>
  <c r="C1486" i="1"/>
  <c r="G1485" i="1"/>
  <c r="F1485" i="1"/>
  <c r="E1485" i="1"/>
  <c r="D1485" i="1"/>
  <c r="C1485" i="1"/>
  <c r="G1484" i="1"/>
  <c r="F1484" i="1"/>
  <c r="E1484" i="1"/>
  <c r="D1484" i="1"/>
  <c r="C1484" i="1"/>
  <c r="G1483" i="1"/>
  <c r="F1483" i="1"/>
  <c r="E1483" i="1"/>
  <c r="D1483" i="1"/>
  <c r="C1483" i="1"/>
  <c r="G1482" i="1"/>
  <c r="F1482" i="1"/>
  <c r="E1482" i="1"/>
  <c r="D1482" i="1"/>
  <c r="C1482" i="1"/>
  <c r="G1481" i="1"/>
  <c r="F1481" i="1"/>
  <c r="E1481" i="1"/>
  <c r="D1481" i="1"/>
  <c r="C1481" i="1"/>
  <c r="G1480" i="1"/>
  <c r="F1480" i="1"/>
  <c r="E1480" i="1"/>
  <c r="D1480" i="1"/>
  <c r="C1480" i="1"/>
  <c r="G1479" i="1"/>
  <c r="F1479" i="1"/>
  <c r="E1479" i="1"/>
  <c r="D1479" i="1"/>
  <c r="C1479" i="1"/>
  <c r="G1478" i="1"/>
  <c r="F1478" i="1"/>
  <c r="E1478" i="1"/>
  <c r="D1478" i="1"/>
  <c r="C1478" i="1"/>
  <c r="G1477" i="1"/>
  <c r="F1477" i="1"/>
  <c r="E1477" i="1"/>
  <c r="D1477" i="1"/>
  <c r="C1477" i="1"/>
  <c r="G1476" i="1"/>
  <c r="F1476" i="1"/>
  <c r="E1476" i="1"/>
  <c r="D1476" i="1"/>
  <c r="C1476" i="1"/>
  <c r="G1475" i="1"/>
  <c r="F1475" i="1"/>
  <c r="E1475" i="1"/>
  <c r="D1475" i="1"/>
  <c r="C1475" i="1"/>
  <c r="G1474" i="1"/>
  <c r="F1474" i="1"/>
  <c r="E1474" i="1"/>
  <c r="D1474" i="1"/>
  <c r="C1474" i="1"/>
  <c r="G1473" i="1"/>
  <c r="F1473" i="1"/>
  <c r="E1473" i="1"/>
  <c r="D1473" i="1"/>
  <c r="C1473" i="1"/>
  <c r="G1472" i="1"/>
  <c r="F1472" i="1"/>
  <c r="E1472" i="1"/>
  <c r="D1472" i="1"/>
  <c r="C1472" i="1"/>
  <c r="G1471" i="1"/>
  <c r="F1471" i="1"/>
  <c r="E1471" i="1"/>
  <c r="D1471" i="1"/>
  <c r="C1471" i="1"/>
  <c r="G1470" i="1"/>
  <c r="F1470" i="1"/>
  <c r="E1470" i="1"/>
  <c r="D1470" i="1"/>
  <c r="C1470" i="1"/>
  <c r="G1469" i="1"/>
  <c r="F1469" i="1"/>
  <c r="E1469" i="1"/>
  <c r="D1469" i="1"/>
  <c r="C1469" i="1"/>
  <c r="G1468" i="1"/>
  <c r="F1468" i="1"/>
  <c r="E1468" i="1"/>
  <c r="D1468" i="1"/>
  <c r="C1468" i="1"/>
  <c r="G1467" i="1"/>
  <c r="F1467" i="1"/>
  <c r="E1467" i="1"/>
  <c r="D1467" i="1"/>
  <c r="C1467" i="1"/>
  <c r="G1466" i="1"/>
  <c r="F1466" i="1"/>
  <c r="E1466" i="1"/>
  <c r="D1466" i="1"/>
  <c r="C1466" i="1"/>
  <c r="G1465" i="1"/>
  <c r="F1465" i="1"/>
  <c r="E1465" i="1"/>
  <c r="D1465" i="1"/>
  <c r="C1465" i="1"/>
  <c r="G1464" i="1"/>
  <c r="F1464" i="1"/>
  <c r="E1464" i="1"/>
  <c r="D1464" i="1"/>
  <c r="C1464" i="1"/>
  <c r="G1463" i="1"/>
  <c r="F1463" i="1"/>
  <c r="E1463" i="1"/>
  <c r="D1463" i="1"/>
  <c r="C1463" i="1"/>
  <c r="G1462" i="1"/>
  <c r="F1462" i="1"/>
  <c r="E1462" i="1"/>
  <c r="D1462" i="1"/>
  <c r="C1462" i="1"/>
  <c r="G1461" i="1"/>
  <c r="F1461" i="1"/>
  <c r="E1461" i="1"/>
  <c r="D1461" i="1"/>
  <c r="C1461" i="1"/>
  <c r="G1460" i="1"/>
  <c r="F1460" i="1"/>
  <c r="E1460" i="1"/>
  <c r="D1460" i="1"/>
  <c r="C1460" i="1"/>
  <c r="G1459" i="1"/>
  <c r="F1459" i="1"/>
  <c r="E1459" i="1"/>
  <c r="D1459" i="1"/>
  <c r="C1459" i="1"/>
  <c r="G1458" i="1"/>
  <c r="F1458" i="1"/>
  <c r="E1458" i="1"/>
  <c r="D1458" i="1"/>
  <c r="C1458" i="1"/>
  <c r="G1457" i="1"/>
  <c r="F1457" i="1"/>
  <c r="E1457" i="1"/>
  <c r="D1457" i="1"/>
  <c r="C1457" i="1"/>
  <c r="G1456" i="1"/>
  <c r="F1456" i="1"/>
  <c r="E1456" i="1"/>
  <c r="D1456" i="1"/>
  <c r="C1456" i="1"/>
  <c r="G1455" i="1"/>
  <c r="F1455" i="1"/>
  <c r="E1455" i="1"/>
  <c r="D1455" i="1"/>
  <c r="C1455" i="1"/>
  <c r="G1454" i="1"/>
  <c r="F1454" i="1"/>
  <c r="E1454" i="1"/>
  <c r="D1454" i="1"/>
  <c r="C1454" i="1"/>
  <c r="G1453" i="1"/>
  <c r="F1453" i="1"/>
  <c r="E1453" i="1"/>
  <c r="D1453" i="1"/>
  <c r="C1453" i="1"/>
  <c r="G1452" i="1"/>
  <c r="F1452" i="1"/>
  <c r="E1452" i="1"/>
  <c r="D1452" i="1"/>
  <c r="C1452" i="1"/>
  <c r="G1451" i="1"/>
  <c r="F1451" i="1"/>
  <c r="E1451" i="1"/>
  <c r="D1451" i="1"/>
  <c r="C1451" i="1"/>
  <c r="G1450" i="1"/>
  <c r="F1450" i="1"/>
  <c r="E1450" i="1"/>
  <c r="D1450" i="1"/>
  <c r="C1450" i="1"/>
  <c r="G1449" i="1"/>
  <c r="F1449" i="1"/>
  <c r="E1449" i="1"/>
  <c r="D1449" i="1"/>
  <c r="C1449" i="1"/>
  <c r="G1448" i="1"/>
  <c r="F1448" i="1"/>
  <c r="E1448" i="1"/>
  <c r="D1448" i="1"/>
  <c r="C1448" i="1"/>
  <c r="G1447" i="1"/>
  <c r="F1447" i="1"/>
  <c r="E1447" i="1"/>
  <c r="D1447" i="1"/>
  <c r="C1447" i="1"/>
  <c r="G1446" i="1"/>
  <c r="F1446" i="1"/>
  <c r="E1446" i="1"/>
  <c r="D1446" i="1"/>
  <c r="C1446" i="1"/>
  <c r="G1445" i="1"/>
  <c r="F1445" i="1"/>
  <c r="E1445" i="1"/>
  <c r="D1445" i="1"/>
  <c r="C1445" i="1"/>
  <c r="G1444" i="1"/>
  <c r="F1444" i="1"/>
  <c r="E1444" i="1"/>
  <c r="D1444" i="1"/>
  <c r="C1444" i="1"/>
  <c r="G1443" i="1"/>
  <c r="F1443" i="1"/>
  <c r="E1443" i="1"/>
  <c r="D1443" i="1"/>
  <c r="C1443" i="1"/>
  <c r="G1442" i="1"/>
  <c r="F1442" i="1"/>
  <c r="E1442" i="1"/>
  <c r="D1442" i="1"/>
  <c r="C1442" i="1"/>
  <c r="G1441" i="1"/>
  <c r="F1441" i="1"/>
  <c r="E1441" i="1"/>
  <c r="D1441" i="1"/>
  <c r="C1441" i="1"/>
  <c r="G1440" i="1"/>
  <c r="F1440" i="1"/>
  <c r="E1440" i="1"/>
  <c r="D1440" i="1"/>
  <c r="C1440" i="1"/>
  <c r="G1439" i="1"/>
  <c r="F1439" i="1"/>
  <c r="E1439" i="1"/>
  <c r="D1439" i="1"/>
  <c r="C1439" i="1"/>
  <c r="G1438" i="1"/>
  <c r="F1438" i="1"/>
  <c r="E1438" i="1"/>
  <c r="D1438" i="1"/>
  <c r="C1438" i="1"/>
  <c r="G1437" i="1"/>
  <c r="F1437" i="1"/>
  <c r="E1437" i="1"/>
  <c r="D1437" i="1"/>
  <c r="C1437" i="1"/>
  <c r="G1436" i="1"/>
  <c r="F1436" i="1"/>
  <c r="E1436" i="1"/>
  <c r="D1436" i="1"/>
  <c r="C1436" i="1"/>
  <c r="G1435" i="1"/>
  <c r="F1435" i="1"/>
  <c r="E1435" i="1"/>
  <c r="D1435" i="1"/>
  <c r="C1435" i="1"/>
  <c r="G1434" i="1"/>
  <c r="F1434" i="1"/>
  <c r="E1434" i="1"/>
  <c r="D1434" i="1"/>
  <c r="C1434" i="1"/>
  <c r="G1433" i="1"/>
  <c r="F1433" i="1"/>
  <c r="E1433" i="1"/>
  <c r="D1433" i="1"/>
  <c r="C1433" i="1"/>
  <c r="G1432" i="1"/>
  <c r="F1432" i="1"/>
  <c r="E1432" i="1"/>
  <c r="D1432" i="1"/>
  <c r="C1432" i="1"/>
  <c r="G1431" i="1"/>
  <c r="F1431" i="1"/>
  <c r="E1431" i="1"/>
  <c r="D1431" i="1"/>
  <c r="C1431" i="1"/>
  <c r="G1430" i="1"/>
  <c r="F1430" i="1"/>
  <c r="E1430" i="1"/>
  <c r="D1430" i="1"/>
  <c r="C1430" i="1"/>
  <c r="G1429" i="1"/>
  <c r="F1429" i="1"/>
  <c r="E1429" i="1"/>
  <c r="D1429" i="1"/>
  <c r="C1429" i="1"/>
  <c r="G1428" i="1"/>
  <c r="F1428" i="1"/>
  <c r="E1428" i="1"/>
  <c r="D1428" i="1"/>
  <c r="C1428" i="1"/>
  <c r="G1427" i="1"/>
  <c r="F1427" i="1"/>
  <c r="E1427" i="1"/>
  <c r="D1427" i="1"/>
  <c r="C1427" i="1"/>
  <c r="G1426" i="1"/>
  <c r="F1426" i="1"/>
  <c r="E1426" i="1"/>
  <c r="D1426" i="1"/>
  <c r="C1426" i="1"/>
  <c r="G1425" i="1"/>
  <c r="F1425" i="1"/>
  <c r="E1425" i="1"/>
  <c r="D1425" i="1"/>
  <c r="C1425" i="1"/>
  <c r="G1424" i="1"/>
  <c r="F1424" i="1"/>
  <c r="E1424" i="1"/>
  <c r="D1424" i="1"/>
  <c r="C1424" i="1"/>
  <c r="G1423" i="1"/>
  <c r="F1423" i="1"/>
  <c r="E1423" i="1"/>
  <c r="D1423" i="1"/>
  <c r="C1423" i="1"/>
  <c r="G1422" i="1"/>
  <c r="F1422" i="1"/>
  <c r="E1422" i="1"/>
  <c r="D1422" i="1"/>
  <c r="C1422" i="1"/>
  <c r="G1421" i="1"/>
  <c r="F1421" i="1"/>
  <c r="E1421" i="1"/>
  <c r="D1421" i="1"/>
  <c r="C1421" i="1"/>
  <c r="G1420" i="1"/>
  <c r="F1420" i="1"/>
  <c r="E1420" i="1"/>
  <c r="D1420" i="1"/>
  <c r="C1420" i="1"/>
  <c r="G1419" i="1"/>
  <c r="F1419" i="1"/>
  <c r="E1419" i="1"/>
  <c r="D1419" i="1"/>
  <c r="C1419" i="1"/>
  <c r="G1418" i="1"/>
  <c r="F1418" i="1"/>
  <c r="E1418" i="1"/>
  <c r="D1418" i="1"/>
  <c r="C1418" i="1"/>
  <c r="G1417" i="1"/>
  <c r="F1417" i="1"/>
  <c r="E1417" i="1"/>
  <c r="D1417" i="1"/>
  <c r="C1417" i="1"/>
  <c r="G1416" i="1"/>
  <c r="F1416" i="1"/>
  <c r="E1416" i="1"/>
  <c r="D1416" i="1"/>
  <c r="C1416" i="1"/>
  <c r="G1415" i="1"/>
  <c r="F1415" i="1"/>
  <c r="E1415" i="1"/>
  <c r="D1415" i="1"/>
  <c r="C1415" i="1"/>
  <c r="G1414" i="1"/>
  <c r="F1414" i="1"/>
  <c r="E1414" i="1"/>
  <c r="D1414" i="1"/>
  <c r="C1414" i="1"/>
  <c r="G1413" i="1"/>
  <c r="F1413" i="1"/>
  <c r="E1413" i="1"/>
  <c r="D1413" i="1"/>
  <c r="C1413" i="1"/>
  <c r="G1412" i="1"/>
  <c r="F1412" i="1"/>
  <c r="E1412" i="1"/>
  <c r="D1412" i="1"/>
  <c r="C1412" i="1"/>
  <c r="G1411" i="1"/>
  <c r="F1411" i="1"/>
  <c r="E1411" i="1"/>
  <c r="D1411" i="1"/>
  <c r="C1411" i="1"/>
  <c r="G1410" i="1"/>
  <c r="F1410" i="1"/>
  <c r="E1410" i="1"/>
  <c r="D1410" i="1"/>
  <c r="C1410" i="1"/>
  <c r="G1409" i="1"/>
  <c r="F1409" i="1"/>
  <c r="E1409" i="1"/>
  <c r="D1409" i="1"/>
  <c r="C1409" i="1"/>
  <c r="G1408" i="1"/>
  <c r="F1408" i="1"/>
  <c r="E1408" i="1"/>
  <c r="D1408" i="1"/>
  <c r="C1408" i="1"/>
  <c r="G1407" i="1"/>
  <c r="F1407" i="1"/>
  <c r="E1407" i="1"/>
  <c r="D1407" i="1"/>
  <c r="C1407" i="1"/>
  <c r="G1406" i="1"/>
  <c r="F1406" i="1"/>
  <c r="E1406" i="1"/>
  <c r="D1406" i="1"/>
  <c r="C1406" i="1"/>
  <c r="G1405" i="1"/>
  <c r="F1405" i="1"/>
  <c r="E1405" i="1"/>
  <c r="D1405" i="1"/>
  <c r="C1405" i="1"/>
  <c r="G1404" i="1"/>
  <c r="F1404" i="1"/>
  <c r="E1404" i="1"/>
  <c r="D1404" i="1"/>
  <c r="C1404" i="1"/>
  <c r="G1403" i="1"/>
  <c r="F1403" i="1"/>
  <c r="E1403" i="1"/>
  <c r="D1403" i="1"/>
  <c r="C1403" i="1"/>
  <c r="G1402" i="1"/>
  <c r="F1402" i="1"/>
  <c r="E1402" i="1"/>
  <c r="D1402" i="1"/>
  <c r="C1402" i="1"/>
  <c r="G1401" i="1"/>
  <c r="F1401" i="1"/>
  <c r="E1401" i="1"/>
  <c r="D1401" i="1"/>
  <c r="C1401" i="1"/>
  <c r="G1400" i="1"/>
  <c r="F1400" i="1"/>
  <c r="E1400" i="1"/>
  <c r="D1400" i="1"/>
  <c r="C1400" i="1"/>
  <c r="G1399" i="1"/>
  <c r="F1399" i="1"/>
  <c r="E1399" i="1"/>
  <c r="D1399" i="1"/>
  <c r="C1399" i="1"/>
  <c r="G1398" i="1"/>
  <c r="F1398" i="1"/>
  <c r="E1398" i="1"/>
  <c r="D1398" i="1"/>
  <c r="C1398" i="1"/>
  <c r="G1397" i="1"/>
  <c r="F1397" i="1"/>
  <c r="E1397" i="1"/>
  <c r="D1397" i="1"/>
  <c r="C1397" i="1"/>
  <c r="G1396" i="1"/>
  <c r="F1396" i="1"/>
  <c r="E1396" i="1"/>
  <c r="D1396" i="1"/>
  <c r="C1396" i="1"/>
  <c r="G1395" i="1"/>
  <c r="F1395" i="1"/>
  <c r="E1395" i="1"/>
  <c r="D1395" i="1"/>
  <c r="C1395" i="1"/>
  <c r="G1394" i="1"/>
  <c r="F1394" i="1"/>
  <c r="E1394" i="1"/>
  <c r="D1394" i="1"/>
  <c r="C1394" i="1"/>
  <c r="G1393" i="1"/>
  <c r="F1393" i="1"/>
  <c r="E1393" i="1"/>
  <c r="D1393" i="1"/>
  <c r="C1393" i="1"/>
  <c r="G1392" i="1"/>
  <c r="F1392" i="1"/>
  <c r="E1392" i="1"/>
  <c r="D1392" i="1"/>
  <c r="C1392" i="1"/>
  <c r="G1391" i="1"/>
  <c r="F1391" i="1"/>
  <c r="E1391" i="1"/>
  <c r="D1391" i="1"/>
  <c r="C1391" i="1"/>
  <c r="G1390" i="1"/>
  <c r="F1390" i="1"/>
  <c r="E1390" i="1"/>
  <c r="D1390" i="1"/>
  <c r="C1390" i="1"/>
  <c r="G1389" i="1"/>
  <c r="F1389" i="1"/>
  <c r="E1389" i="1"/>
  <c r="D1389" i="1"/>
  <c r="C1389" i="1"/>
  <c r="G1388" i="1"/>
  <c r="F1388" i="1"/>
  <c r="E1388" i="1"/>
  <c r="D1388" i="1"/>
  <c r="C1388" i="1"/>
  <c r="G1387" i="1"/>
  <c r="F1387" i="1"/>
  <c r="E1387" i="1"/>
  <c r="D1387" i="1"/>
  <c r="C1387" i="1"/>
  <c r="G1386" i="1"/>
  <c r="F1386" i="1"/>
  <c r="E1386" i="1"/>
  <c r="D1386" i="1"/>
  <c r="C1386" i="1"/>
  <c r="G1385" i="1"/>
  <c r="F1385" i="1"/>
  <c r="E1385" i="1"/>
  <c r="D1385" i="1"/>
  <c r="C1385" i="1"/>
  <c r="G1384" i="1"/>
  <c r="F1384" i="1"/>
  <c r="E1384" i="1"/>
  <c r="D1384" i="1"/>
  <c r="C1384" i="1"/>
  <c r="G1383" i="1"/>
  <c r="F1383" i="1"/>
  <c r="E1383" i="1"/>
  <c r="D1383" i="1"/>
  <c r="C1383" i="1"/>
  <c r="G1382" i="1"/>
  <c r="F1382" i="1"/>
  <c r="E1382" i="1"/>
  <c r="D1382" i="1"/>
  <c r="C1382" i="1"/>
  <c r="G1381" i="1"/>
  <c r="F1381" i="1"/>
  <c r="E1381" i="1"/>
  <c r="D1381" i="1"/>
  <c r="C1381" i="1"/>
  <c r="G1380" i="1"/>
  <c r="F1380" i="1"/>
  <c r="E1380" i="1"/>
  <c r="D1380" i="1"/>
  <c r="C1380" i="1"/>
  <c r="G1379" i="1"/>
  <c r="F1379" i="1"/>
  <c r="E1379" i="1"/>
  <c r="D1379" i="1"/>
  <c r="C1379" i="1"/>
  <c r="G1378" i="1"/>
  <c r="F1378" i="1"/>
  <c r="E1378" i="1"/>
  <c r="D1378" i="1"/>
  <c r="C1378" i="1"/>
  <c r="G1377" i="1"/>
  <c r="F1377" i="1"/>
  <c r="E1377" i="1"/>
  <c r="D1377" i="1"/>
  <c r="C1377" i="1"/>
  <c r="G1376" i="1"/>
  <c r="F1376" i="1"/>
  <c r="E1376" i="1"/>
  <c r="D1376" i="1"/>
  <c r="C1376" i="1"/>
  <c r="G1375" i="1"/>
  <c r="F1375" i="1"/>
  <c r="E1375" i="1"/>
  <c r="D1375" i="1"/>
  <c r="C1375" i="1"/>
  <c r="G1374" i="1"/>
  <c r="F1374" i="1"/>
  <c r="E1374" i="1"/>
  <c r="D1374" i="1"/>
  <c r="C1374" i="1"/>
  <c r="G1373" i="1"/>
  <c r="F1373" i="1"/>
  <c r="E1373" i="1"/>
  <c r="D1373" i="1"/>
  <c r="C1373" i="1"/>
  <c r="G1372" i="1"/>
  <c r="F1372" i="1"/>
  <c r="E1372" i="1"/>
  <c r="D1372" i="1"/>
  <c r="C1372" i="1"/>
  <c r="G1371" i="1"/>
  <c r="F1371" i="1"/>
  <c r="E1371" i="1"/>
  <c r="D1371" i="1"/>
  <c r="C1371" i="1"/>
  <c r="G1370" i="1"/>
  <c r="F1370" i="1"/>
  <c r="E1370" i="1"/>
  <c r="D1370" i="1"/>
  <c r="C1370" i="1"/>
  <c r="G1369" i="1"/>
  <c r="F1369" i="1"/>
  <c r="E1369" i="1"/>
  <c r="D1369" i="1"/>
  <c r="C1369" i="1"/>
  <c r="G1368" i="1"/>
  <c r="F1368" i="1"/>
  <c r="E1368" i="1"/>
  <c r="D1368" i="1"/>
  <c r="C1368" i="1"/>
  <c r="G1367" i="1"/>
  <c r="F1367" i="1"/>
  <c r="E1367" i="1"/>
  <c r="D1367" i="1"/>
  <c r="C1367" i="1"/>
  <c r="G1366" i="1"/>
  <c r="F1366" i="1"/>
  <c r="E1366" i="1"/>
  <c r="D1366" i="1"/>
  <c r="C1366" i="1"/>
  <c r="G1365" i="1"/>
  <c r="F1365" i="1"/>
  <c r="E1365" i="1"/>
  <c r="D1365" i="1"/>
  <c r="C1365" i="1"/>
  <c r="G1364" i="1"/>
  <c r="F1364" i="1"/>
  <c r="E1364" i="1"/>
  <c r="D1364" i="1"/>
  <c r="C1364" i="1"/>
  <c r="G1363" i="1"/>
  <c r="F1363" i="1"/>
  <c r="E1363" i="1"/>
  <c r="D1363" i="1"/>
  <c r="C1363" i="1"/>
  <c r="G1362" i="1"/>
  <c r="F1362" i="1"/>
  <c r="E1362" i="1"/>
  <c r="D1362" i="1"/>
  <c r="C1362" i="1"/>
  <c r="G1361" i="1"/>
  <c r="F1361" i="1"/>
  <c r="E1361" i="1"/>
  <c r="D1361" i="1"/>
  <c r="C1361" i="1"/>
  <c r="G1360" i="1"/>
  <c r="F1360" i="1"/>
  <c r="E1360" i="1"/>
  <c r="D1360" i="1"/>
  <c r="C1360" i="1"/>
  <c r="G1359" i="1"/>
  <c r="F1359" i="1"/>
  <c r="E1359" i="1"/>
  <c r="D1359" i="1"/>
  <c r="C1359" i="1"/>
  <c r="G1358" i="1"/>
  <c r="F1358" i="1"/>
  <c r="E1358" i="1"/>
  <c r="D1358" i="1"/>
  <c r="C1358" i="1"/>
  <c r="G1357" i="1"/>
  <c r="F1357" i="1"/>
  <c r="E1357" i="1"/>
  <c r="D1357" i="1"/>
  <c r="C1357" i="1"/>
  <c r="G1356" i="1"/>
  <c r="F1356" i="1"/>
  <c r="E1356" i="1"/>
  <c r="D1356" i="1"/>
  <c r="C1356" i="1"/>
  <c r="G1355" i="1"/>
  <c r="F1355" i="1"/>
  <c r="E1355" i="1"/>
  <c r="D1355" i="1"/>
  <c r="C1355" i="1"/>
  <c r="G1354" i="1"/>
  <c r="F1354" i="1"/>
  <c r="E1354" i="1"/>
  <c r="D1354" i="1"/>
  <c r="C1354" i="1"/>
  <c r="G1353" i="1"/>
  <c r="F1353" i="1"/>
  <c r="E1353" i="1"/>
  <c r="D1353" i="1"/>
  <c r="C1353" i="1"/>
  <c r="G1352" i="1"/>
  <c r="F1352" i="1"/>
  <c r="E1352" i="1"/>
  <c r="D1352" i="1"/>
  <c r="C1352" i="1"/>
  <c r="G1351" i="1"/>
  <c r="F1351" i="1"/>
  <c r="E1351" i="1"/>
  <c r="D1351" i="1"/>
  <c r="C1351" i="1"/>
  <c r="G1350" i="1"/>
  <c r="F1350" i="1"/>
  <c r="E1350" i="1"/>
  <c r="D1350" i="1"/>
  <c r="C1350" i="1"/>
  <c r="G1349" i="1"/>
  <c r="F1349" i="1"/>
  <c r="E1349" i="1"/>
  <c r="D1349" i="1"/>
  <c r="C1349" i="1"/>
  <c r="G1348" i="1"/>
  <c r="F1348" i="1"/>
  <c r="E1348" i="1"/>
  <c r="D1348" i="1"/>
  <c r="C1348" i="1"/>
  <c r="G1347" i="1"/>
  <c r="F1347" i="1"/>
  <c r="E1347" i="1"/>
  <c r="D1347" i="1"/>
  <c r="C1347" i="1"/>
  <c r="G1346" i="1"/>
  <c r="F1346" i="1"/>
  <c r="E1346" i="1"/>
  <c r="D1346" i="1"/>
  <c r="C1346" i="1"/>
  <c r="G1345" i="1"/>
  <c r="F1345" i="1"/>
  <c r="E1345" i="1"/>
  <c r="D1345" i="1"/>
  <c r="C1345" i="1"/>
  <c r="G1344" i="1"/>
  <c r="F1344" i="1"/>
  <c r="E1344" i="1"/>
  <c r="D1344" i="1"/>
  <c r="C1344" i="1"/>
  <c r="G1343" i="1"/>
  <c r="F1343" i="1"/>
  <c r="E1343" i="1"/>
  <c r="D1343" i="1"/>
  <c r="C1343" i="1"/>
  <c r="G1342" i="1"/>
  <c r="F1342" i="1"/>
  <c r="E1342" i="1"/>
  <c r="D1342" i="1"/>
  <c r="C1342" i="1"/>
  <c r="G1341" i="1"/>
  <c r="F1341" i="1"/>
  <c r="E1341" i="1"/>
  <c r="D1341" i="1"/>
  <c r="C1341" i="1"/>
  <c r="G1340" i="1"/>
  <c r="F1340" i="1"/>
  <c r="E1340" i="1"/>
  <c r="D1340" i="1"/>
  <c r="C1340" i="1"/>
  <c r="G1339" i="1"/>
  <c r="F1339" i="1"/>
  <c r="E1339" i="1"/>
  <c r="D1339" i="1"/>
  <c r="C1339" i="1"/>
  <c r="G1338" i="1"/>
  <c r="F1338" i="1"/>
  <c r="E1338" i="1"/>
  <c r="D1338" i="1"/>
  <c r="C1338" i="1"/>
  <c r="G1337" i="1"/>
  <c r="F1337" i="1"/>
  <c r="E1337" i="1"/>
  <c r="D1337" i="1"/>
  <c r="C1337" i="1"/>
  <c r="G1336" i="1"/>
  <c r="F1336" i="1"/>
  <c r="E1336" i="1"/>
  <c r="D1336" i="1"/>
  <c r="C1336" i="1"/>
  <c r="G1335" i="1"/>
  <c r="F1335" i="1"/>
  <c r="E1335" i="1"/>
  <c r="D1335" i="1"/>
  <c r="C1335" i="1"/>
  <c r="G1334" i="1"/>
  <c r="F1334" i="1"/>
  <c r="E1334" i="1"/>
  <c r="D1334" i="1"/>
  <c r="C1334" i="1"/>
  <c r="G1333" i="1"/>
  <c r="F1333" i="1"/>
  <c r="E1333" i="1"/>
  <c r="D1333" i="1"/>
  <c r="C1333" i="1"/>
  <c r="G1332" i="1"/>
  <c r="F1332" i="1"/>
  <c r="E1332" i="1"/>
  <c r="D1332" i="1"/>
  <c r="C1332" i="1"/>
  <c r="G1331" i="1"/>
  <c r="F1331" i="1"/>
  <c r="E1331" i="1"/>
  <c r="D1331" i="1"/>
  <c r="C1331" i="1"/>
  <c r="G1330" i="1"/>
  <c r="F1330" i="1"/>
  <c r="E1330" i="1"/>
  <c r="D1330" i="1"/>
  <c r="C1330" i="1"/>
  <c r="G1329" i="1"/>
  <c r="F1329" i="1"/>
  <c r="E1329" i="1"/>
  <c r="D1329" i="1"/>
  <c r="C1329" i="1"/>
  <c r="G1328" i="1"/>
  <c r="F1328" i="1"/>
  <c r="E1328" i="1"/>
  <c r="D1328" i="1"/>
  <c r="C1328" i="1"/>
  <c r="G1327" i="1"/>
  <c r="F1327" i="1"/>
  <c r="E1327" i="1"/>
  <c r="D1327" i="1"/>
  <c r="C1327" i="1"/>
  <c r="G1326" i="1"/>
  <c r="F1326" i="1"/>
  <c r="E1326" i="1"/>
  <c r="D1326" i="1"/>
  <c r="C1326" i="1"/>
  <c r="G1325" i="1"/>
  <c r="F1325" i="1"/>
  <c r="E1325" i="1"/>
  <c r="D1325" i="1"/>
  <c r="C1325" i="1"/>
  <c r="G1324" i="1"/>
  <c r="F1324" i="1"/>
  <c r="E1324" i="1"/>
  <c r="D1324" i="1"/>
  <c r="C1324" i="1"/>
  <c r="G1323" i="1"/>
  <c r="F1323" i="1"/>
  <c r="E1323" i="1"/>
  <c r="D1323" i="1"/>
  <c r="C1323" i="1"/>
  <c r="G1322" i="1"/>
  <c r="F1322" i="1"/>
  <c r="E1322" i="1"/>
  <c r="D1322" i="1"/>
  <c r="C1322" i="1"/>
  <c r="G1321" i="1"/>
  <c r="F1321" i="1"/>
  <c r="E1321" i="1"/>
  <c r="D1321" i="1"/>
  <c r="C1321" i="1"/>
  <c r="G1320" i="1"/>
  <c r="F1320" i="1"/>
  <c r="E1320" i="1"/>
  <c r="D1320" i="1"/>
  <c r="C1320" i="1"/>
  <c r="G1319" i="1"/>
  <c r="F1319" i="1"/>
  <c r="E1319" i="1"/>
  <c r="D1319" i="1"/>
  <c r="C1319" i="1"/>
  <c r="G1318" i="1"/>
  <c r="F1318" i="1"/>
  <c r="E1318" i="1"/>
  <c r="D1318" i="1"/>
  <c r="C1318" i="1"/>
  <c r="G1317" i="1"/>
  <c r="F1317" i="1"/>
  <c r="E1317" i="1"/>
  <c r="D1317" i="1"/>
  <c r="C1317" i="1"/>
  <c r="G1316" i="1"/>
  <c r="F1316" i="1"/>
  <c r="E1316" i="1"/>
  <c r="D1316" i="1"/>
  <c r="C1316" i="1"/>
  <c r="G1315" i="1"/>
  <c r="F1315" i="1"/>
  <c r="E1315" i="1"/>
  <c r="D1315" i="1"/>
  <c r="C1315" i="1"/>
  <c r="G1314" i="1"/>
  <c r="F1314" i="1"/>
  <c r="E1314" i="1"/>
  <c r="D1314" i="1"/>
  <c r="C1314" i="1"/>
  <c r="G1313" i="1"/>
  <c r="F1313" i="1"/>
  <c r="E1313" i="1"/>
  <c r="D1313" i="1"/>
  <c r="C1313" i="1"/>
  <c r="G1312" i="1"/>
  <c r="F1312" i="1"/>
  <c r="E1312" i="1"/>
  <c r="D1312" i="1"/>
  <c r="C1312" i="1"/>
  <c r="G1311" i="1"/>
  <c r="F1311" i="1"/>
  <c r="E1311" i="1"/>
  <c r="D1311" i="1"/>
  <c r="C1311" i="1"/>
  <c r="G1310" i="1"/>
  <c r="F1310" i="1"/>
  <c r="E1310" i="1"/>
  <c r="D1310" i="1"/>
  <c r="C1310" i="1"/>
  <c r="G1309" i="1"/>
  <c r="F1309" i="1"/>
  <c r="E1309" i="1"/>
  <c r="D1309" i="1"/>
  <c r="C1309" i="1"/>
  <c r="G1308" i="1"/>
  <c r="F1308" i="1"/>
  <c r="E1308" i="1"/>
  <c r="D1308" i="1"/>
  <c r="C1308" i="1"/>
  <c r="G1307" i="1"/>
  <c r="F1307" i="1"/>
  <c r="E1307" i="1"/>
  <c r="D1307" i="1"/>
  <c r="C1307" i="1"/>
  <c r="G1306" i="1"/>
  <c r="F1306" i="1"/>
  <c r="E1306" i="1"/>
  <c r="D1306" i="1"/>
  <c r="C1306" i="1"/>
  <c r="G1305" i="1"/>
  <c r="F1305" i="1"/>
  <c r="E1305" i="1"/>
  <c r="D1305" i="1"/>
  <c r="C1305" i="1"/>
  <c r="G1304" i="1"/>
  <c r="F1304" i="1"/>
  <c r="E1304" i="1"/>
  <c r="D1304" i="1"/>
  <c r="C1304" i="1"/>
  <c r="G1303" i="1"/>
  <c r="F1303" i="1"/>
  <c r="E1303" i="1"/>
  <c r="D1303" i="1"/>
  <c r="C1303" i="1"/>
  <c r="G1302" i="1"/>
  <c r="F1302" i="1"/>
  <c r="E1302" i="1"/>
  <c r="D1302" i="1"/>
  <c r="C1302" i="1"/>
  <c r="G1301" i="1"/>
  <c r="F1301" i="1"/>
  <c r="E1301" i="1"/>
  <c r="D1301" i="1"/>
  <c r="C1301" i="1"/>
  <c r="G1300" i="1"/>
  <c r="F1300" i="1"/>
  <c r="E1300" i="1"/>
  <c r="D1300" i="1"/>
  <c r="C1300" i="1"/>
  <c r="G1299" i="1"/>
  <c r="F1299" i="1"/>
  <c r="E1299" i="1"/>
  <c r="D1299" i="1"/>
  <c r="C1299" i="1"/>
  <c r="G1298" i="1"/>
  <c r="F1298" i="1"/>
  <c r="E1298" i="1"/>
  <c r="D1298" i="1"/>
  <c r="C1298" i="1"/>
  <c r="G1297" i="1"/>
  <c r="F1297" i="1"/>
  <c r="E1297" i="1"/>
  <c r="D1297" i="1"/>
  <c r="C1297" i="1"/>
  <c r="G1296" i="1"/>
  <c r="F1296" i="1"/>
  <c r="E1296" i="1"/>
  <c r="D1296" i="1"/>
  <c r="C1296" i="1"/>
  <c r="G1295" i="1"/>
  <c r="F1295" i="1"/>
  <c r="E1295" i="1"/>
  <c r="D1295" i="1"/>
  <c r="C1295" i="1"/>
  <c r="G1294" i="1"/>
  <c r="F1294" i="1"/>
  <c r="E1294" i="1"/>
  <c r="D1294" i="1"/>
  <c r="C1294" i="1"/>
  <c r="G1293" i="1"/>
  <c r="F1293" i="1"/>
  <c r="E1293" i="1"/>
  <c r="D1293" i="1"/>
  <c r="C1293" i="1"/>
  <c r="G1292" i="1"/>
  <c r="F1292" i="1"/>
  <c r="E1292" i="1"/>
  <c r="D1292" i="1"/>
  <c r="C1292" i="1"/>
  <c r="G1291" i="1"/>
  <c r="F1291" i="1"/>
  <c r="E1291" i="1"/>
  <c r="D1291" i="1"/>
  <c r="C1291" i="1"/>
  <c r="G1290" i="1"/>
  <c r="F1290" i="1"/>
  <c r="E1290" i="1"/>
  <c r="D1290" i="1"/>
  <c r="C1290" i="1"/>
  <c r="G1289" i="1"/>
  <c r="F1289" i="1"/>
  <c r="E1289" i="1"/>
  <c r="D1289" i="1"/>
  <c r="C1289" i="1"/>
  <c r="G1288" i="1"/>
  <c r="F1288" i="1"/>
  <c r="E1288" i="1"/>
  <c r="D1288" i="1"/>
  <c r="C1288" i="1"/>
  <c r="G1287" i="1"/>
  <c r="F1287" i="1"/>
  <c r="E1287" i="1"/>
  <c r="D1287" i="1"/>
  <c r="C1287" i="1"/>
  <c r="G1286" i="1"/>
  <c r="F1286" i="1"/>
  <c r="E1286" i="1"/>
  <c r="D1286" i="1"/>
  <c r="C1286" i="1"/>
  <c r="G1285" i="1"/>
  <c r="F1285" i="1"/>
  <c r="E1285" i="1"/>
  <c r="D1285" i="1"/>
  <c r="C1285" i="1"/>
  <c r="G1284" i="1"/>
  <c r="F1284" i="1"/>
  <c r="E1284" i="1"/>
  <c r="D1284" i="1"/>
  <c r="C1284" i="1"/>
  <c r="G1283" i="1"/>
  <c r="F1283" i="1"/>
  <c r="E1283" i="1"/>
  <c r="D1283" i="1"/>
  <c r="C1283" i="1"/>
  <c r="G1282" i="1"/>
  <c r="F1282" i="1"/>
  <c r="E1282" i="1"/>
  <c r="D1282" i="1"/>
  <c r="C1282" i="1"/>
  <c r="G1281" i="1"/>
  <c r="F1281" i="1"/>
  <c r="E1281" i="1"/>
  <c r="D1281" i="1"/>
  <c r="C1281" i="1"/>
  <c r="G1280" i="1"/>
  <c r="F1280" i="1"/>
  <c r="E1280" i="1"/>
  <c r="D1280" i="1"/>
  <c r="C1280" i="1"/>
  <c r="G1279" i="1"/>
  <c r="F1279" i="1"/>
  <c r="E1279" i="1"/>
  <c r="D1279" i="1"/>
  <c r="C1279" i="1"/>
  <c r="G1278" i="1"/>
  <c r="F1278" i="1"/>
  <c r="E1278" i="1"/>
  <c r="D1278" i="1"/>
  <c r="C1278" i="1"/>
  <c r="G1277" i="1"/>
  <c r="F1277" i="1"/>
  <c r="E1277" i="1"/>
  <c r="D1277" i="1"/>
  <c r="C1277" i="1"/>
  <c r="G1276" i="1"/>
  <c r="F1276" i="1"/>
  <c r="E1276" i="1"/>
  <c r="D1276" i="1"/>
  <c r="C1276" i="1"/>
  <c r="G1275" i="1"/>
  <c r="F1275" i="1"/>
  <c r="E1275" i="1"/>
  <c r="D1275" i="1"/>
  <c r="C1275" i="1"/>
  <c r="G1274" i="1"/>
  <c r="F1274" i="1"/>
  <c r="E1274" i="1"/>
  <c r="D1274" i="1"/>
  <c r="C1274" i="1"/>
  <c r="G1273" i="1"/>
  <c r="F1273" i="1"/>
  <c r="E1273" i="1"/>
  <c r="D1273" i="1"/>
  <c r="C1273" i="1"/>
  <c r="G1272" i="1"/>
  <c r="F1272" i="1"/>
  <c r="E1272" i="1"/>
  <c r="D1272" i="1"/>
  <c r="C1272" i="1"/>
  <c r="G1271" i="1"/>
  <c r="F1271" i="1"/>
  <c r="E1271" i="1"/>
  <c r="D1271" i="1"/>
  <c r="C1271" i="1"/>
  <c r="G1270" i="1"/>
  <c r="F1270" i="1"/>
  <c r="E1270" i="1"/>
  <c r="D1270" i="1"/>
  <c r="C1270" i="1"/>
  <c r="G1269" i="1"/>
  <c r="F1269" i="1"/>
  <c r="E1269" i="1"/>
  <c r="D1269" i="1"/>
  <c r="C1269" i="1"/>
  <c r="G1268" i="1"/>
  <c r="F1268" i="1"/>
  <c r="E1268" i="1"/>
  <c r="D1268" i="1"/>
  <c r="C1268" i="1"/>
  <c r="G1267" i="1"/>
  <c r="F1267" i="1"/>
  <c r="E1267" i="1"/>
  <c r="D1267" i="1"/>
  <c r="C1267" i="1"/>
  <c r="G1266" i="1"/>
  <c r="F1266" i="1"/>
  <c r="E1266" i="1"/>
  <c r="D1266" i="1"/>
  <c r="C1266" i="1"/>
  <c r="G1265" i="1"/>
  <c r="F1265" i="1"/>
  <c r="E1265" i="1"/>
  <c r="D1265" i="1"/>
  <c r="C1265" i="1"/>
  <c r="G1264" i="1"/>
  <c r="F1264" i="1"/>
  <c r="E1264" i="1"/>
  <c r="D1264" i="1"/>
  <c r="C1264" i="1"/>
  <c r="G1263" i="1"/>
  <c r="F1263" i="1"/>
  <c r="E1263" i="1"/>
  <c r="D1263" i="1"/>
  <c r="C1263" i="1"/>
  <c r="G1262" i="1"/>
  <c r="F1262" i="1"/>
  <c r="E1262" i="1"/>
  <c r="D1262" i="1"/>
  <c r="C1262" i="1"/>
  <c r="G1261" i="1"/>
  <c r="F1261" i="1"/>
  <c r="E1261" i="1"/>
  <c r="D1261" i="1"/>
  <c r="C1261" i="1"/>
  <c r="G1260" i="1"/>
  <c r="F1260" i="1"/>
  <c r="E1260" i="1"/>
  <c r="D1260" i="1"/>
  <c r="C1260" i="1"/>
  <c r="G1259" i="1"/>
  <c r="F1259" i="1"/>
  <c r="E1259" i="1"/>
  <c r="D1259" i="1"/>
  <c r="C1259" i="1"/>
  <c r="G1258" i="1"/>
  <c r="F1258" i="1"/>
  <c r="E1258" i="1"/>
  <c r="D1258" i="1"/>
  <c r="C1258" i="1"/>
  <c r="G1257" i="1"/>
  <c r="F1257" i="1"/>
  <c r="E1257" i="1"/>
  <c r="D1257" i="1"/>
  <c r="C1257" i="1"/>
  <c r="G1256" i="1"/>
  <c r="F1256" i="1"/>
  <c r="E1256" i="1"/>
  <c r="D1256" i="1"/>
  <c r="C1256" i="1"/>
  <c r="G1255" i="1"/>
  <c r="F1255" i="1"/>
  <c r="E1255" i="1"/>
  <c r="D1255" i="1"/>
  <c r="C1255" i="1"/>
  <c r="G1254" i="1"/>
  <c r="F1254" i="1"/>
  <c r="E1254" i="1"/>
  <c r="D1254" i="1"/>
  <c r="C1254" i="1"/>
  <c r="G1253" i="1"/>
  <c r="F1253" i="1"/>
  <c r="E1253" i="1"/>
  <c r="D1253" i="1"/>
  <c r="C1253" i="1"/>
  <c r="G1252" i="1"/>
  <c r="F1252" i="1"/>
  <c r="E1252" i="1"/>
  <c r="D1252" i="1"/>
  <c r="C1252" i="1"/>
  <c r="G1251" i="1"/>
  <c r="F1251" i="1"/>
  <c r="E1251" i="1"/>
  <c r="D1251" i="1"/>
  <c r="C1251" i="1"/>
  <c r="G1250" i="1"/>
  <c r="F1250" i="1"/>
  <c r="E1250" i="1"/>
  <c r="D1250" i="1"/>
  <c r="C1250" i="1"/>
  <c r="G1249" i="1"/>
  <c r="F1249" i="1"/>
  <c r="E1249" i="1"/>
  <c r="D1249" i="1"/>
  <c r="C1249" i="1"/>
  <c r="G1248" i="1"/>
  <c r="F1248" i="1"/>
  <c r="E1248" i="1"/>
  <c r="D1248" i="1"/>
  <c r="C1248" i="1"/>
  <c r="G1247" i="1"/>
  <c r="F1247" i="1"/>
  <c r="E1247" i="1"/>
  <c r="D1247" i="1"/>
  <c r="C1247" i="1"/>
  <c r="G1246" i="1"/>
  <c r="F1246" i="1"/>
  <c r="E1246" i="1"/>
  <c r="D1246" i="1"/>
  <c r="C1246" i="1"/>
  <c r="G1245" i="1"/>
  <c r="F1245" i="1"/>
  <c r="E1245" i="1"/>
  <c r="D1245" i="1"/>
  <c r="C1245" i="1"/>
  <c r="G1244" i="1"/>
  <c r="F1244" i="1"/>
  <c r="E1244" i="1"/>
  <c r="D1244" i="1"/>
  <c r="C1244" i="1"/>
  <c r="G1243" i="1"/>
  <c r="F1243" i="1"/>
  <c r="E1243" i="1"/>
  <c r="D1243" i="1"/>
  <c r="C1243" i="1"/>
  <c r="G1242" i="1"/>
  <c r="F1242" i="1"/>
  <c r="E1242" i="1"/>
  <c r="D1242" i="1"/>
  <c r="C1242" i="1"/>
  <c r="G1241" i="1"/>
  <c r="F1241" i="1"/>
  <c r="E1241" i="1"/>
  <c r="D1241" i="1"/>
  <c r="C1241" i="1"/>
  <c r="G1240" i="1"/>
  <c r="F1240" i="1"/>
  <c r="E1240" i="1"/>
  <c r="D1240" i="1"/>
  <c r="C1240" i="1"/>
  <c r="G1239" i="1"/>
  <c r="F1239" i="1"/>
  <c r="E1239" i="1"/>
  <c r="D1239" i="1"/>
  <c r="C1239" i="1"/>
  <c r="G1238" i="1"/>
  <c r="F1238" i="1"/>
  <c r="E1238" i="1"/>
  <c r="D1238" i="1"/>
  <c r="C1238" i="1"/>
  <c r="G1237" i="1"/>
  <c r="F1237" i="1"/>
  <c r="E1237" i="1"/>
  <c r="D1237" i="1"/>
  <c r="C1237" i="1"/>
  <c r="G1236" i="1"/>
  <c r="F1236" i="1"/>
  <c r="E1236" i="1"/>
  <c r="D1236" i="1"/>
  <c r="C1236" i="1"/>
  <c r="G1235" i="1"/>
  <c r="F1235" i="1"/>
  <c r="E1235" i="1"/>
  <c r="D1235" i="1"/>
  <c r="C1235" i="1"/>
  <c r="G1234" i="1"/>
  <c r="F1234" i="1"/>
  <c r="E1234" i="1"/>
  <c r="D1234" i="1"/>
  <c r="C1234" i="1"/>
  <c r="G1233" i="1"/>
  <c r="F1233" i="1"/>
  <c r="E1233" i="1"/>
  <c r="D1233" i="1"/>
  <c r="C1233" i="1"/>
  <c r="G1232" i="1"/>
  <c r="F1232" i="1"/>
  <c r="E1232" i="1"/>
  <c r="D1232" i="1"/>
  <c r="C1232" i="1"/>
  <c r="G1231" i="1"/>
  <c r="F1231" i="1"/>
  <c r="E1231" i="1"/>
  <c r="D1231" i="1"/>
  <c r="C1231" i="1"/>
  <c r="G1230" i="1"/>
  <c r="F1230" i="1"/>
  <c r="E1230" i="1"/>
  <c r="D1230" i="1"/>
  <c r="C1230" i="1"/>
  <c r="G1229" i="1"/>
  <c r="F1229" i="1"/>
  <c r="E1229" i="1"/>
  <c r="D1229" i="1"/>
  <c r="C1229" i="1"/>
  <c r="G1228" i="1"/>
  <c r="F1228" i="1"/>
  <c r="E1228" i="1"/>
  <c r="D1228" i="1"/>
  <c r="C1228" i="1"/>
  <c r="G1227" i="1"/>
  <c r="F1227" i="1"/>
  <c r="E1227" i="1"/>
  <c r="D1227" i="1"/>
  <c r="C1227" i="1"/>
  <c r="G1226" i="1"/>
  <c r="F1226" i="1"/>
  <c r="E1226" i="1"/>
  <c r="D1226" i="1"/>
  <c r="C1226" i="1"/>
  <c r="G1225" i="1"/>
  <c r="F1225" i="1"/>
  <c r="E1225" i="1"/>
  <c r="D1225" i="1"/>
  <c r="C1225" i="1"/>
  <c r="G1224" i="1"/>
  <c r="F1224" i="1"/>
  <c r="E1224" i="1"/>
  <c r="D1224" i="1"/>
  <c r="C1224" i="1"/>
  <c r="G1223" i="1"/>
  <c r="F1223" i="1"/>
  <c r="E1223" i="1"/>
  <c r="D1223" i="1"/>
  <c r="C1223" i="1"/>
  <c r="G1222" i="1"/>
  <c r="F1222" i="1"/>
  <c r="E1222" i="1"/>
  <c r="D1222" i="1"/>
  <c r="C1222" i="1"/>
  <c r="G1221" i="1"/>
  <c r="F1221" i="1"/>
  <c r="E1221" i="1"/>
  <c r="D1221" i="1"/>
  <c r="C1221" i="1"/>
  <c r="G1220" i="1"/>
  <c r="F1220" i="1"/>
  <c r="E1220" i="1"/>
  <c r="D1220" i="1"/>
  <c r="C1220" i="1"/>
  <c r="G1219" i="1"/>
  <c r="F1219" i="1"/>
  <c r="E1219" i="1"/>
  <c r="D1219" i="1"/>
  <c r="C1219" i="1"/>
  <c r="G1218" i="1"/>
  <c r="F1218" i="1"/>
  <c r="E1218" i="1"/>
  <c r="D1218" i="1"/>
  <c r="C1218" i="1"/>
  <c r="G1217" i="1"/>
  <c r="F1217" i="1"/>
  <c r="E1217" i="1"/>
  <c r="D1217" i="1"/>
  <c r="C1217" i="1"/>
  <c r="G1216" i="1"/>
  <c r="F1216" i="1"/>
  <c r="E1216" i="1"/>
  <c r="D1216" i="1"/>
  <c r="C1216" i="1"/>
  <c r="G1215" i="1"/>
  <c r="F1215" i="1"/>
  <c r="E1215" i="1"/>
  <c r="D1215" i="1"/>
  <c r="C1215" i="1"/>
  <c r="G1214" i="1"/>
  <c r="F1214" i="1"/>
  <c r="E1214" i="1"/>
  <c r="D1214" i="1"/>
  <c r="C1214" i="1"/>
  <c r="G1213" i="1"/>
  <c r="F1213" i="1"/>
  <c r="E1213" i="1"/>
  <c r="D1213" i="1"/>
  <c r="C1213" i="1"/>
  <c r="G1212" i="1"/>
  <c r="F1212" i="1"/>
  <c r="E1212" i="1"/>
  <c r="D1212" i="1"/>
  <c r="C1212" i="1"/>
  <c r="G1211" i="1"/>
  <c r="F1211" i="1"/>
  <c r="E1211" i="1"/>
  <c r="D1211" i="1"/>
  <c r="C1211" i="1"/>
  <c r="G1210" i="1"/>
  <c r="F1210" i="1"/>
  <c r="E1210" i="1"/>
  <c r="D1210" i="1"/>
  <c r="C1210" i="1"/>
  <c r="G1209" i="1"/>
  <c r="F1209" i="1"/>
  <c r="E1209" i="1"/>
  <c r="D1209" i="1"/>
  <c r="C1209" i="1"/>
  <c r="G1208" i="1"/>
  <c r="F1208" i="1"/>
  <c r="E1208" i="1"/>
  <c r="D1208" i="1"/>
  <c r="C1208" i="1"/>
  <c r="G1207" i="1"/>
  <c r="F1207" i="1"/>
  <c r="E1207" i="1"/>
  <c r="D1207" i="1"/>
  <c r="C1207" i="1"/>
  <c r="G1206" i="1"/>
  <c r="F1206" i="1"/>
  <c r="E1206" i="1"/>
  <c r="D1206" i="1"/>
  <c r="C1206" i="1"/>
  <c r="G1205" i="1"/>
  <c r="F1205" i="1"/>
  <c r="E1205" i="1"/>
  <c r="D1205" i="1"/>
  <c r="C1205" i="1"/>
  <c r="G1204" i="1"/>
  <c r="F1204" i="1"/>
  <c r="E1204" i="1"/>
  <c r="D1204" i="1"/>
  <c r="C1204" i="1"/>
  <c r="G1203" i="1"/>
  <c r="F1203" i="1"/>
  <c r="E1203" i="1"/>
  <c r="D1203" i="1"/>
  <c r="C1203" i="1"/>
  <c r="G1202" i="1"/>
  <c r="F1202" i="1"/>
  <c r="E1202" i="1"/>
  <c r="D1202" i="1"/>
  <c r="C1202" i="1"/>
  <c r="G1201" i="1"/>
  <c r="F1201" i="1"/>
  <c r="E1201" i="1"/>
  <c r="D1201" i="1"/>
  <c r="C1201" i="1"/>
  <c r="G1200" i="1"/>
  <c r="F1200" i="1"/>
  <c r="E1200" i="1"/>
  <c r="D1200" i="1"/>
  <c r="C1200" i="1"/>
  <c r="G1199" i="1"/>
  <c r="F1199" i="1"/>
  <c r="E1199" i="1"/>
  <c r="D1199" i="1"/>
  <c r="C1199" i="1"/>
  <c r="G1198" i="1"/>
  <c r="F1198" i="1"/>
  <c r="E1198" i="1"/>
  <c r="D1198" i="1"/>
  <c r="C1198" i="1"/>
  <c r="G1197" i="1"/>
  <c r="F1197" i="1"/>
  <c r="E1197" i="1"/>
  <c r="D1197" i="1"/>
  <c r="C1197" i="1"/>
  <c r="G1196" i="1"/>
  <c r="F1196" i="1"/>
  <c r="E1196" i="1"/>
  <c r="D1196" i="1"/>
  <c r="C1196" i="1"/>
  <c r="G1195" i="1"/>
  <c r="F1195" i="1"/>
  <c r="E1195" i="1"/>
  <c r="D1195" i="1"/>
  <c r="C1195" i="1"/>
  <c r="G1194" i="1"/>
  <c r="F1194" i="1"/>
  <c r="E1194" i="1"/>
  <c r="D1194" i="1"/>
  <c r="C1194" i="1"/>
  <c r="G1193" i="1"/>
  <c r="F1193" i="1"/>
  <c r="E1193" i="1"/>
  <c r="D1193" i="1"/>
  <c r="C1193" i="1"/>
  <c r="G1192" i="1"/>
  <c r="F1192" i="1"/>
  <c r="E1192" i="1"/>
  <c r="D1192" i="1"/>
  <c r="C1192" i="1"/>
  <c r="G1191" i="1"/>
  <c r="F1191" i="1"/>
  <c r="E1191" i="1"/>
  <c r="D1191" i="1"/>
  <c r="C1191" i="1"/>
  <c r="G1190" i="1"/>
  <c r="F1190" i="1"/>
  <c r="E1190" i="1"/>
  <c r="D1190" i="1"/>
  <c r="C1190" i="1"/>
  <c r="G1189" i="1"/>
  <c r="F1189" i="1"/>
  <c r="E1189" i="1"/>
  <c r="D1189" i="1"/>
  <c r="C1189" i="1"/>
  <c r="G1188" i="1"/>
  <c r="F1188" i="1"/>
  <c r="E1188" i="1"/>
  <c r="D1188" i="1"/>
  <c r="C1188" i="1"/>
  <c r="G1187" i="1"/>
  <c r="F1187" i="1"/>
  <c r="E1187" i="1"/>
  <c r="D1187" i="1"/>
  <c r="C1187" i="1"/>
  <c r="G1186" i="1"/>
  <c r="F1186" i="1"/>
  <c r="E1186" i="1"/>
  <c r="D1186" i="1"/>
  <c r="C1186" i="1"/>
  <c r="G1185" i="1"/>
  <c r="F1185" i="1"/>
  <c r="E1185" i="1"/>
  <c r="D1185" i="1"/>
  <c r="C1185" i="1"/>
  <c r="G1184" i="1"/>
  <c r="F1184" i="1"/>
  <c r="E1184" i="1"/>
  <c r="D1184" i="1"/>
  <c r="C1184" i="1"/>
  <c r="G1183" i="1"/>
  <c r="F1183" i="1"/>
  <c r="E1183" i="1"/>
  <c r="D1183" i="1"/>
  <c r="C1183" i="1"/>
  <c r="G1182" i="1"/>
  <c r="F1182" i="1"/>
  <c r="E1182" i="1"/>
  <c r="D1182" i="1"/>
  <c r="C1182" i="1"/>
  <c r="G1181" i="1"/>
  <c r="F1181" i="1"/>
  <c r="E1181" i="1"/>
  <c r="D1181" i="1"/>
  <c r="C1181" i="1"/>
  <c r="G1180" i="1"/>
  <c r="F1180" i="1"/>
  <c r="E1180" i="1"/>
  <c r="D1180" i="1"/>
  <c r="C1180" i="1"/>
  <c r="G1179" i="1"/>
  <c r="F1179" i="1"/>
  <c r="E1179" i="1"/>
  <c r="D1179" i="1"/>
  <c r="C1179" i="1"/>
  <c r="G1178" i="1"/>
  <c r="F1178" i="1"/>
  <c r="E1178" i="1"/>
  <c r="D1178" i="1"/>
  <c r="C1178" i="1"/>
  <c r="G1177" i="1"/>
  <c r="F1177" i="1"/>
  <c r="E1177" i="1"/>
  <c r="D1177" i="1"/>
  <c r="C1177" i="1"/>
  <c r="G1176" i="1"/>
  <c r="F1176" i="1"/>
  <c r="E1176" i="1"/>
  <c r="D1176" i="1"/>
  <c r="C1176" i="1"/>
  <c r="G1175" i="1"/>
  <c r="F1175" i="1"/>
  <c r="E1175" i="1"/>
  <c r="D1175" i="1"/>
  <c r="C1175" i="1"/>
  <c r="G1174" i="1"/>
  <c r="F1174" i="1"/>
  <c r="E1174" i="1"/>
  <c r="D1174" i="1"/>
  <c r="C1174" i="1"/>
  <c r="G1173" i="1"/>
  <c r="F1173" i="1"/>
  <c r="E1173" i="1"/>
  <c r="D1173" i="1"/>
  <c r="C1173" i="1"/>
  <c r="G1172" i="1"/>
  <c r="F1172" i="1"/>
  <c r="E1172" i="1"/>
  <c r="D1172" i="1"/>
  <c r="C1172" i="1"/>
  <c r="G1171" i="1"/>
  <c r="F1171" i="1"/>
  <c r="E1171" i="1"/>
  <c r="D1171" i="1"/>
  <c r="C1171" i="1"/>
  <c r="G1170" i="1"/>
  <c r="F1170" i="1"/>
  <c r="E1170" i="1"/>
  <c r="D1170" i="1"/>
  <c r="C1170" i="1"/>
  <c r="G1169" i="1"/>
  <c r="F1169" i="1"/>
  <c r="E1169" i="1"/>
  <c r="D1169" i="1"/>
  <c r="C1169" i="1"/>
  <c r="G1168" i="1"/>
  <c r="F1168" i="1"/>
  <c r="E1168" i="1"/>
  <c r="D1168" i="1"/>
  <c r="C1168" i="1"/>
  <c r="G1167" i="1"/>
  <c r="F1167" i="1"/>
  <c r="E1167" i="1"/>
  <c r="D1167" i="1"/>
  <c r="C1167" i="1"/>
  <c r="G1166" i="1"/>
  <c r="F1166" i="1"/>
  <c r="E1166" i="1"/>
  <c r="D1166" i="1"/>
  <c r="C1166" i="1"/>
  <c r="G1165" i="1"/>
  <c r="F1165" i="1"/>
  <c r="E1165" i="1"/>
  <c r="D1165" i="1"/>
  <c r="C1165" i="1"/>
  <c r="G1164" i="1"/>
  <c r="F1164" i="1"/>
  <c r="E1164" i="1"/>
  <c r="D1164" i="1"/>
  <c r="C1164" i="1"/>
  <c r="G1163" i="1"/>
  <c r="F1163" i="1"/>
  <c r="E1163" i="1"/>
  <c r="D1163" i="1"/>
  <c r="C1163" i="1"/>
  <c r="G1162" i="1"/>
  <c r="F1162" i="1"/>
  <c r="E1162" i="1"/>
  <c r="D1162" i="1"/>
  <c r="C1162" i="1"/>
  <c r="G1161" i="1"/>
  <c r="F1161" i="1"/>
  <c r="E1161" i="1"/>
  <c r="D1161" i="1"/>
  <c r="C1161" i="1"/>
  <c r="G1160" i="1"/>
  <c r="F1160" i="1"/>
  <c r="E1160" i="1"/>
  <c r="D1160" i="1"/>
  <c r="C1160" i="1"/>
  <c r="G1159" i="1"/>
  <c r="F1159" i="1"/>
  <c r="E1159" i="1"/>
  <c r="D1159" i="1"/>
  <c r="C1159" i="1"/>
  <c r="G1158" i="1"/>
  <c r="F1158" i="1"/>
  <c r="E1158" i="1"/>
  <c r="D1158" i="1"/>
  <c r="C1158" i="1"/>
  <c r="G1157" i="1"/>
  <c r="F1157" i="1"/>
  <c r="E1157" i="1"/>
  <c r="D1157" i="1"/>
  <c r="C1157" i="1"/>
  <c r="G1156" i="1"/>
  <c r="F1156" i="1"/>
  <c r="E1156" i="1"/>
  <c r="D1156" i="1"/>
  <c r="C1156" i="1"/>
  <c r="G1155" i="1"/>
  <c r="F1155" i="1"/>
  <c r="E1155" i="1"/>
  <c r="D1155" i="1"/>
  <c r="C1155" i="1"/>
  <c r="G1154" i="1"/>
  <c r="F1154" i="1"/>
  <c r="E1154" i="1"/>
  <c r="D1154" i="1"/>
  <c r="C1154" i="1"/>
  <c r="G1153" i="1"/>
  <c r="F1153" i="1"/>
  <c r="E1153" i="1"/>
  <c r="D1153" i="1"/>
  <c r="C1153" i="1"/>
  <c r="G1152" i="1"/>
  <c r="F1152" i="1"/>
  <c r="E1152" i="1"/>
  <c r="D1152" i="1"/>
  <c r="C1152" i="1"/>
  <c r="G1151" i="1"/>
  <c r="F1151" i="1"/>
  <c r="E1151" i="1"/>
  <c r="D1151" i="1"/>
  <c r="C1151" i="1"/>
  <c r="G1150" i="1"/>
  <c r="F1150" i="1"/>
  <c r="E1150" i="1"/>
  <c r="D1150" i="1"/>
  <c r="C1150" i="1"/>
  <c r="G1149" i="1"/>
  <c r="F1149" i="1"/>
  <c r="E1149" i="1"/>
  <c r="D1149" i="1"/>
  <c r="C1149" i="1"/>
  <c r="G1148" i="1"/>
  <c r="F1148" i="1"/>
  <c r="E1148" i="1"/>
  <c r="D1148" i="1"/>
  <c r="C1148" i="1"/>
  <c r="G1147" i="1"/>
  <c r="F1147" i="1"/>
  <c r="E1147" i="1"/>
  <c r="D1147" i="1"/>
  <c r="C1147" i="1"/>
  <c r="G1146" i="1"/>
  <c r="F1146" i="1"/>
  <c r="E1146" i="1"/>
  <c r="D1146" i="1"/>
  <c r="C1146" i="1"/>
  <c r="G1145" i="1"/>
  <c r="F1145" i="1"/>
  <c r="E1145" i="1"/>
  <c r="D1145" i="1"/>
  <c r="C1145" i="1"/>
  <c r="G1144" i="1"/>
  <c r="F1144" i="1"/>
  <c r="E1144" i="1"/>
  <c r="D1144" i="1"/>
  <c r="C1144" i="1"/>
  <c r="G1143" i="1"/>
  <c r="F1143" i="1"/>
  <c r="E1143" i="1"/>
  <c r="D1143" i="1"/>
  <c r="C1143" i="1"/>
  <c r="G1142" i="1"/>
  <c r="F1142" i="1"/>
  <c r="E1142" i="1"/>
  <c r="D1142" i="1"/>
  <c r="C1142" i="1"/>
  <c r="G1141" i="1"/>
  <c r="F1141" i="1"/>
  <c r="E1141" i="1"/>
  <c r="D1141" i="1"/>
  <c r="C1141" i="1"/>
  <c r="G1140" i="1"/>
  <c r="F1140" i="1"/>
  <c r="E1140" i="1"/>
  <c r="D1140" i="1"/>
  <c r="C1140" i="1"/>
  <c r="G1139" i="1"/>
  <c r="F1139" i="1"/>
  <c r="E1139" i="1"/>
  <c r="D1139" i="1"/>
  <c r="C1139" i="1"/>
  <c r="G1138" i="1"/>
  <c r="F1138" i="1"/>
  <c r="E1138" i="1"/>
  <c r="D1138" i="1"/>
  <c r="C1138" i="1"/>
  <c r="G1137" i="1"/>
  <c r="F1137" i="1"/>
  <c r="E1137" i="1"/>
  <c r="D1137" i="1"/>
  <c r="C1137" i="1"/>
  <c r="G1136" i="1"/>
  <c r="F1136" i="1"/>
  <c r="E1136" i="1"/>
  <c r="D1136" i="1"/>
  <c r="C1136" i="1"/>
  <c r="G1135" i="1"/>
  <c r="F1135" i="1"/>
  <c r="E1135" i="1"/>
  <c r="D1135" i="1"/>
  <c r="C1135" i="1"/>
  <c r="G1134" i="1"/>
  <c r="F1134" i="1"/>
  <c r="E1134" i="1"/>
  <c r="D1134" i="1"/>
  <c r="C1134" i="1"/>
  <c r="G1133" i="1"/>
  <c r="F1133" i="1"/>
  <c r="E1133" i="1"/>
  <c r="D1133" i="1"/>
  <c r="C1133" i="1"/>
  <c r="G1132" i="1"/>
  <c r="F1132" i="1"/>
  <c r="E1132" i="1"/>
  <c r="D1132" i="1"/>
  <c r="C1132" i="1"/>
  <c r="G1131" i="1"/>
  <c r="F1131" i="1"/>
  <c r="E1131" i="1"/>
  <c r="D1131" i="1"/>
  <c r="C1131" i="1"/>
  <c r="G1130" i="1"/>
  <c r="F1130" i="1"/>
  <c r="E1130" i="1"/>
  <c r="D1130" i="1"/>
  <c r="C1130" i="1"/>
  <c r="G1129" i="1"/>
  <c r="F1129" i="1"/>
  <c r="E1129" i="1"/>
  <c r="D1129" i="1"/>
  <c r="C1129" i="1"/>
  <c r="G1128" i="1"/>
  <c r="F1128" i="1"/>
  <c r="E1128" i="1"/>
  <c r="D1128" i="1"/>
  <c r="C1128" i="1"/>
  <c r="G1127" i="1"/>
  <c r="F1127" i="1"/>
  <c r="E1127" i="1"/>
  <c r="D1127" i="1"/>
  <c r="C1127" i="1"/>
  <c r="G1126" i="1"/>
  <c r="F1126" i="1"/>
  <c r="E1126" i="1"/>
  <c r="D1126" i="1"/>
  <c r="C1126" i="1"/>
  <c r="G1125" i="1"/>
  <c r="F1125" i="1"/>
  <c r="E1125" i="1"/>
  <c r="D1125" i="1"/>
  <c r="C1125" i="1"/>
  <c r="G1124" i="1"/>
  <c r="F1124" i="1"/>
  <c r="E1124" i="1"/>
  <c r="D1124" i="1"/>
  <c r="C1124" i="1"/>
  <c r="G1123" i="1"/>
  <c r="F1123" i="1"/>
  <c r="E1123" i="1"/>
  <c r="D1123" i="1"/>
  <c r="C1123" i="1"/>
  <c r="G1122" i="1"/>
  <c r="F1122" i="1"/>
  <c r="E1122" i="1"/>
  <c r="D1122" i="1"/>
  <c r="C1122" i="1"/>
  <c r="G1121" i="1"/>
  <c r="F1121" i="1"/>
  <c r="E1121" i="1"/>
  <c r="D1121" i="1"/>
  <c r="C1121" i="1"/>
  <c r="G1120" i="1"/>
  <c r="F1120" i="1"/>
  <c r="E1120" i="1"/>
  <c r="D1120" i="1"/>
  <c r="C1120" i="1"/>
  <c r="G1119" i="1"/>
  <c r="F1119" i="1"/>
  <c r="E1119" i="1"/>
  <c r="D1119" i="1"/>
  <c r="C1119" i="1"/>
  <c r="G1118" i="1"/>
  <c r="F1118" i="1"/>
  <c r="E1118" i="1"/>
  <c r="D1118" i="1"/>
  <c r="C1118" i="1"/>
  <c r="G1117" i="1"/>
  <c r="F1117" i="1"/>
  <c r="E1117" i="1"/>
  <c r="D1117" i="1"/>
  <c r="C1117" i="1"/>
  <c r="G1116" i="1"/>
  <c r="F1116" i="1"/>
  <c r="E1116" i="1"/>
  <c r="D1116" i="1"/>
  <c r="C1116" i="1"/>
  <c r="G1115" i="1"/>
  <c r="F1115" i="1"/>
  <c r="E1115" i="1"/>
  <c r="D1115" i="1"/>
  <c r="C1115" i="1"/>
  <c r="G1114" i="1"/>
  <c r="F1114" i="1"/>
  <c r="E1114" i="1"/>
  <c r="D1114" i="1"/>
  <c r="C1114" i="1"/>
  <c r="G1113" i="1"/>
  <c r="F1113" i="1"/>
  <c r="E1113" i="1"/>
  <c r="D1113" i="1"/>
  <c r="C1113" i="1"/>
  <c r="G1112" i="1"/>
  <c r="F1112" i="1"/>
  <c r="E1112" i="1"/>
  <c r="D1112" i="1"/>
  <c r="C1112" i="1"/>
  <c r="G1111" i="1"/>
  <c r="F1111" i="1"/>
  <c r="E1111" i="1"/>
  <c r="D1111" i="1"/>
  <c r="C1111" i="1"/>
  <c r="G1110" i="1"/>
  <c r="F1110" i="1"/>
  <c r="E1110" i="1"/>
  <c r="D1110" i="1"/>
  <c r="C1110" i="1"/>
  <c r="G1109" i="1"/>
  <c r="F1109" i="1"/>
  <c r="E1109" i="1"/>
  <c r="D1109" i="1"/>
  <c r="C1109" i="1"/>
  <c r="G1108" i="1"/>
  <c r="F1108" i="1"/>
  <c r="E1108" i="1"/>
  <c r="D1108" i="1"/>
  <c r="C1108" i="1"/>
  <c r="G1107" i="1"/>
  <c r="F1107" i="1"/>
  <c r="E1107" i="1"/>
  <c r="D1107" i="1"/>
  <c r="C1107" i="1"/>
  <c r="G1106" i="1"/>
  <c r="F1106" i="1"/>
  <c r="E1106" i="1"/>
  <c r="D1106" i="1"/>
  <c r="C1106" i="1"/>
  <c r="G1105" i="1"/>
  <c r="F1105" i="1"/>
  <c r="E1105" i="1"/>
  <c r="D1105" i="1"/>
  <c r="C1105" i="1"/>
  <c r="G1104" i="1"/>
  <c r="F1104" i="1"/>
  <c r="E1104" i="1"/>
  <c r="D1104" i="1"/>
  <c r="C1104" i="1"/>
  <c r="G1103" i="1"/>
  <c r="F1103" i="1"/>
  <c r="E1103" i="1"/>
  <c r="D1103" i="1"/>
  <c r="C1103" i="1"/>
  <c r="G1102" i="1"/>
  <c r="F1102" i="1"/>
  <c r="E1102" i="1"/>
  <c r="D1102" i="1"/>
  <c r="C1102" i="1"/>
  <c r="G1101" i="1"/>
  <c r="F1101" i="1"/>
  <c r="E1101" i="1"/>
  <c r="D1101" i="1"/>
  <c r="C1101" i="1"/>
  <c r="G1100" i="1"/>
  <c r="F1100" i="1"/>
  <c r="E1100" i="1"/>
  <c r="D1100" i="1"/>
  <c r="C1100" i="1"/>
  <c r="G1099" i="1"/>
  <c r="F1099" i="1"/>
  <c r="E1099" i="1"/>
  <c r="D1099" i="1"/>
  <c r="C1099" i="1"/>
  <c r="G1098" i="1"/>
  <c r="F1098" i="1"/>
  <c r="E1098" i="1"/>
  <c r="D1098" i="1"/>
  <c r="C1098" i="1"/>
  <c r="G1097" i="1"/>
  <c r="F1097" i="1"/>
  <c r="E1097" i="1"/>
  <c r="D1097" i="1"/>
  <c r="C1097" i="1"/>
  <c r="G1096" i="1"/>
  <c r="F1096" i="1"/>
  <c r="E1096" i="1"/>
  <c r="D1096" i="1"/>
  <c r="C1096" i="1"/>
  <c r="G1095" i="1"/>
  <c r="F1095" i="1"/>
  <c r="E1095" i="1"/>
  <c r="D1095" i="1"/>
  <c r="C1095" i="1"/>
  <c r="G1094" i="1"/>
  <c r="F1094" i="1"/>
  <c r="E1094" i="1"/>
  <c r="D1094" i="1"/>
  <c r="C1094" i="1"/>
  <c r="G1093" i="1"/>
  <c r="F1093" i="1"/>
  <c r="E1093" i="1"/>
  <c r="D1093" i="1"/>
  <c r="C1093" i="1"/>
  <c r="G1092" i="1"/>
  <c r="F1092" i="1"/>
  <c r="E1092" i="1"/>
  <c r="D1092" i="1"/>
  <c r="C1092" i="1"/>
  <c r="G1091" i="1"/>
  <c r="F1091" i="1"/>
  <c r="E1091" i="1"/>
  <c r="D1091" i="1"/>
  <c r="C1091" i="1"/>
  <c r="G1090" i="1"/>
  <c r="F1090" i="1"/>
  <c r="E1090" i="1"/>
  <c r="D1090" i="1"/>
  <c r="C1090" i="1"/>
  <c r="G1089" i="1"/>
  <c r="F1089" i="1"/>
  <c r="E1089" i="1"/>
  <c r="D1089" i="1"/>
  <c r="C1089" i="1"/>
  <c r="G1088" i="1"/>
  <c r="F1088" i="1"/>
  <c r="E1088" i="1"/>
  <c r="D1088" i="1"/>
  <c r="C1088" i="1"/>
  <c r="G1087" i="1"/>
  <c r="F1087" i="1"/>
  <c r="E1087" i="1"/>
  <c r="D1087" i="1"/>
  <c r="C1087" i="1"/>
  <c r="G1086" i="1"/>
  <c r="F1086" i="1"/>
  <c r="E1086" i="1"/>
  <c r="D1086" i="1"/>
  <c r="C1086" i="1"/>
  <c r="G1085" i="1"/>
  <c r="F1085" i="1"/>
  <c r="E1085" i="1"/>
  <c r="D1085" i="1"/>
  <c r="C1085" i="1"/>
  <c r="G1084" i="1"/>
  <c r="F1084" i="1"/>
  <c r="E1084" i="1"/>
  <c r="D1084" i="1"/>
  <c r="C1084" i="1"/>
  <c r="G1083" i="1"/>
  <c r="F1083" i="1"/>
  <c r="E1083" i="1"/>
  <c r="D1083" i="1"/>
  <c r="C1083" i="1"/>
  <c r="G1082" i="1"/>
  <c r="F1082" i="1"/>
  <c r="E1082" i="1"/>
  <c r="D1082" i="1"/>
  <c r="C1082" i="1"/>
  <c r="G1081" i="1"/>
  <c r="F1081" i="1"/>
  <c r="E1081" i="1"/>
  <c r="D1081" i="1"/>
  <c r="C1081" i="1"/>
  <c r="G1080" i="1"/>
  <c r="F1080" i="1"/>
  <c r="E1080" i="1"/>
  <c r="D1080" i="1"/>
  <c r="C1080" i="1"/>
  <c r="G1079" i="1"/>
  <c r="F1079" i="1"/>
  <c r="E1079" i="1"/>
  <c r="D1079" i="1"/>
  <c r="C1079" i="1"/>
  <c r="G1078" i="1"/>
  <c r="F1078" i="1"/>
  <c r="E1078" i="1"/>
  <c r="D1078" i="1"/>
  <c r="C1078" i="1"/>
  <c r="G1077" i="1"/>
  <c r="F1077" i="1"/>
  <c r="E1077" i="1"/>
  <c r="D1077" i="1"/>
  <c r="C1077" i="1"/>
  <c r="G1076" i="1"/>
  <c r="F1076" i="1"/>
  <c r="E1076" i="1"/>
  <c r="D1076" i="1"/>
  <c r="C1076" i="1"/>
  <c r="G1075" i="1"/>
  <c r="F1075" i="1"/>
  <c r="E1075" i="1"/>
  <c r="D1075" i="1"/>
  <c r="C1075" i="1"/>
  <c r="G1074" i="1"/>
  <c r="F1074" i="1"/>
  <c r="E1074" i="1"/>
  <c r="D1074" i="1"/>
  <c r="C1074" i="1"/>
  <c r="G1073" i="1"/>
  <c r="F1073" i="1"/>
  <c r="E1073" i="1"/>
  <c r="D1073" i="1"/>
  <c r="C1073" i="1"/>
  <c r="G1072" i="1"/>
  <c r="F1072" i="1"/>
  <c r="E1072" i="1"/>
  <c r="D1072" i="1"/>
  <c r="C1072" i="1"/>
  <c r="G1071" i="1"/>
  <c r="F1071" i="1"/>
  <c r="E1071" i="1"/>
  <c r="D1071" i="1"/>
  <c r="C1071" i="1"/>
  <c r="G1070" i="1"/>
  <c r="F1070" i="1"/>
  <c r="E1070" i="1"/>
  <c r="D1070" i="1"/>
  <c r="C1070" i="1"/>
  <c r="G1069" i="1"/>
  <c r="F1069" i="1"/>
  <c r="E1069" i="1"/>
  <c r="D1069" i="1"/>
  <c r="C1069" i="1"/>
  <c r="G1068" i="1"/>
  <c r="F1068" i="1"/>
  <c r="E1068" i="1"/>
  <c r="D1068" i="1"/>
  <c r="C1068" i="1"/>
  <c r="G1067" i="1"/>
  <c r="F1067" i="1"/>
  <c r="E1067" i="1"/>
  <c r="D1067" i="1"/>
  <c r="C1067" i="1"/>
  <c r="G1066" i="1"/>
  <c r="F1066" i="1"/>
  <c r="E1066" i="1"/>
  <c r="D1066" i="1"/>
  <c r="C1066" i="1"/>
  <c r="G1065" i="1"/>
  <c r="F1065" i="1"/>
  <c r="E1065" i="1"/>
  <c r="D1065" i="1"/>
  <c r="C1065" i="1"/>
  <c r="G1064" i="1"/>
  <c r="F1064" i="1"/>
  <c r="E1064" i="1"/>
  <c r="D1064" i="1"/>
  <c r="C1064" i="1"/>
  <c r="G1063" i="1"/>
  <c r="F1063" i="1"/>
  <c r="E1063" i="1"/>
  <c r="D1063" i="1"/>
  <c r="C1063" i="1"/>
  <c r="G1062" i="1"/>
  <c r="F1062" i="1"/>
  <c r="E1062" i="1"/>
  <c r="D1062" i="1"/>
  <c r="C1062" i="1"/>
  <c r="G1061" i="1"/>
  <c r="F1061" i="1"/>
  <c r="E1061" i="1"/>
  <c r="D1061" i="1"/>
  <c r="C1061" i="1"/>
  <c r="G1060" i="1"/>
  <c r="F1060" i="1"/>
  <c r="E1060" i="1"/>
  <c r="D1060" i="1"/>
  <c r="C1060" i="1"/>
  <c r="G1059" i="1"/>
  <c r="F1059" i="1"/>
  <c r="E1059" i="1"/>
  <c r="D1059" i="1"/>
  <c r="C1059" i="1"/>
  <c r="G1058" i="1"/>
  <c r="F1058" i="1"/>
  <c r="E1058" i="1"/>
  <c r="D1058" i="1"/>
  <c r="C1058" i="1"/>
  <c r="G1057" i="1"/>
  <c r="F1057" i="1"/>
  <c r="E1057" i="1"/>
  <c r="D1057" i="1"/>
  <c r="C1057" i="1"/>
  <c r="G1056" i="1"/>
  <c r="F1056" i="1"/>
  <c r="E1056" i="1"/>
  <c r="D1056" i="1"/>
  <c r="C1056" i="1"/>
  <c r="G1055" i="1"/>
  <c r="F1055" i="1"/>
  <c r="E1055" i="1"/>
  <c r="D1055" i="1"/>
  <c r="C1055" i="1"/>
  <c r="G1054" i="1"/>
  <c r="F1054" i="1"/>
  <c r="E1054" i="1"/>
  <c r="D1054" i="1"/>
  <c r="C1054" i="1"/>
  <c r="G1053" i="1"/>
  <c r="F1053" i="1"/>
  <c r="E1053" i="1"/>
  <c r="D1053" i="1"/>
  <c r="C1053" i="1"/>
  <c r="G1052" i="1"/>
  <c r="F1052" i="1"/>
  <c r="E1052" i="1"/>
  <c r="D1052" i="1"/>
  <c r="C1052" i="1"/>
  <c r="G1051" i="1"/>
  <c r="F1051" i="1"/>
  <c r="E1051" i="1"/>
  <c r="D1051" i="1"/>
  <c r="C1051" i="1"/>
  <c r="G1050" i="1"/>
  <c r="F1050" i="1"/>
  <c r="E1050" i="1"/>
  <c r="D1050" i="1"/>
  <c r="C1050" i="1"/>
  <c r="G1049" i="1"/>
  <c r="F1049" i="1"/>
  <c r="E1049" i="1"/>
  <c r="D1049" i="1"/>
  <c r="C1049" i="1"/>
  <c r="G1048" i="1"/>
  <c r="F1048" i="1"/>
  <c r="E1048" i="1"/>
  <c r="D1048" i="1"/>
  <c r="C1048" i="1"/>
  <c r="G1047" i="1"/>
  <c r="F1047" i="1"/>
  <c r="E1047" i="1"/>
  <c r="D1047" i="1"/>
  <c r="C1047" i="1"/>
  <c r="G1046" i="1"/>
  <c r="F1046" i="1"/>
  <c r="E1046" i="1"/>
  <c r="D1046" i="1"/>
  <c r="C1046" i="1"/>
  <c r="G1045" i="1"/>
  <c r="F1045" i="1"/>
  <c r="E1045" i="1"/>
  <c r="D1045" i="1"/>
  <c r="C1045" i="1"/>
  <c r="G1044" i="1"/>
  <c r="F1044" i="1"/>
  <c r="E1044" i="1"/>
  <c r="D1044" i="1"/>
  <c r="C1044" i="1"/>
  <c r="G1043" i="1"/>
  <c r="F1043" i="1"/>
  <c r="E1043" i="1"/>
  <c r="D1043" i="1"/>
  <c r="C1043" i="1"/>
  <c r="G1042" i="1"/>
  <c r="F1042" i="1"/>
  <c r="E1042" i="1"/>
  <c r="D1042" i="1"/>
  <c r="C1042" i="1"/>
  <c r="G1041" i="1"/>
  <c r="F1041" i="1"/>
  <c r="E1041" i="1"/>
  <c r="D1041" i="1"/>
  <c r="C1041" i="1"/>
  <c r="G1040" i="1"/>
  <c r="F1040" i="1"/>
  <c r="E1040" i="1"/>
  <c r="D1040" i="1"/>
  <c r="C1040" i="1"/>
  <c r="G1039" i="1"/>
  <c r="F1039" i="1"/>
  <c r="E1039" i="1"/>
  <c r="D1039" i="1"/>
  <c r="C1039" i="1"/>
  <c r="G1038" i="1"/>
  <c r="F1038" i="1"/>
  <c r="E1038" i="1"/>
  <c r="D1038" i="1"/>
  <c r="C1038" i="1"/>
  <c r="G1037" i="1"/>
  <c r="F1037" i="1"/>
  <c r="E1037" i="1"/>
  <c r="D1037" i="1"/>
  <c r="C1037" i="1"/>
  <c r="G1036" i="1"/>
  <c r="F1036" i="1"/>
  <c r="E1036" i="1"/>
  <c r="D1036" i="1"/>
  <c r="C1036" i="1"/>
  <c r="G1035" i="1"/>
  <c r="F1035" i="1"/>
  <c r="E1035" i="1"/>
  <c r="D1035" i="1"/>
  <c r="C1035" i="1"/>
  <c r="G1034" i="1"/>
  <c r="F1034" i="1"/>
  <c r="E1034" i="1"/>
  <c r="D1034" i="1"/>
  <c r="C1034" i="1"/>
  <c r="G1033" i="1"/>
  <c r="F1033" i="1"/>
  <c r="E1033" i="1"/>
  <c r="D1033" i="1"/>
  <c r="C1033" i="1"/>
  <c r="G1032" i="1"/>
  <c r="F1032" i="1"/>
  <c r="E1032" i="1"/>
  <c r="D1032" i="1"/>
  <c r="C1032" i="1"/>
  <c r="G1031" i="1"/>
  <c r="F1031" i="1"/>
  <c r="E1031" i="1"/>
  <c r="D1031" i="1"/>
  <c r="C1031" i="1"/>
  <c r="G1030" i="1"/>
  <c r="F1030" i="1"/>
  <c r="E1030" i="1"/>
  <c r="D1030" i="1"/>
  <c r="C1030" i="1"/>
  <c r="G1029" i="1"/>
  <c r="F1029" i="1"/>
  <c r="E1029" i="1"/>
  <c r="D1029" i="1"/>
  <c r="C1029" i="1"/>
  <c r="G1028" i="1"/>
  <c r="F1028" i="1"/>
  <c r="E1028" i="1"/>
  <c r="D1028" i="1"/>
  <c r="C1028" i="1"/>
  <c r="G1027" i="1"/>
  <c r="F1027" i="1"/>
  <c r="E1027" i="1"/>
  <c r="D1027" i="1"/>
  <c r="C1027" i="1"/>
  <c r="G1026" i="1"/>
  <c r="F1026" i="1"/>
  <c r="E1026" i="1"/>
  <c r="D1026" i="1"/>
  <c r="C1026" i="1"/>
  <c r="G1025" i="1"/>
  <c r="F1025" i="1"/>
  <c r="E1025" i="1"/>
  <c r="D1025" i="1"/>
  <c r="C1025" i="1"/>
  <c r="G1024" i="1"/>
  <c r="F1024" i="1"/>
  <c r="E1024" i="1"/>
  <c r="D1024" i="1"/>
  <c r="C1024" i="1"/>
  <c r="G1023" i="1"/>
  <c r="F1023" i="1"/>
  <c r="E1023" i="1"/>
  <c r="D1023" i="1"/>
  <c r="C1023" i="1"/>
  <c r="G1022" i="1"/>
  <c r="F1022" i="1"/>
  <c r="E1022" i="1"/>
  <c r="D1022" i="1"/>
  <c r="C1022" i="1"/>
  <c r="G1021" i="1"/>
  <c r="F1021" i="1"/>
  <c r="E1021" i="1"/>
  <c r="D1021" i="1"/>
  <c r="C1021" i="1"/>
  <c r="G1020" i="1"/>
  <c r="F1020" i="1"/>
  <c r="E1020" i="1"/>
  <c r="D1020" i="1"/>
  <c r="C1020" i="1"/>
  <c r="G1019" i="1"/>
  <c r="F1019" i="1"/>
  <c r="E1019" i="1"/>
  <c r="D1019" i="1"/>
  <c r="C1019" i="1"/>
  <c r="G1018" i="1"/>
  <c r="F1018" i="1"/>
  <c r="E1018" i="1"/>
  <c r="D1018" i="1"/>
  <c r="C1018" i="1"/>
  <c r="G1017" i="1"/>
  <c r="F1017" i="1"/>
  <c r="E1017" i="1"/>
  <c r="D1017" i="1"/>
  <c r="C1017" i="1"/>
  <c r="G1016" i="1"/>
  <c r="F1016" i="1"/>
  <c r="E1016" i="1"/>
  <c r="D1016" i="1"/>
  <c r="C1016" i="1"/>
  <c r="G1015" i="1"/>
  <c r="F1015" i="1"/>
  <c r="E1015" i="1"/>
  <c r="D1015" i="1"/>
  <c r="C1015" i="1"/>
  <c r="G1014" i="1"/>
  <c r="F1014" i="1"/>
  <c r="E1014" i="1"/>
  <c r="D1014" i="1"/>
  <c r="C1014" i="1"/>
  <c r="G1013" i="1"/>
  <c r="F1013" i="1"/>
  <c r="E1013" i="1"/>
  <c r="D1013" i="1"/>
  <c r="C1013" i="1"/>
  <c r="G1012" i="1"/>
  <c r="F1012" i="1"/>
  <c r="E1012" i="1"/>
  <c r="D1012" i="1"/>
  <c r="C1012" i="1"/>
  <c r="G1011" i="1"/>
  <c r="F1011" i="1"/>
  <c r="E1011" i="1"/>
  <c r="D1011" i="1"/>
  <c r="C1011" i="1"/>
  <c r="G1010" i="1"/>
  <c r="F1010" i="1"/>
  <c r="E1010" i="1"/>
  <c r="D1010" i="1"/>
  <c r="C1010" i="1"/>
  <c r="G1009" i="1"/>
  <c r="F1009" i="1"/>
  <c r="E1009" i="1"/>
  <c r="D1009" i="1"/>
  <c r="C1009" i="1"/>
  <c r="G1008" i="1"/>
  <c r="F1008" i="1"/>
  <c r="E1008" i="1"/>
  <c r="D1008" i="1"/>
  <c r="C1008" i="1"/>
  <c r="G1007" i="1"/>
  <c r="F1007" i="1"/>
  <c r="E1007" i="1"/>
  <c r="D1007" i="1"/>
  <c r="C1007" i="1"/>
  <c r="G1006" i="1"/>
  <c r="F1006" i="1"/>
  <c r="E1006" i="1"/>
  <c r="D1006" i="1"/>
  <c r="C1006" i="1"/>
  <c r="G1005" i="1"/>
  <c r="F1005" i="1"/>
  <c r="E1005" i="1"/>
  <c r="D1005" i="1"/>
  <c r="C1005" i="1"/>
  <c r="G1004" i="1"/>
  <c r="F1004" i="1"/>
  <c r="E1004" i="1"/>
  <c r="D1004" i="1"/>
  <c r="C1004" i="1"/>
  <c r="G1003" i="1"/>
  <c r="F1003" i="1"/>
  <c r="E1003" i="1"/>
  <c r="D1003" i="1"/>
  <c r="C1003" i="1"/>
  <c r="G1002" i="1"/>
  <c r="F1002" i="1"/>
  <c r="E1002" i="1"/>
  <c r="D1002" i="1"/>
  <c r="C1002" i="1"/>
  <c r="G1001" i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G2185" i="4"/>
  <c r="F2185" i="4"/>
  <c r="E2185" i="4"/>
  <c r="D2185" i="4"/>
  <c r="C2185" i="4"/>
  <c r="G2184" i="4"/>
  <c r="F2184" i="4"/>
  <c r="E2184" i="4"/>
  <c r="D2184" i="4"/>
  <c r="C2184" i="4"/>
  <c r="G2183" i="4"/>
  <c r="F2183" i="4"/>
  <c r="E2183" i="4"/>
  <c r="D2183" i="4"/>
  <c r="C2183" i="4"/>
  <c r="G2182" i="4"/>
  <c r="F2182" i="4"/>
  <c r="E2182" i="4"/>
  <c r="D2182" i="4"/>
  <c r="C2182" i="4"/>
  <c r="G2181" i="4"/>
  <c r="F2181" i="4"/>
  <c r="E2181" i="4"/>
  <c r="D2181" i="4"/>
  <c r="C2181" i="4"/>
  <c r="G2180" i="4"/>
  <c r="F2180" i="4"/>
  <c r="E2180" i="4"/>
  <c r="D2180" i="4"/>
  <c r="C2180" i="4"/>
  <c r="G2179" i="4"/>
  <c r="F2179" i="4"/>
  <c r="E2179" i="4"/>
  <c r="D2179" i="4"/>
  <c r="C2179" i="4"/>
  <c r="G2178" i="4"/>
  <c r="F2178" i="4"/>
  <c r="E2178" i="4"/>
  <c r="D2178" i="4"/>
  <c r="C2178" i="4"/>
  <c r="G2177" i="4"/>
  <c r="F2177" i="4"/>
  <c r="E2177" i="4"/>
  <c r="D2177" i="4"/>
  <c r="C2177" i="4"/>
  <c r="G2176" i="4"/>
  <c r="F2176" i="4"/>
  <c r="E2176" i="4"/>
  <c r="D2176" i="4"/>
  <c r="C2176" i="4"/>
  <c r="G2175" i="4"/>
  <c r="F2175" i="4"/>
  <c r="E2175" i="4"/>
  <c r="D2175" i="4"/>
  <c r="C2175" i="4"/>
  <c r="G2174" i="4"/>
  <c r="F2174" i="4"/>
  <c r="E2174" i="4"/>
  <c r="D2174" i="4"/>
  <c r="C2174" i="4"/>
  <c r="G2173" i="4"/>
  <c r="F2173" i="4"/>
  <c r="E2173" i="4"/>
  <c r="D2173" i="4"/>
  <c r="C2173" i="4"/>
  <c r="G2172" i="4"/>
  <c r="F2172" i="4"/>
  <c r="E2172" i="4"/>
  <c r="D2172" i="4"/>
  <c r="C2172" i="4"/>
  <c r="G2171" i="4"/>
  <c r="F2171" i="4"/>
  <c r="E2171" i="4"/>
  <c r="D2171" i="4"/>
  <c r="C2171" i="4"/>
  <c r="G2170" i="4"/>
  <c r="F2170" i="4"/>
  <c r="E2170" i="4"/>
  <c r="D2170" i="4"/>
  <c r="C2170" i="4"/>
  <c r="G2169" i="4"/>
  <c r="F2169" i="4"/>
  <c r="E2169" i="4"/>
  <c r="D2169" i="4"/>
  <c r="C2169" i="4"/>
  <c r="G2168" i="4"/>
  <c r="F2168" i="4"/>
  <c r="E2168" i="4"/>
  <c r="D2168" i="4"/>
  <c r="C2168" i="4"/>
  <c r="G2167" i="4"/>
  <c r="F2167" i="4"/>
  <c r="E2167" i="4"/>
  <c r="D2167" i="4"/>
  <c r="C2167" i="4"/>
  <c r="G2166" i="4"/>
  <c r="F2166" i="4"/>
  <c r="E2166" i="4"/>
  <c r="D2166" i="4"/>
  <c r="C2166" i="4"/>
  <c r="G2165" i="4"/>
  <c r="F2165" i="4"/>
  <c r="E2165" i="4"/>
  <c r="D2165" i="4"/>
  <c r="C2165" i="4"/>
  <c r="G2164" i="4"/>
  <c r="F2164" i="4"/>
  <c r="E2164" i="4"/>
  <c r="D2164" i="4"/>
  <c r="C2164" i="4"/>
  <c r="G2163" i="4"/>
  <c r="F2163" i="4"/>
  <c r="E2163" i="4"/>
  <c r="D2163" i="4"/>
  <c r="C2163" i="4"/>
  <c r="G2162" i="4"/>
  <c r="F2162" i="4"/>
  <c r="E2162" i="4"/>
  <c r="D2162" i="4"/>
  <c r="C2162" i="4"/>
  <c r="G2161" i="4"/>
  <c r="F2161" i="4"/>
  <c r="E2161" i="4"/>
  <c r="D2161" i="4"/>
  <c r="C2161" i="4"/>
  <c r="G2160" i="4"/>
  <c r="F2160" i="4"/>
  <c r="E2160" i="4"/>
  <c r="D2160" i="4"/>
  <c r="C2160" i="4"/>
  <c r="G2159" i="4"/>
  <c r="F2159" i="4"/>
  <c r="E2159" i="4"/>
  <c r="D2159" i="4"/>
  <c r="C2159" i="4"/>
  <c r="G2158" i="4"/>
  <c r="F2158" i="4"/>
  <c r="E2158" i="4"/>
  <c r="D2158" i="4"/>
  <c r="C2158" i="4"/>
  <c r="G2157" i="4"/>
  <c r="F2157" i="4"/>
  <c r="E2157" i="4"/>
  <c r="D2157" i="4"/>
  <c r="C2157" i="4"/>
  <c r="G2156" i="4"/>
  <c r="F2156" i="4"/>
  <c r="E2156" i="4"/>
  <c r="D2156" i="4"/>
  <c r="C2156" i="4"/>
  <c r="G2155" i="4"/>
  <c r="F2155" i="4"/>
  <c r="E2155" i="4"/>
  <c r="D2155" i="4"/>
  <c r="C2155" i="4"/>
  <c r="G2154" i="4"/>
  <c r="F2154" i="4"/>
  <c r="E2154" i="4"/>
  <c r="D2154" i="4"/>
  <c r="C2154" i="4"/>
  <c r="G2153" i="4"/>
  <c r="F2153" i="4"/>
  <c r="E2153" i="4"/>
  <c r="D2153" i="4"/>
  <c r="C2153" i="4"/>
  <c r="G2152" i="4"/>
  <c r="F2152" i="4"/>
  <c r="E2152" i="4"/>
  <c r="D2152" i="4"/>
  <c r="C2152" i="4"/>
  <c r="G2151" i="4"/>
  <c r="F2151" i="4"/>
  <c r="E2151" i="4"/>
  <c r="D2151" i="4"/>
  <c r="C2151" i="4"/>
  <c r="G2150" i="4"/>
  <c r="F2150" i="4"/>
  <c r="E2150" i="4"/>
  <c r="D2150" i="4"/>
  <c r="C2150" i="4"/>
  <c r="G2149" i="4"/>
  <c r="F2149" i="4"/>
  <c r="E2149" i="4"/>
  <c r="D2149" i="4"/>
  <c r="C2149" i="4"/>
  <c r="G2148" i="4"/>
  <c r="F2148" i="4"/>
  <c r="E2148" i="4"/>
  <c r="D2148" i="4"/>
  <c r="C2148" i="4"/>
  <c r="G2147" i="4"/>
  <c r="F2147" i="4"/>
  <c r="E2147" i="4"/>
  <c r="D2147" i="4"/>
  <c r="C2147" i="4"/>
  <c r="G2146" i="4"/>
  <c r="F2146" i="4"/>
  <c r="E2146" i="4"/>
  <c r="D2146" i="4"/>
  <c r="C2146" i="4"/>
  <c r="G2145" i="4"/>
  <c r="F2145" i="4"/>
  <c r="E2145" i="4"/>
  <c r="D2145" i="4"/>
  <c r="C2145" i="4"/>
  <c r="G2144" i="4"/>
  <c r="F2144" i="4"/>
  <c r="E2144" i="4"/>
  <c r="D2144" i="4"/>
  <c r="C2144" i="4"/>
  <c r="G2143" i="4"/>
  <c r="F2143" i="4"/>
  <c r="E2143" i="4"/>
  <c r="D2143" i="4"/>
  <c r="C2143" i="4"/>
  <c r="G2142" i="4"/>
  <c r="F2142" i="4"/>
  <c r="E2142" i="4"/>
  <c r="D2142" i="4"/>
  <c r="C2142" i="4"/>
  <c r="G2141" i="4"/>
  <c r="F2141" i="4"/>
  <c r="E2141" i="4"/>
  <c r="D2141" i="4"/>
  <c r="C2141" i="4"/>
  <c r="G2140" i="4"/>
  <c r="F2140" i="4"/>
  <c r="E2140" i="4"/>
  <c r="D2140" i="4"/>
  <c r="C2140" i="4"/>
  <c r="G2139" i="4"/>
  <c r="F2139" i="4"/>
  <c r="E2139" i="4"/>
  <c r="D2139" i="4"/>
  <c r="C2139" i="4"/>
  <c r="G2138" i="4"/>
  <c r="F2138" i="4"/>
  <c r="E2138" i="4"/>
  <c r="D2138" i="4"/>
  <c r="C2138" i="4"/>
  <c r="G2137" i="4"/>
  <c r="F2137" i="4"/>
  <c r="E2137" i="4"/>
  <c r="D2137" i="4"/>
  <c r="C2137" i="4"/>
  <c r="G2136" i="4"/>
  <c r="F2136" i="4"/>
  <c r="E2136" i="4"/>
  <c r="D2136" i="4"/>
  <c r="C2136" i="4"/>
  <c r="G2135" i="4"/>
  <c r="F2135" i="4"/>
  <c r="E2135" i="4"/>
  <c r="D2135" i="4"/>
  <c r="C2135" i="4"/>
  <c r="G2134" i="4"/>
  <c r="F2134" i="4"/>
  <c r="E2134" i="4"/>
  <c r="D2134" i="4"/>
  <c r="C2134" i="4"/>
  <c r="G2133" i="4"/>
  <c r="F2133" i="4"/>
  <c r="E2133" i="4"/>
  <c r="D2133" i="4"/>
  <c r="C2133" i="4"/>
  <c r="G2132" i="4"/>
  <c r="F2132" i="4"/>
  <c r="E2132" i="4"/>
  <c r="D2132" i="4"/>
  <c r="C2132" i="4"/>
  <c r="G2131" i="4"/>
  <c r="F2131" i="4"/>
  <c r="E2131" i="4"/>
  <c r="D2131" i="4"/>
  <c r="C2131" i="4"/>
  <c r="G2130" i="4"/>
  <c r="F2130" i="4"/>
  <c r="E2130" i="4"/>
  <c r="D2130" i="4"/>
  <c r="C2130" i="4"/>
  <c r="G2129" i="4"/>
  <c r="F2129" i="4"/>
  <c r="E2129" i="4"/>
  <c r="D2129" i="4"/>
  <c r="C2129" i="4"/>
  <c r="G2128" i="4"/>
  <c r="F2128" i="4"/>
  <c r="E2128" i="4"/>
  <c r="D2128" i="4"/>
  <c r="C2128" i="4"/>
  <c r="G2127" i="4"/>
  <c r="F2127" i="4"/>
  <c r="E2127" i="4"/>
  <c r="D2127" i="4"/>
  <c r="C2127" i="4"/>
  <c r="G2126" i="4"/>
  <c r="F2126" i="4"/>
  <c r="E2126" i="4"/>
  <c r="D2126" i="4"/>
  <c r="C2126" i="4"/>
  <c r="G2125" i="4"/>
  <c r="F2125" i="4"/>
  <c r="E2125" i="4"/>
  <c r="D2125" i="4"/>
  <c r="C2125" i="4"/>
  <c r="G2124" i="4"/>
  <c r="F2124" i="4"/>
  <c r="E2124" i="4"/>
  <c r="D2124" i="4"/>
  <c r="C2124" i="4"/>
  <c r="G2123" i="4"/>
  <c r="F2123" i="4"/>
  <c r="E2123" i="4"/>
  <c r="D2123" i="4"/>
  <c r="C2123" i="4"/>
  <c r="G2122" i="4"/>
  <c r="F2122" i="4"/>
  <c r="E2122" i="4"/>
  <c r="D2122" i="4"/>
  <c r="C2122" i="4"/>
  <c r="G2121" i="4"/>
  <c r="F2121" i="4"/>
  <c r="E2121" i="4"/>
  <c r="D2121" i="4"/>
  <c r="C2121" i="4"/>
  <c r="G2120" i="4"/>
  <c r="F2120" i="4"/>
  <c r="E2120" i="4"/>
  <c r="D2120" i="4"/>
  <c r="C2120" i="4"/>
  <c r="G2119" i="4"/>
  <c r="F2119" i="4"/>
  <c r="E2119" i="4"/>
  <c r="D2119" i="4"/>
  <c r="C2119" i="4"/>
  <c r="G2118" i="4"/>
  <c r="F2118" i="4"/>
  <c r="E2118" i="4"/>
  <c r="D2118" i="4"/>
  <c r="C2118" i="4"/>
  <c r="G2117" i="4"/>
  <c r="F2117" i="4"/>
  <c r="E2117" i="4"/>
  <c r="D2117" i="4"/>
  <c r="C2117" i="4"/>
  <c r="G2116" i="4"/>
  <c r="F2116" i="4"/>
  <c r="E2116" i="4"/>
  <c r="D2116" i="4"/>
  <c r="C2116" i="4"/>
  <c r="G2115" i="4"/>
  <c r="F2115" i="4"/>
  <c r="E2115" i="4"/>
  <c r="D2115" i="4"/>
  <c r="C2115" i="4"/>
  <c r="G2114" i="4"/>
  <c r="F2114" i="4"/>
  <c r="E2114" i="4"/>
  <c r="D2114" i="4"/>
  <c r="C2114" i="4"/>
  <c r="G2113" i="4"/>
  <c r="F2113" i="4"/>
  <c r="E2113" i="4"/>
  <c r="D2113" i="4"/>
  <c r="C2113" i="4"/>
  <c r="G2112" i="4"/>
  <c r="F2112" i="4"/>
  <c r="E2112" i="4"/>
  <c r="D2112" i="4"/>
  <c r="C2112" i="4"/>
  <c r="G2111" i="4"/>
  <c r="F2111" i="4"/>
  <c r="E2111" i="4"/>
  <c r="D2111" i="4"/>
  <c r="C2111" i="4"/>
  <c r="G2110" i="4"/>
  <c r="F2110" i="4"/>
  <c r="E2110" i="4"/>
  <c r="D2110" i="4"/>
  <c r="C2110" i="4"/>
  <c r="G2109" i="4"/>
  <c r="F2109" i="4"/>
  <c r="E2109" i="4"/>
  <c r="D2109" i="4"/>
  <c r="C2109" i="4"/>
  <c r="G2108" i="4"/>
  <c r="F2108" i="4"/>
  <c r="E2108" i="4"/>
  <c r="D2108" i="4"/>
  <c r="C2108" i="4"/>
  <c r="G2185" i="6"/>
  <c r="F2185" i="6"/>
  <c r="E2185" i="6"/>
  <c r="D2185" i="6"/>
  <c r="C2185" i="6"/>
  <c r="G2184" i="6"/>
  <c r="F2184" i="6"/>
  <c r="E2184" i="6"/>
  <c r="D2184" i="6"/>
  <c r="C2184" i="6"/>
  <c r="G2183" i="6"/>
  <c r="F2183" i="6"/>
  <c r="E2183" i="6"/>
  <c r="D2183" i="6"/>
  <c r="C2183" i="6"/>
  <c r="G2182" i="6"/>
  <c r="F2182" i="6"/>
  <c r="E2182" i="6"/>
  <c r="D2182" i="6"/>
  <c r="C2182" i="6"/>
  <c r="G2181" i="6"/>
  <c r="F2181" i="6"/>
  <c r="E2181" i="6"/>
  <c r="D2181" i="6"/>
  <c r="C2181" i="6"/>
  <c r="G2180" i="6"/>
  <c r="F2180" i="6"/>
  <c r="E2180" i="6"/>
  <c r="D2180" i="6"/>
  <c r="C2180" i="6"/>
  <c r="G2179" i="6"/>
  <c r="F2179" i="6"/>
  <c r="E2179" i="6"/>
  <c r="D2179" i="6"/>
  <c r="C2179" i="6"/>
  <c r="G2178" i="6"/>
  <c r="F2178" i="6"/>
  <c r="E2178" i="6"/>
  <c r="D2178" i="6"/>
  <c r="C2178" i="6"/>
  <c r="G2177" i="6"/>
  <c r="F2177" i="6"/>
  <c r="E2177" i="6"/>
  <c r="D2177" i="6"/>
  <c r="C2177" i="6"/>
  <c r="G2176" i="6"/>
  <c r="F2176" i="6"/>
  <c r="E2176" i="6"/>
  <c r="D2176" i="6"/>
  <c r="C2176" i="6"/>
  <c r="G2175" i="6"/>
  <c r="F2175" i="6"/>
  <c r="E2175" i="6"/>
  <c r="D2175" i="6"/>
  <c r="C2175" i="6"/>
  <c r="G2174" i="6"/>
  <c r="F2174" i="6"/>
  <c r="E2174" i="6"/>
  <c r="D2174" i="6"/>
  <c r="C2174" i="6"/>
  <c r="G2173" i="6"/>
  <c r="F2173" i="6"/>
  <c r="E2173" i="6"/>
  <c r="D2173" i="6"/>
  <c r="C2173" i="6"/>
  <c r="G2172" i="6"/>
  <c r="F2172" i="6"/>
  <c r="E2172" i="6"/>
  <c r="D2172" i="6"/>
  <c r="C2172" i="6"/>
  <c r="G2171" i="6"/>
  <c r="F2171" i="6"/>
  <c r="E2171" i="6"/>
  <c r="D2171" i="6"/>
  <c r="C2171" i="6"/>
  <c r="G2170" i="6"/>
  <c r="F2170" i="6"/>
  <c r="E2170" i="6"/>
  <c r="D2170" i="6"/>
  <c r="C2170" i="6"/>
  <c r="G2169" i="6"/>
  <c r="F2169" i="6"/>
  <c r="E2169" i="6"/>
  <c r="D2169" i="6"/>
  <c r="C2169" i="6"/>
  <c r="G2168" i="6"/>
  <c r="F2168" i="6"/>
  <c r="E2168" i="6"/>
  <c r="D2168" i="6"/>
  <c r="C2168" i="6"/>
  <c r="G2167" i="6"/>
  <c r="F2167" i="6"/>
  <c r="E2167" i="6"/>
  <c r="D2167" i="6"/>
  <c r="C2167" i="6"/>
  <c r="G2166" i="6"/>
  <c r="F2166" i="6"/>
  <c r="E2166" i="6"/>
  <c r="D2166" i="6"/>
  <c r="C2166" i="6"/>
  <c r="G2165" i="6"/>
  <c r="F2165" i="6"/>
  <c r="E2165" i="6"/>
  <c r="D2165" i="6"/>
  <c r="C2165" i="6"/>
  <c r="G2164" i="6"/>
  <c r="F2164" i="6"/>
  <c r="E2164" i="6"/>
  <c r="D2164" i="6"/>
  <c r="C2164" i="6"/>
  <c r="G2163" i="6"/>
  <c r="F2163" i="6"/>
  <c r="E2163" i="6"/>
  <c r="D2163" i="6"/>
  <c r="C2163" i="6"/>
  <c r="G2162" i="6"/>
  <c r="F2162" i="6"/>
  <c r="E2162" i="6"/>
  <c r="D2162" i="6"/>
  <c r="C2162" i="6"/>
  <c r="G2161" i="6"/>
  <c r="F2161" i="6"/>
  <c r="E2161" i="6"/>
  <c r="D2161" i="6"/>
  <c r="C2161" i="6"/>
  <c r="G2160" i="6"/>
  <c r="F2160" i="6"/>
  <c r="E2160" i="6"/>
  <c r="D2160" i="6"/>
  <c r="C2160" i="6"/>
  <c r="G2159" i="6"/>
  <c r="F2159" i="6"/>
  <c r="E2159" i="6"/>
  <c r="D2159" i="6"/>
  <c r="C2159" i="6"/>
  <c r="G2158" i="6"/>
  <c r="F2158" i="6"/>
  <c r="E2158" i="6"/>
  <c r="D2158" i="6"/>
  <c r="C2158" i="6"/>
  <c r="G2157" i="6"/>
  <c r="F2157" i="6"/>
  <c r="E2157" i="6"/>
  <c r="D2157" i="6"/>
  <c r="C2157" i="6"/>
  <c r="G2156" i="6"/>
  <c r="F2156" i="6"/>
  <c r="E2156" i="6"/>
  <c r="D2156" i="6"/>
  <c r="C2156" i="6"/>
  <c r="G2155" i="6"/>
  <c r="F2155" i="6"/>
  <c r="E2155" i="6"/>
  <c r="D2155" i="6"/>
  <c r="C2155" i="6"/>
  <c r="G2154" i="6"/>
  <c r="F2154" i="6"/>
  <c r="E2154" i="6"/>
  <c r="D2154" i="6"/>
  <c r="C2154" i="6"/>
  <c r="G2153" i="6"/>
  <c r="F2153" i="6"/>
  <c r="E2153" i="6"/>
  <c r="D2153" i="6"/>
  <c r="C2153" i="6"/>
  <c r="G2152" i="6"/>
  <c r="F2152" i="6"/>
  <c r="E2152" i="6"/>
  <c r="D2152" i="6"/>
  <c r="C2152" i="6"/>
  <c r="G2151" i="6"/>
  <c r="F2151" i="6"/>
  <c r="E2151" i="6"/>
  <c r="D2151" i="6"/>
  <c r="C2151" i="6"/>
  <c r="G2150" i="6"/>
  <c r="F2150" i="6"/>
  <c r="E2150" i="6"/>
  <c r="D2150" i="6"/>
  <c r="C2150" i="6"/>
  <c r="G2149" i="6"/>
  <c r="F2149" i="6"/>
  <c r="E2149" i="6"/>
  <c r="D2149" i="6"/>
  <c r="C2149" i="6"/>
  <c r="G2148" i="6"/>
  <c r="F2148" i="6"/>
  <c r="E2148" i="6"/>
  <c r="D2148" i="6"/>
  <c r="C2148" i="6"/>
  <c r="G2147" i="6"/>
  <c r="F2147" i="6"/>
  <c r="E2147" i="6"/>
  <c r="D2147" i="6"/>
  <c r="C2147" i="6"/>
  <c r="G2146" i="6"/>
  <c r="F2146" i="6"/>
  <c r="E2146" i="6"/>
  <c r="D2146" i="6"/>
  <c r="C2146" i="6"/>
  <c r="G2145" i="6"/>
  <c r="F2145" i="6"/>
  <c r="E2145" i="6"/>
  <c r="D2145" i="6"/>
  <c r="C2145" i="6"/>
  <c r="G2144" i="6"/>
  <c r="F2144" i="6"/>
  <c r="E2144" i="6"/>
  <c r="D2144" i="6"/>
  <c r="C2144" i="6"/>
  <c r="G2143" i="6"/>
  <c r="F2143" i="6"/>
  <c r="E2143" i="6"/>
  <c r="D2143" i="6"/>
  <c r="C2143" i="6"/>
  <c r="G2142" i="6"/>
  <c r="F2142" i="6"/>
  <c r="E2142" i="6"/>
  <c r="D2142" i="6"/>
  <c r="C2142" i="6"/>
  <c r="G2141" i="6"/>
  <c r="F2141" i="6"/>
  <c r="E2141" i="6"/>
  <c r="D2141" i="6"/>
  <c r="C2141" i="6"/>
  <c r="G2140" i="6"/>
  <c r="F2140" i="6"/>
  <c r="E2140" i="6"/>
  <c r="D2140" i="6"/>
  <c r="C2140" i="6"/>
  <c r="G2139" i="6"/>
  <c r="F2139" i="6"/>
  <c r="E2139" i="6"/>
  <c r="D2139" i="6"/>
  <c r="C2139" i="6"/>
  <c r="G2138" i="6"/>
  <c r="F2138" i="6"/>
  <c r="E2138" i="6"/>
  <c r="D2138" i="6"/>
  <c r="C2138" i="6"/>
  <c r="G2137" i="6"/>
  <c r="F2137" i="6"/>
  <c r="E2137" i="6"/>
  <c r="D2137" i="6"/>
  <c r="C2137" i="6"/>
  <c r="G2136" i="6"/>
  <c r="F2136" i="6"/>
  <c r="E2136" i="6"/>
  <c r="D2136" i="6"/>
  <c r="C2136" i="6"/>
  <c r="G2135" i="6"/>
  <c r="F2135" i="6"/>
  <c r="E2135" i="6"/>
  <c r="D2135" i="6"/>
  <c r="C2135" i="6"/>
  <c r="G2134" i="6"/>
  <c r="F2134" i="6"/>
  <c r="E2134" i="6"/>
  <c r="D2134" i="6"/>
  <c r="C2134" i="6"/>
  <c r="G2133" i="6"/>
  <c r="F2133" i="6"/>
  <c r="E2133" i="6"/>
  <c r="D2133" i="6"/>
  <c r="C2133" i="6"/>
  <c r="G2132" i="6"/>
  <c r="F2132" i="6"/>
  <c r="E2132" i="6"/>
  <c r="D2132" i="6"/>
  <c r="C2132" i="6"/>
  <c r="G2131" i="6"/>
  <c r="F2131" i="6"/>
  <c r="E2131" i="6"/>
  <c r="D2131" i="6"/>
  <c r="C2131" i="6"/>
  <c r="G2130" i="6"/>
  <c r="F2130" i="6"/>
  <c r="E2130" i="6"/>
  <c r="D2130" i="6"/>
  <c r="C2130" i="6"/>
  <c r="G2129" i="6"/>
  <c r="F2129" i="6"/>
  <c r="E2129" i="6"/>
  <c r="D2129" i="6"/>
  <c r="C2129" i="6"/>
  <c r="G2128" i="6"/>
  <c r="F2128" i="6"/>
  <c r="E2128" i="6"/>
  <c r="D2128" i="6"/>
  <c r="C2128" i="6"/>
  <c r="G2127" i="6"/>
  <c r="F2127" i="6"/>
  <c r="E2127" i="6"/>
  <c r="D2127" i="6"/>
  <c r="C2127" i="6"/>
  <c r="G2126" i="6"/>
  <c r="F2126" i="6"/>
  <c r="E2126" i="6"/>
  <c r="D2126" i="6"/>
  <c r="C2126" i="6"/>
  <c r="G2125" i="6"/>
  <c r="F2125" i="6"/>
  <c r="E2125" i="6"/>
  <c r="D2125" i="6"/>
  <c r="C2125" i="6"/>
  <c r="G2124" i="6"/>
  <c r="F2124" i="6"/>
  <c r="E2124" i="6"/>
  <c r="D2124" i="6"/>
  <c r="C2124" i="6"/>
  <c r="G2123" i="6"/>
  <c r="F2123" i="6"/>
  <c r="E2123" i="6"/>
  <c r="D2123" i="6"/>
  <c r="C2123" i="6"/>
  <c r="G2122" i="6"/>
  <c r="F2122" i="6"/>
  <c r="E2122" i="6"/>
  <c r="D2122" i="6"/>
  <c r="C2122" i="6"/>
  <c r="G2121" i="6"/>
  <c r="F2121" i="6"/>
  <c r="E2121" i="6"/>
  <c r="D2121" i="6"/>
  <c r="C2121" i="6"/>
  <c r="G2120" i="6"/>
  <c r="F2120" i="6"/>
  <c r="E2120" i="6"/>
  <c r="D2120" i="6"/>
  <c r="C2120" i="6"/>
  <c r="G2119" i="6"/>
  <c r="F2119" i="6"/>
  <c r="E2119" i="6"/>
  <c r="D2119" i="6"/>
  <c r="C2119" i="6"/>
  <c r="G2118" i="6"/>
  <c r="F2118" i="6"/>
  <c r="E2118" i="6"/>
  <c r="D2118" i="6"/>
  <c r="C2118" i="6"/>
  <c r="G2117" i="6"/>
  <c r="F2117" i="6"/>
  <c r="E2117" i="6"/>
  <c r="D2117" i="6"/>
  <c r="C2117" i="6"/>
  <c r="G2116" i="6"/>
  <c r="F2116" i="6"/>
  <c r="E2116" i="6"/>
  <c r="D2116" i="6"/>
  <c r="C2116" i="6"/>
  <c r="G2115" i="6"/>
  <c r="F2115" i="6"/>
  <c r="E2115" i="6"/>
  <c r="D2115" i="6"/>
  <c r="C2115" i="6"/>
  <c r="G2114" i="6"/>
  <c r="F2114" i="6"/>
  <c r="E2114" i="6"/>
  <c r="D2114" i="6"/>
  <c r="C2114" i="6"/>
  <c r="G2113" i="6"/>
  <c r="F2113" i="6"/>
  <c r="E2113" i="6"/>
  <c r="D2113" i="6"/>
  <c r="C2113" i="6"/>
  <c r="G2112" i="6"/>
  <c r="F2112" i="6"/>
  <c r="E2112" i="6"/>
  <c r="D2112" i="6"/>
  <c r="C2112" i="6"/>
  <c r="G2111" i="6"/>
  <c r="F2111" i="6"/>
  <c r="E2111" i="6"/>
  <c r="D2111" i="6"/>
  <c r="C2111" i="6"/>
  <c r="G2110" i="6"/>
  <c r="F2110" i="6"/>
  <c r="E2110" i="6"/>
  <c r="D2110" i="6"/>
  <c r="C2110" i="6"/>
  <c r="G2109" i="6"/>
  <c r="F2109" i="6"/>
  <c r="E2109" i="6"/>
  <c r="D2109" i="6"/>
  <c r="C2109" i="6"/>
  <c r="G2108" i="6"/>
  <c r="F2108" i="6"/>
  <c r="E2108" i="6"/>
  <c r="D2108" i="6"/>
  <c r="C2108" i="6"/>
  <c r="G2185" i="8"/>
  <c r="F2185" i="8"/>
  <c r="E2185" i="8"/>
  <c r="D2185" i="8"/>
  <c r="C2185" i="8"/>
  <c r="G2184" i="8"/>
  <c r="F2184" i="8"/>
  <c r="E2184" i="8"/>
  <c r="D2184" i="8"/>
  <c r="C2184" i="8"/>
  <c r="G2183" i="8"/>
  <c r="F2183" i="8"/>
  <c r="E2183" i="8"/>
  <c r="D2183" i="8"/>
  <c r="C2183" i="8"/>
  <c r="G2182" i="8"/>
  <c r="F2182" i="8"/>
  <c r="E2182" i="8"/>
  <c r="D2182" i="8"/>
  <c r="C2182" i="8"/>
  <c r="G2181" i="8"/>
  <c r="F2181" i="8"/>
  <c r="E2181" i="8"/>
  <c r="D2181" i="8"/>
  <c r="C2181" i="8"/>
  <c r="G2180" i="8"/>
  <c r="F2180" i="8"/>
  <c r="E2180" i="8"/>
  <c r="D2180" i="8"/>
  <c r="C2180" i="8"/>
  <c r="G2179" i="8"/>
  <c r="F2179" i="8"/>
  <c r="E2179" i="8"/>
  <c r="D2179" i="8"/>
  <c r="C2179" i="8"/>
  <c r="G2178" i="8"/>
  <c r="F2178" i="8"/>
  <c r="E2178" i="8"/>
  <c r="D2178" i="8"/>
  <c r="C2178" i="8"/>
  <c r="G2177" i="8"/>
  <c r="F2177" i="8"/>
  <c r="E2177" i="8"/>
  <c r="D2177" i="8"/>
  <c r="C2177" i="8"/>
  <c r="G2176" i="8"/>
  <c r="F2176" i="8"/>
  <c r="E2176" i="8"/>
  <c r="D2176" i="8"/>
  <c r="C2176" i="8"/>
  <c r="G2175" i="8"/>
  <c r="F2175" i="8"/>
  <c r="E2175" i="8"/>
  <c r="D2175" i="8"/>
  <c r="C2175" i="8"/>
  <c r="G2174" i="8"/>
  <c r="F2174" i="8"/>
  <c r="E2174" i="8"/>
  <c r="D2174" i="8"/>
  <c r="C2174" i="8"/>
  <c r="G2173" i="8"/>
  <c r="F2173" i="8"/>
  <c r="E2173" i="8"/>
  <c r="D2173" i="8"/>
  <c r="C2173" i="8"/>
  <c r="G2172" i="8"/>
  <c r="F2172" i="8"/>
  <c r="E2172" i="8"/>
  <c r="D2172" i="8"/>
  <c r="C2172" i="8"/>
  <c r="G2171" i="8"/>
  <c r="F2171" i="8"/>
  <c r="E2171" i="8"/>
  <c r="D2171" i="8"/>
  <c r="C2171" i="8"/>
  <c r="G2170" i="8"/>
  <c r="F2170" i="8"/>
  <c r="E2170" i="8"/>
  <c r="D2170" i="8"/>
  <c r="C2170" i="8"/>
  <c r="G2169" i="8"/>
  <c r="F2169" i="8"/>
  <c r="E2169" i="8"/>
  <c r="D2169" i="8"/>
  <c r="C2169" i="8"/>
  <c r="G2168" i="8"/>
  <c r="F2168" i="8"/>
  <c r="E2168" i="8"/>
  <c r="D2168" i="8"/>
  <c r="C2168" i="8"/>
  <c r="G2167" i="8"/>
  <c r="F2167" i="8"/>
  <c r="E2167" i="8"/>
  <c r="D2167" i="8"/>
  <c r="C2167" i="8"/>
  <c r="G2166" i="8"/>
  <c r="F2166" i="8"/>
  <c r="E2166" i="8"/>
  <c r="D2166" i="8"/>
  <c r="C2166" i="8"/>
  <c r="G2165" i="8"/>
  <c r="F2165" i="8"/>
  <c r="E2165" i="8"/>
  <c r="D2165" i="8"/>
  <c r="C2165" i="8"/>
  <c r="G2164" i="8"/>
  <c r="F2164" i="8"/>
  <c r="E2164" i="8"/>
  <c r="D2164" i="8"/>
  <c r="C2164" i="8"/>
  <c r="G2163" i="8"/>
  <c r="F2163" i="8"/>
  <c r="E2163" i="8"/>
  <c r="D2163" i="8"/>
  <c r="C2163" i="8"/>
  <c r="G2162" i="8"/>
  <c r="F2162" i="8"/>
  <c r="E2162" i="8"/>
  <c r="D2162" i="8"/>
  <c r="C2162" i="8"/>
  <c r="G2161" i="8"/>
  <c r="F2161" i="8"/>
  <c r="E2161" i="8"/>
  <c r="D2161" i="8"/>
  <c r="C2161" i="8"/>
  <c r="G2160" i="8"/>
  <c r="F2160" i="8"/>
  <c r="E2160" i="8"/>
  <c r="D2160" i="8"/>
  <c r="C2160" i="8"/>
  <c r="G2159" i="8"/>
  <c r="F2159" i="8"/>
  <c r="E2159" i="8"/>
  <c r="D2159" i="8"/>
  <c r="C2159" i="8"/>
  <c r="G2158" i="8"/>
  <c r="F2158" i="8"/>
  <c r="E2158" i="8"/>
  <c r="D2158" i="8"/>
  <c r="C2158" i="8"/>
  <c r="G2157" i="8"/>
  <c r="F2157" i="8"/>
  <c r="E2157" i="8"/>
  <c r="D2157" i="8"/>
  <c r="C2157" i="8"/>
  <c r="G2156" i="8"/>
  <c r="F2156" i="8"/>
  <c r="E2156" i="8"/>
  <c r="D2156" i="8"/>
  <c r="C2156" i="8"/>
  <c r="G2155" i="8"/>
  <c r="F2155" i="8"/>
  <c r="E2155" i="8"/>
  <c r="D2155" i="8"/>
  <c r="C2155" i="8"/>
  <c r="G2154" i="8"/>
  <c r="F2154" i="8"/>
  <c r="E2154" i="8"/>
  <c r="D2154" i="8"/>
  <c r="C2154" i="8"/>
  <c r="G2153" i="8"/>
  <c r="F2153" i="8"/>
  <c r="E2153" i="8"/>
  <c r="D2153" i="8"/>
  <c r="C2153" i="8"/>
  <c r="G2152" i="8"/>
  <c r="F2152" i="8"/>
  <c r="E2152" i="8"/>
  <c r="D2152" i="8"/>
  <c r="C2152" i="8"/>
  <c r="G2151" i="8"/>
  <c r="F2151" i="8"/>
  <c r="E2151" i="8"/>
  <c r="D2151" i="8"/>
  <c r="C2151" i="8"/>
  <c r="G2150" i="8"/>
  <c r="F2150" i="8"/>
  <c r="E2150" i="8"/>
  <c r="D2150" i="8"/>
  <c r="C2150" i="8"/>
  <c r="G2149" i="8"/>
  <c r="F2149" i="8"/>
  <c r="E2149" i="8"/>
  <c r="D2149" i="8"/>
  <c r="C2149" i="8"/>
  <c r="G2148" i="8"/>
  <c r="F2148" i="8"/>
  <c r="E2148" i="8"/>
  <c r="D2148" i="8"/>
  <c r="C2148" i="8"/>
  <c r="G2147" i="8"/>
  <c r="F2147" i="8"/>
  <c r="E2147" i="8"/>
  <c r="D2147" i="8"/>
  <c r="C2147" i="8"/>
  <c r="G2146" i="8"/>
  <c r="F2146" i="8"/>
  <c r="E2146" i="8"/>
  <c r="D2146" i="8"/>
  <c r="C2146" i="8"/>
  <c r="G2145" i="8"/>
  <c r="F2145" i="8"/>
  <c r="E2145" i="8"/>
  <c r="D2145" i="8"/>
  <c r="C2145" i="8"/>
  <c r="G2144" i="8"/>
  <c r="F2144" i="8"/>
  <c r="E2144" i="8"/>
  <c r="D2144" i="8"/>
  <c r="C2144" i="8"/>
  <c r="G2143" i="8"/>
  <c r="F2143" i="8"/>
  <c r="E2143" i="8"/>
  <c r="D2143" i="8"/>
  <c r="C2143" i="8"/>
  <c r="G2142" i="8"/>
  <c r="F2142" i="8"/>
  <c r="E2142" i="8"/>
  <c r="D2142" i="8"/>
  <c r="C2142" i="8"/>
  <c r="G2141" i="8"/>
  <c r="F2141" i="8"/>
  <c r="E2141" i="8"/>
  <c r="D2141" i="8"/>
  <c r="C2141" i="8"/>
  <c r="G2140" i="8"/>
  <c r="F2140" i="8"/>
  <c r="E2140" i="8"/>
  <c r="D2140" i="8"/>
  <c r="C2140" i="8"/>
  <c r="G2139" i="8"/>
  <c r="F2139" i="8"/>
  <c r="E2139" i="8"/>
  <c r="D2139" i="8"/>
  <c r="C2139" i="8"/>
  <c r="G2138" i="8"/>
  <c r="F2138" i="8"/>
  <c r="E2138" i="8"/>
  <c r="D2138" i="8"/>
  <c r="C2138" i="8"/>
  <c r="G2137" i="8"/>
  <c r="F2137" i="8"/>
  <c r="E2137" i="8"/>
  <c r="D2137" i="8"/>
  <c r="C2137" i="8"/>
  <c r="G2136" i="8"/>
  <c r="F2136" i="8"/>
  <c r="E2136" i="8"/>
  <c r="D2136" i="8"/>
  <c r="C2136" i="8"/>
  <c r="G2135" i="8"/>
  <c r="F2135" i="8"/>
  <c r="E2135" i="8"/>
  <c r="D2135" i="8"/>
  <c r="C2135" i="8"/>
  <c r="G2134" i="8"/>
  <c r="F2134" i="8"/>
  <c r="E2134" i="8"/>
  <c r="D2134" i="8"/>
  <c r="C2134" i="8"/>
  <c r="G2133" i="8"/>
  <c r="F2133" i="8"/>
  <c r="E2133" i="8"/>
  <c r="D2133" i="8"/>
  <c r="C2133" i="8"/>
  <c r="G2132" i="8"/>
  <c r="F2132" i="8"/>
  <c r="E2132" i="8"/>
  <c r="D2132" i="8"/>
  <c r="C2132" i="8"/>
  <c r="G2131" i="8"/>
  <c r="F2131" i="8"/>
  <c r="E2131" i="8"/>
  <c r="D2131" i="8"/>
  <c r="C2131" i="8"/>
  <c r="G2130" i="8"/>
  <c r="F2130" i="8"/>
  <c r="E2130" i="8"/>
  <c r="D2130" i="8"/>
  <c r="C2130" i="8"/>
  <c r="G2129" i="8"/>
  <c r="F2129" i="8"/>
  <c r="E2129" i="8"/>
  <c r="D2129" i="8"/>
  <c r="C2129" i="8"/>
  <c r="G2128" i="8"/>
  <c r="F2128" i="8"/>
  <c r="E2128" i="8"/>
  <c r="D2128" i="8"/>
  <c r="C2128" i="8"/>
  <c r="G2127" i="8"/>
  <c r="F2127" i="8"/>
  <c r="E2127" i="8"/>
  <c r="D2127" i="8"/>
  <c r="C2127" i="8"/>
  <c r="G2126" i="8"/>
  <c r="F2126" i="8"/>
  <c r="E2126" i="8"/>
  <c r="D2126" i="8"/>
  <c r="C2126" i="8"/>
  <c r="G2125" i="8"/>
  <c r="F2125" i="8"/>
  <c r="E2125" i="8"/>
  <c r="D2125" i="8"/>
  <c r="C2125" i="8"/>
  <c r="G2124" i="8"/>
  <c r="F2124" i="8"/>
  <c r="E2124" i="8"/>
  <c r="D2124" i="8"/>
  <c r="C2124" i="8"/>
  <c r="G2123" i="8"/>
  <c r="F2123" i="8"/>
  <c r="E2123" i="8"/>
  <c r="D2123" i="8"/>
  <c r="C2123" i="8"/>
  <c r="G2122" i="8"/>
  <c r="F2122" i="8"/>
  <c r="E2122" i="8"/>
  <c r="D2122" i="8"/>
  <c r="C2122" i="8"/>
  <c r="G2121" i="8"/>
  <c r="F2121" i="8"/>
  <c r="E2121" i="8"/>
  <c r="D2121" i="8"/>
  <c r="C2121" i="8"/>
  <c r="G2120" i="8"/>
  <c r="F2120" i="8"/>
  <c r="E2120" i="8"/>
  <c r="D2120" i="8"/>
  <c r="C2120" i="8"/>
  <c r="G2119" i="8"/>
  <c r="F2119" i="8"/>
  <c r="E2119" i="8"/>
  <c r="D2119" i="8"/>
  <c r="C2119" i="8"/>
  <c r="G2118" i="8"/>
  <c r="F2118" i="8"/>
  <c r="E2118" i="8"/>
  <c r="D2118" i="8"/>
  <c r="C2118" i="8"/>
  <c r="G2117" i="8"/>
  <c r="F2117" i="8"/>
  <c r="E2117" i="8"/>
  <c r="D2117" i="8"/>
  <c r="C2117" i="8"/>
  <c r="G2116" i="8"/>
  <c r="F2116" i="8"/>
  <c r="E2116" i="8"/>
  <c r="D2116" i="8"/>
  <c r="C2116" i="8"/>
  <c r="G2115" i="8"/>
  <c r="F2115" i="8"/>
  <c r="E2115" i="8"/>
  <c r="D2115" i="8"/>
  <c r="C2115" i="8"/>
  <c r="G2114" i="8"/>
  <c r="F2114" i="8"/>
  <c r="E2114" i="8"/>
  <c r="D2114" i="8"/>
  <c r="C2114" i="8"/>
  <c r="G2113" i="8"/>
  <c r="F2113" i="8"/>
  <c r="E2113" i="8"/>
  <c r="D2113" i="8"/>
  <c r="C2113" i="8"/>
  <c r="G2112" i="8"/>
  <c r="F2112" i="8"/>
  <c r="E2112" i="8"/>
  <c r="D2112" i="8"/>
  <c r="C2112" i="8"/>
  <c r="G2111" i="8"/>
  <c r="F2111" i="8"/>
  <c r="E2111" i="8"/>
  <c r="D2111" i="8"/>
  <c r="C2111" i="8"/>
  <c r="G2110" i="8"/>
  <c r="F2110" i="8"/>
  <c r="E2110" i="8"/>
  <c r="D2110" i="8"/>
  <c r="C2110" i="8"/>
  <c r="G2109" i="8"/>
  <c r="F2109" i="8"/>
  <c r="E2109" i="8"/>
  <c r="D2109" i="8"/>
  <c r="C2109" i="8"/>
  <c r="G2108" i="8"/>
  <c r="F2108" i="8"/>
  <c r="E2108" i="8"/>
  <c r="D2108" i="8"/>
  <c r="C2108" i="8"/>
  <c r="G2185" i="9"/>
  <c r="F2185" i="9"/>
  <c r="E2185" i="9"/>
  <c r="D2185" i="9"/>
  <c r="C2185" i="9"/>
  <c r="G2184" i="9"/>
  <c r="F2184" i="9"/>
  <c r="E2184" i="9"/>
  <c r="D2184" i="9"/>
  <c r="C2184" i="9"/>
  <c r="G2183" i="9"/>
  <c r="F2183" i="9"/>
  <c r="E2183" i="9"/>
  <c r="D2183" i="9"/>
  <c r="C2183" i="9"/>
  <c r="G2182" i="9"/>
  <c r="F2182" i="9"/>
  <c r="E2182" i="9"/>
  <c r="D2182" i="9"/>
  <c r="C2182" i="9"/>
  <c r="G2181" i="9"/>
  <c r="F2181" i="9"/>
  <c r="E2181" i="9"/>
  <c r="D2181" i="9"/>
  <c r="C2181" i="9"/>
  <c r="G2180" i="9"/>
  <c r="F2180" i="9"/>
  <c r="E2180" i="9"/>
  <c r="D2180" i="9"/>
  <c r="C2180" i="9"/>
  <c r="G2179" i="9"/>
  <c r="F2179" i="9"/>
  <c r="E2179" i="9"/>
  <c r="D2179" i="9"/>
  <c r="C2179" i="9"/>
  <c r="G2178" i="9"/>
  <c r="F2178" i="9"/>
  <c r="E2178" i="9"/>
  <c r="D2178" i="9"/>
  <c r="C2178" i="9"/>
  <c r="G2177" i="9"/>
  <c r="F2177" i="9"/>
  <c r="E2177" i="9"/>
  <c r="D2177" i="9"/>
  <c r="C2177" i="9"/>
  <c r="G2176" i="9"/>
  <c r="F2176" i="9"/>
  <c r="E2176" i="9"/>
  <c r="D2176" i="9"/>
  <c r="C2176" i="9"/>
  <c r="G2175" i="9"/>
  <c r="F2175" i="9"/>
  <c r="E2175" i="9"/>
  <c r="D2175" i="9"/>
  <c r="C2175" i="9"/>
  <c r="G2174" i="9"/>
  <c r="F2174" i="9"/>
  <c r="E2174" i="9"/>
  <c r="D2174" i="9"/>
  <c r="C2174" i="9"/>
  <c r="G2173" i="9"/>
  <c r="F2173" i="9"/>
  <c r="E2173" i="9"/>
  <c r="D2173" i="9"/>
  <c r="C2173" i="9"/>
  <c r="G2172" i="9"/>
  <c r="F2172" i="9"/>
  <c r="E2172" i="9"/>
  <c r="D2172" i="9"/>
  <c r="C2172" i="9"/>
  <c r="G2171" i="9"/>
  <c r="F2171" i="9"/>
  <c r="E2171" i="9"/>
  <c r="D2171" i="9"/>
  <c r="C2171" i="9"/>
  <c r="G2170" i="9"/>
  <c r="F2170" i="9"/>
  <c r="E2170" i="9"/>
  <c r="D2170" i="9"/>
  <c r="C2170" i="9"/>
  <c r="G2169" i="9"/>
  <c r="F2169" i="9"/>
  <c r="E2169" i="9"/>
  <c r="D2169" i="9"/>
  <c r="C2169" i="9"/>
  <c r="G2168" i="9"/>
  <c r="F2168" i="9"/>
  <c r="E2168" i="9"/>
  <c r="D2168" i="9"/>
  <c r="C2168" i="9"/>
  <c r="G2167" i="9"/>
  <c r="F2167" i="9"/>
  <c r="E2167" i="9"/>
  <c r="D2167" i="9"/>
  <c r="C2167" i="9"/>
  <c r="G2166" i="9"/>
  <c r="F2166" i="9"/>
  <c r="E2166" i="9"/>
  <c r="D2166" i="9"/>
  <c r="C2166" i="9"/>
  <c r="G2165" i="9"/>
  <c r="F2165" i="9"/>
  <c r="E2165" i="9"/>
  <c r="D2165" i="9"/>
  <c r="C2165" i="9"/>
  <c r="G2164" i="9"/>
  <c r="F2164" i="9"/>
  <c r="E2164" i="9"/>
  <c r="D2164" i="9"/>
  <c r="C2164" i="9"/>
  <c r="G2163" i="9"/>
  <c r="F2163" i="9"/>
  <c r="E2163" i="9"/>
  <c r="D2163" i="9"/>
  <c r="C2163" i="9"/>
  <c r="G2162" i="9"/>
  <c r="F2162" i="9"/>
  <c r="E2162" i="9"/>
  <c r="D2162" i="9"/>
  <c r="C2162" i="9"/>
  <c r="G2161" i="9"/>
  <c r="F2161" i="9"/>
  <c r="E2161" i="9"/>
  <c r="D2161" i="9"/>
  <c r="C2161" i="9"/>
  <c r="G2160" i="9"/>
  <c r="F2160" i="9"/>
  <c r="E2160" i="9"/>
  <c r="D2160" i="9"/>
  <c r="C2160" i="9"/>
  <c r="G2159" i="9"/>
  <c r="F2159" i="9"/>
  <c r="E2159" i="9"/>
  <c r="D2159" i="9"/>
  <c r="C2159" i="9"/>
  <c r="G2158" i="9"/>
  <c r="F2158" i="9"/>
  <c r="E2158" i="9"/>
  <c r="D2158" i="9"/>
  <c r="C2158" i="9"/>
  <c r="G2157" i="9"/>
  <c r="F2157" i="9"/>
  <c r="E2157" i="9"/>
  <c r="D2157" i="9"/>
  <c r="C2157" i="9"/>
  <c r="G2156" i="9"/>
  <c r="F2156" i="9"/>
  <c r="E2156" i="9"/>
  <c r="D2156" i="9"/>
  <c r="C2156" i="9"/>
  <c r="G2155" i="9"/>
  <c r="F2155" i="9"/>
  <c r="E2155" i="9"/>
  <c r="D2155" i="9"/>
  <c r="C2155" i="9"/>
  <c r="G2154" i="9"/>
  <c r="F2154" i="9"/>
  <c r="E2154" i="9"/>
  <c r="D2154" i="9"/>
  <c r="C2154" i="9"/>
  <c r="G2153" i="9"/>
  <c r="F2153" i="9"/>
  <c r="E2153" i="9"/>
  <c r="D2153" i="9"/>
  <c r="C2153" i="9"/>
  <c r="G2152" i="9"/>
  <c r="F2152" i="9"/>
  <c r="E2152" i="9"/>
  <c r="D2152" i="9"/>
  <c r="C2152" i="9"/>
  <c r="G2151" i="9"/>
  <c r="F2151" i="9"/>
  <c r="E2151" i="9"/>
  <c r="D2151" i="9"/>
  <c r="C2151" i="9"/>
  <c r="G2150" i="9"/>
  <c r="F2150" i="9"/>
  <c r="E2150" i="9"/>
  <c r="D2150" i="9"/>
  <c r="C2150" i="9"/>
  <c r="G2149" i="9"/>
  <c r="F2149" i="9"/>
  <c r="E2149" i="9"/>
  <c r="D2149" i="9"/>
  <c r="C2149" i="9"/>
  <c r="G2148" i="9"/>
  <c r="F2148" i="9"/>
  <c r="E2148" i="9"/>
  <c r="D2148" i="9"/>
  <c r="C2148" i="9"/>
  <c r="G2147" i="9"/>
  <c r="F2147" i="9"/>
  <c r="E2147" i="9"/>
  <c r="D2147" i="9"/>
  <c r="C2147" i="9"/>
  <c r="G2146" i="9"/>
  <c r="F2146" i="9"/>
  <c r="E2146" i="9"/>
  <c r="D2146" i="9"/>
  <c r="C2146" i="9"/>
  <c r="G2145" i="9"/>
  <c r="F2145" i="9"/>
  <c r="E2145" i="9"/>
  <c r="D2145" i="9"/>
  <c r="C2145" i="9"/>
  <c r="G2144" i="9"/>
  <c r="F2144" i="9"/>
  <c r="E2144" i="9"/>
  <c r="D2144" i="9"/>
  <c r="C2144" i="9"/>
  <c r="G2143" i="9"/>
  <c r="F2143" i="9"/>
  <c r="E2143" i="9"/>
  <c r="D2143" i="9"/>
  <c r="C2143" i="9"/>
  <c r="G2142" i="9"/>
  <c r="F2142" i="9"/>
  <c r="E2142" i="9"/>
  <c r="D2142" i="9"/>
  <c r="C2142" i="9"/>
  <c r="G2141" i="9"/>
  <c r="F2141" i="9"/>
  <c r="E2141" i="9"/>
  <c r="D2141" i="9"/>
  <c r="C2141" i="9"/>
  <c r="G2140" i="9"/>
  <c r="F2140" i="9"/>
  <c r="E2140" i="9"/>
  <c r="D2140" i="9"/>
  <c r="C2140" i="9"/>
  <c r="G2139" i="9"/>
  <c r="F2139" i="9"/>
  <c r="E2139" i="9"/>
  <c r="D2139" i="9"/>
  <c r="C2139" i="9"/>
  <c r="G2138" i="9"/>
  <c r="F2138" i="9"/>
  <c r="E2138" i="9"/>
  <c r="D2138" i="9"/>
  <c r="C2138" i="9"/>
  <c r="G2137" i="9"/>
  <c r="F2137" i="9"/>
  <c r="E2137" i="9"/>
  <c r="D2137" i="9"/>
  <c r="C2137" i="9"/>
  <c r="G2136" i="9"/>
  <c r="F2136" i="9"/>
  <c r="E2136" i="9"/>
  <c r="D2136" i="9"/>
  <c r="C2136" i="9"/>
  <c r="G2135" i="9"/>
  <c r="F2135" i="9"/>
  <c r="E2135" i="9"/>
  <c r="D2135" i="9"/>
  <c r="C2135" i="9"/>
  <c r="G2134" i="9"/>
  <c r="F2134" i="9"/>
  <c r="E2134" i="9"/>
  <c r="D2134" i="9"/>
  <c r="C2134" i="9"/>
  <c r="G2133" i="9"/>
  <c r="F2133" i="9"/>
  <c r="E2133" i="9"/>
  <c r="D2133" i="9"/>
  <c r="C2133" i="9"/>
  <c r="G2132" i="9"/>
  <c r="F2132" i="9"/>
  <c r="E2132" i="9"/>
  <c r="D2132" i="9"/>
  <c r="C2132" i="9"/>
  <c r="G2131" i="9"/>
  <c r="F2131" i="9"/>
  <c r="E2131" i="9"/>
  <c r="D2131" i="9"/>
  <c r="C2131" i="9"/>
  <c r="G2130" i="9"/>
  <c r="F2130" i="9"/>
  <c r="E2130" i="9"/>
  <c r="D2130" i="9"/>
  <c r="C2130" i="9"/>
  <c r="G2129" i="9"/>
  <c r="F2129" i="9"/>
  <c r="E2129" i="9"/>
  <c r="D2129" i="9"/>
  <c r="C2129" i="9"/>
  <c r="G2128" i="9"/>
  <c r="F2128" i="9"/>
  <c r="E2128" i="9"/>
  <c r="D2128" i="9"/>
  <c r="C2128" i="9"/>
  <c r="G2127" i="9"/>
  <c r="F2127" i="9"/>
  <c r="E2127" i="9"/>
  <c r="D2127" i="9"/>
  <c r="C2127" i="9"/>
  <c r="G2126" i="9"/>
  <c r="F2126" i="9"/>
  <c r="E2126" i="9"/>
  <c r="D2126" i="9"/>
  <c r="C2126" i="9"/>
  <c r="G2125" i="9"/>
  <c r="F2125" i="9"/>
  <c r="E2125" i="9"/>
  <c r="D2125" i="9"/>
  <c r="C2125" i="9"/>
  <c r="G2124" i="9"/>
  <c r="F2124" i="9"/>
  <c r="E2124" i="9"/>
  <c r="D2124" i="9"/>
  <c r="C2124" i="9"/>
  <c r="G2123" i="9"/>
  <c r="F2123" i="9"/>
  <c r="E2123" i="9"/>
  <c r="D2123" i="9"/>
  <c r="C2123" i="9"/>
  <c r="G2122" i="9"/>
  <c r="F2122" i="9"/>
  <c r="E2122" i="9"/>
  <c r="D2122" i="9"/>
  <c r="C2122" i="9"/>
  <c r="G2121" i="9"/>
  <c r="F2121" i="9"/>
  <c r="E2121" i="9"/>
  <c r="D2121" i="9"/>
  <c r="C2121" i="9"/>
  <c r="G2120" i="9"/>
  <c r="F2120" i="9"/>
  <c r="E2120" i="9"/>
  <c r="D2120" i="9"/>
  <c r="C2120" i="9"/>
  <c r="G2119" i="9"/>
  <c r="F2119" i="9"/>
  <c r="E2119" i="9"/>
  <c r="D2119" i="9"/>
  <c r="C2119" i="9"/>
  <c r="G2118" i="9"/>
  <c r="F2118" i="9"/>
  <c r="E2118" i="9"/>
  <c r="D2118" i="9"/>
  <c r="C2118" i="9"/>
  <c r="G2117" i="9"/>
  <c r="F2117" i="9"/>
  <c r="E2117" i="9"/>
  <c r="D2117" i="9"/>
  <c r="C2117" i="9"/>
  <c r="G2116" i="9"/>
  <c r="F2116" i="9"/>
  <c r="E2116" i="9"/>
  <c r="D2116" i="9"/>
  <c r="C2116" i="9"/>
  <c r="G2115" i="9"/>
  <c r="F2115" i="9"/>
  <c r="E2115" i="9"/>
  <c r="D2115" i="9"/>
  <c r="C2115" i="9"/>
  <c r="G2114" i="9"/>
  <c r="F2114" i="9"/>
  <c r="E2114" i="9"/>
  <c r="D2114" i="9"/>
  <c r="C2114" i="9"/>
  <c r="G2113" i="9"/>
  <c r="F2113" i="9"/>
  <c r="E2113" i="9"/>
  <c r="D2113" i="9"/>
  <c r="C2113" i="9"/>
  <c r="G2112" i="9"/>
  <c r="F2112" i="9"/>
  <c r="E2112" i="9"/>
  <c r="D2112" i="9"/>
  <c r="C2112" i="9"/>
  <c r="G2111" i="9"/>
  <c r="F2111" i="9"/>
  <c r="E2111" i="9"/>
  <c r="D2111" i="9"/>
  <c r="C2111" i="9"/>
  <c r="G2110" i="9"/>
  <c r="F2110" i="9"/>
  <c r="E2110" i="9"/>
  <c r="D2110" i="9"/>
  <c r="C2110" i="9"/>
  <c r="G2109" i="9"/>
  <c r="F2109" i="9"/>
  <c r="E2109" i="9"/>
  <c r="D2109" i="9"/>
  <c r="C2109" i="9"/>
  <c r="G2108" i="9"/>
  <c r="F2108" i="9"/>
  <c r="E2108" i="9"/>
  <c r="D2108" i="9"/>
  <c r="C2108" i="9"/>
  <c r="G2185" i="10"/>
  <c r="F2185" i="10"/>
  <c r="E2185" i="10"/>
  <c r="D2185" i="10"/>
  <c r="C2185" i="10"/>
  <c r="G2184" i="10"/>
  <c r="F2184" i="10"/>
  <c r="E2184" i="10"/>
  <c r="D2184" i="10"/>
  <c r="C2184" i="10"/>
  <c r="G2183" i="10"/>
  <c r="F2183" i="10"/>
  <c r="E2183" i="10"/>
  <c r="D2183" i="10"/>
  <c r="C2183" i="10"/>
  <c r="G2182" i="10"/>
  <c r="F2182" i="10"/>
  <c r="E2182" i="10"/>
  <c r="D2182" i="10"/>
  <c r="C2182" i="10"/>
  <c r="G2181" i="10"/>
  <c r="F2181" i="10"/>
  <c r="E2181" i="10"/>
  <c r="D2181" i="10"/>
  <c r="C2181" i="10"/>
  <c r="G2180" i="10"/>
  <c r="F2180" i="10"/>
  <c r="E2180" i="10"/>
  <c r="D2180" i="10"/>
  <c r="C2180" i="10"/>
  <c r="G2179" i="10"/>
  <c r="F2179" i="10"/>
  <c r="E2179" i="10"/>
  <c r="D2179" i="10"/>
  <c r="C2179" i="10"/>
  <c r="G2178" i="10"/>
  <c r="F2178" i="10"/>
  <c r="E2178" i="10"/>
  <c r="D2178" i="10"/>
  <c r="C2178" i="10"/>
  <c r="G2177" i="10"/>
  <c r="F2177" i="10"/>
  <c r="E2177" i="10"/>
  <c r="D2177" i="10"/>
  <c r="C2177" i="10"/>
  <c r="G2176" i="10"/>
  <c r="F2176" i="10"/>
  <c r="E2176" i="10"/>
  <c r="D2176" i="10"/>
  <c r="C2176" i="10"/>
  <c r="G2175" i="10"/>
  <c r="F2175" i="10"/>
  <c r="E2175" i="10"/>
  <c r="D2175" i="10"/>
  <c r="C2175" i="10"/>
  <c r="G2174" i="10"/>
  <c r="F2174" i="10"/>
  <c r="E2174" i="10"/>
  <c r="D2174" i="10"/>
  <c r="C2174" i="10"/>
  <c r="G2173" i="10"/>
  <c r="F2173" i="10"/>
  <c r="E2173" i="10"/>
  <c r="D2173" i="10"/>
  <c r="C2173" i="10"/>
  <c r="G2172" i="10"/>
  <c r="F2172" i="10"/>
  <c r="E2172" i="10"/>
  <c r="D2172" i="10"/>
  <c r="C2172" i="10"/>
  <c r="G2171" i="10"/>
  <c r="F2171" i="10"/>
  <c r="E2171" i="10"/>
  <c r="D2171" i="10"/>
  <c r="C2171" i="10"/>
  <c r="G2170" i="10"/>
  <c r="F2170" i="10"/>
  <c r="E2170" i="10"/>
  <c r="D2170" i="10"/>
  <c r="C2170" i="10"/>
  <c r="G2169" i="10"/>
  <c r="F2169" i="10"/>
  <c r="E2169" i="10"/>
  <c r="D2169" i="10"/>
  <c r="C2169" i="10"/>
  <c r="G2168" i="10"/>
  <c r="F2168" i="10"/>
  <c r="E2168" i="10"/>
  <c r="D2168" i="10"/>
  <c r="C2168" i="10"/>
  <c r="G2167" i="10"/>
  <c r="F2167" i="10"/>
  <c r="E2167" i="10"/>
  <c r="D2167" i="10"/>
  <c r="C2167" i="10"/>
  <c r="G2166" i="10"/>
  <c r="F2166" i="10"/>
  <c r="E2166" i="10"/>
  <c r="D2166" i="10"/>
  <c r="C2166" i="10"/>
  <c r="G2165" i="10"/>
  <c r="F2165" i="10"/>
  <c r="E2165" i="10"/>
  <c r="D2165" i="10"/>
  <c r="C2165" i="10"/>
  <c r="G2164" i="10"/>
  <c r="F2164" i="10"/>
  <c r="E2164" i="10"/>
  <c r="D2164" i="10"/>
  <c r="C2164" i="10"/>
  <c r="G2163" i="10"/>
  <c r="F2163" i="10"/>
  <c r="E2163" i="10"/>
  <c r="D2163" i="10"/>
  <c r="C2163" i="10"/>
  <c r="G2162" i="10"/>
  <c r="F2162" i="10"/>
  <c r="E2162" i="10"/>
  <c r="D2162" i="10"/>
  <c r="C2162" i="10"/>
  <c r="G2161" i="10"/>
  <c r="F2161" i="10"/>
  <c r="E2161" i="10"/>
  <c r="D2161" i="10"/>
  <c r="C2161" i="10"/>
  <c r="G2160" i="10"/>
  <c r="F2160" i="10"/>
  <c r="E2160" i="10"/>
  <c r="D2160" i="10"/>
  <c r="C2160" i="10"/>
  <c r="G2159" i="10"/>
  <c r="F2159" i="10"/>
  <c r="E2159" i="10"/>
  <c r="D2159" i="10"/>
  <c r="C2159" i="10"/>
  <c r="G2158" i="10"/>
  <c r="F2158" i="10"/>
  <c r="E2158" i="10"/>
  <c r="D2158" i="10"/>
  <c r="C2158" i="10"/>
  <c r="G2157" i="10"/>
  <c r="F2157" i="10"/>
  <c r="E2157" i="10"/>
  <c r="D2157" i="10"/>
  <c r="C2157" i="10"/>
  <c r="G2156" i="10"/>
  <c r="F2156" i="10"/>
  <c r="E2156" i="10"/>
  <c r="D2156" i="10"/>
  <c r="C2156" i="10"/>
  <c r="G2155" i="10"/>
  <c r="F2155" i="10"/>
  <c r="E2155" i="10"/>
  <c r="D2155" i="10"/>
  <c r="C2155" i="10"/>
  <c r="G2154" i="10"/>
  <c r="F2154" i="10"/>
  <c r="E2154" i="10"/>
  <c r="D2154" i="10"/>
  <c r="C2154" i="10"/>
  <c r="G2153" i="10"/>
  <c r="F2153" i="10"/>
  <c r="E2153" i="10"/>
  <c r="D2153" i="10"/>
  <c r="C2153" i="10"/>
  <c r="G2152" i="10"/>
  <c r="F2152" i="10"/>
  <c r="E2152" i="10"/>
  <c r="D2152" i="10"/>
  <c r="C2152" i="10"/>
  <c r="G2151" i="10"/>
  <c r="F2151" i="10"/>
  <c r="E2151" i="10"/>
  <c r="D2151" i="10"/>
  <c r="C2151" i="10"/>
  <c r="G2150" i="10"/>
  <c r="F2150" i="10"/>
  <c r="E2150" i="10"/>
  <c r="D2150" i="10"/>
  <c r="C2150" i="10"/>
  <c r="G2149" i="10"/>
  <c r="F2149" i="10"/>
  <c r="E2149" i="10"/>
  <c r="D2149" i="10"/>
  <c r="C2149" i="10"/>
  <c r="G2148" i="10"/>
  <c r="F2148" i="10"/>
  <c r="E2148" i="10"/>
  <c r="D2148" i="10"/>
  <c r="C2148" i="10"/>
  <c r="G2147" i="10"/>
  <c r="F2147" i="10"/>
  <c r="E2147" i="10"/>
  <c r="D2147" i="10"/>
  <c r="C2147" i="10"/>
  <c r="G2146" i="10"/>
  <c r="F2146" i="10"/>
  <c r="E2146" i="10"/>
  <c r="D2146" i="10"/>
  <c r="C2146" i="10"/>
  <c r="G2145" i="10"/>
  <c r="F2145" i="10"/>
  <c r="E2145" i="10"/>
  <c r="D2145" i="10"/>
  <c r="C2145" i="10"/>
  <c r="G2144" i="10"/>
  <c r="F2144" i="10"/>
  <c r="E2144" i="10"/>
  <c r="D2144" i="10"/>
  <c r="C2144" i="10"/>
  <c r="G2143" i="10"/>
  <c r="F2143" i="10"/>
  <c r="E2143" i="10"/>
  <c r="D2143" i="10"/>
  <c r="C2143" i="10"/>
  <c r="G2142" i="10"/>
  <c r="F2142" i="10"/>
  <c r="E2142" i="10"/>
  <c r="D2142" i="10"/>
  <c r="C2142" i="10"/>
  <c r="G2141" i="10"/>
  <c r="F2141" i="10"/>
  <c r="E2141" i="10"/>
  <c r="D2141" i="10"/>
  <c r="C2141" i="10"/>
  <c r="G2140" i="10"/>
  <c r="F2140" i="10"/>
  <c r="E2140" i="10"/>
  <c r="D2140" i="10"/>
  <c r="C2140" i="10"/>
  <c r="G2139" i="10"/>
  <c r="F2139" i="10"/>
  <c r="E2139" i="10"/>
  <c r="D2139" i="10"/>
  <c r="C2139" i="10"/>
  <c r="G2138" i="10"/>
  <c r="F2138" i="10"/>
  <c r="E2138" i="10"/>
  <c r="D2138" i="10"/>
  <c r="C2138" i="10"/>
  <c r="G2137" i="10"/>
  <c r="F2137" i="10"/>
  <c r="E2137" i="10"/>
  <c r="D2137" i="10"/>
  <c r="C2137" i="10"/>
  <c r="G2136" i="10"/>
  <c r="F2136" i="10"/>
  <c r="E2136" i="10"/>
  <c r="D2136" i="10"/>
  <c r="C2136" i="10"/>
  <c r="G2135" i="10"/>
  <c r="F2135" i="10"/>
  <c r="E2135" i="10"/>
  <c r="D2135" i="10"/>
  <c r="C2135" i="10"/>
  <c r="G2134" i="10"/>
  <c r="F2134" i="10"/>
  <c r="E2134" i="10"/>
  <c r="D2134" i="10"/>
  <c r="C2134" i="10"/>
  <c r="G2133" i="10"/>
  <c r="F2133" i="10"/>
  <c r="E2133" i="10"/>
  <c r="D2133" i="10"/>
  <c r="C2133" i="10"/>
  <c r="G2132" i="10"/>
  <c r="F2132" i="10"/>
  <c r="E2132" i="10"/>
  <c r="D2132" i="10"/>
  <c r="C2132" i="10"/>
  <c r="G2131" i="10"/>
  <c r="F2131" i="10"/>
  <c r="E2131" i="10"/>
  <c r="D2131" i="10"/>
  <c r="C2131" i="10"/>
  <c r="G2130" i="10"/>
  <c r="F2130" i="10"/>
  <c r="E2130" i="10"/>
  <c r="D2130" i="10"/>
  <c r="C2130" i="10"/>
  <c r="G2129" i="10"/>
  <c r="F2129" i="10"/>
  <c r="E2129" i="10"/>
  <c r="D2129" i="10"/>
  <c r="C2129" i="10"/>
  <c r="G2128" i="10"/>
  <c r="F2128" i="10"/>
  <c r="E2128" i="10"/>
  <c r="D2128" i="10"/>
  <c r="C2128" i="10"/>
  <c r="G2127" i="10"/>
  <c r="F2127" i="10"/>
  <c r="E2127" i="10"/>
  <c r="D2127" i="10"/>
  <c r="C2127" i="10"/>
  <c r="G2126" i="10"/>
  <c r="F2126" i="10"/>
  <c r="E2126" i="10"/>
  <c r="D2126" i="10"/>
  <c r="C2126" i="10"/>
  <c r="G2125" i="10"/>
  <c r="F2125" i="10"/>
  <c r="E2125" i="10"/>
  <c r="D2125" i="10"/>
  <c r="C2125" i="10"/>
  <c r="G2124" i="10"/>
  <c r="F2124" i="10"/>
  <c r="E2124" i="10"/>
  <c r="D2124" i="10"/>
  <c r="C2124" i="10"/>
  <c r="G2123" i="10"/>
  <c r="F2123" i="10"/>
  <c r="E2123" i="10"/>
  <c r="D2123" i="10"/>
  <c r="C2123" i="10"/>
  <c r="G2122" i="10"/>
  <c r="F2122" i="10"/>
  <c r="E2122" i="10"/>
  <c r="D2122" i="10"/>
  <c r="C2122" i="10"/>
  <c r="G2121" i="10"/>
  <c r="F2121" i="10"/>
  <c r="E2121" i="10"/>
  <c r="D2121" i="10"/>
  <c r="C2121" i="10"/>
  <c r="G2120" i="10"/>
  <c r="F2120" i="10"/>
  <c r="E2120" i="10"/>
  <c r="D2120" i="10"/>
  <c r="C2120" i="10"/>
  <c r="G2119" i="10"/>
  <c r="F2119" i="10"/>
  <c r="E2119" i="10"/>
  <c r="D2119" i="10"/>
  <c r="C2119" i="10"/>
  <c r="G2118" i="10"/>
  <c r="F2118" i="10"/>
  <c r="E2118" i="10"/>
  <c r="D2118" i="10"/>
  <c r="C2118" i="10"/>
  <c r="G2117" i="10"/>
  <c r="F2117" i="10"/>
  <c r="E2117" i="10"/>
  <c r="D2117" i="10"/>
  <c r="C2117" i="10"/>
  <c r="G2116" i="10"/>
  <c r="F2116" i="10"/>
  <c r="E2116" i="10"/>
  <c r="D2116" i="10"/>
  <c r="C2116" i="10"/>
  <c r="G2115" i="10"/>
  <c r="F2115" i="10"/>
  <c r="E2115" i="10"/>
  <c r="D2115" i="10"/>
  <c r="C2115" i="10"/>
  <c r="G2114" i="10"/>
  <c r="F2114" i="10"/>
  <c r="E2114" i="10"/>
  <c r="D2114" i="10"/>
  <c r="C2114" i="10"/>
  <c r="G2113" i="10"/>
  <c r="F2113" i="10"/>
  <c r="E2113" i="10"/>
  <c r="D2113" i="10"/>
  <c r="C2113" i="10"/>
  <c r="G2112" i="10"/>
  <c r="F2112" i="10"/>
  <c r="E2112" i="10"/>
  <c r="D2112" i="10"/>
  <c r="C2112" i="10"/>
  <c r="G2111" i="10"/>
  <c r="F2111" i="10"/>
  <c r="E2111" i="10"/>
  <c r="D2111" i="10"/>
  <c r="C2111" i="10"/>
  <c r="G2110" i="10"/>
  <c r="F2110" i="10"/>
  <c r="E2110" i="10"/>
  <c r="D2110" i="10"/>
  <c r="C2110" i="10"/>
  <c r="G2109" i="10"/>
  <c r="F2109" i="10"/>
  <c r="E2109" i="10"/>
  <c r="D2109" i="10"/>
  <c r="C2109" i="10"/>
  <c r="G2108" i="10"/>
  <c r="F2108" i="10"/>
  <c r="E2108" i="10"/>
  <c r="D2108" i="10"/>
  <c r="C2108" i="10"/>
  <c r="G2185" i="12"/>
  <c r="F2185" i="12"/>
  <c r="E2185" i="12"/>
  <c r="D2185" i="12"/>
  <c r="C2185" i="12"/>
  <c r="G2184" i="12"/>
  <c r="F2184" i="12"/>
  <c r="E2184" i="12"/>
  <c r="D2184" i="12"/>
  <c r="C2184" i="12"/>
  <c r="G2183" i="12"/>
  <c r="F2183" i="12"/>
  <c r="E2183" i="12"/>
  <c r="D2183" i="12"/>
  <c r="C2183" i="12"/>
  <c r="G2182" i="12"/>
  <c r="F2182" i="12"/>
  <c r="E2182" i="12"/>
  <c r="D2182" i="12"/>
  <c r="C2182" i="12"/>
  <c r="G2181" i="12"/>
  <c r="F2181" i="12"/>
  <c r="E2181" i="12"/>
  <c r="D2181" i="12"/>
  <c r="C2181" i="12"/>
  <c r="G2180" i="12"/>
  <c r="F2180" i="12"/>
  <c r="E2180" i="12"/>
  <c r="D2180" i="12"/>
  <c r="C2180" i="12"/>
  <c r="G2179" i="12"/>
  <c r="F2179" i="12"/>
  <c r="E2179" i="12"/>
  <c r="D2179" i="12"/>
  <c r="C2179" i="12"/>
  <c r="G2178" i="12"/>
  <c r="F2178" i="12"/>
  <c r="E2178" i="12"/>
  <c r="D2178" i="12"/>
  <c r="C2178" i="12"/>
  <c r="G2177" i="12"/>
  <c r="F2177" i="12"/>
  <c r="E2177" i="12"/>
  <c r="D2177" i="12"/>
  <c r="C2177" i="12"/>
  <c r="G2176" i="12"/>
  <c r="F2176" i="12"/>
  <c r="E2176" i="12"/>
  <c r="D2176" i="12"/>
  <c r="C2176" i="12"/>
  <c r="G2175" i="12"/>
  <c r="F2175" i="12"/>
  <c r="E2175" i="12"/>
  <c r="D2175" i="12"/>
  <c r="C2175" i="12"/>
  <c r="G2174" i="12"/>
  <c r="F2174" i="12"/>
  <c r="E2174" i="12"/>
  <c r="D2174" i="12"/>
  <c r="C2174" i="12"/>
  <c r="G2173" i="12"/>
  <c r="F2173" i="12"/>
  <c r="E2173" i="12"/>
  <c r="D2173" i="12"/>
  <c r="C2173" i="12"/>
  <c r="G2172" i="12"/>
  <c r="F2172" i="12"/>
  <c r="E2172" i="12"/>
  <c r="D2172" i="12"/>
  <c r="C2172" i="12"/>
  <c r="G2171" i="12"/>
  <c r="F2171" i="12"/>
  <c r="E2171" i="12"/>
  <c r="D2171" i="12"/>
  <c r="C2171" i="12"/>
  <c r="G2170" i="12"/>
  <c r="F2170" i="12"/>
  <c r="E2170" i="12"/>
  <c r="D2170" i="12"/>
  <c r="C2170" i="12"/>
  <c r="G2169" i="12"/>
  <c r="F2169" i="12"/>
  <c r="E2169" i="12"/>
  <c r="D2169" i="12"/>
  <c r="C2169" i="12"/>
  <c r="G2168" i="12"/>
  <c r="F2168" i="12"/>
  <c r="E2168" i="12"/>
  <c r="D2168" i="12"/>
  <c r="C2168" i="12"/>
  <c r="G2167" i="12"/>
  <c r="F2167" i="12"/>
  <c r="E2167" i="12"/>
  <c r="D2167" i="12"/>
  <c r="C2167" i="12"/>
  <c r="G2166" i="12"/>
  <c r="F2166" i="12"/>
  <c r="E2166" i="12"/>
  <c r="D2166" i="12"/>
  <c r="C2166" i="12"/>
  <c r="G2165" i="12"/>
  <c r="F2165" i="12"/>
  <c r="E2165" i="12"/>
  <c r="D2165" i="12"/>
  <c r="C2165" i="12"/>
  <c r="G2164" i="12"/>
  <c r="F2164" i="12"/>
  <c r="E2164" i="12"/>
  <c r="D2164" i="12"/>
  <c r="C2164" i="12"/>
  <c r="G2163" i="12"/>
  <c r="F2163" i="12"/>
  <c r="E2163" i="12"/>
  <c r="D2163" i="12"/>
  <c r="C2163" i="12"/>
  <c r="G2162" i="12"/>
  <c r="F2162" i="12"/>
  <c r="E2162" i="12"/>
  <c r="D2162" i="12"/>
  <c r="C2162" i="12"/>
  <c r="G2161" i="12"/>
  <c r="F2161" i="12"/>
  <c r="E2161" i="12"/>
  <c r="D2161" i="12"/>
  <c r="C2161" i="12"/>
  <c r="G2160" i="12"/>
  <c r="F2160" i="12"/>
  <c r="E2160" i="12"/>
  <c r="D2160" i="12"/>
  <c r="C2160" i="12"/>
  <c r="G2159" i="12"/>
  <c r="F2159" i="12"/>
  <c r="E2159" i="12"/>
  <c r="D2159" i="12"/>
  <c r="C2159" i="12"/>
  <c r="G2158" i="12"/>
  <c r="F2158" i="12"/>
  <c r="E2158" i="12"/>
  <c r="D2158" i="12"/>
  <c r="C2158" i="12"/>
  <c r="G2157" i="12"/>
  <c r="F2157" i="12"/>
  <c r="E2157" i="12"/>
  <c r="D2157" i="12"/>
  <c r="C2157" i="12"/>
  <c r="G2156" i="12"/>
  <c r="F2156" i="12"/>
  <c r="E2156" i="12"/>
  <c r="D2156" i="12"/>
  <c r="C2156" i="12"/>
  <c r="G2155" i="12"/>
  <c r="F2155" i="12"/>
  <c r="E2155" i="12"/>
  <c r="D2155" i="12"/>
  <c r="C2155" i="12"/>
  <c r="G2154" i="12"/>
  <c r="F2154" i="12"/>
  <c r="E2154" i="12"/>
  <c r="D2154" i="12"/>
  <c r="C2154" i="12"/>
  <c r="G2153" i="12"/>
  <c r="F2153" i="12"/>
  <c r="E2153" i="12"/>
  <c r="D2153" i="12"/>
  <c r="C2153" i="12"/>
  <c r="G2152" i="12"/>
  <c r="F2152" i="12"/>
  <c r="E2152" i="12"/>
  <c r="D2152" i="12"/>
  <c r="C2152" i="12"/>
  <c r="G2151" i="12"/>
  <c r="F2151" i="12"/>
  <c r="E2151" i="12"/>
  <c r="D2151" i="12"/>
  <c r="C2151" i="12"/>
  <c r="G2150" i="12"/>
  <c r="F2150" i="12"/>
  <c r="E2150" i="12"/>
  <c r="D2150" i="12"/>
  <c r="C2150" i="12"/>
  <c r="G2149" i="12"/>
  <c r="F2149" i="12"/>
  <c r="E2149" i="12"/>
  <c r="D2149" i="12"/>
  <c r="C2149" i="12"/>
  <c r="G2148" i="12"/>
  <c r="F2148" i="12"/>
  <c r="E2148" i="12"/>
  <c r="D2148" i="12"/>
  <c r="C2148" i="12"/>
  <c r="G2147" i="12"/>
  <c r="F2147" i="12"/>
  <c r="E2147" i="12"/>
  <c r="D2147" i="12"/>
  <c r="C2147" i="12"/>
  <c r="G2146" i="12"/>
  <c r="F2146" i="12"/>
  <c r="E2146" i="12"/>
  <c r="D2146" i="12"/>
  <c r="C2146" i="12"/>
  <c r="G2145" i="12"/>
  <c r="F2145" i="12"/>
  <c r="E2145" i="12"/>
  <c r="D2145" i="12"/>
  <c r="C2145" i="12"/>
  <c r="G2144" i="12"/>
  <c r="F2144" i="12"/>
  <c r="E2144" i="12"/>
  <c r="D2144" i="12"/>
  <c r="C2144" i="12"/>
  <c r="G2143" i="12"/>
  <c r="F2143" i="12"/>
  <c r="E2143" i="12"/>
  <c r="D2143" i="12"/>
  <c r="C2143" i="12"/>
  <c r="G2142" i="12"/>
  <c r="F2142" i="12"/>
  <c r="E2142" i="12"/>
  <c r="D2142" i="12"/>
  <c r="C2142" i="12"/>
  <c r="G2141" i="12"/>
  <c r="F2141" i="12"/>
  <c r="E2141" i="12"/>
  <c r="D2141" i="12"/>
  <c r="C2141" i="12"/>
  <c r="G2140" i="12"/>
  <c r="F2140" i="12"/>
  <c r="E2140" i="12"/>
  <c r="D2140" i="12"/>
  <c r="C2140" i="12"/>
  <c r="G2139" i="12"/>
  <c r="F2139" i="12"/>
  <c r="E2139" i="12"/>
  <c r="D2139" i="12"/>
  <c r="C2139" i="12"/>
  <c r="G2138" i="12"/>
  <c r="F2138" i="12"/>
  <c r="E2138" i="12"/>
  <c r="D2138" i="12"/>
  <c r="C2138" i="12"/>
  <c r="G2137" i="12"/>
  <c r="F2137" i="12"/>
  <c r="E2137" i="12"/>
  <c r="D2137" i="12"/>
  <c r="C2137" i="12"/>
  <c r="G2136" i="12"/>
  <c r="F2136" i="12"/>
  <c r="E2136" i="12"/>
  <c r="D2136" i="12"/>
  <c r="C2136" i="12"/>
  <c r="G2135" i="12"/>
  <c r="F2135" i="12"/>
  <c r="E2135" i="12"/>
  <c r="D2135" i="12"/>
  <c r="C2135" i="12"/>
  <c r="G2134" i="12"/>
  <c r="F2134" i="12"/>
  <c r="E2134" i="12"/>
  <c r="D2134" i="12"/>
  <c r="C2134" i="12"/>
  <c r="G2133" i="12"/>
  <c r="F2133" i="12"/>
  <c r="E2133" i="12"/>
  <c r="D2133" i="12"/>
  <c r="C2133" i="12"/>
  <c r="G2132" i="12"/>
  <c r="F2132" i="12"/>
  <c r="E2132" i="12"/>
  <c r="D2132" i="12"/>
  <c r="C2132" i="12"/>
  <c r="G2131" i="12"/>
  <c r="F2131" i="12"/>
  <c r="E2131" i="12"/>
  <c r="D2131" i="12"/>
  <c r="C2131" i="12"/>
  <c r="G2130" i="12"/>
  <c r="F2130" i="12"/>
  <c r="E2130" i="12"/>
  <c r="D2130" i="12"/>
  <c r="C2130" i="12"/>
  <c r="G2129" i="12"/>
  <c r="F2129" i="12"/>
  <c r="E2129" i="12"/>
  <c r="D2129" i="12"/>
  <c r="C2129" i="12"/>
  <c r="G2128" i="12"/>
  <c r="F2128" i="12"/>
  <c r="E2128" i="12"/>
  <c r="D2128" i="12"/>
  <c r="C2128" i="12"/>
  <c r="G2127" i="12"/>
  <c r="F2127" i="12"/>
  <c r="E2127" i="12"/>
  <c r="D2127" i="12"/>
  <c r="C2127" i="12"/>
  <c r="G2126" i="12"/>
  <c r="F2126" i="12"/>
  <c r="E2126" i="12"/>
  <c r="D2126" i="12"/>
  <c r="C2126" i="12"/>
  <c r="G2125" i="12"/>
  <c r="F2125" i="12"/>
  <c r="E2125" i="12"/>
  <c r="D2125" i="12"/>
  <c r="C2125" i="12"/>
  <c r="G2124" i="12"/>
  <c r="F2124" i="12"/>
  <c r="E2124" i="12"/>
  <c r="D2124" i="12"/>
  <c r="C2124" i="12"/>
  <c r="G2123" i="12"/>
  <c r="F2123" i="12"/>
  <c r="E2123" i="12"/>
  <c r="D2123" i="12"/>
  <c r="C2123" i="12"/>
  <c r="G2122" i="12"/>
  <c r="F2122" i="12"/>
  <c r="E2122" i="12"/>
  <c r="D2122" i="12"/>
  <c r="C2122" i="12"/>
  <c r="G2121" i="12"/>
  <c r="F2121" i="12"/>
  <c r="E2121" i="12"/>
  <c r="D2121" i="12"/>
  <c r="C2121" i="12"/>
  <c r="G2120" i="12"/>
  <c r="F2120" i="12"/>
  <c r="E2120" i="12"/>
  <c r="D2120" i="12"/>
  <c r="C2120" i="12"/>
  <c r="G2119" i="12"/>
  <c r="F2119" i="12"/>
  <c r="E2119" i="12"/>
  <c r="D2119" i="12"/>
  <c r="C2119" i="12"/>
  <c r="G2118" i="12"/>
  <c r="F2118" i="12"/>
  <c r="E2118" i="12"/>
  <c r="D2118" i="12"/>
  <c r="C2118" i="12"/>
  <c r="G2117" i="12"/>
  <c r="F2117" i="12"/>
  <c r="E2117" i="12"/>
  <c r="D2117" i="12"/>
  <c r="C2117" i="12"/>
  <c r="G2116" i="12"/>
  <c r="F2116" i="12"/>
  <c r="E2116" i="12"/>
  <c r="D2116" i="12"/>
  <c r="C2116" i="12"/>
  <c r="G2115" i="12"/>
  <c r="F2115" i="12"/>
  <c r="E2115" i="12"/>
  <c r="D2115" i="12"/>
  <c r="C2115" i="12"/>
  <c r="G2114" i="12"/>
  <c r="F2114" i="12"/>
  <c r="E2114" i="12"/>
  <c r="D2114" i="12"/>
  <c r="C2114" i="12"/>
  <c r="G2113" i="12"/>
  <c r="F2113" i="12"/>
  <c r="E2113" i="12"/>
  <c r="D2113" i="12"/>
  <c r="C2113" i="12"/>
  <c r="G2112" i="12"/>
  <c r="F2112" i="12"/>
  <c r="E2112" i="12"/>
  <c r="D2112" i="12"/>
  <c r="C2112" i="12"/>
  <c r="G2111" i="12"/>
  <c r="F2111" i="12"/>
  <c r="E2111" i="12"/>
  <c r="D2111" i="12"/>
  <c r="C2111" i="12"/>
  <c r="G2110" i="12"/>
  <c r="F2110" i="12"/>
  <c r="E2110" i="12"/>
  <c r="D2110" i="12"/>
  <c r="C2110" i="12"/>
  <c r="G2109" i="12"/>
  <c r="F2109" i="12"/>
  <c r="E2109" i="12"/>
  <c r="D2109" i="12"/>
  <c r="C2109" i="12"/>
  <c r="G2108" i="12"/>
  <c r="F2108" i="12"/>
  <c r="E2108" i="12"/>
  <c r="D2108" i="12"/>
  <c r="C2108" i="12"/>
  <c r="G2185" i="13"/>
  <c r="F2185" i="13"/>
  <c r="E2185" i="13"/>
  <c r="D2185" i="13"/>
  <c r="C2185" i="13"/>
  <c r="G2184" i="13"/>
  <c r="F2184" i="13"/>
  <c r="E2184" i="13"/>
  <c r="D2184" i="13"/>
  <c r="C2184" i="13"/>
  <c r="G2183" i="13"/>
  <c r="F2183" i="13"/>
  <c r="E2183" i="13"/>
  <c r="D2183" i="13"/>
  <c r="C2183" i="13"/>
  <c r="G2182" i="13"/>
  <c r="F2182" i="13"/>
  <c r="E2182" i="13"/>
  <c r="D2182" i="13"/>
  <c r="C2182" i="13"/>
  <c r="G2181" i="13"/>
  <c r="F2181" i="13"/>
  <c r="E2181" i="13"/>
  <c r="D2181" i="13"/>
  <c r="C2181" i="13"/>
  <c r="G2180" i="13"/>
  <c r="F2180" i="13"/>
  <c r="E2180" i="13"/>
  <c r="D2180" i="13"/>
  <c r="C2180" i="13"/>
  <c r="G2179" i="13"/>
  <c r="F2179" i="13"/>
  <c r="E2179" i="13"/>
  <c r="D2179" i="13"/>
  <c r="C2179" i="13"/>
  <c r="G2178" i="13"/>
  <c r="F2178" i="13"/>
  <c r="E2178" i="13"/>
  <c r="D2178" i="13"/>
  <c r="C2178" i="13"/>
  <c r="G2177" i="13"/>
  <c r="F2177" i="13"/>
  <c r="E2177" i="13"/>
  <c r="D2177" i="13"/>
  <c r="C2177" i="13"/>
  <c r="G2176" i="13"/>
  <c r="F2176" i="13"/>
  <c r="E2176" i="13"/>
  <c r="D2176" i="13"/>
  <c r="C2176" i="13"/>
  <c r="G2175" i="13"/>
  <c r="F2175" i="13"/>
  <c r="E2175" i="13"/>
  <c r="D2175" i="13"/>
  <c r="C2175" i="13"/>
  <c r="G2174" i="13"/>
  <c r="F2174" i="13"/>
  <c r="E2174" i="13"/>
  <c r="D2174" i="13"/>
  <c r="C2174" i="13"/>
  <c r="G2173" i="13"/>
  <c r="F2173" i="13"/>
  <c r="E2173" i="13"/>
  <c r="D2173" i="13"/>
  <c r="C2173" i="13"/>
  <c r="G2172" i="13"/>
  <c r="F2172" i="13"/>
  <c r="E2172" i="13"/>
  <c r="D2172" i="13"/>
  <c r="C2172" i="13"/>
  <c r="G2171" i="13"/>
  <c r="F2171" i="13"/>
  <c r="E2171" i="13"/>
  <c r="D2171" i="13"/>
  <c r="C2171" i="13"/>
  <c r="G2170" i="13"/>
  <c r="F2170" i="13"/>
  <c r="E2170" i="13"/>
  <c r="D2170" i="13"/>
  <c r="C2170" i="13"/>
  <c r="G2169" i="13"/>
  <c r="F2169" i="13"/>
  <c r="E2169" i="13"/>
  <c r="D2169" i="13"/>
  <c r="C2169" i="13"/>
  <c r="G2168" i="13"/>
  <c r="F2168" i="13"/>
  <c r="E2168" i="13"/>
  <c r="D2168" i="13"/>
  <c r="C2168" i="13"/>
  <c r="G2167" i="13"/>
  <c r="F2167" i="13"/>
  <c r="E2167" i="13"/>
  <c r="D2167" i="13"/>
  <c r="C2167" i="13"/>
  <c r="G2166" i="13"/>
  <c r="F2166" i="13"/>
  <c r="E2166" i="13"/>
  <c r="D2166" i="13"/>
  <c r="C2166" i="13"/>
  <c r="G2165" i="13"/>
  <c r="F2165" i="13"/>
  <c r="E2165" i="13"/>
  <c r="D2165" i="13"/>
  <c r="C2165" i="13"/>
  <c r="G2164" i="13"/>
  <c r="F2164" i="13"/>
  <c r="E2164" i="13"/>
  <c r="D2164" i="13"/>
  <c r="C2164" i="13"/>
  <c r="G2163" i="13"/>
  <c r="F2163" i="13"/>
  <c r="E2163" i="13"/>
  <c r="D2163" i="13"/>
  <c r="C2163" i="13"/>
  <c r="G2162" i="13"/>
  <c r="F2162" i="13"/>
  <c r="E2162" i="13"/>
  <c r="D2162" i="13"/>
  <c r="C2162" i="13"/>
  <c r="G2161" i="13"/>
  <c r="F2161" i="13"/>
  <c r="E2161" i="13"/>
  <c r="D2161" i="13"/>
  <c r="C2161" i="13"/>
  <c r="G2160" i="13"/>
  <c r="F2160" i="13"/>
  <c r="E2160" i="13"/>
  <c r="D2160" i="13"/>
  <c r="C2160" i="13"/>
  <c r="G2159" i="13"/>
  <c r="F2159" i="13"/>
  <c r="E2159" i="13"/>
  <c r="D2159" i="13"/>
  <c r="C2159" i="13"/>
  <c r="G2158" i="13"/>
  <c r="F2158" i="13"/>
  <c r="E2158" i="13"/>
  <c r="D2158" i="13"/>
  <c r="C2158" i="13"/>
  <c r="G2157" i="13"/>
  <c r="F2157" i="13"/>
  <c r="E2157" i="13"/>
  <c r="D2157" i="13"/>
  <c r="C2157" i="13"/>
  <c r="G2156" i="13"/>
  <c r="F2156" i="13"/>
  <c r="E2156" i="13"/>
  <c r="D2156" i="13"/>
  <c r="C2156" i="13"/>
  <c r="G2155" i="13"/>
  <c r="F2155" i="13"/>
  <c r="E2155" i="13"/>
  <c r="D2155" i="13"/>
  <c r="C2155" i="13"/>
  <c r="G2154" i="13"/>
  <c r="F2154" i="13"/>
  <c r="E2154" i="13"/>
  <c r="D2154" i="13"/>
  <c r="C2154" i="13"/>
  <c r="G2153" i="13"/>
  <c r="F2153" i="13"/>
  <c r="E2153" i="13"/>
  <c r="D2153" i="13"/>
  <c r="C2153" i="13"/>
  <c r="G2152" i="13"/>
  <c r="F2152" i="13"/>
  <c r="E2152" i="13"/>
  <c r="D2152" i="13"/>
  <c r="C2152" i="13"/>
  <c r="G2151" i="13"/>
  <c r="F2151" i="13"/>
  <c r="E2151" i="13"/>
  <c r="D2151" i="13"/>
  <c r="C2151" i="13"/>
  <c r="G2150" i="13"/>
  <c r="F2150" i="13"/>
  <c r="E2150" i="13"/>
  <c r="D2150" i="13"/>
  <c r="C2150" i="13"/>
  <c r="G2149" i="13"/>
  <c r="F2149" i="13"/>
  <c r="E2149" i="13"/>
  <c r="D2149" i="13"/>
  <c r="C2149" i="13"/>
  <c r="G2148" i="13"/>
  <c r="F2148" i="13"/>
  <c r="E2148" i="13"/>
  <c r="D2148" i="13"/>
  <c r="C2148" i="13"/>
  <c r="G2147" i="13"/>
  <c r="F2147" i="13"/>
  <c r="E2147" i="13"/>
  <c r="D2147" i="13"/>
  <c r="C2147" i="13"/>
  <c r="G2146" i="13"/>
  <c r="F2146" i="13"/>
  <c r="E2146" i="13"/>
  <c r="D2146" i="13"/>
  <c r="C2146" i="13"/>
  <c r="G2145" i="13"/>
  <c r="F2145" i="13"/>
  <c r="E2145" i="13"/>
  <c r="D2145" i="13"/>
  <c r="C2145" i="13"/>
  <c r="G2144" i="13"/>
  <c r="F2144" i="13"/>
  <c r="E2144" i="13"/>
  <c r="D2144" i="13"/>
  <c r="C2144" i="13"/>
  <c r="G2143" i="13"/>
  <c r="F2143" i="13"/>
  <c r="E2143" i="13"/>
  <c r="D2143" i="13"/>
  <c r="C2143" i="13"/>
  <c r="G2142" i="13"/>
  <c r="F2142" i="13"/>
  <c r="E2142" i="13"/>
  <c r="D2142" i="13"/>
  <c r="C2142" i="13"/>
  <c r="G2141" i="13"/>
  <c r="F2141" i="13"/>
  <c r="E2141" i="13"/>
  <c r="D2141" i="13"/>
  <c r="C2141" i="13"/>
  <c r="G2140" i="13"/>
  <c r="F2140" i="13"/>
  <c r="E2140" i="13"/>
  <c r="D2140" i="13"/>
  <c r="C2140" i="13"/>
  <c r="G2139" i="13"/>
  <c r="F2139" i="13"/>
  <c r="E2139" i="13"/>
  <c r="D2139" i="13"/>
  <c r="C2139" i="13"/>
  <c r="G2138" i="13"/>
  <c r="F2138" i="13"/>
  <c r="E2138" i="13"/>
  <c r="D2138" i="13"/>
  <c r="C2138" i="13"/>
  <c r="G2137" i="13"/>
  <c r="F2137" i="13"/>
  <c r="E2137" i="13"/>
  <c r="D2137" i="13"/>
  <c r="C2137" i="13"/>
  <c r="G2136" i="13"/>
  <c r="F2136" i="13"/>
  <c r="E2136" i="13"/>
  <c r="D2136" i="13"/>
  <c r="C2136" i="13"/>
  <c r="G2135" i="13"/>
  <c r="F2135" i="13"/>
  <c r="E2135" i="13"/>
  <c r="D2135" i="13"/>
  <c r="C2135" i="13"/>
  <c r="G2134" i="13"/>
  <c r="F2134" i="13"/>
  <c r="E2134" i="13"/>
  <c r="D2134" i="13"/>
  <c r="C2134" i="13"/>
  <c r="G2133" i="13"/>
  <c r="F2133" i="13"/>
  <c r="E2133" i="13"/>
  <c r="D2133" i="13"/>
  <c r="C2133" i="13"/>
  <c r="G2132" i="13"/>
  <c r="F2132" i="13"/>
  <c r="E2132" i="13"/>
  <c r="D2132" i="13"/>
  <c r="C2132" i="13"/>
  <c r="G2131" i="13"/>
  <c r="F2131" i="13"/>
  <c r="E2131" i="13"/>
  <c r="D2131" i="13"/>
  <c r="C2131" i="13"/>
  <c r="G2130" i="13"/>
  <c r="F2130" i="13"/>
  <c r="E2130" i="13"/>
  <c r="D2130" i="13"/>
  <c r="C2130" i="13"/>
  <c r="G2129" i="13"/>
  <c r="F2129" i="13"/>
  <c r="E2129" i="13"/>
  <c r="D2129" i="13"/>
  <c r="C2129" i="13"/>
  <c r="G2128" i="13"/>
  <c r="F2128" i="13"/>
  <c r="E2128" i="13"/>
  <c r="D2128" i="13"/>
  <c r="C2128" i="13"/>
  <c r="G2127" i="13"/>
  <c r="F2127" i="13"/>
  <c r="E2127" i="13"/>
  <c r="D2127" i="13"/>
  <c r="C2127" i="13"/>
  <c r="G2126" i="13"/>
  <c r="F2126" i="13"/>
  <c r="E2126" i="13"/>
  <c r="D2126" i="13"/>
  <c r="C2126" i="13"/>
  <c r="G2125" i="13"/>
  <c r="F2125" i="13"/>
  <c r="E2125" i="13"/>
  <c r="D2125" i="13"/>
  <c r="C2125" i="13"/>
  <c r="G2124" i="13"/>
  <c r="F2124" i="13"/>
  <c r="E2124" i="13"/>
  <c r="D2124" i="13"/>
  <c r="C2124" i="13"/>
  <c r="G2123" i="13"/>
  <c r="F2123" i="13"/>
  <c r="E2123" i="13"/>
  <c r="D2123" i="13"/>
  <c r="C2123" i="13"/>
  <c r="G2122" i="13"/>
  <c r="F2122" i="13"/>
  <c r="E2122" i="13"/>
  <c r="D2122" i="13"/>
  <c r="C2122" i="13"/>
  <c r="G2121" i="13"/>
  <c r="F2121" i="13"/>
  <c r="E2121" i="13"/>
  <c r="D2121" i="13"/>
  <c r="C2121" i="13"/>
  <c r="G2120" i="13"/>
  <c r="F2120" i="13"/>
  <c r="E2120" i="13"/>
  <c r="D2120" i="13"/>
  <c r="C2120" i="13"/>
  <c r="G2119" i="13"/>
  <c r="F2119" i="13"/>
  <c r="E2119" i="13"/>
  <c r="D2119" i="13"/>
  <c r="C2119" i="13"/>
  <c r="G2118" i="13"/>
  <c r="F2118" i="13"/>
  <c r="E2118" i="13"/>
  <c r="D2118" i="13"/>
  <c r="C2118" i="13"/>
  <c r="G2117" i="13"/>
  <c r="F2117" i="13"/>
  <c r="E2117" i="13"/>
  <c r="D2117" i="13"/>
  <c r="C2117" i="13"/>
  <c r="G2116" i="13"/>
  <c r="F2116" i="13"/>
  <c r="E2116" i="13"/>
  <c r="D2116" i="13"/>
  <c r="C2116" i="13"/>
  <c r="G2115" i="13"/>
  <c r="F2115" i="13"/>
  <c r="E2115" i="13"/>
  <c r="D2115" i="13"/>
  <c r="C2115" i="13"/>
  <c r="G2114" i="13"/>
  <c r="F2114" i="13"/>
  <c r="E2114" i="13"/>
  <c r="D2114" i="13"/>
  <c r="C2114" i="13"/>
  <c r="G2113" i="13"/>
  <c r="F2113" i="13"/>
  <c r="E2113" i="13"/>
  <c r="D2113" i="13"/>
  <c r="C2113" i="13"/>
  <c r="G2112" i="13"/>
  <c r="F2112" i="13"/>
  <c r="E2112" i="13"/>
  <c r="D2112" i="13"/>
  <c r="C2112" i="13"/>
  <c r="G2111" i="13"/>
  <c r="F2111" i="13"/>
  <c r="E2111" i="13"/>
  <c r="D2111" i="13"/>
  <c r="C2111" i="13"/>
  <c r="G2110" i="13"/>
  <c r="F2110" i="13"/>
  <c r="E2110" i="13"/>
  <c r="D2110" i="13"/>
  <c r="C2110" i="13"/>
  <c r="G2109" i="13"/>
  <c r="F2109" i="13"/>
  <c r="E2109" i="13"/>
  <c r="D2109" i="13"/>
  <c r="C2109" i="13"/>
  <c r="G2108" i="13"/>
  <c r="F2108" i="13"/>
  <c r="E2108" i="13"/>
  <c r="D2108" i="13"/>
  <c r="C2108" i="13"/>
  <c r="G2185" i="14"/>
  <c r="F2185" i="14"/>
  <c r="E2185" i="14"/>
  <c r="D2185" i="14"/>
  <c r="C2185" i="14"/>
  <c r="G2184" i="14"/>
  <c r="F2184" i="14"/>
  <c r="E2184" i="14"/>
  <c r="D2184" i="14"/>
  <c r="C2184" i="14"/>
  <c r="G2183" i="14"/>
  <c r="F2183" i="14"/>
  <c r="E2183" i="14"/>
  <c r="D2183" i="14"/>
  <c r="C2183" i="14"/>
  <c r="G2182" i="14"/>
  <c r="F2182" i="14"/>
  <c r="E2182" i="14"/>
  <c r="D2182" i="14"/>
  <c r="C2182" i="14"/>
  <c r="G2181" i="14"/>
  <c r="F2181" i="14"/>
  <c r="E2181" i="14"/>
  <c r="D2181" i="14"/>
  <c r="C2181" i="14"/>
  <c r="G2180" i="14"/>
  <c r="F2180" i="14"/>
  <c r="E2180" i="14"/>
  <c r="D2180" i="14"/>
  <c r="C2180" i="14"/>
  <c r="G2179" i="14"/>
  <c r="F2179" i="14"/>
  <c r="E2179" i="14"/>
  <c r="D2179" i="14"/>
  <c r="C2179" i="14"/>
  <c r="G2178" i="14"/>
  <c r="F2178" i="14"/>
  <c r="E2178" i="14"/>
  <c r="D2178" i="14"/>
  <c r="C2178" i="14"/>
  <c r="G2177" i="14"/>
  <c r="F2177" i="14"/>
  <c r="E2177" i="14"/>
  <c r="D2177" i="14"/>
  <c r="C2177" i="14"/>
  <c r="G2176" i="14"/>
  <c r="F2176" i="14"/>
  <c r="E2176" i="14"/>
  <c r="D2176" i="14"/>
  <c r="C2176" i="14"/>
  <c r="G2175" i="14"/>
  <c r="F2175" i="14"/>
  <c r="E2175" i="14"/>
  <c r="D2175" i="14"/>
  <c r="C2175" i="14"/>
  <c r="G2174" i="14"/>
  <c r="F2174" i="14"/>
  <c r="E2174" i="14"/>
  <c r="D2174" i="14"/>
  <c r="C2174" i="14"/>
  <c r="G2173" i="14"/>
  <c r="F2173" i="14"/>
  <c r="E2173" i="14"/>
  <c r="D2173" i="14"/>
  <c r="C2173" i="14"/>
  <c r="G2172" i="14"/>
  <c r="F2172" i="14"/>
  <c r="E2172" i="14"/>
  <c r="D2172" i="14"/>
  <c r="C2172" i="14"/>
  <c r="G2171" i="14"/>
  <c r="F2171" i="14"/>
  <c r="E2171" i="14"/>
  <c r="D2171" i="14"/>
  <c r="C2171" i="14"/>
  <c r="G2170" i="14"/>
  <c r="F2170" i="14"/>
  <c r="E2170" i="14"/>
  <c r="D2170" i="14"/>
  <c r="C2170" i="14"/>
  <c r="G2169" i="14"/>
  <c r="F2169" i="14"/>
  <c r="E2169" i="14"/>
  <c r="D2169" i="14"/>
  <c r="C2169" i="14"/>
  <c r="G2168" i="14"/>
  <c r="F2168" i="14"/>
  <c r="E2168" i="14"/>
  <c r="D2168" i="14"/>
  <c r="C2168" i="14"/>
  <c r="G2167" i="14"/>
  <c r="F2167" i="14"/>
  <c r="E2167" i="14"/>
  <c r="D2167" i="14"/>
  <c r="C2167" i="14"/>
  <c r="G2166" i="14"/>
  <c r="F2166" i="14"/>
  <c r="E2166" i="14"/>
  <c r="D2166" i="14"/>
  <c r="C2166" i="14"/>
  <c r="G2165" i="14"/>
  <c r="F2165" i="14"/>
  <c r="E2165" i="14"/>
  <c r="D2165" i="14"/>
  <c r="C2165" i="14"/>
  <c r="G2164" i="14"/>
  <c r="F2164" i="14"/>
  <c r="E2164" i="14"/>
  <c r="D2164" i="14"/>
  <c r="C2164" i="14"/>
  <c r="G2163" i="14"/>
  <c r="F2163" i="14"/>
  <c r="E2163" i="14"/>
  <c r="D2163" i="14"/>
  <c r="C2163" i="14"/>
  <c r="G2162" i="14"/>
  <c r="F2162" i="14"/>
  <c r="E2162" i="14"/>
  <c r="D2162" i="14"/>
  <c r="C2162" i="14"/>
  <c r="G2161" i="14"/>
  <c r="F2161" i="14"/>
  <c r="E2161" i="14"/>
  <c r="D2161" i="14"/>
  <c r="C2161" i="14"/>
  <c r="G2160" i="14"/>
  <c r="F2160" i="14"/>
  <c r="E2160" i="14"/>
  <c r="D2160" i="14"/>
  <c r="C2160" i="14"/>
  <c r="G2159" i="14"/>
  <c r="F2159" i="14"/>
  <c r="E2159" i="14"/>
  <c r="D2159" i="14"/>
  <c r="C2159" i="14"/>
  <c r="G2158" i="14"/>
  <c r="F2158" i="14"/>
  <c r="E2158" i="14"/>
  <c r="D2158" i="14"/>
  <c r="C2158" i="14"/>
  <c r="G2157" i="14"/>
  <c r="F2157" i="14"/>
  <c r="E2157" i="14"/>
  <c r="D2157" i="14"/>
  <c r="C2157" i="14"/>
  <c r="G2156" i="14"/>
  <c r="F2156" i="14"/>
  <c r="E2156" i="14"/>
  <c r="D2156" i="14"/>
  <c r="C2156" i="14"/>
  <c r="G2155" i="14"/>
  <c r="F2155" i="14"/>
  <c r="E2155" i="14"/>
  <c r="D2155" i="14"/>
  <c r="C2155" i="14"/>
  <c r="G2154" i="14"/>
  <c r="F2154" i="14"/>
  <c r="E2154" i="14"/>
  <c r="D2154" i="14"/>
  <c r="C2154" i="14"/>
  <c r="G2153" i="14"/>
  <c r="F2153" i="14"/>
  <c r="E2153" i="14"/>
  <c r="D2153" i="14"/>
  <c r="C2153" i="14"/>
  <c r="G2152" i="14"/>
  <c r="F2152" i="14"/>
  <c r="E2152" i="14"/>
  <c r="D2152" i="14"/>
  <c r="C2152" i="14"/>
  <c r="G2151" i="14"/>
  <c r="F2151" i="14"/>
  <c r="E2151" i="14"/>
  <c r="D2151" i="14"/>
  <c r="C2151" i="14"/>
  <c r="G2150" i="14"/>
  <c r="F2150" i="14"/>
  <c r="E2150" i="14"/>
  <c r="D2150" i="14"/>
  <c r="C2150" i="14"/>
  <c r="G2149" i="14"/>
  <c r="F2149" i="14"/>
  <c r="E2149" i="14"/>
  <c r="D2149" i="14"/>
  <c r="C2149" i="14"/>
  <c r="G2148" i="14"/>
  <c r="F2148" i="14"/>
  <c r="E2148" i="14"/>
  <c r="D2148" i="14"/>
  <c r="C2148" i="14"/>
  <c r="G2147" i="14"/>
  <c r="F2147" i="14"/>
  <c r="E2147" i="14"/>
  <c r="D2147" i="14"/>
  <c r="C2147" i="14"/>
  <c r="G2146" i="14"/>
  <c r="F2146" i="14"/>
  <c r="E2146" i="14"/>
  <c r="D2146" i="14"/>
  <c r="C2146" i="14"/>
  <c r="G2145" i="14"/>
  <c r="F2145" i="14"/>
  <c r="E2145" i="14"/>
  <c r="D2145" i="14"/>
  <c r="C2145" i="14"/>
  <c r="G2144" i="14"/>
  <c r="F2144" i="14"/>
  <c r="E2144" i="14"/>
  <c r="D2144" i="14"/>
  <c r="C2144" i="14"/>
  <c r="G2143" i="14"/>
  <c r="F2143" i="14"/>
  <c r="E2143" i="14"/>
  <c r="D2143" i="14"/>
  <c r="C2143" i="14"/>
  <c r="G2142" i="14"/>
  <c r="F2142" i="14"/>
  <c r="E2142" i="14"/>
  <c r="D2142" i="14"/>
  <c r="C2142" i="14"/>
  <c r="G2141" i="14"/>
  <c r="F2141" i="14"/>
  <c r="E2141" i="14"/>
  <c r="D2141" i="14"/>
  <c r="C2141" i="14"/>
  <c r="G2140" i="14"/>
  <c r="F2140" i="14"/>
  <c r="E2140" i="14"/>
  <c r="D2140" i="14"/>
  <c r="C2140" i="14"/>
  <c r="G2139" i="14"/>
  <c r="F2139" i="14"/>
  <c r="E2139" i="14"/>
  <c r="D2139" i="14"/>
  <c r="C2139" i="14"/>
  <c r="G2138" i="14"/>
  <c r="F2138" i="14"/>
  <c r="E2138" i="14"/>
  <c r="D2138" i="14"/>
  <c r="C2138" i="14"/>
  <c r="G2137" i="14"/>
  <c r="F2137" i="14"/>
  <c r="E2137" i="14"/>
  <c r="D2137" i="14"/>
  <c r="C2137" i="14"/>
  <c r="G2136" i="14"/>
  <c r="F2136" i="14"/>
  <c r="E2136" i="14"/>
  <c r="D2136" i="14"/>
  <c r="C2136" i="14"/>
  <c r="G2135" i="14"/>
  <c r="F2135" i="14"/>
  <c r="E2135" i="14"/>
  <c r="D2135" i="14"/>
  <c r="C2135" i="14"/>
  <c r="G2134" i="14"/>
  <c r="F2134" i="14"/>
  <c r="E2134" i="14"/>
  <c r="D2134" i="14"/>
  <c r="C2134" i="14"/>
  <c r="G2133" i="14"/>
  <c r="F2133" i="14"/>
  <c r="E2133" i="14"/>
  <c r="D2133" i="14"/>
  <c r="C2133" i="14"/>
  <c r="G2132" i="14"/>
  <c r="F2132" i="14"/>
  <c r="E2132" i="14"/>
  <c r="D2132" i="14"/>
  <c r="C2132" i="14"/>
  <c r="G2131" i="14"/>
  <c r="F2131" i="14"/>
  <c r="E2131" i="14"/>
  <c r="D2131" i="14"/>
  <c r="C2131" i="14"/>
  <c r="G2130" i="14"/>
  <c r="F2130" i="14"/>
  <c r="E2130" i="14"/>
  <c r="D2130" i="14"/>
  <c r="C2130" i="14"/>
  <c r="G2129" i="14"/>
  <c r="F2129" i="14"/>
  <c r="E2129" i="14"/>
  <c r="D2129" i="14"/>
  <c r="C2129" i="14"/>
  <c r="G2128" i="14"/>
  <c r="F2128" i="14"/>
  <c r="E2128" i="14"/>
  <c r="D2128" i="14"/>
  <c r="C2128" i="14"/>
  <c r="G2127" i="14"/>
  <c r="F2127" i="14"/>
  <c r="E2127" i="14"/>
  <c r="D2127" i="14"/>
  <c r="C2127" i="14"/>
  <c r="G2126" i="14"/>
  <c r="F2126" i="14"/>
  <c r="E2126" i="14"/>
  <c r="D2126" i="14"/>
  <c r="C2126" i="14"/>
  <c r="G2125" i="14"/>
  <c r="F2125" i="14"/>
  <c r="E2125" i="14"/>
  <c r="D2125" i="14"/>
  <c r="C2125" i="14"/>
  <c r="G2124" i="14"/>
  <c r="F2124" i="14"/>
  <c r="E2124" i="14"/>
  <c r="D2124" i="14"/>
  <c r="C2124" i="14"/>
  <c r="G2123" i="14"/>
  <c r="F2123" i="14"/>
  <c r="E2123" i="14"/>
  <c r="D2123" i="14"/>
  <c r="C2123" i="14"/>
  <c r="G2122" i="14"/>
  <c r="F2122" i="14"/>
  <c r="E2122" i="14"/>
  <c r="D2122" i="14"/>
  <c r="C2122" i="14"/>
  <c r="G2121" i="14"/>
  <c r="F2121" i="14"/>
  <c r="E2121" i="14"/>
  <c r="D2121" i="14"/>
  <c r="C2121" i="14"/>
  <c r="G2120" i="14"/>
  <c r="F2120" i="14"/>
  <c r="E2120" i="14"/>
  <c r="D2120" i="14"/>
  <c r="C2120" i="14"/>
  <c r="G2119" i="14"/>
  <c r="F2119" i="14"/>
  <c r="E2119" i="14"/>
  <c r="D2119" i="14"/>
  <c r="C2119" i="14"/>
  <c r="G2118" i="14"/>
  <c r="F2118" i="14"/>
  <c r="E2118" i="14"/>
  <c r="D2118" i="14"/>
  <c r="C2118" i="14"/>
  <c r="G2117" i="14"/>
  <c r="F2117" i="14"/>
  <c r="E2117" i="14"/>
  <c r="D2117" i="14"/>
  <c r="C2117" i="14"/>
  <c r="G2116" i="14"/>
  <c r="F2116" i="14"/>
  <c r="E2116" i="14"/>
  <c r="D2116" i="14"/>
  <c r="C2116" i="14"/>
  <c r="G2115" i="14"/>
  <c r="F2115" i="14"/>
  <c r="E2115" i="14"/>
  <c r="D2115" i="14"/>
  <c r="C2115" i="14"/>
  <c r="G2114" i="14"/>
  <c r="F2114" i="14"/>
  <c r="E2114" i="14"/>
  <c r="D2114" i="14"/>
  <c r="C2114" i="14"/>
  <c r="G2113" i="14"/>
  <c r="F2113" i="14"/>
  <c r="E2113" i="14"/>
  <c r="D2113" i="14"/>
  <c r="C2113" i="14"/>
  <c r="G2112" i="14"/>
  <c r="F2112" i="14"/>
  <c r="E2112" i="14"/>
  <c r="D2112" i="14"/>
  <c r="C2112" i="14"/>
  <c r="G2111" i="14"/>
  <c r="F2111" i="14"/>
  <c r="E2111" i="14"/>
  <c r="D2111" i="14"/>
  <c r="C2111" i="14"/>
  <c r="G2110" i="14"/>
  <c r="F2110" i="14"/>
  <c r="E2110" i="14"/>
  <c r="D2110" i="14"/>
  <c r="C2110" i="14"/>
  <c r="G2109" i="14"/>
  <c r="F2109" i="14"/>
  <c r="E2109" i="14"/>
  <c r="D2109" i="14"/>
  <c r="C2109" i="14"/>
  <c r="G2108" i="14"/>
  <c r="F2108" i="14"/>
  <c r="E2108" i="14"/>
  <c r="D2108" i="14"/>
  <c r="C2108" i="14"/>
  <c r="G2185" i="3"/>
  <c r="F2185" i="3"/>
  <c r="E2185" i="3"/>
  <c r="D2185" i="3"/>
  <c r="C2185" i="3"/>
  <c r="G2184" i="3"/>
  <c r="F2184" i="3"/>
  <c r="E2184" i="3"/>
  <c r="D2184" i="3"/>
  <c r="C2184" i="3"/>
  <c r="G2183" i="3"/>
  <c r="F2183" i="3"/>
  <c r="E2183" i="3"/>
  <c r="D2183" i="3"/>
  <c r="C2183" i="3"/>
  <c r="G2182" i="3"/>
  <c r="F2182" i="3"/>
  <c r="E2182" i="3"/>
  <c r="D2182" i="3"/>
  <c r="C2182" i="3"/>
  <c r="G2181" i="3"/>
  <c r="F2181" i="3"/>
  <c r="E2181" i="3"/>
  <c r="D2181" i="3"/>
  <c r="C2181" i="3"/>
  <c r="G2180" i="3"/>
  <c r="F2180" i="3"/>
  <c r="E2180" i="3"/>
  <c r="D2180" i="3"/>
  <c r="C2180" i="3"/>
  <c r="G2179" i="3"/>
  <c r="F2179" i="3"/>
  <c r="E2179" i="3"/>
  <c r="D2179" i="3"/>
  <c r="C2179" i="3"/>
  <c r="G2178" i="3"/>
  <c r="F2178" i="3"/>
  <c r="E2178" i="3"/>
  <c r="D2178" i="3"/>
  <c r="C2178" i="3"/>
  <c r="G2177" i="3"/>
  <c r="F2177" i="3"/>
  <c r="E2177" i="3"/>
  <c r="D2177" i="3"/>
  <c r="C2177" i="3"/>
  <c r="G2176" i="3"/>
  <c r="F2176" i="3"/>
  <c r="E2176" i="3"/>
  <c r="D2176" i="3"/>
  <c r="C2176" i="3"/>
  <c r="G2175" i="3"/>
  <c r="F2175" i="3"/>
  <c r="E2175" i="3"/>
  <c r="D2175" i="3"/>
  <c r="C2175" i="3"/>
  <c r="G2174" i="3"/>
  <c r="F2174" i="3"/>
  <c r="E2174" i="3"/>
  <c r="D2174" i="3"/>
  <c r="C2174" i="3"/>
  <c r="G2173" i="3"/>
  <c r="F2173" i="3"/>
  <c r="E2173" i="3"/>
  <c r="D2173" i="3"/>
  <c r="C2173" i="3"/>
  <c r="G2172" i="3"/>
  <c r="F2172" i="3"/>
  <c r="E2172" i="3"/>
  <c r="D2172" i="3"/>
  <c r="C2172" i="3"/>
  <c r="G2171" i="3"/>
  <c r="F2171" i="3"/>
  <c r="E2171" i="3"/>
  <c r="D2171" i="3"/>
  <c r="C2171" i="3"/>
  <c r="G2170" i="3"/>
  <c r="F2170" i="3"/>
  <c r="E2170" i="3"/>
  <c r="D2170" i="3"/>
  <c r="C2170" i="3"/>
  <c r="G2169" i="3"/>
  <c r="F2169" i="3"/>
  <c r="E2169" i="3"/>
  <c r="D2169" i="3"/>
  <c r="C2169" i="3"/>
  <c r="G2168" i="3"/>
  <c r="F2168" i="3"/>
  <c r="E2168" i="3"/>
  <c r="D2168" i="3"/>
  <c r="C2168" i="3"/>
  <c r="G2167" i="3"/>
  <c r="F2167" i="3"/>
  <c r="E2167" i="3"/>
  <c r="D2167" i="3"/>
  <c r="C2167" i="3"/>
  <c r="G2166" i="3"/>
  <c r="F2166" i="3"/>
  <c r="E2166" i="3"/>
  <c r="D2166" i="3"/>
  <c r="C2166" i="3"/>
  <c r="G2165" i="3"/>
  <c r="F2165" i="3"/>
  <c r="E2165" i="3"/>
  <c r="D2165" i="3"/>
  <c r="C2165" i="3"/>
  <c r="G2164" i="3"/>
  <c r="F2164" i="3"/>
  <c r="E2164" i="3"/>
  <c r="D2164" i="3"/>
  <c r="C2164" i="3"/>
  <c r="G2163" i="3"/>
  <c r="F2163" i="3"/>
  <c r="E2163" i="3"/>
  <c r="D2163" i="3"/>
  <c r="C2163" i="3"/>
  <c r="G2162" i="3"/>
  <c r="F2162" i="3"/>
  <c r="E2162" i="3"/>
  <c r="D2162" i="3"/>
  <c r="C2162" i="3"/>
  <c r="G2161" i="3"/>
  <c r="F2161" i="3"/>
  <c r="E2161" i="3"/>
  <c r="D2161" i="3"/>
  <c r="C2161" i="3"/>
  <c r="G2160" i="3"/>
  <c r="F2160" i="3"/>
  <c r="E2160" i="3"/>
  <c r="D2160" i="3"/>
  <c r="C2160" i="3"/>
  <c r="G2159" i="3"/>
  <c r="F2159" i="3"/>
  <c r="E2159" i="3"/>
  <c r="D2159" i="3"/>
  <c r="C2159" i="3"/>
  <c r="G2158" i="3"/>
  <c r="F2158" i="3"/>
  <c r="E2158" i="3"/>
  <c r="D2158" i="3"/>
  <c r="C2158" i="3"/>
  <c r="G2157" i="3"/>
  <c r="F2157" i="3"/>
  <c r="E2157" i="3"/>
  <c r="D2157" i="3"/>
  <c r="C2157" i="3"/>
  <c r="G2156" i="3"/>
  <c r="F2156" i="3"/>
  <c r="E2156" i="3"/>
  <c r="D2156" i="3"/>
  <c r="C2156" i="3"/>
  <c r="G2155" i="3"/>
  <c r="F2155" i="3"/>
  <c r="E2155" i="3"/>
  <c r="D2155" i="3"/>
  <c r="C2155" i="3"/>
  <c r="G2154" i="3"/>
  <c r="F2154" i="3"/>
  <c r="E2154" i="3"/>
  <c r="D2154" i="3"/>
  <c r="C2154" i="3"/>
  <c r="G2153" i="3"/>
  <c r="F2153" i="3"/>
  <c r="E2153" i="3"/>
  <c r="D2153" i="3"/>
  <c r="C2153" i="3"/>
  <c r="G2152" i="3"/>
  <c r="F2152" i="3"/>
  <c r="E2152" i="3"/>
  <c r="D2152" i="3"/>
  <c r="C2152" i="3"/>
  <c r="G2151" i="3"/>
  <c r="F2151" i="3"/>
  <c r="E2151" i="3"/>
  <c r="D2151" i="3"/>
  <c r="C2151" i="3"/>
  <c r="G2150" i="3"/>
  <c r="F2150" i="3"/>
  <c r="E2150" i="3"/>
  <c r="D2150" i="3"/>
  <c r="C2150" i="3"/>
  <c r="G2149" i="3"/>
  <c r="F2149" i="3"/>
  <c r="E2149" i="3"/>
  <c r="D2149" i="3"/>
  <c r="C2149" i="3"/>
  <c r="G2148" i="3"/>
  <c r="F2148" i="3"/>
  <c r="E2148" i="3"/>
  <c r="D2148" i="3"/>
  <c r="C2148" i="3"/>
  <c r="G2147" i="3"/>
  <c r="F2147" i="3"/>
  <c r="E2147" i="3"/>
  <c r="D2147" i="3"/>
  <c r="C2147" i="3"/>
  <c r="G2146" i="3"/>
  <c r="F2146" i="3"/>
  <c r="E2146" i="3"/>
  <c r="D2146" i="3"/>
  <c r="C2146" i="3"/>
  <c r="G2145" i="3"/>
  <c r="F2145" i="3"/>
  <c r="E2145" i="3"/>
  <c r="D2145" i="3"/>
  <c r="C2145" i="3"/>
  <c r="G2144" i="3"/>
  <c r="F2144" i="3"/>
  <c r="E2144" i="3"/>
  <c r="D2144" i="3"/>
  <c r="C2144" i="3"/>
  <c r="G2143" i="3"/>
  <c r="F2143" i="3"/>
  <c r="E2143" i="3"/>
  <c r="D2143" i="3"/>
  <c r="C2143" i="3"/>
  <c r="G2142" i="3"/>
  <c r="F2142" i="3"/>
  <c r="E2142" i="3"/>
  <c r="D2142" i="3"/>
  <c r="C2142" i="3"/>
  <c r="G2141" i="3"/>
  <c r="F2141" i="3"/>
  <c r="E2141" i="3"/>
  <c r="D2141" i="3"/>
  <c r="C2141" i="3"/>
  <c r="G2140" i="3"/>
  <c r="F2140" i="3"/>
  <c r="E2140" i="3"/>
  <c r="D2140" i="3"/>
  <c r="C2140" i="3"/>
  <c r="G2139" i="3"/>
  <c r="F2139" i="3"/>
  <c r="E2139" i="3"/>
  <c r="D2139" i="3"/>
  <c r="C2139" i="3"/>
  <c r="G2138" i="3"/>
  <c r="F2138" i="3"/>
  <c r="E2138" i="3"/>
  <c r="D2138" i="3"/>
  <c r="C2138" i="3"/>
  <c r="G2137" i="3"/>
  <c r="F2137" i="3"/>
  <c r="E2137" i="3"/>
  <c r="D2137" i="3"/>
  <c r="C2137" i="3"/>
  <c r="G2136" i="3"/>
  <c r="F2136" i="3"/>
  <c r="E2136" i="3"/>
  <c r="D2136" i="3"/>
  <c r="C2136" i="3"/>
  <c r="G2135" i="3"/>
  <c r="F2135" i="3"/>
  <c r="E2135" i="3"/>
  <c r="D2135" i="3"/>
  <c r="C2135" i="3"/>
  <c r="G2134" i="3"/>
  <c r="F2134" i="3"/>
  <c r="E2134" i="3"/>
  <c r="D2134" i="3"/>
  <c r="C2134" i="3"/>
  <c r="G2133" i="3"/>
  <c r="F2133" i="3"/>
  <c r="E2133" i="3"/>
  <c r="D2133" i="3"/>
  <c r="C2133" i="3"/>
  <c r="G2132" i="3"/>
  <c r="F2132" i="3"/>
  <c r="E2132" i="3"/>
  <c r="D2132" i="3"/>
  <c r="C2132" i="3"/>
  <c r="G2131" i="3"/>
  <c r="F2131" i="3"/>
  <c r="E2131" i="3"/>
  <c r="D2131" i="3"/>
  <c r="C2131" i="3"/>
  <c r="G2130" i="3"/>
  <c r="F2130" i="3"/>
  <c r="E2130" i="3"/>
  <c r="D2130" i="3"/>
  <c r="C2130" i="3"/>
  <c r="G2129" i="3"/>
  <c r="F2129" i="3"/>
  <c r="E2129" i="3"/>
  <c r="D2129" i="3"/>
  <c r="C2129" i="3"/>
  <c r="G2128" i="3"/>
  <c r="F2128" i="3"/>
  <c r="E2128" i="3"/>
  <c r="D2128" i="3"/>
  <c r="C2128" i="3"/>
  <c r="G2127" i="3"/>
  <c r="F2127" i="3"/>
  <c r="E2127" i="3"/>
  <c r="D2127" i="3"/>
  <c r="C2127" i="3"/>
  <c r="G2126" i="3"/>
  <c r="F2126" i="3"/>
  <c r="E2126" i="3"/>
  <c r="D2126" i="3"/>
  <c r="C2126" i="3"/>
  <c r="G2125" i="3"/>
  <c r="F2125" i="3"/>
  <c r="E2125" i="3"/>
  <c r="D2125" i="3"/>
  <c r="C2125" i="3"/>
  <c r="G2124" i="3"/>
  <c r="F2124" i="3"/>
  <c r="E2124" i="3"/>
  <c r="D2124" i="3"/>
  <c r="C2124" i="3"/>
  <c r="G2123" i="3"/>
  <c r="F2123" i="3"/>
  <c r="E2123" i="3"/>
  <c r="D2123" i="3"/>
  <c r="C2123" i="3"/>
  <c r="G2122" i="3"/>
  <c r="F2122" i="3"/>
  <c r="E2122" i="3"/>
  <c r="D2122" i="3"/>
  <c r="C2122" i="3"/>
  <c r="G2121" i="3"/>
  <c r="F2121" i="3"/>
  <c r="E2121" i="3"/>
  <c r="D2121" i="3"/>
  <c r="C2121" i="3"/>
  <c r="G2120" i="3"/>
  <c r="F2120" i="3"/>
  <c r="E2120" i="3"/>
  <c r="D2120" i="3"/>
  <c r="C2120" i="3"/>
  <c r="G2119" i="3"/>
  <c r="F2119" i="3"/>
  <c r="E2119" i="3"/>
  <c r="D2119" i="3"/>
  <c r="C2119" i="3"/>
  <c r="G2118" i="3"/>
  <c r="F2118" i="3"/>
  <c r="E2118" i="3"/>
  <c r="D2118" i="3"/>
  <c r="C2118" i="3"/>
  <c r="G2117" i="3"/>
  <c r="F2117" i="3"/>
  <c r="E2117" i="3"/>
  <c r="D2117" i="3"/>
  <c r="C2117" i="3"/>
  <c r="G2116" i="3"/>
  <c r="F2116" i="3"/>
  <c r="E2116" i="3"/>
  <c r="D2116" i="3"/>
  <c r="C2116" i="3"/>
  <c r="G2115" i="3"/>
  <c r="F2115" i="3"/>
  <c r="E2115" i="3"/>
  <c r="D2115" i="3"/>
  <c r="C2115" i="3"/>
  <c r="G2114" i="3"/>
  <c r="F2114" i="3"/>
  <c r="E2114" i="3"/>
  <c r="D2114" i="3"/>
  <c r="C2114" i="3"/>
  <c r="G2113" i="3"/>
  <c r="F2113" i="3"/>
  <c r="E2113" i="3"/>
  <c r="D2113" i="3"/>
  <c r="C2113" i="3"/>
  <c r="G2112" i="3"/>
  <c r="F2112" i="3"/>
  <c r="E2112" i="3"/>
  <c r="D2112" i="3"/>
  <c r="C2112" i="3"/>
  <c r="G2111" i="3"/>
  <c r="F2111" i="3"/>
  <c r="E2111" i="3"/>
  <c r="D2111" i="3"/>
  <c r="C2111" i="3"/>
  <c r="G2110" i="3"/>
  <c r="F2110" i="3"/>
  <c r="E2110" i="3"/>
  <c r="D2110" i="3"/>
  <c r="C2110" i="3"/>
  <c r="G2109" i="3"/>
  <c r="F2109" i="3"/>
  <c r="E2109" i="3"/>
  <c r="D2109" i="3"/>
  <c r="C2109" i="3"/>
  <c r="G2108" i="3"/>
  <c r="F2108" i="3"/>
  <c r="E2108" i="3"/>
  <c r="D2108" i="3"/>
  <c r="C2108" i="3"/>
  <c r="E2108" i="1" l="1"/>
  <c r="F2109" i="1"/>
  <c r="G2110" i="1"/>
  <c r="C2112" i="1"/>
  <c r="D2113" i="1"/>
  <c r="E2114" i="1"/>
  <c r="F2115" i="1"/>
  <c r="G2116" i="1"/>
  <c r="C2118" i="1"/>
  <c r="D2119" i="1"/>
  <c r="E2120" i="1"/>
  <c r="F2121" i="1"/>
  <c r="G2122" i="1"/>
  <c r="C2124" i="1"/>
  <c r="D2125" i="1"/>
  <c r="E2126" i="1"/>
  <c r="F2127" i="1"/>
  <c r="G2128" i="1"/>
  <c r="C2130" i="1"/>
  <c r="D2131" i="1"/>
  <c r="E2132" i="1"/>
  <c r="F2133" i="1"/>
  <c r="G2134" i="1"/>
  <c r="C2136" i="1"/>
  <c r="D2137" i="1"/>
  <c r="E2138" i="1"/>
  <c r="F2139" i="1"/>
  <c r="G2140" i="1"/>
  <c r="C2142" i="1"/>
  <c r="D2143" i="1"/>
  <c r="E2144" i="1"/>
  <c r="F2145" i="1"/>
  <c r="F2184" i="1"/>
  <c r="G2146" i="1"/>
  <c r="E2147" i="1"/>
  <c r="G2149" i="1"/>
  <c r="D2152" i="1"/>
  <c r="F2154" i="1"/>
  <c r="C2157" i="1"/>
  <c r="E2159" i="1"/>
  <c r="D2182" i="1"/>
  <c r="C2108" i="1"/>
  <c r="D2109" i="1"/>
  <c r="E2110" i="1"/>
  <c r="F2111" i="1"/>
  <c r="G2112" i="1"/>
  <c r="C2114" i="1"/>
  <c r="D2115" i="1"/>
  <c r="E2116" i="1"/>
  <c r="F2117" i="1"/>
  <c r="G2118" i="1"/>
  <c r="C2120" i="1"/>
  <c r="D2121" i="1"/>
  <c r="E2122" i="1"/>
  <c r="F2123" i="1"/>
  <c r="G2124" i="1"/>
  <c r="C2126" i="1"/>
  <c r="D2127" i="1"/>
  <c r="E2128" i="1"/>
  <c r="F2129" i="1"/>
  <c r="G2130" i="1"/>
  <c r="C2132" i="1"/>
  <c r="D2133" i="1"/>
  <c r="E2134" i="1"/>
  <c r="F2135" i="1"/>
  <c r="G2136" i="1"/>
  <c r="C2138" i="1"/>
  <c r="D2139" i="1"/>
  <c r="E2140" i="1"/>
  <c r="F2141" i="1"/>
  <c r="G2142" i="1"/>
  <c r="E2146" i="1"/>
  <c r="D2153" i="1"/>
  <c r="G2156" i="1"/>
  <c r="C2158" i="1"/>
  <c r="D2159" i="1"/>
  <c r="E2160" i="1"/>
  <c r="F2161" i="1"/>
  <c r="G2162" i="1"/>
  <c r="C2164" i="1"/>
  <c r="D2165" i="1"/>
  <c r="E2166" i="1"/>
  <c r="F2167" i="1"/>
  <c r="G2168" i="1"/>
  <c r="C2170" i="1"/>
  <c r="D2171" i="1"/>
  <c r="E2172" i="1"/>
  <c r="F2173" i="1"/>
  <c r="G2174" i="1"/>
  <c r="C2176" i="1"/>
  <c r="D2177" i="1"/>
  <c r="E2178" i="1"/>
  <c r="F2179" i="1"/>
  <c r="G2180" i="1"/>
  <c r="C2182" i="1"/>
  <c r="D2183" i="1"/>
  <c r="F2185" i="1"/>
  <c r="D2163" i="1"/>
  <c r="C2168" i="1"/>
  <c r="D2175" i="1"/>
  <c r="E2111" i="1"/>
  <c r="E2117" i="1"/>
  <c r="E2123" i="1"/>
  <c r="E2129" i="1"/>
  <c r="D2161" i="1"/>
  <c r="F2163" i="1"/>
  <c r="E2109" i="1"/>
  <c r="F2110" i="1"/>
  <c r="G2111" i="1"/>
  <c r="C2113" i="1"/>
  <c r="D2114" i="1"/>
  <c r="E2115" i="1"/>
  <c r="F2116" i="1"/>
  <c r="G2117" i="1"/>
  <c r="C2119" i="1"/>
  <c r="D2120" i="1"/>
  <c r="E2121" i="1"/>
  <c r="F2122" i="1"/>
  <c r="G2123" i="1"/>
  <c r="C2125" i="1"/>
  <c r="D2126" i="1"/>
  <c r="E2127" i="1"/>
  <c r="F2128" i="1"/>
  <c r="G2129" i="1"/>
  <c r="C2131" i="1"/>
  <c r="D2132" i="1"/>
  <c r="E2133" i="1"/>
  <c r="F2134" i="1"/>
  <c r="G2135" i="1"/>
  <c r="C2137" i="1"/>
  <c r="D2138" i="1"/>
  <c r="E2139" i="1"/>
  <c r="F2140" i="1"/>
  <c r="G2141" i="1"/>
  <c r="C2143" i="1"/>
  <c r="D2144" i="1"/>
  <c r="E2145" i="1"/>
  <c r="F2146" i="1"/>
  <c r="D2108" i="1"/>
  <c r="F2164" i="1"/>
  <c r="F2147" i="1"/>
  <c r="G2148" i="1"/>
  <c r="C2150" i="1"/>
  <c r="D2151" i="1"/>
  <c r="E2152" i="1"/>
  <c r="F2153" i="1"/>
  <c r="G2154" i="1"/>
  <c r="C2156" i="1"/>
  <c r="D2157" i="1"/>
  <c r="E2158" i="1"/>
  <c r="F2159" i="1"/>
  <c r="G2160" i="1"/>
  <c r="C2162" i="1"/>
  <c r="E2164" i="1"/>
  <c r="F2165" i="1"/>
  <c r="G2166" i="1"/>
  <c r="D2169" i="1"/>
  <c r="E2170" i="1"/>
  <c r="F2171" i="1"/>
  <c r="G2172" i="1"/>
  <c r="C2174" i="1"/>
  <c r="E2176" i="1"/>
  <c r="F2177" i="1"/>
  <c r="G2178" i="1"/>
  <c r="C2180" i="1"/>
  <c r="D2181" i="1"/>
  <c r="E2182" i="1"/>
  <c r="F2183" i="1"/>
  <c r="G2184" i="1"/>
  <c r="F2148" i="1"/>
  <c r="C2151" i="1"/>
  <c r="E2153" i="1"/>
  <c r="G2155" i="1"/>
  <c r="D2158" i="1"/>
  <c r="F2160" i="1"/>
  <c r="G2161" i="1"/>
  <c r="C2163" i="1"/>
  <c r="D2164" i="1"/>
  <c r="E2165" i="1"/>
  <c r="F2166" i="1"/>
  <c r="G2167" i="1"/>
  <c r="C2169" i="1"/>
  <c r="D2170" i="1"/>
  <c r="E2171" i="1"/>
  <c r="F2172" i="1"/>
  <c r="G2173" i="1"/>
  <c r="C2175" i="1"/>
  <c r="D2176" i="1"/>
  <c r="E2177" i="1"/>
  <c r="F2178" i="1"/>
  <c r="G2179" i="1"/>
  <c r="C2181" i="1"/>
  <c r="E2183" i="1"/>
  <c r="G2185" i="1"/>
  <c r="E2184" i="1"/>
  <c r="C2109" i="1"/>
  <c r="D2110" i="1"/>
  <c r="F2112" i="1"/>
  <c r="G2113" i="1"/>
  <c r="C2115" i="1"/>
  <c r="D2116" i="1"/>
  <c r="F2118" i="1"/>
  <c r="G2119" i="1"/>
  <c r="C2121" i="1"/>
  <c r="D2122" i="1"/>
  <c r="F2124" i="1"/>
  <c r="G2125" i="1"/>
  <c r="C2127" i="1"/>
  <c r="D2128" i="1"/>
  <c r="F2130" i="1"/>
  <c r="G2131" i="1"/>
  <c r="C2133" i="1"/>
  <c r="D2134" i="1"/>
  <c r="E2135" i="1"/>
  <c r="F2136" i="1"/>
  <c r="G2137" i="1"/>
  <c r="C2139" i="1"/>
  <c r="D2140" i="1"/>
  <c r="E2141" i="1"/>
  <c r="F2142" i="1"/>
  <c r="G2143" i="1"/>
  <c r="C2145" i="1"/>
  <c r="D2146" i="1"/>
  <c r="C2148" i="1"/>
  <c r="D2149" i="1"/>
  <c r="E2150" i="1"/>
  <c r="F2151" i="1"/>
  <c r="G2152" i="1"/>
  <c r="C2154" i="1"/>
  <c r="D2155" i="1"/>
  <c r="E2156" i="1"/>
  <c r="F2157" i="1"/>
  <c r="G2158" i="1"/>
  <c r="C2160" i="1"/>
  <c r="E2162" i="1"/>
  <c r="G2164" i="1"/>
  <c r="C2166" i="1"/>
  <c r="D2167" i="1"/>
  <c r="E2168" i="1"/>
  <c r="F2169" i="1"/>
  <c r="G2170" i="1"/>
  <c r="C2172" i="1"/>
  <c r="D2173" i="1"/>
  <c r="E2174" i="1"/>
  <c r="F2175" i="1"/>
  <c r="G2176" i="1"/>
  <c r="C2178" i="1"/>
  <c r="D2179" i="1"/>
  <c r="E2180" i="1"/>
  <c r="F2181" i="1"/>
  <c r="G2182" i="1"/>
  <c r="C2184" i="1"/>
  <c r="D2185" i="1"/>
  <c r="C2149" i="1"/>
  <c r="F2152" i="1"/>
  <c r="E2157" i="1"/>
  <c r="G2171" i="1"/>
  <c r="C2179" i="1"/>
  <c r="G2147" i="1"/>
  <c r="D2150" i="1"/>
  <c r="E2151" i="1"/>
  <c r="G2153" i="1"/>
  <c r="C2155" i="1"/>
  <c r="D2156" i="1"/>
  <c r="F2158" i="1"/>
  <c r="G2159" i="1"/>
  <c r="C2161" i="1"/>
  <c r="D2162" i="1"/>
  <c r="E2163" i="1"/>
  <c r="G2165" i="1"/>
  <c r="C2167" i="1"/>
  <c r="D2168" i="1"/>
  <c r="E2169" i="1"/>
  <c r="F2170" i="1"/>
  <c r="C2173" i="1"/>
  <c r="D2174" i="1"/>
  <c r="E2175" i="1"/>
  <c r="F2176" i="1"/>
  <c r="G2177" i="1"/>
  <c r="D2180" i="1"/>
  <c r="E2181" i="1"/>
  <c r="F2182" i="1"/>
  <c r="G2183" i="1"/>
  <c r="C2185" i="1"/>
  <c r="D2147" i="1"/>
  <c r="E2148" i="1"/>
  <c r="F2149" i="1"/>
  <c r="G2150" i="1"/>
  <c r="C2152" i="1"/>
  <c r="E2154" i="1"/>
  <c r="F2155" i="1"/>
  <c r="E2112" i="1"/>
  <c r="C2134" i="1"/>
  <c r="F2119" i="1"/>
  <c r="G2126" i="1"/>
  <c r="D2141" i="1"/>
  <c r="C2146" i="1"/>
  <c r="G2108" i="1"/>
  <c r="C2110" i="1"/>
  <c r="D2111" i="1"/>
  <c r="F2113" i="1"/>
  <c r="G2114" i="1"/>
  <c r="C2116" i="1"/>
  <c r="D2117" i="1"/>
  <c r="E2118" i="1"/>
  <c r="G2120" i="1"/>
  <c r="C2122" i="1"/>
  <c r="D2123" i="1"/>
  <c r="E2124" i="1"/>
  <c r="F2125" i="1"/>
  <c r="C2128" i="1"/>
  <c r="D2129" i="1"/>
  <c r="E2130" i="1"/>
  <c r="F2131" i="1"/>
  <c r="G2132" i="1"/>
  <c r="D2135" i="1"/>
  <c r="E2136" i="1"/>
  <c r="F2137" i="1"/>
  <c r="G2138" i="1"/>
  <c r="C2140" i="1"/>
  <c r="E2142" i="1"/>
  <c r="F2143" i="1"/>
  <c r="G2144" i="1"/>
  <c r="C2147" i="1"/>
  <c r="D2148" i="1"/>
  <c r="E2149" i="1"/>
  <c r="F2150" i="1"/>
  <c r="G2151" i="1"/>
  <c r="C2153" i="1"/>
  <c r="D2154" i="1"/>
  <c r="E2155" i="1"/>
  <c r="F2156" i="1"/>
  <c r="G2157" i="1"/>
  <c r="C2159" i="1"/>
  <c r="D2160" i="1"/>
  <c r="E2161" i="1"/>
  <c r="F2162" i="1"/>
  <c r="G2163" i="1"/>
  <c r="C2165" i="1"/>
  <c r="D2166" i="1"/>
  <c r="E2167" i="1"/>
  <c r="F2168" i="1"/>
  <c r="G2169" i="1"/>
  <c r="C2171" i="1"/>
  <c r="D2172" i="1"/>
  <c r="E2173" i="1"/>
  <c r="F2174" i="1"/>
  <c r="G2175" i="1"/>
  <c r="C2177" i="1"/>
  <c r="D2178" i="1"/>
  <c r="E2179" i="1"/>
  <c r="F2180" i="1"/>
  <c r="G2181" i="1"/>
  <c r="C2183" i="1"/>
  <c r="D2184" i="1"/>
  <c r="E2185" i="1"/>
  <c r="F2108" i="1"/>
  <c r="G2109" i="1"/>
  <c r="C2111" i="1"/>
  <c r="D2112" i="1"/>
  <c r="E2113" i="1"/>
  <c r="F2114" i="1"/>
  <c r="G2115" i="1"/>
  <c r="C2117" i="1"/>
  <c r="D2118" i="1"/>
  <c r="E2119" i="1"/>
  <c r="F2120" i="1"/>
  <c r="G2121" i="1"/>
  <c r="C2123" i="1"/>
  <c r="D2124" i="1"/>
  <c r="E2125" i="1"/>
  <c r="F2126" i="1"/>
  <c r="G2127" i="1"/>
  <c r="C2129" i="1"/>
  <c r="D2130" i="1"/>
  <c r="E2131" i="1"/>
  <c r="F2132" i="1"/>
  <c r="G2133" i="1"/>
  <c r="C2135" i="1"/>
  <c r="D2136" i="1"/>
  <c r="E2137" i="1"/>
  <c r="F2138" i="1"/>
  <c r="G2139" i="1"/>
  <c r="C2141" i="1"/>
  <c r="D2142" i="1"/>
  <c r="E2143" i="1"/>
  <c r="F2144" i="1"/>
  <c r="G2145" i="1"/>
  <c r="C2144" i="1"/>
  <c r="D2145" i="1"/>
</calcChain>
</file>

<file path=xl/sharedStrings.xml><?xml version="1.0" encoding="utf-8"?>
<sst xmlns="http://schemas.openxmlformats.org/spreadsheetml/2006/main" count="56563" uniqueCount="103">
  <si>
    <t>Library</t>
  </si>
  <si>
    <t>Borrower category</t>
  </si>
  <si>
    <t>Total items checked out/renewed</t>
  </si>
  <si>
    <t>Adult items checked out/renewed</t>
  </si>
  <si>
    <t>Young-adult items checked out/renewed</t>
  </si>
  <si>
    <t>Juvenile items checked out/renewed</t>
  </si>
  <si>
    <t>Other items checked out/renewed</t>
  </si>
  <si>
    <t>Atchison Public Library</t>
  </si>
  <si>
    <t>Adult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</si>
  <si>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</si>
  <si>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</si>
  <si>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</si>
  <si>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</si>
  <si>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</si>
  <si>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</si>
  <si>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</si>
  <si>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</si>
  <si>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</si>
  <si>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</si>
  <si>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</si>
  <si>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</si>
  <si>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</si>
  <si>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</si>
  <si>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</si>
  <si>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</si>
  <si>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</si>
  <si>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</si>
  <si>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</si>
  <si>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</si>
  <si>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</si>
  <si>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</si>
  <si>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</si>
  <si>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</si>
  <si>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</si>
  <si>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</si>
  <si>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</si>
  <si>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</si>
  <si>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</si>
  <si>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</si>
  <si>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</si>
  <si>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</si>
  <si>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</si>
  <si>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</si>
  <si>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</si>
  <si>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</si>
  <si>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</si>
  <si>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</si>
  <si>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</si>
  <si>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</si>
  <si>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</si>
  <si>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</si>
  <si>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</si>
  <si>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</si>
  <si>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</si>
  <si>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</si>
  <si>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</si>
  <si>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</si>
  <si>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</si>
  <si>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</si>
  <si>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</si>
  <si>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</si>
  <si>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</si>
  <si>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</si>
  <si>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</si>
  <si>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</si>
  <si>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</si>
  <si>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</si>
  <si>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</si>
  <si>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</si>
  <si>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</si>
  <si>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</si>
  <si>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</si>
  <si>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</si>
  <si>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</si>
  <si>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</si>
  <si>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</si>
  <si>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</si>
  <si>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</si>
  <si>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</si>
  <si>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</si>
  <si>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</si>
  <si>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</si>
  <si>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</si>
  <si>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</si>
  <si>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</si>
  <si>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</si>
  <si>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</si>
  <si>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</si>
  <si>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</si>
  <si>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</si>
  <si>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</si>
  <si>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</si>
  <si>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</si>
  <si>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</si>
  <si>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</si>
  <si>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</si>
  <si>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</si>
  <si>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</si>
  <si>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</si>
  <si>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</si>
  <si>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YY Doniphan County Library -- Combined</t>
  </si>
  <si>
    <t>ZZ Prairie Hills Schools -- Combined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</si>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</sst>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33" borderId="12" xfId="0" applyFill="1" applyBorder="1" applyAlignment="1">
      <alignment horizontal="left" vertical="center" wrapText="1"/>
    </xf>
    <xf numFmtId="0" fontId="0" fillId="34" borderId="12" xfId="0" applyFill="1" applyBorder="1" applyAlignment="1">
      <alignment horizontal="left" vertical="center" wrapText="1"/>
    </xf>
    <xf numFmtId="0" fontId="0" fillId="36" borderId="12" xfId="0" applyFill="1" applyBorder="1" applyAlignment="1">
      <alignment horizontal="left" vertical="center" wrapText="1"/>
    </xf>
    <xf numFmtId="0" fontId="0" fillId="35" borderId="12" xfId="0" applyFill="1" applyBorder="1" applyAlignment="1">
      <alignment horizontal="left" vertical="center" wrapText="1"/>
    </xf>
    <xf numFmtId="0" fontId="0" fillId="37" borderId="12" xfId="0" applyFill="1" applyBorder="1" applyAlignment="1">
      <alignment horizontal="left" vertical="center" wrapText="1"/>
    </xf>
    <xf numFmtId="0" fontId="0" fillId="38" borderId="12" xfId="0" applyFill="1" applyBorder="1" applyAlignment="1">
      <alignment horizontal="left" vertical="center" wrapText="1"/>
    </xf>
    <xf numFmtId="0" fontId="0" fillId="39" borderId="12" xfId="0" applyFill="1" applyBorder="1" applyAlignment="1">
      <alignment horizontal="left" vertical="center" wrapText="1"/>
    </xf>
    <xf numFmtId="0" fontId="0" fillId="40" borderId="12" xfId="0" applyFill="1" applyBorder="1" applyAlignment="1">
      <alignment horizontal="left" vertical="center" wrapText="1"/>
    </xf>
    <xf numFmtId="0" fontId="0" fillId="33" borderId="11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6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 wrapText="1"/>
    </xf>
    <xf numFmtId="0" fontId="0" fillId="37" borderId="11" xfId="0" applyFill="1" applyBorder="1" applyAlignment="1">
      <alignment horizontal="left" vertical="center" wrapText="1"/>
    </xf>
    <xf numFmtId="0" fontId="0" fillId="38" borderId="11" xfId="0" applyFill="1" applyBorder="1" applyAlignment="1">
      <alignment horizontal="left" vertical="center" wrapText="1"/>
    </xf>
    <xf numFmtId="0" fontId="0" fillId="39" borderId="11" xfId="0" applyFill="1" applyBorder="1" applyAlignment="1">
      <alignment horizontal="left" vertical="center" wrapText="1"/>
    </xf>
    <xf numFmtId="0" fontId="0" fillId="40" borderId="11" xfId="0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85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f>January!C2+February!C2+March!C2+April!C2+May!C2+June!C2+July!C2+August!C2+September!C2+October!C2+November!C2+December!C2</f>
        <v>49442</v>
      </c>
      <c r="D2" s="3">
        <f>January!D2+February!D2+March!D2+April!D2+May!D2+June!D2+July!D2+August!D2+September!D2+October!D2+November!D2+December!D2</f>
        <v>23060</v>
      </c>
      <c r="E2" s="3">
        <f>January!E2+February!E2+March!E2+April!E2+May!E2+June!E2+July!E2+August!E2+September!E2+October!E2+November!E2+December!E2</f>
        <v>2432</v>
      </c>
      <c r="F2" s="3">
        <f>January!F2+February!F2+March!F2+April!F2+May!F2+June!F2+July!F2+August!F2+September!F2+October!F2+November!F2+December!F2</f>
        <v>23946</v>
      </c>
      <c r="G2" s="3">
        <f>January!G2+February!G2+March!G2+April!G2+May!G2+June!G2+July!G2+August!G2+September!G2+October!G2+November!G2+December!G2</f>
        <v>4</v>
      </c>
    </row>
    <row r="3" spans="1:7" ht="30" customHeight="1" x14ac:dyDescent="0.25">
      <c r="A3" s="20" t="s">
        <v>7</v>
      </c>
      <c r="B3" s="12" t="s">
        <v>9</v>
      </c>
      <c r="C3" s="4">
        <f>January!C3+February!C3+March!C3+April!C3+May!C3+June!C3+July!C3+August!C3+September!C3+October!C3+November!C3+December!C3</f>
        <v>573</v>
      </c>
      <c r="D3" s="4">
        <f>January!D3+February!D3+March!D3+April!D3+May!D3+June!D3+July!D3+August!D3+September!D3+October!D3+November!D3+December!D3</f>
        <v>339</v>
      </c>
      <c r="E3" s="4">
        <f>January!E3+February!E3+March!E3+April!E3+May!E3+June!E3+July!E3+August!E3+September!E3+October!E3+November!E3+December!E3</f>
        <v>98</v>
      </c>
      <c r="F3" s="4">
        <f>January!F3+February!F3+March!F3+April!F3+May!F3+June!F3+July!F3+August!F3+September!F3+October!F3+November!F3+December!F3</f>
        <v>136</v>
      </c>
      <c r="G3" s="4">
        <f>January!G3+February!G3+March!G3+April!G3+May!G3+June!G3+July!G3+August!G3+September!G3+October!G3+November!G3+December!G3</f>
        <v>0</v>
      </c>
    </row>
    <row r="4" spans="1:7" ht="30" customHeight="1" x14ac:dyDescent="0.25">
      <c r="A4" s="19" t="s">
        <v>7</v>
      </c>
      <c r="B4" s="11" t="s">
        <v>10</v>
      </c>
      <c r="C4" s="3">
        <f>January!C4+February!C4+March!C4+April!C4+May!C4+June!C4+July!C4+August!C4+September!C4+October!C4+November!C4+December!C4</f>
        <v>0</v>
      </c>
      <c r="D4" s="3">
        <f>January!D4+February!D4+March!D4+April!D4+May!D4+June!D4+July!D4+August!D4+September!D4+October!D4+November!D4+December!D4</f>
        <v>0</v>
      </c>
      <c r="E4" s="3">
        <f>January!E4+February!E4+March!E4+April!E4+May!E4+June!E4+July!E4+August!E4+September!E4+October!E4+November!E4+December!E4</f>
        <v>0</v>
      </c>
      <c r="F4" s="3">
        <f>January!F4+February!F4+March!F4+April!F4+May!F4+June!F4+July!F4+August!F4+September!F4+October!F4+November!F4+December!F4</f>
        <v>0</v>
      </c>
      <c r="G4" s="3">
        <f>January!G4+February!G4+March!G4+April!G4+May!G4+June!G4+July!G4+August!G4+September!G4+October!G4+November!G4+December!G4</f>
        <v>0</v>
      </c>
    </row>
    <row r="5" spans="1:7" ht="30" customHeight="1" x14ac:dyDescent="0.25">
      <c r="A5" s="20" t="s">
        <v>7</v>
      </c>
      <c r="B5" s="12" t="s">
        <v>11</v>
      </c>
      <c r="C5" s="4">
        <f>January!C5+February!C5+March!C5+April!C5+May!C5+June!C5+July!C5+August!C5+September!C5+October!C5+November!C5+December!C5</f>
        <v>638</v>
      </c>
      <c r="D5" s="4">
        <f>January!D5+February!D5+March!D5+April!D5+May!D5+June!D5+July!D5+August!D5+September!D5+October!D5+November!D5+December!D5</f>
        <v>638</v>
      </c>
      <c r="E5" s="4">
        <f>January!E5+February!E5+March!E5+April!E5+May!E5+June!E5+July!E5+August!E5+September!E5+October!E5+November!E5+December!E5</f>
        <v>0</v>
      </c>
      <c r="F5" s="4">
        <f>January!F5+February!F5+March!F5+April!F5+May!F5+June!F5+July!F5+August!F5+September!F5+October!F5+November!F5+December!F5</f>
        <v>0</v>
      </c>
      <c r="G5" s="4">
        <f>January!G5+February!G5+March!G5+April!G5+May!G5+June!G5+July!G5+August!G5+September!G5+October!G5+November!G5+December!G5</f>
        <v>0</v>
      </c>
    </row>
    <row r="6" spans="1:7" ht="30" customHeight="1" x14ac:dyDescent="0.25">
      <c r="A6" s="19" t="s">
        <v>7</v>
      </c>
      <c r="B6" s="11" t="s">
        <v>12</v>
      </c>
      <c r="C6" s="3">
        <f>January!C6+February!C6+March!C6+April!C6+May!C6+June!C6+July!C6+August!C6+September!C6+October!C6+November!C6+December!C6</f>
        <v>0</v>
      </c>
      <c r="D6" s="3">
        <f>January!D6+February!D6+March!D6+April!D6+May!D6+June!D6+July!D6+August!D6+September!D6+October!D6+November!D6+December!D6</f>
        <v>0</v>
      </c>
      <c r="E6" s="3">
        <f>January!E6+February!E6+March!E6+April!E6+May!E6+June!E6+July!E6+August!E6+September!E6+October!E6+November!E6+December!E6</f>
        <v>0</v>
      </c>
      <c r="F6" s="3">
        <f>January!F6+February!F6+March!F6+April!F6+May!F6+June!F6+July!F6+August!F6+September!F6+October!F6+November!F6+December!F6</f>
        <v>0</v>
      </c>
      <c r="G6" s="3">
        <f>January!G6+February!G6+March!G6+April!G6+May!G6+June!G6+July!G6+August!G6+September!G6+October!G6+November!G6+December!G6</f>
        <v>0</v>
      </c>
    </row>
    <row r="7" spans="1:7" ht="30" customHeight="1" x14ac:dyDescent="0.25">
      <c r="A7" s="20" t="s">
        <v>7</v>
      </c>
      <c r="B7" s="12" t="s">
        <v>13</v>
      </c>
      <c r="C7" s="4">
        <f>January!C7+February!C7+March!C7+April!C7+May!C7+June!C7+July!C7+August!C7+September!C7+October!C7+November!C7+December!C7</f>
        <v>0</v>
      </c>
      <c r="D7" s="4">
        <f>January!D7+February!D7+March!D7+April!D7+May!D7+June!D7+July!D7+August!D7+September!D7+October!D7+November!D7+December!D7</f>
        <v>0</v>
      </c>
      <c r="E7" s="4">
        <f>January!E7+February!E7+March!E7+April!E7+May!E7+June!E7+July!E7+August!E7+September!E7+October!E7+November!E7+December!E7</f>
        <v>0</v>
      </c>
      <c r="F7" s="4">
        <f>January!F7+February!F7+March!F7+April!F7+May!F7+June!F7+July!F7+August!F7+September!F7+October!F7+November!F7+December!F7</f>
        <v>0</v>
      </c>
      <c r="G7" s="4">
        <f>January!G7+February!G7+March!G7+April!G7+May!G7+June!G7+July!G7+August!G7+September!G7+October!G7+November!G7+December!G7</f>
        <v>0</v>
      </c>
    </row>
    <row r="8" spans="1:7" ht="30" customHeight="1" x14ac:dyDescent="0.25">
      <c r="A8" s="19" t="s">
        <v>7</v>
      </c>
      <c r="B8" s="11" t="s">
        <v>14</v>
      </c>
      <c r="C8" s="3">
        <f>January!C8+February!C8+March!C8+April!C8+May!C8+June!C8+July!C8+August!C8+September!C8+October!C8+November!C8+December!C8</f>
        <v>5215</v>
      </c>
      <c r="D8" s="3">
        <f>January!D8+February!D8+March!D8+April!D8+May!D8+June!D8+July!D8+August!D8+September!D8+October!D8+November!D8+December!D8</f>
        <v>3281</v>
      </c>
      <c r="E8" s="3">
        <f>January!E8+February!E8+March!E8+April!E8+May!E8+June!E8+July!E8+August!E8+September!E8+October!E8+November!E8+December!E8</f>
        <v>154</v>
      </c>
      <c r="F8" s="3">
        <f>January!F8+February!F8+March!F8+April!F8+May!F8+June!F8+July!F8+August!F8+September!F8+October!F8+November!F8+December!F8</f>
        <v>1780</v>
      </c>
      <c r="G8" s="3">
        <f>January!G8+February!G8+March!G8+April!G8+May!G8+June!G8+July!G8+August!G8+September!G8+October!G8+November!G8+December!G8</f>
        <v>0</v>
      </c>
    </row>
    <row r="9" spans="1:7" ht="30" customHeight="1" x14ac:dyDescent="0.25">
      <c r="A9" s="20" t="s">
        <v>7</v>
      </c>
      <c r="B9" s="12" t="s">
        <v>15</v>
      </c>
      <c r="C9" s="4">
        <f>January!C9+February!C9+March!C9+April!C9+May!C9+June!C9+July!C9+August!C9+September!C9+October!C9+November!C9+December!C9</f>
        <v>0</v>
      </c>
      <c r="D9" s="4">
        <f>January!D9+February!D9+March!D9+April!D9+May!D9+June!D9+July!D9+August!D9+September!D9+October!D9+November!D9+December!D9</f>
        <v>0</v>
      </c>
      <c r="E9" s="4">
        <f>January!E9+February!E9+March!E9+April!E9+May!E9+June!E9+July!E9+August!E9+September!E9+October!E9+November!E9+December!E9</f>
        <v>0</v>
      </c>
      <c r="F9" s="4">
        <f>January!F9+February!F9+March!F9+April!F9+May!F9+June!F9+July!F9+August!F9+September!F9+October!F9+November!F9+December!F9</f>
        <v>0</v>
      </c>
      <c r="G9" s="4">
        <f>January!G9+February!G9+March!G9+April!G9+May!G9+June!G9+July!G9+August!G9+September!G9+October!G9+November!G9+December!G9</f>
        <v>0</v>
      </c>
    </row>
    <row r="10" spans="1:7" ht="30" customHeight="1" x14ac:dyDescent="0.25">
      <c r="A10" s="19" t="s">
        <v>7</v>
      </c>
      <c r="B10" s="11" t="s">
        <v>16</v>
      </c>
      <c r="C10" s="3">
        <f>January!C10+February!C10+March!C10+April!C10+May!C10+June!C10+July!C10+August!C10+September!C10+October!C10+November!C10+December!C10</f>
        <v>0</v>
      </c>
      <c r="D10" s="3">
        <f>January!D10+February!D10+March!D10+April!D10+May!D10+June!D10+July!D10+August!D10+September!D10+October!D10+November!D10+December!D10</f>
        <v>0</v>
      </c>
      <c r="E10" s="3">
        <f>January!E10+February!E10+March!E10+April!E10+May!E10+June!E10+July!E10+August!E10+September!E10+October!E10+November!E10+December!E10</f>
        <v>0</v>
      </c>
      <c r="F10" s="3">
        <f>January!F10+February!F10+March!F10+April!F10+May!F10+June!F10+July!F10+August!F10+September!F10+October!F10+November!F10+December!F10</f>
        <v>0</v>
      </c>
      <c r="G10" s="3">
        <f>January!G10+February!G10+March!G10+April!G10+May!G10+June!G10+July!G10+August!G10+September!G10+October!G10+November!G10+December!G10</f>
        <v>0</v>
      </c>
    </row>
    <row r="11" spans="1:7" ht="30" customHeight="1" x14ac:dyDescent="0.25">
      <c r="A11" s="20" t="s">
        <v>7</v>
      </c>
      <c r="B11" s="12" t="s">
        <v>17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4">
        <f>January!E11+February!E11+March!E11+April!E11+May!E11+June!E11+July!E11+August!E11+September!E11+October!E11+November!E11+December!E11</f>
        <v>0</v>
      </c>
      <c r="F11" s="4">
        <f>January!F11+February!F11+March!F11+April!F11+May!F11+June!F11+July!F11+August!F11+September!F11+October!F11+November!F11+December!F11</f>
        <v>0</v>
      </c>
      <c r="G11" s="4">
        <f>January!G11+February!G11+March!G11+April!G11+May!G11+June!G11+July!G11+August!G11+September!G11+October!G11+November!G11+December!G11</f>
        <v>0</v>
      </c>
    </row>
    <row r="12" spans="1:7" ht="30" customHeight="1" x14ac:dyDescent="0.25">
      <c r="A12" s="19" t="s">
        <v>7</v>
      </c>
      <c r="B12" s="11" t="s">
        <v>18</v>
      </c>
      <c r="C12" s="3">
        <f>January!C12+February!C12+March!C12+April!C12+May!C12+June!C12+July!C12+August!C12+September!C12+October!C12+November!C12+December!C12</f>
        <v>0</v>
      </c>
      <c r="D12" s="3">
        <f>January!D12+February!D12+March!D12+April!D12+May!D12+June!D12+July!D12+August!D12+September!D12+October!D12+November!D12+December!D12</f>
        <v>0</v>
      </c>
      <c r="E12" s="3">
        <f>January!E12+February!E12+March!E12+April!E12+May!E12+June!E12+July!E12+August!E12+September!E12+October!E12+November!E12+December!E12</f>
        <v>0</v>
      </c>
      <c r="F12" s="3">
        <f>January!F12+February!F12+March!F12+April!F12+May!F12+June!F12+July!F12+August!F12+September!F12+October!F12+November!F12+December!F12</f>
        <v>0</v>
      </c>
      <c r="G12" s="3">
        <f>January!G12+February!G12+March!G12+April!G12+May!G12+June!G12+July!G12+August!G12+September!G12+October!G12+November!G12+December!G12</f>
        <v>0</v>
      </c>
    </row>
    <row r="13" spans="1:7" ht="30" customHeight="1" x14ac:dyDescent="0.25">
      <c r="A13" s="20" t="s">
        <v>7</v>
      </c>
      <c r="B13" s="12" t="s">
        <v>19</v>
      </c>
      <c r="C13" s="4">
        <f>January!C13+February!C13+March!C13+April!C13+May!C13+June!C13+July!C13+August!C13+September!C13+October!C13+November!C13+December!C13</f>
        <v>0</v>
      </c>
      <c r="D13" s="4">
        <f>January!D13+February!D13+March!D13+April!D13+May!D13+June!D13+July!D13+August!D13+September!D13+October!D13+November!D13+December!D13</f>
        <v>0</v>
      </c>
      <c r="E13" s="4">
        <f>January!E13+February!E13+March!E13+April!E13+May!E13+June!E13+July!E13+August!E13+September!E13+October!E13+November!E13+December!E13</f>
        <v>0</v>
      </c>
      <c r="F13" s="4">
        <f>January!F13+February!F13+March!F13+April!F13+May!F13+June!F13+July!F13+August!F13+September!F13+October!F13+November!F13+December!F13</f>
        <v>0</v>
      </c>
      <c r="G13" s="4">
        <f>January!G13+February!G13+March!G13+April!G13+May!G13+June!G13+July!G13+August!G13+September!G13+October!G13+November!G13+December!G13</f>
        <v>0</v>
      </c>
    </row>
    <row r="14" spans="1:7" ht="30" customHeight="1" x14ac:dyDescent="0.25">
      <c r="A14" s="19" t="s">
        <v>7</v>
      </c>
      <c r="B14" s="11" t="s">
        <v>20</v>
      </c>
      <c r="C14" s="3">
        <f>January!C14+February!C14+March!C14+April!C14+May!C14+June!C14+July!C14+August!C14+September!C14+October!C14+November!C14+December!C14</f>
        <v>0</v>
      </c>
      <c r="D14" s="3">
        <f>January!D14+February!D14+March!D14+April!D14+May!D14+June!D14+July!D14+August!D14+September!D14+October!D14+November!D14+December!D14</f>
        <v>0</v>
      </c>
      <c r="E14" s="3">
        <f>January!E14+February!E14+March!E14+April!E14+May!E14+June!E14+July!E14+August!E14+September!E14+October!E14+November!E14+December!E14</f>
        <v>0</v>
      </c>
      <c r="F14" s="3">
        <f>January!F14+February!F14+March!F14+April!F14+May!F14+June!F14+July!F14+August!F14+September!F14+October!F14+November!F14+December!F14</f>
        <v>0</v>
      </c>
      <c r="G14" s="3">
        <f>January!G14+February!G14+March!G14+April!G14+May!G14+June!G14+July!G14+August!G14+September!G14+October!G14+November!G14+December!G14</f>
        <v>0</v>
      </c>
    </row>
    <row r="15" spans="1:7" ht="30" customHeight="1" x14ac:dyDescent="0.25">
      <c r="A15" s="20" t="s">
        <v>7</v>
      </c>
      <c r="B15" s="12" t="s">
        <v>21</v>
      </c>
      <c r="C15" s="4">
        <f>January!C15+February!C15+March!C15+April!C15+May!C15+June!C15+July!C15+August!C15+September!C15+October!C15+November!C15+December!C15</f>
        <v>1</v>
      </c>
      <c r="D15" s="4">
        <f>January!D15+February!D15+March!D15+April!D15+May!D15+June!D15+July!D15+August!D15+September!D15+October!D15+November!D15+December!D15</f>
        <v>1</v>
      </c>
      <c r="E15" s="4">
        <f>January!E15+February!E15+March!E15+April!E15+May!E15+June!E15+July!E15+August!E15+September!E15+October!E15+November!E15+December!E15</f>
        <v>0</v>
      </c>
      <c r="F15" s="4">
        <f>January!F15+February!F15+March!F15+April!F15+May!F15+June!F15+July!F15+August!F15+September!F15+October!F15+November!F15+December!F15</f>
        <v>0</v>
      </c>
      <c r="G15" s="4">
        <f>January!G15+February!G15+March!G15+April!G15+May!G15+June!G15+July!G15+August!G15+September!G15+October!G15+November!G15+December!G15</f>
        <v>0</v>
      </c>
    </row>
    <row r="16" spans="1:7" ht="30" customHeight="1" x14ac:dyDescent="0.25">
      <c r="A16" s="19" t="s">
        <v>7</v>
      </c>
      <c r="B16" s="11" t="s">
        <v>22</v>
      </c>
      <c r="C16" s="3">
        <f>January!C16+February!C16+March!C16+April!C16+May!C16+June!C16+July!C16+August!C16+September!C16+October!C16+November!C16+December!C16</f>
        <v>14</v>
      </c>
      <c r="D16" s="3">
        <f>January!D16+February!D16+March!D16+April!D16+May!D16+June!D16+July!D16+August!D16+September!D16+October!D16+November!D16+December!D16</f>
        <v>3</v>
      </c>
      <c r="E16" s="3">
        <f>January!E16+February!E16+March!E16+April!E16+May!E16+June!E16+July!E16+August!E16+September!E16+October!E16+November!E16+December!E16</f>
        <v>2</v>
      </c>
      <c r="F16" s="3">
        <f>January!F16+February!F16+March!F16+April!F16+May!F16+June!F16+July!F16+August!F16+September!F16+October!F16+November!F16+December!F16</f>
        <v>9</v>
      </c>
      <c r="G16" s="3">
        <f>January!G16+February!G16+March!G16+April!G16+May!G16+June!G16+July!G16+August!G16+September!G16+October!G16+November!G16+December!G16</f>
        <v>0</v>
      </c>
    </row>
    <row r="17" spans="1:7" ht="30" customHeight="1" x14ac:dyDescent="0.25">
      <c r="A17" s="20" t="s">
        <v>7</v>
      </c>
      <c r="B17" s="12" t="s">
        <v>23</v>
      </c>
      <c r="C17" s="4">
        <f>January!C17+February!C17+March!C17+April!C17+May!C17+June!C17+July!C17+August!C17+September!C17+October!C17+November!C17+December!C17</f>
        <v>0</v>
      </c>
      <c r="D17" s="4">
        <f>January!D17+February!D17+March!D17+April!D17+May!D17+June!D17+July!D17+August!D17+September!D17+October!D17+November!D17+December!D17</f>
        <v>0</v>
      </c>
      <c r="E17" s="4">
        <f>January!E17+February!E17+March!E17+April!E17+May!E17+June!E17+July!E17+August!E17+September!E17+October!E17+November!E17+December!E17</f>
        <v>0</v>
      </c>
      <c r="F17" s="4">
        <f>January!F17+February!F17+March!F17+April!F17+May!F17+June!F17+July!F17+August!F17+September!F17+October!F17+November!F17+December!F17</f>
        <v>0</v>
      </c>
      <c r="G17" s="4">
        <f>January!G17+February!G17+March!G17+April!G17+May!G17+June!G17+July!G17+August!G17+September!G17+October!G17+November!G17+December!G17</f>
        <v>0</v>
      </c>
    </row>
    <row r="18" spans="1:7" ht="30" customHeight="1" x14ac:dyDescent="0.25">
      <c r="A18" s="19" t="s">
        <v>7</v>
      </c>
      <c r="B18" s="11" t="s">
        <v>24</v>
      </c>
      <c r="C18" s="3">
        <f>January!C18+February!C18+March!C18+April!C18+May!C18+June!C18+July!C18+August!C18+September!C18+October!C18+November!C18+December!C18</f>
        <v>46</v>
      </c>
      <c r="D18" s="3">
        <f>January!D18+February!D18+March!D18+April!D18+May!D18+June!D18+July!D18+August!D18+September!D18+October!D18+November!D18+December!D18</f>
        <v>5</v>
      </c>
      <c r="E18" s="3">
        <f>January!E18+February!E18+March!E18+April!E18+May!E18+June!E18+July!E18+August!E18+September!E18+October!E18+November!E18+December!E18</f>
        <v>0</v>
      </c>
      <c r="F18" s="3">
        <f>January!F18+February!F18+March!F18+April!F18+May!F18+June!F18+July!F18+August!F18+September!F18+October!F18+November!F18+December!F18</f>
        <v>41</v>
      </c>
      <c r="G18" s="3">
        <f>January!G18+February!G18+March!G18+April!G18+May!G18+June!G18+July!G18+August!G18+September!G18+October!G18+November!G18+December!G18</f>
        <v>0</v>
      </c>
    </row>
    <row r="19" spans="1:7" ht="30" customHeight="1" x14ac:dyDescent="0.25">
      <c r="A19" s="20" t="s">
        <v>7</v>
      </c>
      <c r="B19" s="12" t="s">
        <v>25</v>
      </c>
      <c r="C19" s="4">
        <f>January!C19+February!C19+March!C19+April!C19+May!C19+June!C19+July!C19+August!C19+September!C19+October!C19+November!C19+December!C19</f>
        <v>6940</v>
      </c>
      <c r="D19" s="4">
        <f>January!D19+February!D19+March!D19+April!D19+May!D19+June!D19+July!D19+August!D19+September!D19+October!D19+November!D19+December!D19</f>
        <v>1081</v>
      </c>
      <c r="E19" s="4">
        <f>January!E19+February!E19+March!E19+April!E19+May!E19+June!E19+July!E19+August!E19+September!E19+October!E19+November!E19+December!E19</f>
        <v>1035</v>
      </c>
      <c r="F19" s="4">
        <f>January!F19+February!F19+March!F19+April!F19+May!F19+June!F19+July!F19+August!F19+September!F19+October!F19+November!F19+December!F19</f>
        <v>4824</v>
      </c>
      <c r="G19" s="4">
        <f>January!G19+February!G19+March!G19+April!G19+May!G19+June!G19+July!G19+August!G19+September!G19+October!G19+November!G19+December!G19</f>
        <v>0</v>
      </c>
    </row>
    <row r="20" spans="1:7" ht="30" customHeight="1" x14ac:dyDescent="0.25">
      <c r="A20" s="19" t="s">
        <v>7</v>
      </c>
      <c r="B20" s="11" t="s">
        <v>26</v>
      </c>
      <c r="C20" s="3">
        <f>January!C20+February!C20+March!C20+April!C20+May!C20+June!C20+July!C20+August!C20+September!C20+October!C20+November!C20+December!C20</f>
        <v>2</v>
      </c>
      <c r="D20" s="3">
        <f>January!D20+February!D20+March!D20+April!D20+May!D20+June!D20+July!D20+August!D20+September!D20+October!D20+November!D20+December!D20</f>
        <v>1</v>
      </c>
      <c r="E20" s="3">
        <f>January!E20+February!E20+March!E20+April!E20+May!E20+June!E20+July!E20+August!E20+September!E20+October!E20+November!E20+December!E20</f>
        <v>0</v>
      </c>
      <c r="F20" s="3">
        <f>January!F20+February!F20+March!F20+April!F20+May!F20+June!F20+July!F20+August!F20+September!F20+October!F20+November!F20+December!F20</f>
        <v>1</v>
      </c>
      <c r="G20" s="3">
        <f>January!G20+February!G20+March!G20+April!G20+May!G20+June!G20+July!G20+August!G20+September!G20+October!G20+November!G20+December!G20</f>
        <v>0</v>
      </c>
    </row>
    <row r="21" spans="1:7" ht="30" customHeight="1" x14ac:dyDescent="0.25">
      <c r="A21" s="20" t="s">
        <v>7</v>
      </c>
      <c r="B21" s="12" t="s">
        <v>27</v>
      </c>
      <c r="C21" s="4">
        <f>January!C21+February!C21+March!C21+April!C21+May!C21+June!C21+July!C21+August!C21+September!C21+October!C21+November!C21+December!C21</f>
        <v>96</v>
      </c>
      <c r="D21" s="4">
        <f>January!D21+February!D21+March!D21+April!D21+May!D21+June!D21+July!D21+August!D21+September!D21+October!D21+November!D21+December!D21</f>
        <v>39</v>
      </c>
      <c r="E21" s="4">
        <f>January!E21+February!E21+March!E21+April!E21+May!E21+June!E21+July!E21+August!E21+September!E21+October!E21+November!E21+December!E21</f>
        <v>36</v>
      </c>
      <c r="F21" s="4">
        <f>January!F21+February!F21+March!F21+April!F21+May!F21+June!F21+July!F21+August!F21+September!F21+October!F21+November!F21+December!F21</f>
        <v>21</v>
      </c>
      <c r="G21" s="4">
        <f>January!G21+February!G21+March!G21+April!G21+May!G21+June!G21+July!G21+August!G21+September!G21+October!G21+November!G21+December!G21</f>
        <v>0</v>
      </c>
    </row>
    <row r="22" spans="1:7" ht="30" customHeight="1" x14ac:dyDescent="0.25">
      <c r="A22" s="19" t="s">
        <v>7</v>
      </c>
      <c r="B22" s="11" t="s">
        <v>28</v>
      </c>
      <c r="C22" s="3">
        <f>January!C22+February!C22+March!C22+April!C22+May!C22+June!C22+July!C22+August!C22+September!C22+October!C22+November!C22+December!C22</f>
        <v>0</v>
      </c>
      <c r="D22" s="3">
        <f>January!D22+February!D22+March!D22+April!D22+May!D22+June!D22+July!D22+August!D22+September!D22+October!D22+November!D22+December!D22</f>
        <v>0</v>
      </c>
      <c r="E22" s="3">
        <f>January!E22+February!E22+March!E22+April!E22+May!E22+June!E22+July!E22+August!E22+September!E22+October!E22+November!E22+December!E22</f>
        <v>0</v>
      </c>
      <c r="F22" s="3">
        <f>January!F22+February!F22+March!F22+April!F22+May!F22+June!F22+July!F22+August!F22+September!F22+October!F22+November!F22+December!F22</f>
        <v>0</v>
      </c>
      <c r="G22" s="3">
        <f>January!G22+February!G22+March!G22+April!G22+May!G22+June!G22+July!G22+August!G22+September!G22+October!G22+November!G22+December!G22</f>
        <v>0</v>
      </c>
    </row>
    <row r="23" spans="1:7" ht="30" customHeight="1" x14ac:dyDescent="0.25">
      <c r="A23" s="20" t="s">
        <v>7</v>
      </c>
      <c r="B23" s="12" t="s">
        <v>29</v>
      </c>
      <c r="C23" s="4">
        <f>January!C23+February!C23+March!C23+April!C23+May!C23+June!C23+July!C23+August!C23+September!C23+October!C23+November!C23+December!C23</f>
        <v>0</v>
      </c>
      <c r="D23" s="4">
        <f>January!D23+February!D23+March!D23+April!D23+May!D23+June!D23+July!D23+August!D23+September!D23+October!D23+November!D23+December!D23</f>
        <v>0</v>
      </c>
      <c r="E23" s="4">
        <f>January!E23+February!E23+March!E23+April!E23+May!E23+June!E23+July!E23+August!E23+September!E23+October!E23+November!E23+December!E23</f>
        <v>0</v>
      </c>
      <c r="F23" s="4">
        <f>January!F23+February!F23+March!F23+April!F23+May!F23+June!F23+July!F23+August!F23+September!F23+October!F23+November!F23+December!F23</f>
        <v>0</v>
      </c>
      <c r="G23" s="4">
        <f>January!G23+February!G23+March!G23+April!G23+May!G23+June!G23+July!G23+August!G23+September!G23+October!G23+November!G23+December!G23</f>
        <v>0</v>
      </c>
    </row>
    <row r="24" spans="1:7" ht="30" customHeight="1" x14ac:dyDescent="0.25">
      <c r="A24" s="19" t="s">
        <v>7</v>
      </c>
      <c r="B24" s="11" t="s">
        <v>30</v>
      </c>
      <c r="C24" s="3">
        <f>January!C24+February!C24+March!C24+April!C24+May!C24+June!C24+July!C24+August!C24+September!C24+October!C24+November!C24+December!C24</f>
        <v>0</v>
      </c>
      <c r="D24" s="3">
        <f>January!D24+February!D24+March!D24+April!D24+May!D24+June!D24+July!D24+August!D24+September!D24+October!D24+November!D24+December!D24</f>
        <v>0</v>
      </c>
      <c r="E24" s="3">
        <f>January!E24+February!E24+March!E24+April!E24+May!E24+June!E24+July!E24+August!E24+September!E24+October!E24+November!E24+December!E24</f>
        <v>0</v>
      </c>
      <c r="F24" s="3">
        <f>January!F24+February!F24+March!F24+April!F24+May!F24+June!F24+July!F24+August!F24+September!F24+October!F24+November!F24+December!F24</f>
        <v>0</v>
      </c>
      <c r="G24" s="3">
        <f>January!G24+February!G24+March!G24+April!G24+May!G24+June!G24+July!G24+August!G24+September!G24+October!G24+November!G24+December!G24</f>
        <v>0</v>
      </c>
    </row>
    <row r="25" spans="1:7" ht="30" customHeight="1" x14ac:dyDescent="0.25">
      <c r="A25" s="20" t="s">
        <v>7</v>
      </c>
      <c r="B25" s="12" t="s">
        <v>31</v>
      </c>
      <c r="C25" s="4">
        <f>January!C25+February!C25+March!C25+April!C25+May!C25+June!C25+July!C25+August!C25+September!C25+October!C25+November!C25+December!C25</f>
        <v>0</v>
      </c>
      <c r="D25" s="4">
        <f>January!D25+February!D25+March!D25+April!D25+May!D25+June!D25+July!D25+August!D25+September!D25+October!D25+November!D25+December!D25</f>
        <v>0</v>
      </c>
      <c r="E25" s="4">
        <f>January!E25+February!E25+March!E25+April!E25+May!E25+June!E25+July!E25+August!E25+September!E25+October!E25+November!E25+December!E25</f>
        <v>0</v>
      </c>
      <c r="F25" s="4">
        <f>January!F25+February!F25+March!F25+April!F25+May!F25+June!F25+July!F25+August!F25+September!F25+October!F25+November!F25+December!F25</f>
        <v>0</v>
      </c>
      <c r="G25" s="4">
        <f>January!G25+February!G25+March!G25+April!G25+May!G25+June!G25+July!G25+August!G25+September!G25+October!G25+November!G25+December!G25</f>
        <v>0</v>
      </c>
    </row>
    <row r="26" spans="1:7" ht="30" customHeight="1" x14ac:dyDescent="0.25">
      <c r="A26" s="19" t="s">
        <v>7</v>
      </c>
      <c r="B26" s="11" t="s">
        <v>32</v>
      </c>
      <c r="C26" s="3">
        <f>January!C26+February!C26+March!C26+April!C26+May!C26+June!C26+July!C26+August!C26+September!C26+October!C26+November!C26+December!C26</f>
        <v>0</v>
      </c>
      <c r="D26" s="3">
        <f>January!D26+February!D26+March!D26+April!D26+May!D26+June!D26+July!D26+August!D26+September!D26+October!D26+November!D26+December!D26</f>
        <v>0</v>
      </c>
      <c r="E26" s="3">
        <f>January!E26+February!E26+March!E26+April!E26+May!E26+June!E26+July!E26+August!E26+September!E26+October!E26+November!E26+December!E26</f>
        <v>0</v>
      </c>
      <c r="F26" s="3">
        <f>January!F26+February!F26+March!F26+April!F26+May!F26+June!F26+July!F26+August!F26+September!F26+October!F26+November!F26+December!F26</f>
        <v>0</v>
      </c>
      <c r="G26" s="3">
        <f>January!G26+February!G26+March!G26+April!G26+May!G26+June!G26+July!G26+August!G26+September!G26+October!G26+November!G26+December!G26</f>
        <v>0</v>
      </c>
    </row>
    <row r="27" spans="1:7" ht="30" customHeight="1" x14ac:dyDescent="0.25">
      <c r="A27" s="20" t="s">
        <v>7</v>
      </c>
      <c r="B27" s="12" t="s">
        <v>33</v>
      </c>
      <c r="C27" s="4">
        <f>January!C27+February!C27+March!C27+April!C27+May!C27+June!C27+July!C27+August!C27+September!C27+October!C27+November!C27+December!C27</f>
        <v>117</v>
      </c>
      <c r="D27" s="4">
        <f>January!D27+February!D27+March!D27+April!D27+May!D27+June!D27+July!D27+August!D27+September!D27+October!D27+November!D27+December!D27</f>
        <v>10</v>
      </c>
      <c r="E27" s="4">
        <f>January!E27+February!E27+March!E27+April!E27+May!E27+June!E27+July!E27+August!E27+September!E27+October!E27+November!E27+December!E27</f>
        <v>59</v>
      </c>
      <c r="F27" s="4">
        <f>January!F27+February!F27+March!F27+April!F27+May!F27+June!F27+July!F27+August!F27+September!F27+October!F27+November!F27+December!F27</f>
        <v>48</v>
      </c>
      <c r="G27" s="4">
        <f>January!G27+February!G27+March!G27+April!G27+May!G27+June!G27+July!G27+August!G27+September!G27+October!G27+November!G27+December!G27</f>
        <v>0</v>
      </c>
    </row>
    <row r="28" spans="1:7" ht="30" customHeight="1" x14ac:dyDescent="0.25">
      <c r="A28" s="19" t="s">
        <v>7</v>
      </c>
      <c r="B28" s="11" t="s">
        <v>34</v>
      </c>
      <c r="C28" s="3">
        <f>January!C28+February!C28+March!C28+April!C28+May!C28+June!C28+July!C28+August!C28+September!C28+October!C28+November!C28+December!C28</f>
        <v>0</v>
      </c>
      <c r="D28" s="3">
        <f>January!D28+February!D28+March!D28+April!D28+May!D28+June!D28+July!D28+August!D28+September!D28+October!D28+November!D28+December!D28</f>
        <v>0</v>
      </c>
      <c r="E28" s="3">
        <f>January!E28+February!E28+March!E28+April!E28+May!E28+June!E28+July!E28+August!E28+September!E28+October!E28+November!E28+December!E28</f>
        <v>0</v>
      </c>
      <c r="F28" s="3">
        <f>January!F28+February!F28+March!F28+April!F28+May!F28+June!F28+July!F28+August!F28+September!F28+October!F28+November!F28+December!F28</f>
        <v>0</v>
      </c>
      <c r="G28" s="3">
        <f>January!G28+February!G28+March!G28+April!G28+May!G28+June!G28+July!G28+August!G28+September!G28+October!G28+November!G28+December!G28</f>
        <v>0</v>
      </c>
    </row>
    <row r="29" spans="1:7" ht="30" customHeight="1" x14ac:dyDescent="0.25">
      <c r="A29" s="20" t="s">
        <v>7</v>
      </c>
      <c r="B29" s="12" t="s">
        <v>35</v>
      </c>
      <c r="C29" s="4">
        <f>January!C29+February!C29+March!C29+April!C29+May!C29+June!C29+July!C29+August!C29+September!C29+October!C29+November!C29+December!C29</f>
        <v>0</v>
      </c>
      <c r="D29" s="4">
        <f>January!D29+February!D29+March!D29+April!D29+May!D29+June!D29+July!D29+August!D29+September!D29+October!D29+November!D29+December!D29</f>
        <v>0</v>
      </c>
      <c r="E29" s="4">
        <f>January!E29+February!E29+March!E29+April!E29+May!E29+June!E29+July!E29+August!E29+September!E29+October!E29+November!E29+December!E29</f>
        <v>0</v>
      </c>
      <c r="F29" s="4">
        <f>January!F29+February!F29+March!F29+April!F29+May!F29+June!F29+July!F29+August!F29+September!F29+October!F29+November!F29+December!F29</f>
        <v>0</v>
      </c>
      <c r="G29" s="4">
        <f>January!G29+February!G29+March!G29+April!G29+May!G29+June!G29+July!G29+August!G29+September!G29+October!G29+November!G29+December!G29</f>
        <v>0</v>
      </c>
    </row>
    <row r="30" spans="1:7" ht="30" customHeight="1" x14ac:dyDescent="0.25">
      <c r="A30" s="19" t="s">
        <v>7</v>
      </c>
      <c r="B30" s="11" t="s">
        <v>36</v>
      </c>
      <c r="C30" s="3">
        <f>January!C30+February!C30+March!C30+April!C30+May!C30+June!C30+July!C30+August!C30+September!C30+October!C30+November!C30+December!C30</f>
        <v>683</v>
      </c>
      <c r="D30" s="3">
        <f>January!D30+February!D30+March!D30+April!D30+May!D30+June!D30+July!D30+August!D30+September!D30+October!D30+November!D30+December!D30</f>
        <v>512</v>
      </c>
      <c r="E30" s="3">
        <f>January!E30+February!E30+March!E30+April!E30+May!E30+June!E30+July!E30+August!E30+September!E30+October!E30+November!E30+December!E30</f>
        <v>69</v>
      </c>
      <c r="F30" s="3">
        <f>January!F30+February!F30+March!F30+April!F30+May!F30+June!F30+July!F30+August!F30+September!F30+October!F30+November!F30+December!F30</f>
        <v>102</v>
      </c>
      <c r="G30" s="3">
        <f>January!G30+February!G30+March!G30+April!G30+May!G30+June!G30+July!G30+August!G30+September!G30+October!G30+November!G30+December!G30</f>
        <v>0</v>
      </c>
    </row>
    <row r="31" spans="1:7" ht="30" customHeight="1" x14ac:dyDescent="0.25">
      <c r="A31" s="20" t="s">
        <v>7</v>
      </c>
      <c r="B31" s="12" t="s">
        <v>37</v>
      </c>
      <c r="C31" s="4">
        <f>January!C31+February!C31+March!C31+April!C31+May!C31+June!C31+July!C31+August!C31+September!C31+October!C31+November!C31+December!C31</f>
        <v>477</v>
      </c>
      <c r="D31" s="4">
        <f>January!D31+February!D31+March!D31+April!D31+May!D31+June!D31+July!D31+August!D31+September!D31+October!D31+November!D31+December!D31</f>
        <v>293</v>
      </c>
      <c r="E31" s="4">
        <f>January!E31+February!E31+March!E31+April!E31+May!E31+June!E31+July!E31+August!E31+September!E31+October!E31+November!E31+December!E31</f>
        <v>30</v>
      </c>
      <c r="F31" s="4">
        <f>January!F31+February!F31+March!F31+April!F31+May!F31+June!F31+July!F31+August!F31+September!F31+October!F31+November!F31+December!F31</f>
        <v>154</v>
      </c>
      <c r="G31" s="4">
        <f>January!G31+February!G31+March!G31+April!G31+May!G31+June!G31+July!G31+August!G31+September!G31+October!G31+November!G31+December!G31</f>
        <v>0</v>
      </c>
    </row>
    <row r="32" spans="1:7" ht="30" customHeight="1" x14ac:dyDescent="0.25">
      <c r="A32" s="19" t="s">
        <v>7</v>
      </c>
      <c r="B32" s="11" t="s">
        <v>38</v>
      </c>
      <c r="C32" s="3">
        <f>January!C32+February!C32+March!C32+April!C32+May!C32+June!C32+July!C32+August!C32+September!C32+October!C32+November!C32+December!C32</f>
        <v>735</v>
      </c>
      <c r="D32" s="3">
        <f>January!D32+February!D32+March!D32+April!D32+May!D32+June!D32+July!D32+August!D32+September!D32+October!D32+November!D32+December!D32</f>
        <v>342</v>
      </c>
      <c r="E32" s="3">
        <f>January!E32+February!E32+March!E32+April!E32+May!E32+June!E32+July!E32+August!E32+September!E32+October!E32+November!E32+December!E32</f>
        <v>45</v>
      </c>
      <c r="F32" s="3">
        <f>January!F32+February!F32+March!F32+April!F32+May!F32+June!F32+July!F32+August!F32+September!F32+October!F32+November!F32+December!F32</f>
        <v>348</v>
      </c>
      <c r="G32" s="3">
        <f>January!G32+February!G32+March!G32+April!G32+May!G32+June!G32+July!G32+August!G32+September!G32+October!G32+November!G32+December!G32</f>
        <v>0</v>
      </c>
    </row>
    <row r="33" spans="1:7" ht="30" customHeight="1" x14ac:dyDescent="0.25">
      <c r="A33" s="20" t="s">
        <v>7</v>
      </c>
      <c r="B33" s="12" t="s">
        <v>39</v>
      </c>
      <c r="C33" s="4">
        <f>January!C33+February!C33+March!C33+April!C33+May!C33+June!C33+July!C33+August!C33+September!C33+October!C33+November!C33+December!C33</f>
        <v>0</v>
      </c>
      <c r="D33" s="4">
        <f>January!D33+February!D33+March!D33+April!D33+May!D33+June!D33+July!D33+August!D33+September!D33+October!D33+November!D33+December!D33</f>
        <v>0</v>
      </c>
      <c r="E33" s="4">
        <f>January!E33+February!E33+March!E33+April!E33+May!E33+June!E33+July!E33+August!E33+September!E33+October!E33+November!E33+December!E33</f>
        <v>0</v>
      </c>
      <c r="F33" s="4">
        <f>January!F33+February!F33+March!F33+April!F33+May!F33+June!F33+July!F33+August!F33+September!F33+October!F33+November!F33+December!F33</f>
        <v>0</v>
      </c>
      <c r="G33" s="4">
        <f>January!G33+February!G33+March!G33+April!G33+May!G33+June!G33+July!G33+August!G33+September!G33+October!G33+November!G33+December!G33</f>
        <v>0</v>
      </c>
    </row>
    <row r="34" spans="1:7" ht="30" customHeight="1" x14ac:dyDescent="0.25">
      <c r="A34" s="19" t="s">
        <v>7</v>
      </c>
      <c r="B34" s="11" t="s">
        <v>40</v>
      </c>
      <c r="C34" s="3">
        <f>January!C34+February!C34+March!C34+April!C34+May!C34+June!C34+July!C34+August!C34+September!C34+October!C34+November!C34+December!C34</f>
        <v>0</v>
      </c>
      <c r="D34" s="3">
        <f>January!D34+February!D34+March!D34+April!D34+May!D34+June!D34+July!D34+August!D34+September!D34+October!D34+November!D34+December!D34</f>
        <v>0</v>
      </c>
      <c r="E34" s="3">
        <f>January!E34+February!E34+March!E34+April!E34+May!E34+June!E34+July!E34+August!E34+September!E34+October!E34+November!E34+December!E34</f>
        <v>0</v>
      </c>
      <c r="F34" s="3">
        <f>January!F34+February!F34+March!F34+April!F34+May!F34+June!F34+July!F34+August!F34+September!F34+October!F34+November!F34+December!F34</f>
        <v>0</v>
      </c>
      <c r="G34" s="3">
        <f>January!G34+February!G34+March!G34+April!G34+May!G34+June!G34+July!G34+August!G34+September!G34+October!G34+November!G34+December!G34</f>
        <v>0</v>
      </c>
    </row>
    <row r="35" spans="1:7" ht="30" customHeight="1" x14ac:dyDescent="0.25">
      <c r="A35" s="20" t="s">
        <v>7</v>
      </c>
      <c r="B35" s="12" t="s">
        <v>41</v>
      </c>
      <c r="C35" s="4">
        <f>January!C35+February!C35+March!C35+April!C35+May!C35+June!C35+July!C35+August!C35+September!C35+October!C35+November!C35+December!C35</f>
        <v>0</v>
      </c>
      <c r="D35" s="4">
        <f>January!D35+February!D35+March!D35+April!D35+May!D35+June!D35+July!D35+August!D35+September!D35+October!D35+November!D35+December!D35</f>
        <v>0</v>
      </c>
      <c r="E35" s="4">
        <f>January!E35+February!E35+March!E35+April!E35+May!E35+June!E35+July!E35+August!E35+September!E35+October!E35+November!E35+December!E35</f>
        <v>0</v>
      </c>
      <c r="F35" s="4">
        <f>January!F35+February!F35+March!F35+April!F35+May!F35+June!F35+July!F35+August!F35+September!F35+October!F35+November!F35+December!F35</f>
        <v>0</v>
      </c>
      <c r="G35" s="4">
        <f>January!G35+February!G35+March!G35+April!G35+May!G35+June!G35+July!G35+August!G35+September!G35+October!G35+November!G35+December!G35</f>
        <v>0</v>
      </c>
    </row>
    <row r="36" spans="1:7" ht="30" customHeight="1" x14ac:dyDescent="0.25">
      <c r="A36" s="19" t="s">
        <v>7</v>
      </c>
      <c r="B36" s="11" t="s">
        <v>42</v>
      </c>
      <c r="C36" s="3">
        <f>January!C36+February!C36+March!C36+April!C36+May!C36+June!C36+July!C36+August!C36+September!C36+October!C36+November!C36+December!C36</f>
        <v>0</v>
      </c>
      <c r="D36" s="3">
        <f>January!D36+February!D36+March!D36+April!D36+May!D36+June!D36+July!D36+August!D36+September!D36+October!D36+November!D36+December!D36</f>
        <v>0</v>
      </c>
      <c r="E36" s="3">
        <f>January!E36+February!E36+March!E36+April!E36+May!E36+June!E36+July!E36+August!E36+September!E36+October!E36+November!E36+December!E36</f>
        <v>0</v>
      </c>
      <c r="F36" s="3">
        <f>January!F36+February!F36+March!F36+April!F36+May!F36+June!F36+July!F36+August!F36+September!F36+October!F36+November!F36+December!F36</f>
        <v>0</v>
      </c>
      <c r="G36" s="3">
        <f>January!G36+February!G36+March!G36+April!G36+May!G36+June!G36+July!G36+August!G36+September!G36+October!G36+November!G36+December!G36</f>
        <v>0</v>
      </c>
    </row>
    <row r="37" spans="1:7" ht="30" customHeight="1" x14ac:dyDescent="0.25">
      <c r="A37" s="20" t="s">
        <v>7</v>
      </c>
      <c r="B37" s="12" t="s">
        <v>43</v>
      </c>
      <c r="C37" s="4">
        <f>January!C37+February!C37+March!C37+April!C37+May!C37+June!C37+July!C37+August!C37+September!C37+October!C37+November!C37+December!C37</f>
        <v>0</v>
      </c>
      <c r="D37" s="4">
        <f>January!D37+February!D37+March!D37+April!D37+May!D37+June!D37+July!D37+August!D37+September!D37+October!D37+November!D37+December!D37</f>
        <v>0</v>
      </c>
      <c r="E37" s="4">
        <f>January!E37+February!E37+March!E37+April!E37+May!E37+June!E37+July!E37+August!E37+September!E37+October!E37+November!E37+December!E37</f>
        <v>0</v>
      </c>
      <c r="F37" s="4">
        <f>January!F37+February!F37+March!F37+April!F37+May!F37+June!F37+July!F37+August!F37+September!F37+October!F37+November!F37+December!F37</f>
        <v>0</v>
      </c>
      <c r="G37" s="4">
        <f>January!G37+February!G37+March!G37+April!G37+May!G37+June!G37+July!G37+August!G37+September!G37+October!G37+November!G37+December!G37</f>
        <v>0</v>
      </c>
    </row>
    <row r="38" spans="1:7" ht="30" customHeight="1" x14ac:dyDescent="0.25">
      <c r="A38" s="19" t="s">
        <v>7</v>
      </c>
      <c r="B38" s="11" t="s">
        <v>44</v>
      </c>
      <c r="C38" s="3">
        <f>January!C38+February!C38+March!C38+April!C38+May!C38+June!C38+July!C38+August!C38+September!C38+October!C38+November!C38+December!C38</f>
        <v>0</v>
      </c>
      <c r="D38" s="3">
        <f>January!D38+February!D38+March!D38+April!D38+May!D38+June!D38+July!D38+August!D38+September!D38+October!D38+November!D38+December!D38</f>
        <v>0</v>
      </c>
      <c r="E38" s="3">
        <f>January!E38+February!E38+March!E38+April!E38+May!E38+June!E38+July!E38+August!E38+September!E38+October!E38+November!E38+December!E38</f>
        <v>0</v>
      </c>
      <c r="F38" s="3">
        <f>January!F38+February!F38+March!F38+April!F38+May!F38+June!F38+July!F38+August!F38+September!F38+October!F38+November!F38+December!F38</f>
        <v>0</v>
      </c>
      <c r="G38" s="3">
        <f>January!G38+February!G38+March!G38+April!G38+May!G38+June!G38+July!G38+August!G38+September!G38+October!G38+November!G38+December!G38</f>
        <v>0</v>
      </c>
    </row>
    <row r="39" spans="1:7" ht="30" customHeight="1" x14ac:dyDescent="0.25">
      <c r="A39" s="20" t="s">
        <v>7</v>
      </c>
      <c r="B39" s="12" t="s">
        <v>45</v>
      </c>
      <c r="C39" s="4">
        <f>January!C39+February!C39+March!C39+April!C39+May!C39+June!C39+July!C39+August!C39+September!C39+October!C39+November!C39+December!C39</f>
        <v>875</v>
      </c>
      <c r="D39" s="4">
        <f>January!D39+February!D39+March!D39+April!D39+May!D39+June!D39+July!D39+August!D39+September!D39+October!D39+November!D39+December!D39</f>
        <v>82</v>
      </c>
      <c r="E39" s="4">
        <f>January!E39+February!E39+March!E39+April!E39+May!E39+June!E39+July!E39+August!E39+September!E39+October!E39+November!E39+December!E39</f>
        <v>70</v>
      </c>
      <c r="F39" s="4">
        <f>January!F39+February!F39+March!F39+April!F39+May!F39+June!F39+July!F39+August!F39+September!F39+October!F39+November!F39+December!F39</f>
        <v>722</v>
      </c>
      <c r="G39" s="4">
        <f>January!G39+February!G39+March!G39+April!G39+May!G39+June!G39+July!G39+August!G39+September!G39+October!G39+November!G39+December!G39</f>
        <v>1</v>
      </c>
    </row>
    <row r="40" spans="1:7" ht="30" customHeight="1" x14ac:dyDescent="0.25">
      <c r="A40" s="19" t="s">
        <v>7</v>
      </c>
      <c r="B40" s="11" t="s">
        <v>46</v>
      </c>
      <c r="C40" s="3">
        <f>January!C40+February!C40+March!C40+April!C40+May!C40+June!C40+July!C40+August!C40+September!C40+October!C40+November!C40+December!C40</f>
        <v>0</v>
      </c>
      <c r="D40" s="3">
        <f>January!D40+February!D40+March!D40+April!D40+May!D40+June!D40+July!D40+August!D40+September!D40+October!D40+November!D40+December!D40</f>
        <v>0</v>
      </c>
      <c r="E40" s="3">
        <f>January!E40+February!E40+March!E40+April!E40+May!E40+June!E40+July!E40+August!E40+September!E40+October!E40+November!E40+December!E40</f>
        <v>0</v>
      </c>
      <c r="F40" s="3">
        <f>January!F40+February!F40+March!F40+April!F40+May!F40+June!F40+July!F40+August!F40+September!F40+October!F40+November!F40+December!F40</f>
        <v>0</v>
      </c>
      <c r="G40" s="3">
        <f>January!G40+February!G40+March!G40+April!G40+May!G40+June!G40+July!G40+August!G40+September!G40+October!G40+November!G40+December!G40</f>
        <v>0</v>
      </c>
    </row>
    <row r="41" spans="1:7" ht="30" customHeight="1" x14ac:dyDescent="0.25">
      <c r="A41" s="21" t="s">
        <v>47</v>
      </c>
      <c r="B41" s="13" t="s">
        <v>8</v>
      </c>
      <c r="C41" s="5">
        <f>January!C41+February!C41+March!C41+April!C41+May!C41+June!C41+July!C41+August!C41+September!C41+October!C41+November!C41+December!C41</f>
        <v>22775</v>
      </c>
      <c r="D41" s="5">
        <f>January!D41+February!D41+March!D41+April!D41+May!D41+June!D41+July!D41+August!D41+September!D41+October!D41+November!D41+December!D41</f>
        <v>9099</v>
      </c>
      <c r="E41" s="5">
        <f>January!E41+February!E41+March!E41+April!E41+May!E41+June!E41+July!E41+August!E41+September!E41+October!E41+November!E41+December!E41</f>
        <v>665</v>
      </c>
      <c r="F41" s="5">
        <f>January!F41+February!F41+March!F41+April!F41+May!F41+June!F41+July!F41+August!F41+September!F41+October!F41+November!F41+December!F41</f>
        <v>12990</v>
      </c>
      <c r="G41" s="5">
        <f>January!G41+February!G41+March!G41+April!G41+May!G41+June!G41+July!G41+August!G41+September!G41+October!G41+November!G41+December!G41</f>
        <v>21</v>
      </c>
    </row>
    <row r="42" spans="1:7" ht="30" customHeight="1" x14ac:dyDescent="0.25">
      <c r="A42" s="22" t="s">
        <v>47</v>
      </c>
      <c r="B42" s="14" t="s">
        <v>9</v>
      </c>
      <c r="C42" s="6">
        <f>January!C42+February!C42+March!C42+April!C42+May!C42+June!C42+July!C42+August!C42+September!C42+October!C42+November!C42+December!C42</f>
        <v>38</v>
      </c>
      <c r="D42" s="6">
        <f>January!D42+February!D42+March!D42+April!D42+May!D42+June!D42+July!D42+August!D42+September!D42+October!D42+November!D42+December!D42</f>
        <v>27</v>
      </c>
      <c r="E42" s="6">
        <f>January!E42+February!E42+March!E42+April!E42+May!E42+June!E42+July!E42+August!E42+September!E42+October!E42+November!E42+December!E42</f>
        <v>8</v>
      </c>
      <c r="F42" s="6">
        <f>January!F42+February!F42+March!F42+April!F42+May!F42+June!F42+July!F42+August!F42+September!F42+October!F42+November!F42+December!F42</f>
        <v>3</v>
      </c>
      <c r="G42" s="6">
        <f>January!G42+February!G42+March!G42+April!G42+May!G42+June!G42+July!G42+August!G42+September!G42+October!G42+November!G42+December!G42</f>
        <v>0</v>
      </c>
    </row>
    <row r="43" spans="1:7" ht="30" customHeight="1" x14ac:dyDescent="0.25">
      <c r="A43" s="21" t="s">
        <v>47</v>
      </c>
      <c r="B43" s="13" t="s">
        <v>10</v>
      </c>
      <c r="C43" s="5">
        <f>January!C43+February!C43+March!C43+April!C43+May!C43+June!C43+July!C43+August!C43+September!C43+October!C43+November!C43+December!C43</f>
        <v>0</v>
      </c>
      <c r="D43" s="5">
        <f>January!D43+February!D43+March!D43+April!D43+May!D43+June!D43+July!D43+August!D43+September!D43+October!D43+November!D43+December!D43</f>
        <v>0</v>
      </c>
      <c r="E43" s="5">
        <f>January!E43+February!E43+March!E43+April!E43+May!E43+June!E43+July!E43+August!E43+September!E43+October!E43+November!E43+December!E43</f>
        <v>0</v>
      </c>
      <c r="F43" s="5">
        <f>January!F43+February!F43+March!F43+April!F43+May!F43+June!F43+July!F43+August!F43+September!F43+October!F43+November!F43+December!F43</f>
        <v>0</v>
      </c>
      <c r="G43" s="5">
        <f>January!G43+February!G43+March!G43+April!G43+May!G43+June!G43+July!G43+August!G43+September!G43+October!G43+November!G43+December!G43</f>
        <v>0</v>
      </c>
    </row>
    <row r="44" spans="1:7" ht="30" customHeight="1" x14ac:dyDescent="0.25">
      <c r="A44" s="22" t="s">
        <v>47</v>
      </c>
      <c r="B44" s="14" t="s">
        <v>11</v>
      </c>
      <c r="C44" s="6">
        <f>January!C44+February!C44+March!C44+April!C44+May!C44+June!C44+July!C44+August!C44+September!C44+October!C44+November!C44+December!C44</f>
        <v>77</v>
      </c>
      <c r="D44" s="6">
        <f>January!D44+February!D44+March!D44+April!D44+May!D44+June!D44+July!D44+August!D44+September!D44+October!D44+November!D44+December!D44</f>
        <v>57</v>
      </c>
      <c r="E44" s="6">
        <f>January!E44+February!E44+March!E44+April!E44+May!E44+June!E44+July!E44+August!E44+September!E44+October!E44+November!E44+December!E44</f>
        <v>0</v>
      </c>
      <c r="F44" s="6">
        <f>January!F44+February!F44+March!F44+April!F44+May!F44+June!F44+July!F44+August!F44+September!F44+October!F44+November!F44+December!F44</f>
        <v>20</v>
      </c>
      <c r="G44" s="6">
        <f>January!G44+February!G44+March!G44+April!G44+May!G44+June!G44+July!G44+August!G44+September!G44+October!G44+November!G44+December!G44</f>
        <v>0</v>
      </c>
    </row>
    <row r="45" spans="1:7" ht="30" customHeight="1" x14ac:dyDescent="0.25">
      <c r="A45" s="21" t="s">
        <v>47</v>
      </c>
      <c r="B45" s="13" t="s">
        <v>12</v>
      </c>
      <c r="C45" s="5">
        <f>January!C45+February!C45+March!C45+April!C45+May!C45+June!C45+July!C45+August!C45+September!C45+October!C45+November!C45+December!C45</f>
        <v>0</v>
      </c>
      <c r="D45" s="5">
        <f>January!D45+February!D45+March!D45+April!D45+May!D45+June!D45+July!D45+August!D45+September!D45+October!D45+November!D45+December!D45</f>
        <v>0</v>
      </c>
      <c r="E45" s="5">
        <f>January!E45+February!E45+March!E45+April!E45+May!E45+June!E45+July!E45+August!E45+September!E45+October!E45+November!E45+December!E45</f>
        <v>0</v>
      </c>
      <c r="F45" s="5">
        <f>January!F45+February!F45+March!F45+April!F45+May!F45+June!F45+July!F45+August!F45+September!F45+October!F45+November!F45+December!F45</f>
        <v>0</v>
      </c>
      <c r="G45" s="5">
        <f>January!G45+February!G45+March!G45+April!G45+May!G45+June!G45+July!G45+August!G45+September!G45+October!G45+November!G45+December!G45</f>
        <v>0</v>
      </c>
    </row>
    <row r="46" spans="1:7" ht="30" customHeight="1" x14ac:dyDescent="0.25">
      <c r="A46" s="22" t="s">
        <v>47</v>
      </c>
      <c r="B46" s="14" t="s">
        <v>13</v>
      </c>
      <c r="C46" s="6">
        <f>January!C46+February!C46+March!C46+April!C46+May!C46+June!C46+July!C46+August!C46+September!C46+October!C46+November!C46+December!C46</f>
        <v>440</v>
      </c>
      <c r="D46" s="6">
        <f>January!D46+February!D46+March!D46+April!D46+May!D46+June!D46+July!D46+August!D46+September!D46+October!D46+November!D46+December!D46</f>
        <v>168</v>
      </c>
      <c r="E46" s="6">
        <f>January!E46+February!E46+March!E46+April!E46+May!E46+June!E46+July!E46+August!E46+September!E46+October!E46+November!E46+December!E46</f>
        <v>29</v>
      </c>
      <c r="F46" s="6">
        <f>January!F46+February!F46+March!F46+April!F46+May!F46+June!F46+July!F46+August!F46+September!F46+October!F46+November!F46+December!F46</f>
        <v>243</v>
      </c>
      <c r="G46" s="6">
        <f>January!G46+February!G46+March!G46+April!G46+May!G46+June!G46+July!G46+August!G46+September!G46+October!G46+November!G46+December!G46</f>
        <v>0</v>
      </c>
    </row>
    <row r="47" spans="1:7" ht="30" customHeight="1" x14ac:dyDescent="0.25">
      <c r="A47" s="21" t="s">
        <v>47</v>
      </c>
      <c r="B47" s="13" t="s">
        <v>14</v>
      </c>
      <c r="C47" s="5">
        <f>January!C47+February!C47+March!C47+April!C47+May!C47+June!C47+July!C47+August!C47+September!C47+October!C47+November!C47+December!C47</f>
        <v>9934</v>
      </c>
      <c r="D47" s="5">
        <f>January!D47+February!D47+March!D47+April!D47+May!D47+June!D47+July!D47+August!D47+September!D47+October!D47+November!D47+December!D47</f>
        <v>4337</v>
      </c>
      <c r="E47" s="5">
        <f>January!E47+February!E47+March!E47+April!E47+May!E47+June!E47+July!E47+August!E47+September!E47+October!E47+November!E47+December!E47</f>
        <v>358</v>
      </c>
      <c r="F47" s="5">
        <f>January!F47+February!F47+March!F47+April!F47+May!F47+June!F47+July!F47+August!F47+September!F47+October!F47+November!F47+December!F47</f>
        <v>5235</v>
      </c>
      <c r="G47" s="5">
        <f>January!G47+February!G47+March!G47+April!G47+May!G47+June!G47+July!G47+August!G47+September!G47+October!G47+November!G47+December!G47</f>
        <v>4</v>
      </c>
    </row>
    <row r="48" spans="1:7" ht="30" customHeight="1" x14ac:dyDescent="0.25">
      <c r="A48" s="22" t="s">
        <v>47</v>
      </c>
      <c r="B48" s="14" t="s">
        <v>15</v>
      </c>
      <c r="C48" s="6">
        <f>January!C48+February!C48+March!C48+April!C48+May!C48+June!C48+July!C48+August!C48+September!C48+October!C48+November!C48+December!C48</f>
        <v>0</v>
      </c>
      <c r="D48" s="6">
        <f>January!D48+February!D48+March!D48+April!D48+May!D48+June!D48+July!D48+August!D48+September!D48+October!D48+November!D48+December!D48</f>
        <v>0</v>
      </c>
      <c r="E48" s="6">
        <f>January!E48+February!E48+March!E48+April!E48+May!E48+June!E48+July!E48+August!E48+September!E48+October!E48+November!E48+December!E48</f>
        <v>0</v>
      </c>
      <c r="F48" s="6">
        <f>January!F48+February!F48+March!F48+April!F48+May!F48+June!F48+July!F48+August!F48+September!F48+October!F48+November!F48+December!F48</f>
        <v>0</v>
      </c>
      <c r="G48" s="6">
        <f>January!G48+February!G48+March!G48+April!G48+May!G48+June!G48+July!G48+August!G48+September!G48+October!G48+November!G48+December!G48</f>
        <v>0</v>
      </c>
    </row>
    <row r="49" spans="1:7" ht="30" customHeight="1" x14ac:dyDescent="0.25">
      <c r="A49" s="21" t="s">
        <v>47</v>
      </c>
      <c r="B49" s="13" t="s">
        <v>16</v>
      </c>
      <c r="C49" s="5">
        <f>January!C49+February!C49+March!C49+April!C49+May!C49+June!C49+July!C49+August!C49+September!C49+October!C49+November!C49+December!C49</f>
        <v>0</v>
      </c>
      <c r="D49" s="5">
        <f>January!D49+February!D49+March!D49+April!D49+May!D49+June!D49+July!D49+August!D49+September!D49+October!D49+November!D49+December!D49</f>
        <v>0</v>
      </c>
      <c r="E49" s="5">
        <f>January!E49+February!E49+March!E49+April!E49+May!E49+June!E49+July!E49+August!E49+September!E49+October!E49+November!E49+December!E49</f>
        <v>0</v>
      </c>
      <c r="F49" s="5">
        <f>January!F49+February!F49+March!F49+April!F49+May!F49+June!F49+July!F49+August!F49+September!F49+October!F49+November!F49+December!F49</f>
        <v>0</v>
      </c>
      <c r="G49" s="5">
        <f>January!G49+February!G49+March!G49+April!G49+May!G49+June!G49+July!G49+August!G49+September!G49+October!G49+November!G49+December!G49</f>
        <v>0</v>
      </c>
    </row>
    <row r="50" spans="1:7" ht="30" customHeight="1" x14ac:dyDescent="0.25">
      <c r="A50" s="22" t="s">
        <v>47</v>
      </c>
      <c r="B50" s="14" t="s">
        <v>17</v>
      </c>
      <c r="C50" s="6">
        <f>January!C50+February!C50+March!C50+April!C50+May!C50+June!C50+July!C50+August!C50+September!C50+October!C50+November!C50+December!C50</f>
        <v>0</v>
      </c>
      <c r="D50" s="6">
        <f>January!D50+February!D50+March!D50+April!D50+May!D50+June!D50+July!D50+August!D50+September!D50+October!D50+November!D50+December!D50</f>
        <v>0</v>
      </c>
      <c r="E50" s="6">
        <f>January!E50+February!E50+March!E50+April!E50+May!E50+June!E50+July!E50+August!E50+September!E50+October!E50+November!E50+December!E50</f>
        <v>0</v>
      </c>
      <c r="F50" s="6">
        <f>January!F50+February!F50+March!F50+April!F50+May!F50+June!F50+July!F50+August!F50+September!F50+October!F50+November!F50+December!F50</f>
        <v>0</v>
      </c>
      <c r="G50" s="6">
        <f>January!G50+February!G50+March!G50+April!G50+May!G50+June!G50+July!G50+August!G50+September!G50+October!G50+November!G50+December!G50</f>
        <v>0</v>
      </c>
    </row>
    <row r="51" spans="1:7" ht="30" customHeight="1" x14ac:dyDescent="0.25">
      <c r="A51" s="21" t="s">
        <v>47</v>
      </c>
      <c r="B51" s="13" t="s">
        <v>18</v>
      </c>
      <c r="C51" s="5">
        <f>January!C51+February!C51+March!C51+April!C51+May!C51+June!C51+July!C51+August!C51+September!C51+October!C51+November!C51+December!C51</f>
        <v>0</v>
      </c>
      <c r="D51" s="5">
        <f>January!D51+February!D51+March!D51+April!D51+May!D51+June!D51+July!D51+August!D51+September!D51+October!D51+November!D51+December!D51</f>
        <v>0</v>
      </c>
      <c r="E51" s="5">
        <f>January!E51+February!E51+March!E51+April!E51+May!E51+June!E51+July!E51+August!E51+September!E51+October!E51+November!E51+December!E51</f>
        <v>0</v>
      </c>
      <c r="F51" s="5">
        <f>January!F51+February!F51+March!F51+April!F51+May!F51+June!F51+July!F51+August!F51+September!F51+October!F51+November!F51+December!F51</f>
        <v>0</v>
      </c>
      <c r="G51" s="5">
        <f>January!G51+February!G51+March!G51+April!G51+May!G51+June!G51+July!G51+August!G51+September!G51+October!G51+November!G51+December!G51</f>
        <v>0</v>
      </c>
    </row>
    <row r="52" spans="1:7" ht="30" customHeight="1" x14ac:dyDescent="0.25">
      <c r="A52" s="22" t="s">
        <v>47</v>
      </c>
      <c r="B52" s="14" t="s">
        <v>19</v>
      </c>
      <c r="C52" s="6">
        <f>January!C52+February!C52+March!C52+April!C52+May!C52+June!C52+July!C52+August!C52+September!C52+October!C52+November!C52+December!C52</f>
        <v>0</v>
      </c>
      <c r="D52" s="6">
        <f>January!D52+February!D52+March!D52+April!D52+May!D52+June!D52+July!D52+August!D52+September!D52+October!D52+November!D52+December!D52</f>
        <v>0</v>
      </c>
      <c r="E52" s="6">
        <f>January!E52+February!E52+March!E52+April!E52+May!E52+June!E52+July!E52+August!E52+September!E52+October!E52+November!E52+December!E52</f>
        <v>0</v>
      </c>
      <c r="F52" s="6">
        <f>January!F52+February!F52+March!F52+April!F52+May!F52+June!F52+July!F52+August!F52+September!F52+October!F52+November!F52+December!F52</f>
        <v>0</v>
      </c>
      <c r="G52" s="6">
        <f>January!G52+February!G52+March!G52+April!G52+May!G52+June!G52+July!G52+August!G52+September!G52+October!G52+November!G52+December!G52</f>
        <v>0</v>
      </c>
    </row>
    <row r="53" spans="1:7" ht="30" customHeight="1" x14ac:dyDescent="0.25">
      <c r="A53" s="21" t="s">
        <v>47</v>
      </c>
      <c r="B53" s="13" t="s">
        <v>20</v>
      </c>
      <c r="C53" s="5">
        <f>January!C53+February!C53+March!C53+April!C53+May!C53+June!C53+July!C53+August!C53+September!C53+October!C53+November!C53+December!C53</f>
        <v>0</v>
      </c>
      <c r="D53" s="5">
        <f>January!D53+February!D53+March!D53+April!D53+May!D53+June!D53+July!D53+August!D53+September!D53+October!D53+November!D53+December!D53</f>
        <v>0</v>
      </c>
      <c r="E53" s="5">
        <f>January!E53+February!E53+March!E53+April!E53+May!E53+June!E53+July!E53+August!E53+September!E53+October!E53+November!E53+December!E53</f>
        <v>0</v>
      </c>
      <c r="F53" s="5">
        <f>January!F53+February!F53+March!F53+April!F53+May!F53+June!F53+July!F53+August!F53+September!F53+October!F53+November!F53+December!F53</f>
        <v>0</v>
      </c>
      <c r="G53" s="5">
        <f>January!G53+February!G53+March!G53+April!G53+May!G53+June!G53+July!G53+August!G53+September!G53+October!G53+November!G53+December!G53</f>
        <v>0</v>
      </c>
    </row>
    <row r="54" spans="1:7" ht="30" customHeight="1" x14ac:dyDescent="0.25">
      <c r="A54" s="22" t="s">
        <v>47</v>
      </c>
      <c r="B54" s="14" t="s">
        <v>21</v>
      </c>
      <c r="C54" s="6">
        <f>January!C54+February!C54+March!C54+April!C54+May!C54+June!C54+July!C54+August!C54+September!C54+October!C54+November!C54+December!C54</f>
        <v>0</v>
      </c>
      <c r="D54" s="6">
        <f>January!D54+February!D54+March!D54+April!D54+May!D54+June!D54+July!D54+August!D54+September!D54+October!D54+November!D54+December!D54</f>
        <v>0</v>
      </c>
      <c r="E54" s="6">
        <f>January!E54+February!E54+March!E54+April!E54+May!E54+June!E54+July!E54+August!E54+September!E54+October!E54+November!E54+December!E54</f>
        <v>0</v>
      </c>
      <c r="F54" s="6">
        <f>January!F54+February!F54+March!F54+April!F54+May!F54+June!F54+July!F54+August!F54+September!F54+October!F54+November!F54+December!F54</f>
        <v>0</v>
      </c>
      <c r="G54" s="6">
        <f>January!G54+February!G54+March!G54+April!G54+May!G54+June!G54+July!G54+August!G54+September!G54+October!G54+November!G54+December!G54</f>
        <v>0</v>
      </c>
    </row>
    <row r="55" spans="1:7" ht="30" customHeight="1" x14ac:dyDescent="0.25">
      <c r="A55" s="21" t="s">
        <v>47</v>
      </c>
      <c r="B55" s="13" t="s">
        <v>22</v>
      </c>
      <c r="C55" s="5">
        <f>January!C55+February!C55+March!C55+April!C55+May!C55+June!C55+July!C55+August!C55+September!C55+October!C55+November!C55+December!C55</f>
        <v>0</v>
      </c>
      <c r="D55" s="5">
        <f>January!D55+February!D55+March!D55+April!D55+May!D55+June!D55+July!D55+August!D55+September!D55+October!D55+November!D55+December!D55</f>
        <v>0</v>
      </c>
      <c r="E55" s="5">
        <f>January!E55+February!E55+March!E55+April!E55+May!E55+June!E55+July!E55+August!E55+September!E55+October!E55+November!E55+December!E55</f>
        <v>0</v>
      </c>
      <c r="F55" s="5">
        <f>January!F55+February!F55+March!F55+April!F55+May!F55+June!F55+July!F55+August!F55+September!F55+October!F55+November!F55+December!F55</f>
        <v>0</v>
      </c>
      <c r="G55" s="5">
        <f>January!G55+February!G55+March!G55+April!G55+May!G55+June!G55+July!G55+August!G55+September!G55+October!G55+November!G55+December!G55</f>
        <v>0</v>
      </c>
    </row>
    <row r="56" spans="1:7" ht="30" customHeight="1" x14ac:dyDescent="0.25">
      <c r="A56" s="22" t="s">
        <v>47</v>
      </c>
      <c r="B56" s="14" t="s">
        <v>23</v>
      </c>
      <c r="C56" s="6">
        <f>January!C56+February!C56+March!C56+April!C56+May!C56+June!C56+July!C56+August!C56+September!C56+October!C56+November!C56+December!C56</f>
        <v>0</v>
      </c>
      <c r="D56" s="6">
        <f>January!D56+February!D56+March!D56+April!D56+May!D56+June!D56+July!D56+August!D56+September!D56+October!D56+November!D56+December!D56</f>
        <v>0</v>
      </c>
      <c r="E56" s="6">
        <f>January!E56+February!E56+March!E56+April!E56+May!E56+June!E56+July!E56+August!E56+September!E56+October!E56+November!E56+December!E56</f>
        <v>0</v>
      </c>
      <c r="F56" s="6">
        <f>January!F56+February!F56+March!F56+April!F56+May!F56+June!F56+July!F56+August!F56+September!F56+October!F56+November!F56+December!F56</f>
        <v>0</v>
      </c>
      <c r="G56" s="6">
        <f>January!G56+February!G56+March!G56+April!G56+May!G56+June!G56+July!G56+August!G56+September!G56+October!G56+November!G56+December!G56</f>
        <v>0</v>
      </c>
    </row>
    <row r="57" spans="1:7" ht="30" customHeight="1" x14ac:dyDescent="0.25">
      <c r="A57" s="21" t="s">
        <v>47</v>
      </c>
      <c r="B57" s="13" t="s">
        <v>24</v>
      </c>
      <c r="C57" s="5">
        <f>January!C57+February!C57+March!C57+April!C57+May!C57+June!C57+July!C57+August!C57+September!C57+October!C57+November!C57+December!C57</f>
        <v>0</v>
      </c>
      <c r="D57" s="5">
        <f>January!D57+February!D57+March!D57+April!D57+May!D57+June!D57+July!D57+August!D57+September!D57+October!D57+November!D57+December!D57</f>
        <v>0</v>
      </c>
      <c r="E57" s="5">
        <f>January!E57+February!E57+March!E57+April!E57+May!E57+June!E57+July!E57+August!E57+September!E57+October!E57+November!E57+December!E57</f>
        <v>0</v>
      </c>
      <c r="F57" s="5">
        <f>January!F57+February!F57+March!F57+April!F57+May!F57+June!F57+July!F57+August!F57+September!F57+October!F57+November!F57+December!F57</f>
        <v>0</v>
      </c>
      <c r="G57" s="5">
        <f>January!G57+February!G57+March!G57+April!G57+May!G57+June!G57+July!G57+August!G57+September!G57+October!G57+November!G57+December!G57</f>
        <v>0</v>
      </c>
    </row>
    <row r="58" spans="1:7" ht="30" customHeight="1" x14ac:dyDescent="0.25">
      <c r="A58" s="22" t="s">
        <v>47</v>
      </c>
      <c r="B58" s="14" t="s">
        <v>25</v>
      </c>
      <c r="C58" s="6">
        <f>January!C58+February!C58+March!C58+April!C58+May!C58+June!C58+July!C58+August!C58+September!C58+October!C58+November!C58+December!C58</f>
        <v>2766</v>
      </c>
      <c r="D58" s="6">
        <f>January!D58+February!D58+March!D58+April!D58+May!D58+June!D58+July!D58+August!D58+September!D58+October!D58+November!D58+December!D58</f>
        <v>677</v>
      </c>
      <c r="E58" s="6">
        <f>January!E58+February!E58+March!E58+April!E58+May!E58+June!E58+July!E58+August!E58+September!E58+October!E58+November!E58+December!E58</f>
        <v>369</v>
      </c>
      <c r="F58" s="6">
        <f>January!F58+February!F58+March!F58+April!F58+May!F58+June!F58+July!F58+August!F58+September!F58+October!F58+November!F58+December!F58</f>
        <v>1719</v>
      </c>
      <c r="G58" s="6">
        <f>January!G58+February!G58+March!G58+April!G58+May!G58+June!G58+July!G58+August!G58+September!G58+October!G58+November!G58+December!G58</f>
        <v>1</v>
      </c>
    </row>
    <row r="59" spans="1:7" ht="30" customHeight="1" x14ac:dyDescent="0.25">
      <c r="A59" s="21" t="s">
        <v>47</v>
      </c>
      <c r="B59" s="13" t="s">
        <v>26</v>
      </c>
      <c r="C59" s="5">
        <f>January!C59+February!C59+March!C59+April!C59+May!C59+June!C59+July!C59+August!C59+September!C59+October!C59+November!C59+December!C59</f>
        <v>0</v>
      </c>
      <c r="D59" s="5">
        <f>January!D59+February!D59+March!D59+April!D59+May!D59+June!D59+July!D59+August!D59+September!D59+October!D59+November!D59+December!D59</f>
        <v>0</v>
      </c>
      <c r="E59" s="5">
        <f>January!E59+February!E59+March!E59+April!E59+May!E59+June!E59+July!E59+August!E59+September!E59+October!E59+November!E59+December!E59</f>
        <v>0</v>
      </c>
      <c r="F59" s="5">
        <f>January!F59+February!F59+March!F59+April!F59+May!F59+June!F59+July!F59+August!F59+September!F59+October!F59+November!F59+December!F59</f>
        <v>0</v>
      </c>
      <c r="G59" s="5">
        <f>January!G59+February!G59+March!G59+April!G59+May!G59+June!G59+July!G59+August!G59+September!G59+October!G59+November!G59+December!G59</f>
        <v>0</v>
      </c>
    </row>
    <row r="60" spans="1:7" ht="30" customHeight="1" x14ac:dyDescent="0.25">
      <c r="A60" s="22" t="s">
        <v>47</v>
      </c>
      <c r="B60" s="14" t="s">
        <v>27</v>
      </c>
      <c r="C60" s="6">
        <f>January!C60+February!C60+March!C60+April!C60+May!C60+June!C60+July!C60+August!C60+September!C60+October!C60+November!C60+December!C60</f>
        <v>0</v>
      </c>
      <c r="D60" s="6">
        <f>January!D60+February!D60+March!D60+April!D60+May!D60+June!D60+July!D60+August!D60+September!D60+October!D60+November!D60+December!D60</f>
        <v>0</v>
      </c>
      <c r="E60" s="6">
        <f>January!E60+February!E60+March!E60+April!E60+May!E60+June!E60+July!E60+August!E60+September!E60+October!E60+November!E60+December!E60</f>
        <v>0</v>
      </c>
      <c r="F60" s="6">
        <f>January!F60+February!F60+March!F60+April!F60+May!F60+June!F60+July!F60+August!F60+September!F60+October!F60+November!F60+December!F60</f>
        <v>0</v>
      </c>
      <c r="G60" s="6">
        <f>January!G60+February!G60+March!G60+April!G60+May!G60+June!G60+July!G60+August!G60+September!G60+October!G60+November!G60+December!G60</f>
        <v>0</v>
      </c>
    </row>
    <row r="61" spans="1:7" ht="30" customHeight="1" x14ac:dyDescent="0.25">
      <c r="A61" s="21" t="s">
        <v>47</v>
      </c>
      <c r="B61" s="13" t="s">
        <v>28</v>
      </c>
      <c r="C61" s="5">
        <f>January!C61+February!C61+March!C61+April!C61+May!C61+June!C61+July!C61+August!C61+September!C61+October!C61+November!C61+December!C61</f>
        <v>0</v>
      </c>
      <c r="D61" s="5">
        <f>January!D61+February!D61+March!D61+April!D61+May!D61+June!D61+July!D61+August!D61+September!D61+October!D61+November!D61+December!D61</f>
        <v>0</v>
      </c>
      <c r="E61" s="5">
        <f>January!E61+February!E61+March!E61+April!E61+May!E61+June!E61+July!E61+August!E61+September!E61+October!E61+November!E61+December!E61</f>
        <v>0</v>
      </c>
      <c r="F61" s="5">
        <f>January!F61+February!F61+March!F61+April!F61+May!F61+June!F61+July!F61+August!F61+September!F61+October!F61+November!F61+December!F61</f>
        <v>0</v>
      </c>
      <c r="G61" s="5">
        <f>January!G61+February!G61+March!G61+April!G61+May!G61+June!G61+July!G61+August!G61+September!G61+October!G61+November!G61+December!G61</f>
        <v>0</v>
      </c>
    </row>
    <row r="62" spans="1:7" ht="30" customHeight="1" x14ac:dyDescent="0.25">
      <c r="A62" s="22" t="s">
        <v>47</v>
      </c>
      <c r="B62" s="14" t="s">
        <v>29</v>
      </c>
      <c r="C62" s="6">
        <f>January!C62+February!C62+March!C62+April!C62+May!C62+June!C62+July!C62+August!C62+September!C62+October!C62+November!C62+December!C62</f>
        <v>0</v>
      </c>
      <c r="D62" s="6">
        <f>January!D62+February!D62+March!D62+April!D62+May!D62+June!D62+July!D62+August!D62+September!D62+October!D62+November!D62+December!D62</f>
        <v>0</v>
      </c>
      <c r="E62" s="6">
        <f>January!E62+February!E62+March!E62+April!E62+May!E62+June!E62+July!E62+August!E62+September!E62+October!E62+November!E62+December!E62</f>
        <v>0</v>
      </c>
      <c r="F62" s="6">
        <f>January!F62+February!F62+March!F62+April!F62+May!F62+June!F62+July!F62+August!F62+September!F62+October!F62+November!F62+December!F62</f>
        <v>0</v>
      </c>
      <c r="G62" s="6">
        <f>January!G62+February!G62+March!G62+April!G62+May!G62+June!G62+July!G62+August!G62+September!G62+October!G62+November!G62+December!G62</f>
        <v>0</v>
      </c>
    </row>
    <row r="63" spans="1:7" ht="30" customHeight="1" x14ac:dyDescent="0.25">
      <c r="A63" s="21" t="s">
        <v>47</v>
      </c>
      <c r="B63" s="13" t="s">
        <v>30</v>
      </c>
      <c r="C63" s="5">
        <f>January!C63+February!C63+March!C63+April!C63+May!C63+June!C63+July!C63+August!C63+September!C63+October!C63+November!C63+December!C63</f>
        <v>0</v>
      </c>
      <c r="D63" s="5">
        <f>January!D63+February!D63+March!D63+April!D63+May!D63+June!D63+July!D63+August!D63+September!D63+October!D63+November!D63+December!D63</f>
        <v>0</v>
      </c>
      <c r="E63" s="5">
        <f>January!E63+February!E63+March!E63+April!E63+May!E63+June!E63+July!E63+August!E63+September!E63+October!E63+November!E63+December!E63</f>
        <v>0</v>
      </c>
      <c r="F63" s="5">
        <f>January!F63+February!F63+March!F63+April!F63+May!F63+June!F63+July!F63+August!F63+September!F63+October!F63+November!F63+December!F63</f>
        <v>0</v>
      </c>
      <c r="G63" s="5">
        <f>January!G63+February!G63+March!G63+April!G63+May!G63+June!G63+July!G63+August!G63+September!G63+October!G63+November!G63+December!G63</f>
        <v>0</v>
      </c>
    </row>
    <row r="64" spans="1:7" ht="30" customHeight="1" x14ac:dyDescent="0.25">
      <c r="A64" s="22" t="s">
        <v>47</v>
      </c>
      <c r="B64" s="14" t="s">
        <v>31</v>
      </c>
      <c r="C64" s="6">
        <f>January!C64+February!C64+March!C64+April!C64+May!C64+June!C64+July!C64+August!C64+September!C64+October!C64+November!C64+December!C64</f>
        <v>0</v>
      </c>
      <c r="D64" s="6">
        <f>January!D64+February!D64+March!D64+April!D64+May!D64+June!D64+July!D64+August!D64+September!D64+October!D64+November!D64+December!D64</f>
        <v>0</v>
      </c>
      <c r="E64" s="6">
        <f>January!E64+February!E64+March!E64+April!E64+May!E64+June!E64+July!E64+August!E64+September!E64+October!E64+November!E64+December!E64</f>
        <v>0</v>
      </c>
      <c r="F64" s="6">
        <f>January!F64+February!F64+March!F64+April!F64+May!F64+June!F64+July!F64+August!F64+September!F64+October!F64+November!F64+December!F64</f>
        <v>0</v>
      </c>
      <c r="G64" s="6">
        <f>January!G64+February!G64+March!G64+April!G64+May!G64+June!G64+July!G64+August!G64+September!G64+October!G64+November!G64+December!G64</f>
        <v>0</v>
      </c>
    </row>
    <row r="65" spans="1:7" ht="30" customHeight="1" x14ac:dyDescent="0.25">
      <c r="A65" s="21" t="s">
        <v>47</v>
      </c>
      <c r="B65" s="13" t="s">
        <v>32</v>
      </c>
      <c r="C65" s="5">
        <f>January!C65+February!C65+March!C65+April!C65+May!C65+June!C65+July!C65+August!C65+September!C65+October!C65+November!C65+December!C65</f>
        <v>0</v>
      </c>
      <c r="D65" s="5">
        <f>January!D65+February!D65+March!D65+April!D65+May!D65+June!D65+July!D65+August!D65+September!D65+October!D65+November!D65+December!D65</f>
        <v>0</v>
      </c>
      <c r="E65" s="5">
        <f>January!E65+February!E65+March!E65+April!E65+May!E65+June!E65+July!E65+August!E65+September!E65+October!E65+November!E65+December!E65</f>
        <v>0</v>
      </c>
      <c r="F65" s="5">
        <f>January!F65+February!F65+March!F65+April!F65+May!F65+June!F65+July!F65+August!F65+September!F65+October!F65+November!F65+December!F65</f>
        <v>0</v>
      </c>
      <c r="G65" s="5">
        <f>January!G65+February!G65+March!G65+April!G65+May!G65+June!G65+July!G65+August!G65+September!G65+October!G65+November!G65+December!G65</f>
        <v>0</v>
      </c>
    </row>
    <row r="66" spans="1:7" ht="30" customHeight="1" x14ac:dyDescent="0.25">
      <c r="A66" s="22" t="s">
        <v>47</v>
      </c>
      <c r="B66" s="14" t="s">
        <v>33</v>
      </c>
      <c r="C66" s="6">
        <f>January!C66+February!C66+March!C66+April!C66+May!C66+June!C66+July!C66+August!C66+September!C66+October!C66+November!C66+December!C66</f>
        <v>856</v>
      </c>
      <c r="D66" s="6">
        <f>January!D66+February!D66+March!D66+April!D66+May!D66+June!D66+July!D66+August!D66+September!D66+October!D66+November!D66+December!D66</f>
        <v>342</v>
      </c>
      <c r="E66" s="6">
        <f>January!E66+February!E66+March!E66+April!E66+May!E66+June!E66+July!E66+August!E66+September!E66+October!E66+November!E66+December!E66</f>
        <v>77</v>
      </c>
      <c r="F66" s="6">
        <f>January!F66+February!F66+March!F66+April!F66+May!F66+June!F66+July!F66+August!F66+September!F66+October!F66+November!F66+December!F66</f>
        <v>437</v>
      </c>
      <c r="G66" s="6">
        <f>January!G66+February!G66+March!G66+April!G66+May!G66+June!G66+July!G66+August!G66+September!G66+October!G66+November!G66+December!G66</f>
        <v>0</v>
      </c>
    </row>
    <row r="67" spans="1:7" ht="30" customHeight="1" x14ac:dyDescent="0.25">
      <c r="A67" s="21" t="s">
        <v>47</v>
      </c>
      <c r="B67" s="13" t="s">
        <v>34</v>
      </c>
      <c r="C67" s="5">
        <f>January!C67+February!C67+March!C67+April!C67+May!C67+June!C67+July!C67+August!C67+September!C67+October!C67+November!C67+December!C67</f>
        <v>0</v>
      </c>
      <c r="D67" s="5">
        <f>January!D67+February!D67+March!D67+April!D67+May!D67+June!D67+July!D67+August!D67+September!D67+October!D67+November!D67+December!D67</f>
        <v>0</v>
      </c>
      <c r="E67" s="5">
        <f>January!E67+February!E67+March!E67+April!E67+May!E67+June!E67+July!E67+August!E67+September!E67+October!E67+November!E67+December!E67</f>
        <v>0</v>
      </c>
      <c r="F67" s="5">
        <f>January!F67+February!F67+March!F67+April!F67+May!F67+June!F67+July!F67+August!F67+September!F67+October!F67+November!F67+December!F67</f>
        <v>0</v>
      </c>
      <c r="G67" s="5">
        <f>January!G67+February!G67+March!G67+April!G67+May!G67+June!G67+July!G67+August!G67+September!G67+October!G67+November!G67+December!G67</f>
        <v>0</v>
      </c>
    </row>
    <row r="68" spans="1:7" ht="30" customHeight="1" x14ac:dyDescent="0.25">
      <c r="A68" s="22" t="s">
        <v>47</v>
      </c>
      <c r="B68" s="14" t="s">
        <v>35</v>
      </c>
      <c r="C68" s="6">
        <f>January!C68+February!C68+March!C68+April!C68+May!C68+June!C68+July!C68+August!C68+September!C68+October!C68+November!C68+December!C68</f>
        <v>13</v>
      </c>
      <c r="D68" s="6">
        <f>January!D68+February!D68+March!D68+April!D68+May!D68+June!D68+July!D68+August!D68+September!D68+October!D68+November!D68+December!D68</f>
        <v>13</v>
      </c>
      <c r="E68" s="6">
        <f>January!E68+February!E68+March!E68+April!E68+May!E68+June!E68+July!E68+August!E68+September!E68+October!E68+November!E68+December!E68</f>
        <v>0</v>
      </c>
      <c r="F68" s="6">
        <f>January!F68+February!F68+March!F68+April!F68+May!F68+June!F68+July!F68+August!F68+September!F68+October!F68+November!F68+December!F68</f>
        <v>0</v>
      </c>
      <c r="G68" s="6">
        <f>January!G68+February!G68+March!G68+April!G68+May!G68+June!G68+July!G68+August!G68+September!G68+October!G68+November!G68+December!G68</f>
        <v>0</v>
      </c>
    </row>
    <row r="69" spans="1:7" ht="30" customHeight="1" x14ac:dyDescent="0.25">
      <c r="A69" s="21" t="s">
        <v>47</v>
      </c>
      <c r="B69" s="13" t="s">
        <v>36</v>
      </c>
      <c r="C69" s="5">
        <f>January!C69+February!C69+March!C69+April!C69+May!C69+June!C69+July!C69+August!C69+September!C69+October!C69+November!C69+December!C69</f>
        <v>586</v>
      </c>
      <c r="D69" s="5">
        <f>January!D69+February!D69+March!D69+April!D69+May!D69+June!D69+July!D69+August!D69+September!D69+October!D69+November!D69+December!D69</f>
        <v>151</v>
      </c>
      <c r="E69" s="5">
        <f>January!E69+February!E69+March!E69+April!E69+May!E69+June!E69+July!E69+August!E69+September!E69+October!E69+November!E69+December!E69</f>
        <v>12</v>
      </c>
      <c r="F69" s="5">
        <f>January!F69+February!F69+March!F69+April!F69+May!F69+June!F69+July!F69+August!F69+September!F69+October!F69+November!F69+December!F69</f>
        <v>423</v>
      </c>
      <c r="G69" s="5">
        <f>January!G69+February!G69+March!G69+April!G69+May!G69+June!G69+July!G69+August!G69+September!G69+October!G69+November!G69+December!G69</f>
        <v>0</v>
      </c>
    </row>
    <row r="70" spans="1:7" ht="30" customHeight="1" x14ac:dyDescent="0.25">
      <c r="A70" s="22" t="s">
        <v>47</v>
      </c>
      <c r="B70" s="14" t="s">
        <v>37</v>
      </c>
      <c r="C70" s="6">
        <f>January!C70+February!C70+March!C70+April!C70+May!C70+June!C70+July!C70+August!C70+September!C70+October!C70+November!C70+December!C70</f>
        <v>0</v>
      </c>
      <c r="D70" s="6">
        <f>January!D70+February!D70+March!D70+April!D70+May!D70+June!D70+July!D70+August!D70+September!D70+October!D70+November!D70+December!D70</f>
        <v>0</v>
      </c>
      <c r="E70" s="6">
        <f>January!E70+February!E70+March!E70+April!E70+May!E70+June!E70+July!E70+August!E70+September!E70+October!E70+November!E70+December!E70</f>
        <v>0</v>
      </c>
      <c r="F70" s="6">
        <f>January!F70+February!F70+March!F70+April!F70+May!F70+June!F70+July!F70+August!F70+September!F70+October!F70+November!F70+December!F70</f>
        <v>0</v>
      </c>
      <c r="G70" s="6">
        <f>January!G70+February!G70+March!G70+April!G70+May!G70+June!G70+July!G70+August!G70+September!G70+October!G70+November!G70+December!G70</f>
        <v>0</v>
      </c>
    </row>
    <row r="71" spans="1:7" ht="30" customHeight="1" x14ac:dyDescent="0.25">
      <c r="A71" s="21" t="s">
        <v>47</v>
      </c>
      <c r="B71" s="13" t="s">
        <v>38</v>
      </c>
      <c r="C71" s="5">
        <f>January!C71+February!C71+March!C71+April!C71+May!C71+June!C71+July!C71+August!C71+September!C71+October!C71+November!C71+December!C71</f>
        <v>1307</v>
      </c>
      <c r="D71" s="5">
        <f>January!D71+February!D71+March!D71+April!D71+May!D71+June!D71+July!D71+August!D71+September!D71+October!D71+November!D71+December!D71</f>
        <v>922</v>
      </c>
      <c r="E71" s="5">
        <f>January!E71+February!E71+March!E71+April!E71+May!E71+June!E71+July!E71+August!E71+September!E71+October!E71+November!E71+December!E71</f>
        <v>113</v>
      </c>
      <c r="F71" s="5">
        <f>January!F71+February!F71+March!F71+April!F71+May!F71+June!F71+July!F71+August!F71+September!F71+October!F71+November!F71+December!F71</f>
        <v>272</v>
      </c>
      <c r="G71" s="5">
        <f>January!G71+February!G71+March!G71+April!G71+May!G71+June!G71+July!G71+August!G71+September!G71+October!G71+November!G71+December!G71</f>
        <v>0</v>
      </c>
    </row>
    <row r="72" spans="1:7" ht="30" customHeight="1" x14ac:dyDescent="0.25">
      <c r="A72" s="22" t="s">
        <v>47</v>
      </c>
      <c r="B72" s="14" t="s">
        <v>39</v>
      </c>
      <c r="C72" s="6">
        <f>January!C72+February!C72+March!C72+April!C72+May!C72+June!C72+July!C72+August!C72+September!C72+October!C72+November!C72+December!C72</f>
        <v>0</v>
      </c>
      <c r="D72" s="6">
        <f>January!D72+February!D72+March!D72+April!D72+May!D72+June!D72+July!D72+August!D72+September!D72+October!D72+November!D72+December!D72</f>
        <v>0</v>
      </c>
      <c r="E72" s="6">
        <f>January!E72+February!E72+March!E72+April!E72+May!E72+June!E72+July!E72+August!E72+September!E72+October!E72+November!E72+December!E72</f>
        <v>0</v>
      </c>
      <c r="F72" s="6">
        <f>January!F72+February!F72+March!F72+April!F72+May!F72+June!F72+July!F72+August!F72+September!F72+October!F72+November!F72+December!F72</f>
        <v>0</v>
      </c>
      <c r="G72" s="6">
        <f>January!G72+February!G72+March!G72+April!G72+May!G72+June!G72+July!G72+August!G72+September!G72+October!G72+November!G72+December!G72</f>
        <v>0</v>
      </c>
    </row>
    <row r="73" spans="1:7" ht="30" customHeight="1" x14ac:dyDescent="0.25">
      <c r="A73" s="21" t="s">
        <v>47</v>
      </c>
      <c r="B73" s="13" t="s">
        <v>40</v>
      </c>
      <c r="C73" s="5">
        <f>January!C73+February!C73+March!C73+April!C73+May!C73+June!C73+July!C73+August!C73+September!C73+October!C73+November!C73+December!C73</f>
        <v>0</v>
      </c>
      <c r="D73" s="5">
        <f>January!D73+February!D73+March!D73+April!D73+May!D73+June!D73+July!D73+August!D73+September!D73+October!D73+November!D73+December!D73</f>
        <v>0</v>
      </c>
      <c r="E73" s="5">
        <f>January!E73+February!E73+March!E73+April!E73+May!E73+June!E73+July!E73+August!E73+September!E73+October!E73+November!E73+December!E73</f>
        <v>0</v>
      </c>
      <c r="F73" s="5">
        <f>January!F73+February!F73+March!F73+April!F73+May!F73+June!F73+July!F73+August!F73+September!F73+October!F73+November!F73+December!F73</f>
        <v>0</v>
      </c>
      <c r="G73" s="5">
        <f>January!G73+February!G73+March!G73+April!G73+May!G73+June!G73+July!G73+August!G73+September!G73+October!G73+November!G73+December!G73</f>
        <v>0</v>
      </c>
    </row>
    <row r="74" spans="1:7" ht="30" customHeight="1" x14ac:dyDescent="0.25">
      <c r="A74" s="22" t="s">
        <v>47</v>
      </c>
      <c r="B74" s="14" t="s">
        <v>41</v>
      </c>
      <c r="C74" s="6">
        <f>January!C74+February!C74+March!C74+April!C74+May!C74+June!C74+July!C74+August!C74+September!C74+October!C74+November!C74+December!C74</f>
        <v>0</v>
      </c>
      <c r="D74" s="6">
        <f>January!D74+February!D74+March!D74+April!D74+May!D74+June!D74+July!D74+August!D74+September!D74+October!D74+November!D74+December!D74</f>
        <v>0</v>
      </c>
      <c r="E74" s="6">
        <f>January!E74+February!E74+March!E74+April!E74+May!E74+June!E74+July!E74+August!E74+September!E74+October!E74+November!E74+December!E74</f>
        <v>0</v>
      </c>
      <c r="F74" s="6">
        <f>January!F74+February!F74+March!F74+April!F74+May!F74+June!F74+July!F74+August!F74+September!F74+October!F74+November!F74+December!F74</f>
        <v>0</v>
      </c>
      <c r="G74" s="6">
        <f>January!G74+February!G74+March!G74+April!G74+May!G74+June!G74+July!G74+August!G74+September!G74+October!G74+November!G74+December!G74</f>
        <v>0</v>
      </c>
    </row>
    <row r="75" spans="1:7" ht="30" customHeight="1" x14ac:dyDescent="0.25">
      <c r="A75" s="21" t="s">
        <v>47</v>
      </c>
      <c r="B75" s="13" t="s">
        <v>42</v>
      </c>
      <c r="C75" s="5">
        <f>January!C75+February!C75+March!C75+April!C75+May!C75+June!C75+July!C75+August!C75+September!C75+October!C75+November!C75+December!C75</f>
        <v>0</v>
      </c>
      <c r="D75" s="5">
        <f>January!D75+February!D75+March!D75+April!D75+May!D75+June!D75+July!D75+August!D75+September!D75+October!D75+November!D75+December!D75</f>
        <v>0</v>
      </c>
      <c r="E75" s="5">
        <f>January!E75+February!E75+March!E75+April!E75+May!E75+June!E75+July!E75+August!E75+September!E75+October!E75+November!E75+December!E75</f>
        <v>0</v>
      </c>
      <c r="F75" s="5">
        <f>January!F75+February!F75+March!F75+April!F75+May!F75+June!F75+July!F75+August!F75+September!F75+October!F75+November!F75+December!F75</f>
        <v>0</v>
      </c>
      <c r="G75" s="5">
        <f>January!G75+February!G75+March!G75+April!G75+May!G75+June!G75+July!G75+August!G75+September!G75+October!G75+November!G75+December!G75</f>
        <v>0</v>
      </c>
    </row>
    <row r="76" spans="1:7" ht="30" customHeight="1" x14ac:dyDescent="0.25">
      <c r="A76" s="22" t="s">
        <v>47</v>
      </c>
      <c r="B76" s="14" t="s">
        <v>43</v>
      </c>
      <c r="C76" s="6">
        <f>January!C76+February!C76+March!C76+April!C76+May!C76+June!C76+July!C76+August!C76+September!C76+October!C76+November!C76+December!C76</f>
        <v>0</v>
      </c>
      <c r="D76" s="6">
        <f>January!D76+February!D76+March!D76+April!D76+May!D76+June!D76+July!D76+August!D76+September!D76+October!D76+November!D76+December!D76</f>
        <v>0</v>
      </c>
      <c r="E76" s="6">
        <f>January!E76+February!E76+March!E76+April!E76+May!E76+June!E76+July!E76+August!E76+September!E76+October!E76+November!E76+December!E76</f>
        <v>0</v>
      </c>
      <c r="F76" s="6">
        <f>January!F76+February!F76+March!F76+April!F76+May!F76+June!F76+July!F76+August!F76+September!F76+October!F76+November!F76+December!F76</f>
        <v>0</v>
      </c>
      <c r="G76" s="6">
        <f>January!G76+February!G76+March!G76+April!G76+May!G76+June!G76+July!G76+August!G76+September!G76+October!G76+November!G76+December!G76</f>
        <v>0</v>
      </c>
    </row>
    <row r="77" spans="1:7" ht="30" customHeight="1" x14ac:dyDescent="0.25">
      <c r="A77" s="21" t="s">
        <v>47</v>
      </c>
      <c r="B77" s="13" t="s">
        <v>44</v>
      </c>
      <c r="C77" s="5">
        <f>January!C77+February!C77+March!C77+April!C77+May!C77+June!C77+July!C77+August!C77+September!C77+October!C77+November!C77+December!C77</f>
        <v>0</v>
      </c>
      <c r="D77" s="5">
        <f>January!D77+February!D77+March!D77+April!D77+May!D77+June!D77+July!D77+August!D77+September!D77+October!D77+November!D77+December!D77</f>
        <v>0</v>
      </c>
      <c r="E77" s="5">
        <f>January!E77+February!E77+March!E77+April!E77+May!E77+June!E77+July!E77+August!E77+September!E77+October!E77+November!E77+December!E77</f>
        <v>0</v>
      </c>
      <c r="F77" s="5">
        <f>January!F77+February!F77+March!F77+April!F77+May!F77+June!F77+July!F77+August!F77+September!F77+October!F77+November!F77+December!F77</f>
        <v>0</v>
      </c>
      <c r="G77" s="5">
        <f>January!G77+February!G77+March!G77+April!G77+May!G77+June!G77+July!G77+August!G77+September!G77+October!G77+November!G77+December!G77</f>
        <v>0</v>
      </c>
    </row>
    <row r="78" spans="1:7" ht="30" customHeight="1" x14ac:dyDescent="0.25">
      <c r="A78" s="22" t="s">
        <v>47</v>
      </c>
      <c r="B78" s="14" t="s">
        <v>45</v>
      </c>
      <c r="C78" s="6">
        <f>January!C78+February!C78+March!C78+April!C78+May!C78+June!C78+July!C78+August!C78+September!C78+October!C78+November!C78+December!C78</f>
        <v>127</v>
      </c>
      <c r="D78" s="6">
        <f>January!D78+February!D78+March!D78+April!D78+May!D78+June!D78+July!D78+August!D78+September!D78+October!D78+November!D78+December!D78</f>
        <v>72</v>
      </c>
      <c r="E78" s="6">
        <f>January!E78+February!E78+March!E78+April!E78+May!E78+June!E78+July!E78+August!E78+September!E78+October!E78+November!E78+December!E78</f>
        <v>46</v>
      </c>
      <c r="F78" s="6">
        <f>January!F78+February!F78+March!F78+April!F78+May!F78+June!F78+July!F78+August!F78+September!F78+October!F78+November!F78+December!F78</f>
        <v>9</v>
      </c>
      <c r="G78" s="6">
        <f>January!G78+February!G78+March!G78+April!G78+May!G78+June!G78+July!G78+August!G78+September!G78+October!G78+November!G78+December!G78</f>
        <v>0</v>
      </c>
    </row>
    <row r="79" spans="1:7" ht="30" customHeight="1" x14ac:dyDescent="0.25">
      <c r="A79" s="21" t="s">
        <v>47</v>
      </c>
      <c r="B79" s="13" t="s">
        <v>46</v>
      </c>
      <c r="C79" s="5">
        <f>January!C79+February!C79+March!C79+April!C79+May!C79+June!C79+July!C79+August!C79+September!C79+October!C79+November!C79+December!C79</f>
        <v>23</v>
      </c>
      <c r="D79" s="5">
        <f>January!D79+February!D79+March!D79+April!D79+May!D79+June!D79+July!D79+August!D79+September!D79+October!D79+November!D79+December!D79</f>
        <v>2</v>
      </c>
      <c r="E79" s="5">
        <f>January!E79+February!E79+March!E79+April!E79+May!E79+June!E79+July!E79+August!E79+September!E79+October!E79+November!E79+December!E79</f>
        <v>0</v>
      </c>
      <c r="F79" s="5">
        <f>January!F79+February!F79+March!F79+April!F79+May!F79+June!F79+July!F79+August!F79+September!F79+October!F79+November!F79+December!F79</f>
        <v>21</v>
      </c>
      <c r="G79" s="5">
        <f>January!G79+February!G79+March!G79+April!G79+May!G79+June!G79+July!G79+August!G79+September!G79+October!G79+November!G79+December!G79</f>
        <v>0</v>
      </c>
    </row>
    <row r="80" spans="1:7" ht="30" customHeight="1" x14ac:dyDescent="0.25">
      <c r="A80" s="19" t="s">
        <v>48</v>
      </c>
      <c r="B80" s="11" t="s">
        <v>8</v>
      </c>
      <c r="C80" s="3">
        <f>January!C80+February!C80+March!C80+April!C80+May!C80+June!C80+July!C80+August!C80+September!C80+October!C80+November!C80+December!C80</f>
        <v>78627</v>
      </c>
      <c r="D80" s="3">
        <f>January!D80+February!D80+March!D80+April!D80+May!D80+June!D80+July!D80+August!D80+September!D80+October!D80+November!D80+December!D80</f>
        <v>33979</v>
      </c>
      <c r="E80" s="3">
        <f>January!E80+February!E80+March!E80+April!E80+May!E80+June!E80+July!E80+August!E80+September!E80+October!E80+November!E80+December!E80</f>
        <v>4840</v>
      </c>
      <c r="F80" s="3">
        <f>January!F80+February!F80+March!F80+April!F80+May!F80+June!F80+July!F80+August!F80+September!F80+October!F80+November!F80+December!F80</f>
        <v>39775</v>
      </c>
      <c r="G80" s="3">
        <f>January!G80+February!G80+March!G80+April!G80+May!G80+June!G80+July!G80+August!G80+September!G80+October!G80+November!G80+December!G80</f>
        <v>33</v>
      </c>
    </row>
    <row r="81" spans="1:7" ht="30" customHeight="1" x14ac:dyDescent="0.25">
      <c r="A81" s="20" t="s">
        <v>48</v>
      </c>
      <c r="B81" s="12" t="s">
        <v>9</v>
      </c>
      <c r="C81" s="4">
        <f>January!C81+February!C81+March!C81+April!C81+May!C81+June!C81+July!C81+August!C81+September!C81+October!C81+November!C81+December!C81</f>
        <v>0</v>
      </c>
      <c r="D81" s="4">
        <f>January!D81+February!D81+March!D81+April!D81+May!D81+June!D81+July!D81+August!D81+September!D81+October!D81+November!D81+December!D81</f>
        <v>0</v>
      </c>
      <c r="E81" s="4">
        <f>January!E81+February!E81+March!E81+April!E81+May!E81+June!E81+July!E81+August!E81+September!E81+October!E81+November!E81+December!E81</f>
        <v>0</v>
      </c>
      <c r="F81" s="4">
        <f>January!F81+February!F81+March!F81+April!F81+May!F81+June!F81+July!F81+August!F81+September!F81+October!F81+November!F81+December!F81</f>
        <v>0</v>
      </c>
      <c r="G81" s="4">
        <f>January!G81+February!G81+March!G81+April!G81+May!G81+June!G81+July!G81+August!G81+September!G81+October!G81+November!G81+December!G81</f>
        <v>0</v>
      </c>
    </row>
    <row r="82" spans="1:7" ht="30" customHeight="1" x14ac:dyDescent="0.25">
      <c r="A82" s="19" t="s">
        <v>48</v>
      </c>
      <c r="B82" s="11" t="s">
        <v>10</v>
      </c>
      <c r="C82" s="3">
        <f>January!C82+February!C82+March!C82+April!C82+May!C82+June!C82+July!C82+August!C82+September!C82+October!C82+November!C82+December!C82</f>
        <v>0</v>
      </c>
      <c r="D82" s="3">
        <f>January!D82+February!D82+March!D82+April!D82+May!D82+June!D82+July!D82+August!D82+September!D82+October!D82+November!D82+December!D82</f>
        <v>0</v>
      </c>
      <c r="E82" s="3">
        <f>January!E82+February!E82+March!E82+April!E82+May!E82+June!E82+July!E82+August!E82+September!E82+October!E82+November!E82+December!E82</f>
        <v>0</v>
      </c>
      <c r="F82" s="3">
        <f>January!F82+February!F82+March!F82+April!F82+May!F82+June!F82+July!F82+August!F82+September!F82+October!F82+November!F82+December!F82</f>
        <v>0</v>
      </c>
      <c r="G82" s="3">
        <f>January!G82+February!G82+March!G82+April!G82+May!G82+June!G82+July!G82+August!G82+September!G82+October!G82+November!G82+December!G82</f>
        <v>0</v>
      </c>
    </row>
    <row r="83" spans="1:7" ht="30" customHeight="1" x14ac:dyDescent="0.25">
      <c r="A83" s="20" t="s">
        <v>48</v>
      </c>
      <c r="B83" s="12" t="s">
        <v>11</v>
      </c>
      <c r="C83" s="4">
        <f>January!C83+February!C83+March!C83+April!C83+May!C83+June!C83+July!C83+August!C83+September!C83+October!C83+November!C83+December!C83</f>
        <v>0</v>
      </c>
      <c r="D83" s="4">
        <f>January!D83+February!D83+March!D83+April!D83+May!D83+June!D83+July!D83+August!D83+September!D83+October!D83+November!D83+December!D83</f>
        <v>0</v>
      </c>
      <c r="E83" s="4">
        <f>January!E83+February!E83+March!E83+April!E83+May!E83+June!E83+July!E83+August!E83+September!E83+October!E83+November!E83+December!E83</f>
        <v>0</v>
      </c>
      <c r="F83" s="4">
        <f>January!F83+February!F83+March!F83+April!F83+May!F83+June!F83+July!F83+August!F83+September!F83+October!F83+November!F83+December!F83</f>
        <v>0</v>
      </c>
      <c r="G83" s="4">
        <f>January!G83+February!G83+March!G83+April!G83+May!G83+June!G83+July!G83+August!G83+September!G83+October!G83+November!G83+December!G83</f>
        <v>0</v>
      </c>
    </row>
    <row r="84" spans="1:7" ht="30" customHeight="1" x14ac:dyDescent="0.25">
      <c r="A84" s="19" t="s">
        <v>48</v>
      </c>
      <c r="B84" s="11" t="s">
        <v>12</v>
      </c>
      <c r="C84" s="3">
        <f>January!C84+February!C84+March!C84+April!C84+May!C84+June!C84+July!C84+August!C84+September!C84+October!C84+November!C84+December!C84</f>
        <v>136</v>
      </c>
      <c r="D84" s="3">
        <f>January!D84+February!D84+March!D84+April!D84+May!D84+June!D84+July!D84+August!D84+September!D84+October!D84+November!D84+December!D84</f>
        <v>94</v>
      </c>
      <c r="E84" s="3">
        <f>January!E84+February!E84+March!E84+April!E84+May!E84+June!E84+July!E84+August!E84+September!E84+October!E84+November!E84+December!E84</f>
        <v>5</v>
      </c>
      <c r="F84" s="3">
        <f>January!F84+February!F84+March!F84+April!F84+May!F84+June!F84+July!F84+August!F84+September!F84+October!F84+November!F84+December!F84</f>
        <v>37</v>
      </c>
      <c r="G84" s="3">
        <f>January!G84+February!G84+March!G84+April!G84+May!G84+June!G84+July!G84+August!G84+September!G84+October!G84+November!G84+December!G84</f>
        <v>0</v>
      </c>
    </row>
    <row r="85" spans="1:7" ht="30" customHeight="1" x14ac:dyDescent="0.25">
      <c r="A85" s="20" t="s">
        <v>48</v>
      </c>
      <c r="B85" s="12" t="s">
        <v>13</v>
      </c>
      <c r="C85" s="4">
        <f>January!C85+February!C85+March!C85+April!C85+May!C85+June!C85+July!C85+August!C85+September!C85+October!C85+November!C85+December!C85</f>
        <v>0</v>
      </c>
      <c r="D85" s="4">
        <f>January!D85+February!D85+March!D85+April!D85+May!D85+June!D85+July!D85+August!D85+September!D85+October!D85+November!D85+December!D85</f>
        <v>0</v>
      </c>
      <c r="E85" s="4">
        <f>January!E85+February!E85+March!E85+April!E85+May!E85+June!E85+July!E85+August!E85+September!E85+October!E85+November!E85+December!E85</f>
        <v>0</v>
      </c>
      <c r="F85" s="4">
        <f>January!F85+February!F85+March!F85+April!F85+May!F85+June!F85+July!F85+August!F85+September!F85+October!F85+November!F85+December!F85</f>
        <v>0</v>
      </c>
      <c r="G85" s="4">
        <f>January!G85+February!G85+March!G85+April!G85+May!G85+June!G85+July!G85+August!G85+September!G85+October!G85+November!G85+December!G85</f>
        <v>0</v>
      </c>
    </row>
    <row r="86" spans="1:7" ht="30" customHeight="1" x14ac:dyDescent="0.25">
      <c r="A86" s="19" t="s">
        <v>48</v>
      </c>
      <c r="B86" s="11" t="s">
        <v>14</v>
      </c>
      <c r="C86" s="3">
        <f>January!C86+February!C86+March!C86+April!C86+May!C86+June!C86+July!C86+August!C86+September!C86+October!C86+November!C86+December!C86</f>
        <v>1848</v>
      </c>
      <c r="D86" s="3">
        <f>January!D86+February!D86+March!D86+April!D86+May!D86+June!D86+July!D86+August!D86+September!D86+October!D86+November!D86+December!D86</f>
        <v>973</v>
      </c>
      <c r="E86" s="3">
        <f>January!E86+February!E86+March!E86+April!E86+May!E86+June!E86+July!E86+August!E86+September!E86+October!E86+November!E86+December!E86</f>
        <v>97</v>
      </c>
      <c r="F86" s="3">
        <f>January!F86+February!F86+March!F86+April!F86+May!F86+June!F86+July!F86+August!F86+September!F86+October!F86+November!F86+December!F86</f>
        <v>778</v>
      </c>
      <c r="G86" s="3">
        <f>January!G86+February!G86+March!G86+April!G86+May!G86+June!G86+July!G86+August!G86+September!G86+October!G86+November!G86+December!G86</f>
        <v>0</v>
      </c>
    </row>
    <row r="87" spans="1:7" ht="30" customHeight="1" x14ac:dyDescent="0.25">
      <c r="A87" s="20" t="s">
        <v>48</v>
      </c>
      <c r="B87" s="12" t="s">
        <v>15</v>
      </c>
      <c r="C87" s="4">
        <f>January!C87+February!C87+March!C87+April!C87+May!C87+June!C87+July!C87+August!C87+September!C87+October!C87+November!C87+December!C87</f>
        <v>0</v>
      </c>
      <c r="D87" s="4">
        <f>January!D87+February!D87+March!D87+April!D87+May!D87+June!D87+July!D87+August!D87+September!D87+October!D87+November!D87+December!D87</f>
        <v>0</v>
      </c>
      <c r="E87" s="4">
        <f>January!E87+February!E87+March!E87+April!E87+May!E87+June!E87+July!E87+August!E87+September!E87+October!E87+November!E87+December!E87</f>
        <v>0</v>
      </c>
      <c r="F87" s="4">
        <f>January!F87+February!F87+March!F87+April!F87+May!F87+June!F87+July!F87+August!F87+September!F87+October!F87+November!F87+December!F87</f>
        <v>0</v>
      </c>
      <c r="G87" s="4">
        <f>January!G87+February!G87+March!G87+April!G87+May!G87+June!G87+July!G87+August!G87+September!G87+October!G87+November!G87+December!G87</f>
        <v>0</v>
      </c>
    </row>
    <row r="88" spans="1:7" ht="30" customHeight="1" x14ac:dyDescent="0.25">
      <c r="A88" s="19" t="s">
        <v>48</v>
      </c>
      <c r="B88" s="11" t="s">
        <v>16</v>
      </c>
      <c r="C88" s="3">
        <f>January!C88+February!C88+March!C88+April!C88+May!C88+June!C88+July!C88+August!C88+September!C88+October!C88+November!C88+December!C88</f>
        <v>0</v>
      </c>
      <c r="D88" s="3">
        <f>January!D88+February!D88+March!D88+April!D88+May!D88+June!D88+July!D88+August!D88+September!D88+October!D88+November!D88+December!D88</f>
        <v>0</v>
      </c>
      <c r="E88" s="3">
        <f>January!E88+February!E88+March!E88+April!E88+May!E88+June!E88+July!E88+August!E88+September!E88+October!E88+November!E88+December!E88</f>
        <v>0</v>
      </c>
      <c r="F88" s="3">
        <f>January!F88+February!F88+March!F88+April!F88+May!F88+June!F88+July!F88+August!F88+September!F88+October!F88+November!F88+December!F88</f>
        <v>0</v>
      </c>
      <c r="G88" s="3">
        <f>January!G88+February!G88+March!G88+April!G88+May!G88+June!G88+July!G88+August!G88+September!G88+October!G88+November!G88+December!G88</f>
        <v>0</v>
      </c>
    </row>
    <row r="89" spans="1:7" ht="30" customHeight="1" x14ac:dyDescent="0.25">
      <c r="A89" s="20" t="s">
        <v>48</v>
      </c>
      <c r="B89" s="12" t="s">
        <v>17</v>
      </c>
      <c r="C89" s="4">
        <f>January!C89+February!C89+March!C89+April!C89+May!C89+June!C89+July!C89+August!C89+September!C89+October!C89+November!C89+December!C89</f>
        <v>0</v>
      </c>
      <c r="D89" s="4">
        <f>January!D89+February!D89+March!D89+April!D89+May!D89+June!D89+July!D89+August!D89+September!D89+October!D89+November!D89+December!D89</f>
        <v>0</v>
      </c>
      <c r="E89" s="4">
        <f>January!E89+February!E89+March!E89+April!E89+May!E89+June!E89+July!E89+August!E89+September!E89+October!E89+November!E89+December!E89</f>
        <v>0</v>
      </c>
      <c r="F89" s="4">
        <f>January!F89+February!F89+March!F89+April!F89+May!F89+June!F89+July!F89+August!F89+September!F89+October!F89+November!F89+December!F89</f>
        <v>0</v>
      </c>
      <c r="G89" s="4">
        <f>January!G89+February!G89+March!G89+April!G89+May!G89+June!G89+July!G89+August!G89+September!G89+October!G89+November!G89+December!G89</f>
        <v>0</v>
      </c>
    </row>
    <row r="90" spans="1:7" ht="30" customHeight="1" x14ac:dyDescent="0.25">
      <c r="A90" s="19" t="s">
        <v>48</v>
      </c>
      <c r="B90" s="11" t="s">
        <v>18</v>
      </c>
      <c r="C90" s="3">
        <f>January!C90+February!C90+March!C90+April!C90+May!C90+June!C90+July!C90+August!C90+September!C90+October!C90+November!C90+December!C90</f>
        <v>0</v>
      </c>
      <c r="D90" s="3">
        <f>January!D90+February!D90+March!D90+April!D90+May!D90+June!D90+July!D90+August!D90+September!D90+October!D90+November!D90+December!D90</f>
        <v>0</v>
      </c>
      <c r="E90" s="3">
        <f>January!E90+February!E90+March!E90+April!E90+May!E90+June!E90+July!E90+August!E90+September!E90+October!E90+November!E90+December!E90</f>
        <v>0</v>
      </c>
      <c r="F90" s="3">
        <f>January!F90+February!F90+March!F90+April!F90+May!F90+June!F90+July!F90+August!F90+September!F90+October!F90+November!F90+December!F90</f>
        <v>0</v>
      </c>
      <c r="G90" s="3">
        <f>January!G90+February!G90+March!G90+April!G90+May!G90+June!G90+July!G90+August!G90+September!G90+October!G90+November!G90+December!G90</f>
        <v>0</v>
      </c>
    </row>
    <row r="91" spans="1:7" ht="30" customHeight="1" x14ac:dyDescent="0.25">
      <c r="A91" s="20" t="s">
        <v>48</v>
      </c>
      <c r="B91" s="12" t="s">
        <v>19</v>
      </c>
      <c r="C91" s="4">
        <f>January!C91+February!C91+March!C91+April!C91+May!C91+June!C91+July!C91+August!C91+September!C91+October!C91+November!C91+December!C91</f>
        <v>0</v>
      </c>
      <c r="D91" s="4">
        <f>January!D91+February!D91+March!D91+April!D91+May!D91+June!D91+July!D91+August!D91+September!D91+October!D91+November!D91+December!D91</f>
        <v>0</v>
      </c>
      <c r="E91" s="4">
        <f>January!E91+February!E91+March!E91+April!E91+May!E91+June!E91+July!E91+August!E91+September!E91+October!E91+November!E91+December!E91</f>
        <v>0</v>
      </c>
      <c r="F91" s="4">
        <f>January!F91+February!F91+March!F91+April!F91+May!F91+June!F91+July!F91+August!F91+September!F91+October!F91+November!F91+December!F91</f>
        <v>0</v>
      </c>
      <c r="G91" s="4">
        <f>January!G91+February!G91+March!G91+April!G91+May!G91+June!G91+July!G91+August!G91+September!G91+October!G91+November!G91+December!G91</f>
        <v>0</v>
      </c>
    </row>
    <row r="92" spans="1:7" ht="30" customHeight="1" x14ac:dyDescent="0.25">
      <c r="A92" s="19" t="s">
        <v>48</v>
      </c>
      <c r="B92" s="11" t="s">
        <v>20</v>
      </c>
      <c r="C92" s="3">
        <f>January!C92+February!C92+March!C92+April!C92+May!C92+June!C92+July!C92+August!C92+September!C92+October!C92+November!C92+December!C92</f>
        <v>0</v>
      </c>
      <c r="D92" s="3">
        <f>January!D92+February!D92+March!D92+April!D92+May!D92+June!D92+July!D92+August!D92+September!D92+October!D92+November!D92+December!D92</f>
        <v>0</v>
      </c>
      <c r="E92" s="3">
        <f>January!E92+February!E92+March!E92+April!E92+May!E92+June!E92+July!E92+August!E92+September!E92+October!E92+November!E92+December!E92</f>
        <v>0</v>
      </c>
      <c r="F92" s="3">
        <f>January!F92+February!F92+March!F92+April!F92+May!F92+June!F92+July!F92+August!F92+September!F92+October!F92+November!F92+December!F92</f>
        <v>0</v>
      </c>
      <c r="G92" s="3">
        <f>January!G92+February!G92+March!G92+April!G92+May!G92+June!G92+July!G92+August!G92+September!G92+October!G92+November!G92+December!G92</f>
        <v>0</v>
      </c>
    </row>
    <row r="93" spans="1:7" ht="30" customHeight="1" x14ac:dyDescent="0.25">
      <c r="A93" s="20" t="s">
        <v>48</v>
      </c>
      <c r="B93" s="12" t="s">
        <v>21</v>
      </c>
      <c r="C93" s="4">
        <f>January!C93+February!C93+March!C93+April!C93+May!C93+June!C93+July!C93+August!C93+September!C93+October!C93+November!C93+December!C93</f>
        <v>0</v>
      </c>
      <c r="D93" s="4">
        <f>January!D93+February!D93+March!D93+April!D93+May!D93+June!D93+July!D93+August!D93+September!D93+October!D93+November!D93+December!D93</f>
        <v>0</v>
      </c>
      <c r="E93" s="4">
        <f>January!E93+February!E93+March!E93+April!E93+May!E93+June!E93+July!E93+August!E93+September!E93+October!E93+November!E93+December!E93</f>
        <v>0</v>
      </c>
      <c r="F93" s="4">
        <f>January!F93+February!F93+March!F93+April!F93+May!F93+June!F93+July!F93+August!F93+September!F93+October!F93+November!F93+December!F93</f>
        <v>0</v>
      </c>
      <c r="G93" s="4">
        <f>January!G93+February!G93+March!G93+April!G93+May!G93+June!G93+July!G93+August!G93+September!G93+October!G93+November!G93+December!G93</f>
        <v>0</v>
      </c>
    </row>
    <row r="94" spans="1:7" ht="30" customHeight="1" x14ac:dyDescent="0.25">
      <c r="A94" s="19" t="s">
        <v>48</v>
      </c>
      <c r="B94" s="11" t="s">
        <v>22</v>
      </c>
      <c r="C94" s="3">
        <f>January!C94+February!C94+March!C94+April!C94+May!C94+June!C94+July!C94+August!C94+September!C94+October!C94+November!C94+December!C94</f>
        <v>0</v>
      </c>
      <c r="D94" s="3">
        <f>January!D94+February!D94+March!D94+April!D94+May!D94+June!D94+July!D94+August!D94+September!D94+October!D94+November!D94+December!D94</f>
        <v>0</v>
      </c>
      <c r="E94" s="3">
        <f>January!E94+February!E94+March!E94+April!E94+May!E94+June!E94+July!E94+August!E94+September!E94+October!E94+November!E94+December!E94</f>
        <v>0</v>
      </c>
      <c r="F94" s="3">
        <f>January!F94+February!F94+March!F94+April!F94+May!F94+June!F94+July!F94+August!F94+September!F94+October!F94+November!F94+December!F94</f>
        <v>0</v>
      </c>
      <c r="G94" s="3">
        <f>January!G94+February!G94+March!G94+April!G94+May!G94+June!G94+July!G94+August!G94+September!G94+October!G94+November!G94+December!G94</f>
        <v>0</v>
      </c>
    </row>
    <row r="95" spans="1:7" ht="30" customHeight="1" x14ac:dyDescent="0.25">
      <c r="A95" s="20" t="s">
        <v>48</v>
      </c>
      <c r="B95" s="12" t="s">
        <v>23</v>
      </c>
      <c r="C95" s="4">
        <f>January!C95+February!C95+March!C95+April!C95+May!C95+June!C95+July!C95+August!C95+September!C95+October!C95+November!C95+December!C95</f>
        <v>0</v>
      </c>
      <c r="D95" s="4">
        <f>January!D95+February!D95+March!D95+April!D95+May!D95+June!D95+July!D95+August!D95+September!D95+October!D95+November!D95+December!D95</f>
        <v>0</v>
      </c>
      <c r="E95" s="4">
        <f>January!E95+February!E95+March!E95+April!E95+May!E95+June!E95+July!E95+August!E95+September!E95+October!E95+November!E95+December!E95</f>
        <v>0</v>
      </c>
      <c r="F95" s="4">
        <f>January!F95+February!F95+March!F95+April!F95+May!F95+June!F95+July!F95+August!F95+September!F95+October!F95+November!F95+December!F95</f>
        <v>0</v>
      </c>
      <c r="G95" s="4">
        <f>January!G95+February!G95+March!G95+April!G95+May!G95+June!G95+July!G95+August!G95+September!G95+October!G95+November!G95+December!G95</f>
        <v>0</v>
      </c>
    </row>
    <row r="96" spans="1:7" ht="30" customHeight="1" x14ac:dyDescent="0.25">
      <c r="A96" s="19" t="s">
        <v>48</v>
      </c>
      <c r="B96" s="11" t="s">
        <v>24</v>
      </c>
      <c r="C96" s="3">
        <f>January!C96+February!C96+March!C96+April!C96+May!C96+June!C96+July!C96+August!C96+September!C96+October!C96+November!C96+December!C96</f>
        <v>88</v>
      </c>
      <c r="D96" s="3">
        <f>January!D96+February!D96+March!D96+April!D96+May!D96+June!D96+July!D96+August!D96+September!D96+October!D96+November!D96+December!D96</f>
        <v>0</v>
      </c>
      <c r="E96" s="3">
        <f>January!E96+February!E96+March!E96+April!E96+May!E96+June!E96+July!E96+August!E96+September!E96+October!E96+November!E96+December!E96</f>
        <v>1</v>
      </c>
      <c r="F96" s="3">
        <f>January!F96+February!F96+March!F96+April!F96+May!F96+June!F96+July!F96+August!F96+September!F96+October!F96+November!F96+December!F96</f>
        <v>87</v>
      </c>
      <c r="G96" s="3">
        <f>January!G96+February!G96+March!G96+April!G96+May!G96+June!G96+July!G96+August!G96+September!G96+October!G96+November!G96+December!G96</f>
        <v>0</v>
      </c>
    </row>
    <row r="97" spans="1:7" ht="30" customHeight="1" x14ac:dyDescent="0.25">
      <c r="A97" s="20" t="s">
        <v>48</v>
      </c>
      <c r="B97" s="12" t="s">
        <v>25</v>
      </c>
      <c r="C97" s="4">
        <f>January!C97+February!C97+March!C97+April!C97+May!C97+June!C97+July!C97+August!C97+September!C97+October!C97+November!C97+December!C97</f>
        <v>19195</v>
      </c>
      <c r="D97" s="4">
        <f>January!D97+February!D97+March!D97+April!D97+May!D97+June!D97+July!D97+August!D97+September!D97+October!D97+November!D97+December!D97</f>
        <v>2312</v>
      </c>
      <c r="E97" s="4">
        <f>January!E97+February!E97+March!E97+April!E97+May!E97+June!E97+July!E97+August!E97+September!E97+October!E97+November!E97+December!E97</f>
        <v>6142</v>
      </c>
      <c r="F97" s="4">
        <f>January!F97+February!F97+March!F97+April!F97+May!F97+June!F97+July!F97+August!F97+September!F97+October!F97+November!F97+December!F97</f>
        <v>10726</v>
      </c>
      <c r="G97" s="4">
        <f>January!G97+February!G97+March!G97+April!G97+May!G97+June!G97+July!G97+August!G97+September!G97+October!G97+November!G97+December!G97</f>
        <v>15</v>
      </c>
    </row>
    <row r="98" spans="1:7" ht="30" customHeight="1" x14ac:dyDescent="0.25">
      <c r="A98" s="19" t="s">
        <v>48</v>
      </c>
      <c r="B98" s="11" t="s">
        <v>26</v>
      </c>
      <c r="C98" s="3">
        <f>January!C98+February!C98+March!C98+April!C98+May!C98+June!C98+July!C98+August!C98+September!C98+October!C98+November!C98+December!C98</f>
        <v>0</v>
      </c>
      <c r="D98" s="3">
        <f>January!D98+February!D98+March!D98+April!D98+May!D98+June!D98+July!D98+August!D98+September!D98+October!D98+November!D98+December!D98</f>
        <v>0</v>
      </c>
      <c r="E98" s="3">
        <f>January!E98+February!E98+March!E98+April!E98+May!E98+June!E98+July!E98+August!E98+September!E98+October!E98+November!E98+December!E98</f>
        <v>0</v>
      </c>
      <c r="F98" s="3">
        <f>January!F98+February!F98+March!F98+April!F98+May!F98+June!F98+July!F98+August!F98+September!F98+October!F98+November!F98+December!F98</f>
        <v>0</v>
      </c>
      <c r="G98" s="3">
        <f>January!G98+February!G98+March!G98+April!G98+May!G98+June!G98+July!G98+August!G98+September!G98+October!G98+November!G98+December!G98</f>
        <v>0</v>
      </c>
    </row>
    <row r="99" spans="1:7" ht="30" customHeight="1" x14ac:dyDescent="0.25">
      <c r="A99" s="20" t="s">
        <v>48</v>
      </c>
      <c r="B99" s="12" t="s">
        <v>27</v>
      </c>
      <c r="C99" s="4">
        <f>January!C99+February!C99+March!C99+April!C99+May!C99+June!C99+July!C99+August!C99+September!C99+October!C99+November!C99+December!C99</f>
        <v>115</v>
      </c>
      <c r="D99" s="4">
        <f>January!D99+February!D99+March!D99+April!D99+May!D99+June!D99+July!D99+August!D99+September!D99+October!D99+November!D99+December!D99</f>
        <v>1</v>
      </c>
      <c r="E99" s="4">
        <f>January!E99+February!E99+March!E99+April!E99+May!E99+June!E99+July!E99+August!E99+September!E99+October!E99+November!E99+December!E99</f>
        <v>56</v>
      </c>
      <c r="F99" s="4">
        <f>January!F99+February!F99+March!F99+April!F99+May!F99+June!F99+July!F99+August!F99+September!F99+October!F99+November!F99+December!F99</f>
        <v>58</v>
      </c>
      <c r="G99" s="4">
        <f>January!G99+February!G99+March!G99+April!G99+May!G99+June!G99+July!G99+August!G99+September!G99+October!G99+November!G99+December!G99</f>
        <v>0</v>
      </c>
    </row>
    <row r="100" spans="1:7" ht="30" customHeight="1" x14ac:dyDescent="0.25">
      <c r="A100" s="19" t="s">
        <v>48</v>
      </c>
      <c r="B100" s="11" t="s">
        <v>28</v>
      </c>
      <c r="C100" s="3">
        <f>January!C100+February!C100+March!C100+April!C100+May!C100+June!C100+July!C100+August!C100+September!C100+October!C100+November!C100+December!C100</f>
        <v>0</v>
      </c>
      <c r="D100" s="3">
        <f>January!D100+February!D100+March!D100+April!D100+May!D100+June!D100+July!D100+August!D100+September!D100+October!D100+November!D100+December!D100</f>
        <v>0</v>
      </c>
      <c r="E100" s="3">
        <f>January!E100+February!E100+March!E100+April!E100+May!E100+June!E100+July!E100+August!E100+September!E100+October!E100+November!E100+December!E100</f>
        <v>0</v>
      </c>
      <c r="F100" s="3">
        <f>January!F100+February!F100+March!F100+April!F100+May!F100+June!F100+July!F100+August!F100+September!F100+October!F100+November!F100+December!F100</f>
        <v>0</v>
      </c>
      <c r="G100" s="3">
        <f>January!G100+February!G100+March!G100+April!G100+May!G100+June!G100+July!G100+August!G100+September!G100+October!G100+November!G100+December!G100</f>
        <v>0</v>
      </c>
    </row>
    <row r="101" spans="1:7" ht="30" customHeight="1" x14ac:dyDescent="0.25">
      <c r="A101" s="20" t="s">
        <v>48</v>
      </c>
      <c r="B101" s="12" t="s">
        <v>29</v>
      </c>
      <c r="C101" s="4">
        <f>January!C101+February!C101+March!C101+April!C101+May!C101+June!C101+July!C101+August!C101+September!C101+October!C101+November!C101+December!C101</f>
        <v>0</v>
      </c>
      <c r="D101" s="4">
        <f>January!D101+February!D101+March!D101+April!D101+May!D101+June!D101+July!D101+August!D101+September!D101+October!D101+November!D101+December!D101</f>
        <v>0</v>
      </c>
      <c r="E101" s="4">
        <f>January!E101+February!E101+March!E101+April!E101+May!E101+June!E101+July!E101+August!E101+September!E101+October!E101+November!E101+December!E101</f>
        <v>0</v>
      </c>
      <c r="F101" s="4">
        <f>January!F101+February!F101+March!F101+April!F101+May!F101+June!F101+July!F101+August!F101+September!F101+October!F101+November!F101+December!F101</f>
        <v>0</v>
      </c>
      <c r="G101" s="4">
        <f>January!G101+February!G101+March!G101+April!G101+May!G101+June!G101+July!G101+August!G101+September!G101+October!G101+November!G101+December!G101</f>
        <v>0</v>
      </c>
    </row>
    <row r="102" spans="1:7" ht="30" customHeight="1" x14ac:dyDescent="0.25">
      <c r="A102" s="19" t="s">
        <v>48</v>
      </c>
      <c r="B102" s="11" t="s">
        <v>30</v>
      </c>
      <c r="C102" s="3">
        <f>January!C102+February!C102+March!C102+April!C102+May!C102+June!C102+July!C102+August!C102+September!C102+October!C102+November!C102+December!C102</f>
        <v>0</v>
      </c>
      <c r="D102" s="3">
        <f>January!D102+February!D102+March!D102+April!D102+May!D102+June!D102+July!D102+August!D102+September!D102+October!D102+November!D102+December!D102</f>
        <v>0</v>
      </c>
      <c r="E102" s="3">
        <f>January!E102+February!E102+March!E102+April!E102+May!E102+June!E102+July!E102+August!E102+September!E102+October!E102+November!E102+December!E102</f>
        <v>0</v>
      </c>
      <c r="F102" s="3">
        <f>January!F102+February!F102+March!F102+April!F102+May!F102+June!F102+July!F102+August!F102+September!F102+October!F102+November!F102+December!F102</f>
        <v>0</v>
      </c>
      <c r="G102" s="3">
        <f>January!G102+February!G102+March!G102+April!G102+May!G102+June!G102+July!G102+August!G102+September!G102+October!G102+November!G102+December!G102</f>
        <v>0</v>
      </c>
    </row>
    <row r="103" spans="1:7" ht="30" customHeight="1" x14ac:dyDescent="0.25">
      <c r="A103" s="20" t="s">
        <v>48</v>
      </c>
      <c r="B103" s="12" t="s">
        <v>31</v>
      </c>
      <c r="C103" s="4">
        <f>January!C103+February!C103+March!C103+April!C103+May!C103+June!C103+July!C103+August!C103+September!C103+October!C103+November!C103+December!C103</f>
        <v>0</v>
      </c>
      <c r="D103" s="4">
        <f>January!D103+February!D103+March!D103+April!D103+May!D103+June!D103+July!D103+August!D103+September!D103+October!D103+November!D103+December!D103</f>
        <v>0</v>
      </c>
      <c r="E103" s="4">
        <f>January!E103+February!E103+March!E103+April!E103+May!E103+June!E103+July!E103+August!E103+September!E103+October!E103+November!E103+December!E103</f>
        <v>0</v>
      </c>
      <c r="F103" s="4">
        <f>January!F103+February!F103+March!F103+April!F103+May!F103+June!F103+July!F103+August!F103+September!F103+October!F103+November!F103+December!F103</f>
        <v>0</v>
      </c>
      <c r="G103" s="4">
        <f>January!G103+February!G103+March!G103+April!G103+May!G103+June!G103+July!G103+August!G103+September!G103+October!G103+November!G103+December!G103</f>
        <v>0</v>
      </c>
    </row>
    <row r="104" spans="1:7" ht="30" customHeight="1" x14ac:dyDescent="0.25">
      <c r="A104" s="19" t="s">
        <v>48</v>
      </c>
      <c r="B104" s="11" t="s">
        <v>32</v>
      </c>
      <c r="C104" s="3">
        <f>January!C104+February!C104+March!C104+April!C104+May!C104+June!C104+July!C104+August!C104+September!C104+October!C104+November!C104+December!C104</f>
        <v>0</v>
      </c>
      <c r="D104" s="3">
        <f>January!D104+February!D104+March!D104+April!D104+May!D104+June!D104+July!D104+August!D104+September!D104+October!D104+November!D104+December!D104</f>
        <v>0</v>
      </c>
      <c r="E104" s="3">
        <f>January!E104+February!E104+March!E104+April!E104+May!E104+June!E104+July!E104+August!E104+September!E104+October!E104+November!E104+December!E104</f>
        <v>0</v>
      </c>
      <c r="F104" s="3">
        <f>January!F104+February!F104+March!F104+April!F104+May!F104+June!F104+July!F104+August!F104+September!F104+October!F104+November!F104+December!F104</f>
        <v>0</v>
      </c>
      <c r="G104" s="3">
        <f>January!G104+February!G104+March!G104+April!G104+May!G104+June!G104+July!G104+August!G104+September!G104+October!G104+November!G104+December!G104</f>
        <v>0</v>
      </c>
    </row>
    <row r="105" spans="1:7" ht="30" customHeight="1" x14ac:dyDescent="0.25">
      <c r="A105" s="20" t="s">
        <v>48</v>
      </c>
      <c r="B105" s="12" t="s">
        <v>33</v>
      </c>
      <c r="C105" s="4">
        <f>January!C105+February!C105+March!C105+April!C105+May!C105+June!C105+July!C105+August!C105+September!C105+October!C105+November!C105+December!C105</f>
        <v>48</v>
      </c>
      <c r="D105" s="4">
        <f>January!D105+February!D105+March!D105+April!D105+May!D105+June!D105+July!D105+August!D105+September!D105+October!D105+November!D105+December!D105</f>
        <v>11</v>
      </c>
      <c r="E105" s="4">
        <f>January!E105+February!E105+March!E105+April!E105+May!E105+June!E105+July!E105+August!E105+September!E105+October!E105+November!E105+December!E105</f>
        <v>8</v>
      </c>
      <c r="F105" s="4">
        <f>January!F105+February!F105+March!F105+April!F105+May!F105+June!F105+July!F105+August!F105+September!F105+October!F105+November!F105+December!F105</f>
        <v>29</v>
      </c>
      <c r="G105" s="4">
        <f>January!G105+February!G105+March!G105+April!G105+May!G105+June!G105+July!G105+August!G105+September!G105+October!G105+November!G105+December!G105</f>
        <v>0</v>
      </c>
    </row>
    <row r="106" spans="1:7" ht="30" customHeight="1" x14ac:dyDescent="0.25">
      <c r="A106" s="19" t="s">
        <v>48</v>
      </c>
      <c r="B106" s="11" t="s">
        <v>34</v>
      </c>
      <c r="C106" s="3">
        <f>January!C106+February!C106+March!C106+April!C106+May!C106+June!C106+July!C106+August!C106+September!C106+October!C106+November!C106+December!C106</f>
        <v>0</v>
      </c>
      <c r="D106" s="3">
        <f>January!D106+February!D106+March!D106+April!D106+May!D106+June!D106+July!D106+August!D106+September!D106+October!D106+November!D106+December!D106</f>
        <v>0</v>
      </c>
      <c r="E106" s="3">
        <f>January!E106+February!E106+March!E106+April!E106+May!E106+June!E106+July!E106+August!E106+September!E106+October!E106+November!E106+December!E106</f>
        <v>0</v>
      </c>
      <c r="F106" s="3">
        <f>January!F106+February!F106+March!F106+April!F106+May!F106+June!F106+July!F106+August!F106+September!F106+October!F106+November!F106+December!F106</f>
        <v>0</v>
      </c>
      <c r="G106" s="3">
        <f>January!G106+February!G106+March!G106+April!G106+May!G106+June!G106+July!G106+August!G106+September!G106+October!G106+November!G106+December!G106</f>
        <v>0</v>
      </c>
    </row>
    <row r="107" spans="1:7" ht="30" customHeight="1" x14ac:dyDescent="0.25">
      <c r="A107" s="20" t="s">
        <v>48</v>
      </c>
      <c r="B107" s="12" t="s">
        <v>35</v>
      </c>
      <c r="C107" s="4">
        <f>January!C107+February!C107+March!C107+April!C107+May!C107+June!C107+July!C107+August!C107+September!C107+October!C107+November!C107+December!C107</f>
        <v>0</v>
      </c>
      <c r="D107" s="4">
        <f>January!D107+February!D107+March!D107+April!D107+May!D107+June!D107+July!D107+August!D107+September!D107+October!D107+November!D107+December!D107</f>
        <v>0</v>
      </c>
      <c r="E107" s="4">
        <f>January!E107+February!E107+March!E107+April!E107+May!E107+June!E107+July!E107+August!E107+September!E107+October!E107+November!E107+December!E107</f>
        <v>0</v>
      </c>
      <c r="F107" s="4">
        <f>January!F107+February!F107+March!F107+April!F107+May!F107+June!F107+July!F107+August!F107+September!F107+October!F107+November!F107+December!F107</f>
        <v>0</v>
      </c>
      <c r="G107" s="4">
        <f>January!G107+February!G107+March!G107+April!G107+May!G107+June!G107+July!G107+August!G107+September!G107+October!G107+November!G107+December!G107</f>
        <v>0</v>
      </c>
    </row>
    <row r="108" spans="1:7" ht="30" customHeight="1" x14ac:dyDescent="0.25">
      <c r="A108" s="19" t="s">
        <v>48</v>
      </c>
      <c r="B108" s="11" t="s">
        <v>36</v>
      </c>
      <c r="C108" s="3">
        <f>January!C108+February!C108+March!C108+April!C108+May!C108+June!C108+July!C108+August!C108+September!C108+October!C108+November!C108+December!C108</f>
        <v>537</v>
      </c>
      <c r="D108" s="3">
        <f>January!D108+February!D108+March!D108+April!D108+May!D108+June!D108+July!D108+August!D108+September!D108+October!D108+November!D108+December!D108</f>
        <v>334</v>
      </c>
      <c r="E108" s="3">
        <f>January!E108+February!E108+March!E108+April!E108+May!E108+June!E108+July!E108+August!E108+September!E108+October!E108+November!E108+December!E108</f>
        <v>132</v>
      </c>
      <c r="F108" s="3">
        <f>January!F108+February!F108+March!F108+April!F108+May!F108+June!F108+July!F108+August!F108+September!F108+October!F108+November!F108+December!F108</f>
        <v>71</v>
      </c>
      <c r="G108" s="3">
        <f>January!G108+February!G108+March!G108+April!G108+May!G108+June!G108+July!G108+August!G108+September!G108+October!G108+November!G108+December!G108</f>
        <v>0</v>
      </c>
    </row>
    <row r="109" spans="1:7" ht="30" customHeight="1" x14ac:dyDescent="0.25">
      <c r="A109" s="20" t="s">
        <v>48</v>
      </c>
      <c r="B109" s="12" t="s">
        <v>37</v>
      </c>
      <c r="C109" s="4">
        <f>January!C109+February!C109+March!C109+April!C109+May!C109+June!C109+July!C109+August!C109+September!C109+October!C109+November!C109+December!C109</f>
        <v>1250</v>
      </c>
      <c r="D109" s="4">
        <f>January!D109+February!D109+March!D109+April!D109+May!D109+June!D109+July!D109+August!D109+September!D109+October!D109+November!D109+December!D109</f>
        <v>464</v>
      </c>
      <c r="E109" s="4">
        <f>January!E109+February!E109+March!E109+April!E109+May!E109+June!E109+July!E109+August!E109+September!E109+October!E109+November!E109+December!E109</f>
        <v>108</v>
      </c>
      <c r="F109" s="4">
        <f>January!F109+February!F109+March!F109+April!F109+May!F109+June!F109+July!F109+August!F109+September!F109+October!F109+November!F109+December!F109</f>
        <v>678</v>
      </c>
      <c r="G109" s="4">
        <f>January!G109+February!G109+March!G109+April!G109+May!G109+June!G109+July!G109+August!G109+September!G109+October!G109+November!G109+December!G109</f>
        <v>0</v>
      </c>
    </row>
    <row r="110" spans="1:7" ht="30" customHeight="1" x14ac:dyDescent="0.25">
      <c r="A110" s="19" t="s">
        <v>48</v>
      </c>
      <c r="B110" s="11" t="s">
        <v>38</v>
      </c>
      <c r="C110" s="3">
        <f>January!C110+February!C110+March!C110+April!C110+May!C110+June!C110+July!C110+August!C110+September!C110+October!C110+November!C110+December!C110</f>
        <v>99</v>
      </c>
      <c r="D110" s="3">
        <f>January!D110+February!D110+March!D110+April!D110+May!D110+June!D110+July!D110+August!D110+September!D110+October!D110+November!D110+December!D110</f>
        <v>68</v>
      </c>
      <c r="E110" s="3">
        <f>January!E110+February!E110+March!E110+April!E110+May!E110+June!E110+July!E110+August!E110+September!E110+October!E110+November!E110+December!E110</f>
        <v>19</v>
      </c>
      <c r="F110" s="3">
        <f>January!F110+February!F110+March!F110+April!F110+May!F110+June!F110+July!F110+August!F110+September!F110+October!F110+November!F110+December!F110</f>
        <v>12</v>
      </c>
      <c r="G110" s="3">
        <f>January!G110+February!G110+March!G110+April!G110+May!G110+June!G110+July!G110+August!G110+September!G110+October!G110+November!G110+December!G110</f>
        <v>0</v>
      </c>
    </row>
    <row r="111" spans="1:7" ht="30" customHeight="1" x14ac:dyDescent="0.25">
      <c r="A111" s="20" t="s">
        <v>48</v>
      </c>
      <c r="B111" s="12" t="s">
        <v>39</v>
      </c>
      <c r="C111" s="4">
        <f>January!C111+February!C111+March!C111+April!C111+May!C111+June!C111+July!C111+August!C111+September!C111+October!C111+November!C111+December!C111</f>
        <v>0</v>
      </c>
      <c r="D111" s="4">
        <f>January!D111+February!D111+March!D111+April!D111+May!D111+June!D111+July!D111+August!D111+September!D111+October!D111+November!D111+December!D111</f>
        <v>0</v>
      </c>
      <c r="E111" s="4">
        <f>January!E111+February!E111+March!E111+April!E111+May!E111+June!E111+July!E111+August!E111+September!E111+October!E111+November!E111+December!E111</f>
        <v>0</v>
      </c>
      <c r="F111" s="4">
        <f>January!F111+February!F111+March!F111+April!F111+May!F111+June!F111+July!F111+August!F111+September!F111+October!F111+November!F111+December!F111</f>
        <v>0</v>
      </c>
      <c r="G111" s="4">
        <f>January!G111+February!G111+March!G111+April!G111+May!G111+June!G111+July!G111+August!G111+September!G111+October!G111+November!G111+December!G111</f>
        <v>0</v>
      </c>
    </row>
    <row r="112" spans="1:7" ht="30" customHeight="1" x14ac:dyDescent="0.25">
      <c r="A112" s="19" t="s">
        <v>48</v>
      </c>
      <c r="B112" s="11" t="s">
        <v>40</v>
      </c>
      <c r="C112" s="3">
        <f>January!C112+February!C112+March!C112+April!C112+May!C112+June!C112+July!C112+August!C112+September!C112+October!C112+November!C112+December!C112</f>
        <v>0</v>
      </c>
      <c r="D112" s="3">
        <f>January!D112+February!D112+March!D112+April!D112+May!D112+June!D112+July!D112+August!D112+September!D112+October!D112+November!D112+December!D112</f>
        <v>0</v>
      </c>
      <c r="E112" s="3">
        <f>January!E112+February!E112+March!E112+April!E112+May!E112+June!E112+July!E112+August!E112+September!E112+October!E112+November!E112+December!E112</f>
        <v>0</v>
      </c>
      <c r="F112" s="3">
        <f>January!F112+February!F112+March!F112+April!F112+May!F112+June!F112+July!F112+August!F112+September!F112+October!F112+November!F112+December!F112</f>
        <v>0</v>
      </c>
      <c r="G112" s="3">
        <f>January!G112+February!G112+March!G112+April!G112+May!G112+June!G112+July!G112+August!G112+September!G112+October!G112+November!G112+December!G112</f>
        <v>0</v>
      </c>
    </row>
    <row r="113" spans="1:7" ht="30" customHeight="1" x14ac:dyDescent="0.25">
      <c r="A113" s="20" t="s">
        <v>48</v>
      </c>
      <c r="B113" s="12" t="s">
        <v>41</v>
      </c>
      <c r="C113" s="4">
        <f>January!C113+February!C113+March!C113+April!C113+May!C113+June!C113+July!C113+August!C113+September!C113+October!C113+November!C113+December!C113</f>
        <v>0</v>
      </c>
      <c r="D113" s="4">
        <f>January!D113+February!D113+March!D113+April!D113+May!D113+June!D113+July!D113+August!D113+September!D113+October!D113+November!D113+December!D113</f>
        <v>0</v>
      </c>
      <c r="E113" s="4">
        <f>January!E113+February!E113+March!E113+April!E113+May!E113+June!E113+July!E113+August!E113+September!E113+October!E113+November!E113+December!E113</f>
        <v>0</v>
      </c>
      <c r="F113" s="4">
        <f>January!F113+February!F113+March!F113+April!F113+May!F113+June!F113+July!F113+August!F113+September!F113+October!F113+November!F113+December!F113</f>
        <v>0</v>
      </c>
      <c r="G113" s="4">
        <f>January!G113+February!G113+March!G113+April!G113+May!G113+June!G113+July!G113+August!G113+September!G113+October!G113+November!G113+December!G113</f>
        <v>0</v>
      </c>
    </row>
    <row r="114" spans="1:7" ht="30" customHeight="1" x14ac:dyDescent="0.25">
      <c r="A114" s="19" t="s">
        <v>48</v>
      </c>
      <c r="B114" s="11" t="s">
        <v>42</v>
      </c>
      <c r="C114" s="3">
        <f>January!C114+February!C114+March!C114+April!C114+May!C114+June!C114+July!C114+August!C114+September!C114+October!C114+November!C114+December!C114</f>
        <v>1</v>
      </c>
      <c r="D114" s="3">
        <f>January!D114+February!D114+March!D114+April!D114+May!D114+June!D114+July!D114+August!D114+September!D114+October!D114+November!D114+December!D114</f>
        <v>1</v>
      </c>
      <c r="E114" s="3">
        <f>January!E114+February!E114+March!E114+April!E114+May!E114+June!E114+July!E114+August!E114+September!E114+October!E114+November!E114+December!E114</f>
        <v>0</v>
      </c>
      <c r="F114" s="3">
        <f>January!F114+February!F114+March!F114+April!F114+May!F114+June!F114+July!F114+August!F114+September!F114+October!F114+November!F114+December!F114</f>
        <v>0</v>
      </c>
      <c r="G114" s="3">
        <f>January!G114+February!G114+March!G114+April!G114+May!G114+June!G114+July!G114+August!G114+September!G114+October!G114+November!G114+December!G114</f>
        <v>0</v>
      </c>
    </row>
    <row r="115" spans="1:7" ht="30" customHeight="1" x14ac:dyDescent="0.25">
      <c r="A115" s="20" t="s">
        <v>48</v>
      </c>
      <c r="B115" s="12" t="s">
        <v>43</v>
      </c>
      <c r="C115" s="4">
        <f>January!C115+February!C115+March!C115+April!C115+May!C115+June!C115+July!C115+August!C115+September!C115+October!C115+November!C115+December!C115</f>
        <v>0</v>
      </c>
      <c r="D115" s="4">
        <f>January!D115+February!D115+March!D115+April!D115+May!D115+June!D115+July!D115+August!D115+September!D115+October!D115+November!D115+December!D115</f>
        <v>0</v>
      </c>
      <c r="E115" s="4">
        <f>January!E115+February!E115+March!E115+April!E115+May!E115+June!E115+July!E115+August!E115+September!E115+October!E115+November!E115+December!E115</f>
        <v>0</v>
      </c>
      <c r="F115" s="4">
        <f>January!F115+February!F115+March!F115+April!F115+May!F115+June!F115+July!F115+August!F115+September!F115+October!F115+November!F115+December!F115</f>
        <v>0</v>
      </c>
      <c r="G115" s="4">
        <f>January!G115+February!G115+March!G115+April!G115+May!G115+June!G115+July!G115+August!G115+September!G115+October!G115+November!G115+December!G115</f>
        <v>0</v>
      </c>
    </row>
    <row r="116" spans="1:7" ht="30" customHeight="1" x14ac:dyDescent="0.25">
      <c r="A116" s="19" t="s">
        <v>48</v>
      </c>
      <c r="B116" s="11" t="s">
        <v>44</v>
      </c>
      <c r="C116" s="3">
        <f>January!C116+February!C116+March!C116+April!C116+May!C116+June!C116+July!C116+August!C116+September!C116+October!C116+November!C116+December!C116</f>
        <v>0</v>
      </c>
      <c r="D116" s="3">
        <f>January!D116+February!D116+March!D116+April!D116+May!D116+June!D116+July!D116+August!D116+September!D116+October!D116+November!D116+December!D116</f>
        <v>0</v>
      </c>
      <c r="E116" s="3">
        <f>January!E116+February!E116+March!E116+April!E116+May!E116+June!E116+July!E116+August!E116+September!E116+October!E116+November!E116+December!E116</f>
        <v>0</v>
      </c>
      <c r="F116" s="3">
        <f>January!F116+February!F116+March!F116+April!F116+May!F116+June!F116+July!F116+August!F116+September!F116+October!F116+November!F116+December!F116</f>
        <v>0</v>
      </c>
      <c r="G116" s="3">
        <f>January!G116+February!G116+March!G116+April!G116+May!G116+June!G116+July!G116+August!G116+September!G116+October!G116+November!G116+December!G116</f>
        <v>0</v>
      </c>
    </row>
    <row r="117" spans="1:7" ht="30" customHeight="1" x14ac:dyDescent="0.25">
      <c r="A117" s="20" t="s">
        <v>48</v>
      </c>
      <c r="B117" s="12" t="s">
        <v>45</v>
      </c>
      <c r="C117" s="4">
        <f>January!C117+February!C117+March!C117+April!C117+May!C117+June!C117+July!C117+August!C117+September!C117+October!C117+November!C117+December!C117</f>
        <v>672</v>
      </c>
      <c r="D117" s="4">
        <f>January!D117+February!D117+March!D117+April!D117+May!D117+June!D117+July!D117+August!D117+September!D117+October!D117+November!D117+December!D117</f>
        <v>185</v>
      </c>
      <c r="E117" s="4">
        <f>January!E117+February!E117+March!E117+April!E117+May!E117+June!E117+July!E117+August!E117+September!E117+October!E117+November!E117+December!E117</f>
        <v>19</v>
      </c>
      <c r="F117" s="4">
        <f>January!F117+February!F117+March!F117+April!F117+May!F117+June!F117+July!F117+August!F117+September!F117+October!F117+November!F117+December!F117</f>
        <v>468</v>
      </c>
      <c r="G117" s="4">
        <f>January!G117+February!G117+March!G117+April!G117+May!G117+June!G117+July!G117+August!G117+September!G117+October!G117+November!G117+December!G117</f>
        <v>0</v>
      </c>
    </row>
    <row r="118" spans="1:7" ht="30" customHeight="1" x14ac:dyDescent="0.25">
      <c r="A118" s="19" t="s">
        <v>48</v>
      </c>
      <c r="B118" s="11" t="s">
        <v>46</v>
      </c>
      <c r="C118" s="3">
        <f>January!C118+February!C118+March!C118+April!C118+May!C118+June!C118+July!C118+August!C118+September!C118+October!C118+November!C118+December!C118</f>
        <v>0</v>
      </c>
      <c r="D118" s="3">
        <f>January!D118+February!D118+March!D118+April!D118+May!D118+June!D118+July!D118+August!D118+September!D118+October!D118+November!D118+December!D118</f>
        <v>0</v>
      </c>
      <c r="E118" s="3">
        <f>January!E118+February!E118+March!E118+April!E118+May!E118+June!E118+July!E118+August!E118+September!E118+October!E118+November!E118+December!E118</f>
        <v>0</v>
      </c>
      <c r="F118" s="3">
        <f>January!F118+February!F118+March!F118+April!F118+May!F118+June!F118+July!F118+August!F118+September!F118+October!F118+November!F118+December!F118</f>
        <v>0</v>
      </c>
      <c r="G118" s="3">
        <f>January!G118+February!G118+March!G118+April!G118+May!G118+June!G118+July!G118+August!G118+September!G118+October!G118+November!G118+December!G118</f>
        <v>0</v>
      </c>
    </row>
    <row r="119" spans="1:7" ht="30" customHeight="1" x14ac:dyDescent="0.25">
      <c r="A119" s="21" t="s">
        <v>49</v>
      </c>
      <c r="B119" s="13" t="s">
        <v>8</v>
      </c>
      <c r="C119" s="5">
        <f>January!C119+February!C119+March!C119+April!C119+May!C119+June!C119+July!C119+August!C119+September!C119+October!C119+November!C119+December!C119</f>
        <v>1513</v>
      </c>
      <c r="D119" s="5">
        <f>January!D119+February!D119+March!D119+April!D119+May!D119+June!D119+July!D119+August!D119+September!D119+October!D119+November!D119+December!D119</f>
        <v>756</v>
      </c>
      <c r="E119" s="5">
        <f>January!E119+February!E119+March!E119+April!E119+May!E119+June!E119+July!E119+August!E119+September!E119+October!E119+November!E119+December!E119</f>
        <v>33</v>
      </c>
      <c r="F119" s="5">
        <f>January!F119+February!F119+March!F119+April!F119+May!F119+June!F119+July!F119+August!F119+September!F119+October!F119+November!F119+December!F119</f>
        <v>724</v>
      </c>
      <c r="G119" s="5">
        <f>January!G119+February!G119+March!G119+April!G119+May!G119+June!G119+July!G119+August!G119+September!G119+October!G119+November!G119+December!G119</f>
        <v>0</v>
      </c>
    </row>
    <row r="120" spans="1:7" ht="30" customHeight="1" x14ac:dyDescent="0.25">
      <c r="A120" s="22" t="s">
        <v>49</v>
      </c>
      <c r="B120" s="14" t="s">
        <v>9</v>
      </c>
      <c r="C120" s="6">
        <f>January!C120+February!C120+March!C120+April!C120+May!C120+June!C120+July!C120+August!C120+September!C120+October!C120+November!C120+December!C120</f>
        <v>0</v>
      </c>
      <c r="D120" s="6">
        <f>January!D120+February!D120+March!D120+April!D120+May!D120+June!D120+July!D120+August!D120+September!D120+October!D120+November!D120+December!D120</f>
        <v>0</v>
      </c>
      <c r="E120" s="6">
        <f>January!E120+February!E120+March!E120+April!E120+May!E120+June!E120+July!E120+August!E120+September!E120+October!E120+November!E120+December!E120</f>
        <v>0</v>
      </c>
      <c r="F120" s="6">
        <f>January!F120+February!F120+March!F120+April!F120+May!F120+June!F120+July!F120+August!F120+September!F120+October!F120+November!F120+December!F120</f>
        <v>0</v>
      </c>
      <c r="G120" s="6">
        <f>January!G120+February!G120+March!G120+April!G120+May!G120+June!G120+July!G120+August!G120+September!G120+October!G120+November!G120+December!G120</f>
        <v>0</v>
      </c>
    </row>
    <row r="121" spans="1:7" ht="30" customHeight="1" x14ac:dyDescent="0.25">
      <c r="A121" s="21" t="s">
        <v>49</v>
      </c>
      <c r="B121" s="13" t="s">
        <v>10</v>
      </c>
      <c r="C121" s="5">
        <f>January!C121+February!C121+March!C121+April!C121+May!C121+June!C121+July!C121+August!C121+September!C121+October!C121+November!C121+December!C121</f>
        <v>0</v>
      </c>
      <c r="D121" s="5">
        <f>January!D121+February!D121+March!D121+April!D121+May!D121+June!D121+July!D121+August!D121+September!D121+October!D121+November!D121+December!D121</f>
        <v>0</v>
      </c>
      <c r="E121" s="5">
        <f>January!E121+February!E121+March!E121+April!E121+May!E121+June!E121+July!E121+August!E121+September!E121+October!E121+November!E121+December!E121</f>
        <v>0</v>
      </c>
      <c r="F121" s="5">
        <f>January!F121+February!F121+March!F121+April!F121+May!F121+June!F121+July!F121+August!F121+September!F121+October!F121+November!F121+December!F121</f>
        <v>0</v>
      </c>
      <c r="G121" s="5">
        <f>January!G121+February!G121+March!G121+April!G121+May!G121+June!G121+July!G121+August!G121+September!G121+October!G121+November!G121+December!G121</f>
        <v>0</v>
      </c>
    </row>
    <row r="122" spans="1:7" ht="30" customHeight="1" x14ac:dyDescent="0.25">
      <c r="A122" s="22" t="s">
        <v>49</v>
      </c>
      <c r="B122" s="14" t="s">
        <v>11</v>
      </c>
      <c r="C122" s="6">
        <f>January!C122+February!C122+March!C122+April!C122+May!C122+June!C122+July!C122+August!C122+September!C122+October!C122+November!C122+December!C122</f>
        <v>0</v>
      </c>
      <c r="D122" s="6">
        <f>January!D122+February!D122+March!D122+April!D122+May!D122+June!D122+July!D122+August!D122+September!D122+October!D122+November!D122+December!D122</f>
        <v>0</v>
      </c>
      <c r="E122" s="6">
        <f>January!E122+February!E122+March!E122+April!E122+May!E122+June!E122+July!E122+August!E122+September!E122+October!E122+November!E122+December!E122</f>
        <v>0</v>
      </c>
      <c r="F122" s="6">
        <f>January!F122+February!F122+March!F122+April!F122+May!F122+June!F122+July!F122+August!F122+September!F122+October!F122+November!F122+December!F122</f>
        <v>0</v>
      </c>
      <c r="G122" s="6">
        <f>January!G122+February!G122+March!G122+April!G122+May!G122+June!G122+July!G122+August!G122+September!G122+October!G122+November!G122+December!G122</f>
        <v>0</v>
      </c>
    </row>
    <row r="123" spans="1:7" ht="30" customHeight="1" x14ac:dyDescent="0.25">
      <c r="A123" s="21" t="s">
        <v>49</v>
      </c>
      <c r="B123" s="13" t="s">
        <v>12</v>
      </c>
      <c r="C123" s="5">
        <f>January!C123+February!C123+March!C123+April!C123+May!C123+June!C123+July!C123+August!C123+September!C123+October!C123+November!C123+December!C123</f>
        <v>0</v>
      </c>
      <c r="D123" s="5">
        <f>January!D123+February!D123+March!D123+April!D123+May!D123+June!D123+July!D123+August!D123+September!D123+October!D123+November!D123+December!D123</f>
        <v>0</v>
      </c>
      <c r="E123" s="5">
        <f>January!E123+February!E123+March!E123+April!E123+May!E123+June!E123+July!E123+August!E123+September!E123+October!E123+November!E123+December!E123</f>
        <v>0</v>
      </c>
      <c r="F123" s="5">
        <f>January!F123+February!F123+March!F123+April!F123+May!F123+June!F123+July!F123+August!F123+September!F123+October!F123+November!F123+December!F123</f>
        <v>0</v>
      </c>
      <c r="G123" s="5">
        <f>January!G123+February!G123+March!G123+April!G123+May!G123+June!G123+July!G123+August!G123+September!G123+October!G123+November!G123+December!G123</f>
        <v>0</v>
      </c>
    </row>
    <row r="124" spans="1:7" ht="30" customHeight="1" x14ac:dyDescent="0.25">
      <c r="A124" s="22" t="s">
        <v>49</v>
      </c>
      <c r="B124" s="14" t="s">
        <v>13</v>
      </c>
      <c r="C124" s="6">
        <f>January!C124+February!C124+March!C124+April!C124+May!C124+June!C124+July!C124+August!C124+September!C124+October!C124+November!C124+December!C124</f>
        <v>0</v>
      </c>
      <c r="D124" s="6">
        <f>January!D124+February!D124+March!D124+April!D124+May!D124+June!D124+July!D124+August!D124+September!D124+October!D124+November!D124+December!D124</f>
        <v>0</v>
      </c>
      <c r="E124" s="6">
        <f>January!E124+February!E124+March!E124+April!E124+May!E124+June!E124+July!E124+August!E124+September!E124+October!E124+November!E124+December!E124</f>
        <v>0</v>
      </c>
      <c r="F124" s="6">
        <f>January!F124+February!F124+March!F124+April!F124+May!F124+June!F124+July!F124+August!F124+September!F124+October!F124+November!F124+December!F124</f>
        <v>0</v>
      </c>
      <c r="G124" s="6">
        <f>January!G124+February!G124+March!G124+April!G124+May!G124+June!G124+July!G124+August!G124+September!G124+October!G124+November!G124+December!G124</f>
        <v>0</v>
      </c>
    </row>
    <row r="125" spans="1:7" ht="30" customHeight="1" x14ac:dyDescent="0.25">
      <c r="A125" s="21" t="s">
        <v>49</v>
      </c>
      <c r="B125" s="13" t="s">
        <v>14</v>
      </c>
      <c r="C125" s="5">
        <f>January!C125+February!C125+March!C125+April!C125+May!C125+June!C125+July!C125+August!C125+September!C125+October!C125+November!C125+December!C125</f>
        <v>19</v>
      </c>
      <c r="D125" s="5">
        <f>January!D125+February!D125+March!D125+April!D125+May!D125+June!D125+July!D125+August!D125+September!D125+October!D125+November!D125+December!D125</f>
        <v>19</v>
      </c>
      <c r="E125" s="5">
        <f>January!E125+February!E125+March!E125+April!E125+May!E125+June!E125+July!E125+August!E125+September!E125+October!E125+November!E125+December!E125</f>
        <v>0</v>
      </c>
      <c r="F125" s="5">
        <f>January!F125+February!F125+March!F125+April!F125+May!F125+June!F125+July!F125+August!F125+September!F125+October!F125+November!F125+December!F125</f>
        <v>0</v>
      </c>
      <c r="G125" s="5">
        <f>January!G125+February!G125+March!G125+April!G125+May!G125+June!G125+July!G125+August!G125+September!G125+October!G125+November!G125+December!G125</f>
        <v>0</v>
      </c>
    </row>
    <row r="126" spans="1:7" ht="30" customHeight="1" x14ac:dyDescent="0.25">
      <c r="A126" s="22" t="s">
        <v>49</v>
      </c>
      <c r="B126" s="14" t="s">
        <v>15</v>
      </c>
      <c r="C126" s="6">
        <f>January!C126+February!C126+March!C126+April!C126+May!C126+June!C126+July!C126+August!C126+September!C126+October!C126+November!C126+December!C126</f>
        <v>0</v>
      </c>
      <c r="D126" s="6">
        <f>January!D126+February!D126+March!D126+April!D126+May!D126+June!D126+July!D126+August!D126+September!D126+October!D126+November!D126+December!D126</f>
        <v>0</v>
      </c>
      <c r="E126" s="6">
        <f>January!E126+February!E126+March!E126+April!E126+May!E126+June!E126+July!E126+August!E126+September!E126+October!E126+November!E126+December!E126</f>
        <v>0</v>
      </c>
      <c r="F126" s="6">
        <f>January!F126+February!F126+March!F126+April!F126+May!F126+June!F126+July!F126+August!F126+September!F126+October!F126+November!F126+December!F126</f>
        <v>0</v>
      </c>
      <c r="G126" s="6">
        <f>January!G126+February!G126+March!G126+April!G126+May!G126+June!G126+July!G126+August!G126+September!G126+October!G126+November!G126+December!G126</f>
        <v>0</v>
      </c>
    </row>
    <row r="127" spans="1:7" ht="30" customHeight="1" x14ac:dyDescent="0.25">
      <c r="A127" s="21" t="s">
        <v>49</v>
      </c>
      <c r="B127" s="13" t="s">
        <v>16</v>
      </c>
      <c r="C127" s="5">
        <f>January!C127+February!C127+March!C127+April!C127+May!C127+June!C127+July!C127+August!C127+September!C127+October!C127+November!C127+December!C127</f>
        <v>0</v>
      </c>
      <c r="D127" s="5">
        <f>January!D127+February!D127+March!D127+April!D127+May!D127+June!D127+July!D127+August!D127+September!D127+October!D127+November!D127+December!D127</f>
        <v>0</v>
      </c>
      <c r="E127" s="5">
        <f>January!E127+February!E127+March!E127+April!E127+May!E127+June!E127+July!E127+August!E127+September!E127+October!E127+November!E127+December!E127</f>
        <v>0</v>
      </c>
      <c r="F127" s="5">
        <f>January!F127+February!F127+March!F127+April!F127+May!F127+June!F127+July!F127+August!F127+September!F127+October!F127+November!F127+December!F127</f>
        <v>0</v>
      </c>
      <c r="G127" s="5">
        <f>January!G127+February!G127+March!G127+April!G127+May!G127+June!G127+July!G127+August!G127+September!G127+October!G127+November!G127+December!G127</f>
        <v>0</v>
      </c>
    </row>
    <row r="128" spans="1:7" ht="30" customHeight="1" x14ac:dyDescent="0.25">
      <c r="A128" s="22" t="s">
        <v>49</v>
      </c>
      <c r="B128" s="14" t="s">
        <v>17</v>
      </c>
      <c r="C128" s="6">
        <f>January!C128+February!C128+March!C128+April!C128+May!C128+June!C128+July!C128+August!C128+September!C128+October!C128+November!C128+December!C128</f>
        <v>0</v>
      </c>
      <c r="D128" s="6">
        <f>January!D128+February!D128+March!D128+April!D128+May!D128+June!D128+July!D128+August!D128+September!D128+October!D128+November!D128+December!D128</f>
        <v>0</v>
      </c>
      <c r="E128" s="6">
        <f>January!E128+February!E128+March!E128+April!E128+May!E128+June!E128+July!E128+August!E128+September!E128+October!E128+November!E128+December!E128</f>
        <v>0</v>
      </c>
      <c r="F128" s="6">
        <f>January!F128+February!F128+March!F128+April!F128+May!F128+June!F128+July!F128+August!F128+September!F128+October!F128+November!F128+December!F128</f>
        <v>0</v>
      </c>
      <c r="G128" s="6">
        <f>January!G128+February!G128+March!G128+April!G128+May!G128+June!G128+July!G128+August!G128+September!G128+October!G128+November!G128+December!G128</f>
        <v>0</v>
      </c>
    </row>
    <row r="129" spans="1:7" ht="30" customHeight="1" x14ac:dyDescent="0.25">
      <c r="A129" s="21" t="s">
        <v>49</v>
      </c>
      <c r="B129" s="13" t="s">
        <v>18</v>
      </c>
      <c r="C129" s="5">
        <f>January!C129+February!C129+March!C129+April!C129+May!C129+June!C129+July!C129+August!C129+September!C129+October!C129+November!C129+December!C129</f>
        <v>0</v>
      </c>
      <c r="D129" s="5">
        <f>January!D129+February!D129+March!D129+April!D129+May!D129+June!D129+July!D129+August!D129+September!D129+October!D129+November!D129+December!D129</f>
        <v>0</v>
      </c>
      <c r="E129" s="5">
        <f>January!E129+February!E129+March!E129+April!E129+May!E129+June!E129+July!E129+August!E129+September!E129+October!E129+November!E129+December!E129</f>
        <v>0</v>
      </c>
      <c r="F129" s="5">
        <f>January!F129+February!F129+March!F129+April!F129+May!F129+June!F129+July!F129+August!F129+September!F129+October!F129+November!F129+December!F129</f>
        <v>0</v>
      </c>
      <c r="G129" s="5">
        <f>January!G129+February!G129+March!G129+April!G129+May!G129+June!G129+July!G129+August!G129+September!G129+October!G129+November!G129+December!G129</f>
        <v>0</v>
      </c>
    </row>
    <row r="130" spans="1:7" ht="30" customHeight="1" x14ac:dyDescent="0.25">
      <c r="A130" s="22" t="s">
        <v>49</v>
      </c>
      <c r="B130" s="14" t="s">
        <v>19</v>
      </c>
      <c r="C130" s="6">
        <f>January!C130+February!C130+March!C130+April!C130+May!C130+June!C130+July!C130+August!C130+September!C130+October!C130+November!C130+December!C130</f>
        <v>0</v>
      </c>
      <c r="D130" s="6">
        <f>January!D130+February!D130+March!D130+April!D130+May!D130+June!D130+July!D130+August!D130+September!D130+October!D130+November!D130+December!D130</f>
        <v>0</v>
      </c>
      <c r="E130" s="6">
        <f>January!E130+February!E130+March!E130+April!E130+May!E130+June!E130+July!E130+August!E130+September!E130+October!E130+November!E130+December!E130</f>
        <v>0</v>
      </c>
      <c r="F130" s="6">
        <f>January!F130+February!F130+March!F130+April!F130+May!F130+June!F130+July!F130+August!F130+September!F130+October!F130+November!F130+December!F130</f>
        <v>0</v>
      </c>
      <c r="G130" s="6">
        <f>January!G130+February!G130+March!G130+April!G130+May!G130+June!G130+July!G130+August!G130+September!G130+October!G130+November!G130+December!G130</f>
        <v>0</v>
      </c>
    </row>
    <row r="131" spans="1:7" ht="30" customHeight="1" x14ac:dyDescent="0.25">
      <c r="A131" s="21" t="s">
        <v>49</v>
      </c>
      <c r="B131" s="13" t="s">
        <v>20</v>
      </c>
      <c r="C131" s="5">
        <f>January!C131+February!C131+March!C131+April!C131+May!C131+June!C131+July!C131+August!C131+September!C131+October!C131+November!C131+December!C131</f>
        <v>0</v>
      </c>
      <c r="D131" s="5">
        <f>January!D131+February!D131+March!D131+April!D131+May!D131+June!D131+July!D131+August!D131+September!D131+October!D131+November!D131+December!D131</f>
        <v>0</v>
      </c>
      <c r="E131" s="5">
        <f>January!E131+February!E131+March!E131+April!E131+May!E131+June!E131+July!E131+August!E131+September!E131+October!E131+November!E131+December!E131</f>
        <v>0</v>
      </c>
      <c r="F131" s="5">
        <f>January!F131+February!F131+March!F131+April!F131+May!F131+June!F131+July!F131+August!F131+September!F131+October!F131+November!F131+December!F131</f>
        <v>0</v>
      </c>
      <c r="G131" s="5">
        <f>January!G131+February!G131+March!G131+April!G131+May!G131+June!G131+July!G131+August!G131+September!G131+October!G131+November!G131+December!G131</f>
        <v>0</v>
      </c>
    </row>
    <row r="132" spans="1:7" ht="30" customHeight="1" x14ac:dyDescent="0.25">
      <c r="A132" s="22" t="s">
        <v>49</v>
      </c>
      <c r="B132" s="14" t="s">
        <v>21</v>
      </c>
      <c r="C132" s="6">
        <f>January!C132+February!C132+March!C132+April!C132+May!C132+June!C132+July!C132+August!C132+September!C132+October!C132+November!C132+December!C132</f>
        <v>0</v>
      </c>
      <c r="D132" s="6">
        <f>January!D132+February!D132+March!D132+April!D132+May!D132+June!D132+July!D132+August!D132+September!D132+October!D132+November!D132+December!D132</f>
        <v>0</v>
      </c>
      <c r="E132" s="6">
        <f>January!E132+February!E132+March!E132+April!E132+May!E132+June!E132+July!E132+August!E132+September!E132+October!E132+November!E132+December!E132</f>
        <v>0</v>
      </c>
      <c r="F132" s="6">
        <f>January!F132+February!F132+March!F132+April!F132+May!F132+June!F132+July!F132+August!F132+September!F132+October!F132+November!F132+December!F132</f>
        <v>0</v>
      </c>
      <c r="G132" s="6">
        <f>January!G132+February!G132+March!G132+April!G132+May!G132+June!G132+July!G132+August!G132+September!G132+October!G132+November!G132+December!G132</f>
        <v>0</v>
      </c>
    </row>
    <row r="133" spans="1:7" ht="30" customHeight="1" x14ac:dyDescent="0.25">
      <c r="A133" s="21" t="s">
        <v>49</v>
      </c>
      <c r="B133" s="13" t="s">
        <v>22</v>
      </c>
      <c r="C133" s="5">
        <f>January!C133+February!C133+March!C133+April!C133+May!C133+June!C133+July!C133+August!C133+September!C133+October!C133+November!C133+December!C133</f>
        <v>4</v>
      </c>
      <c r="D133" s="5">
        <f>January!D133+February!D133+March!D133+April!D133+May!D133+June!D133+July!D133+August!D133+September!D133+October!D133+November!D133+December!D133</f>
        <v>2</v>
      </c>
      <c r="E133" s="5">
        <f>January!E133+February!E133+March!E133+April!E133+May!E133+June!E133+July!E133+August!E133+September!E133+October!E133+November!E133+December!E133</f>
        <v>0</v>
      </c>
      <c r="F133" s="5">
        <f>January!F133+February!F133+March!F133+April!F133+May!F133+June!F133+July!F133+August!F133+September!F133+October!F133+November!F133+December!F133</f>
        <v>2</v>
      </c>
      <c r="G133" s="5">
        <f>January!G133+February!G133+March!G133+April!G133+May!G133+June!G133+July!G133+August!G133+September!G133+October!G133+November!G133+December!G133</f>
        <v>0</v>
      </c>
    </row>
    <row r="134" spans="1:7" ht="30" customHeight="1" x14ac:dyDescent="0.25">
      <c r="A134" s="22" t="s">
        <v>49</v>
      </c>
      <c r="B134" s="14" t="s">
        <v>23</v>
      </c>
      <c r="C134" s="6">
        <f>January!C134+February!C134+March!C134+April!C134+May!C134+June!C134+July!C134+August!C134+September!C134+October!C134+November!C134+December!C134</f>
        <v>0</v>
      </c>
      <c r="D134" s="6">
        <f>January!D134+February!D134+March!D134+April!D134+May!D134+June!D134+July!D134+August!D134+September!D134+October!D134+November!D134+December!D134</f>
        <v>0</v>
      </c>
      <c r="E134" s="6">
        <f>January!E134+February!E134+March!E134+April!E134+May!E134+June!E134+July!E134+August!E134+September!E134+October!E134+November!E134+December!E134</f>
        <v>0</v>
      </c>
      <c r="F134" s="6">
        <f>January!F134+February!F134+March!F134+April!F134+May!F134+June!F134+July!F134+August!F134+September!F134+October!F134+November!F134+December!F134</f>
        <v>0</v>
      </c>
      <c r="G134" s="6">
        <f>January!G134+February!G134+March!G134+April!G134+May!G134+June!G134+July!G134+August!G134+September!G134+October!G134+November!G134+December!G134</f>
        <v>0</v>
      </c>
    </row>
    <row r="135" spans="1:7" ht="30" customHeight="1" x14ac:dyDescent="0.25">
      <c r="A135" s="21" t="s">
        <v>49</v>
      </c>
      <c r="B135" s="13" t="s">
        <v>24</v>
      </c>
      <c r="C135" s="5">
        <f>January!C135+February!C135+March!C135+April!C135+May!C135+June!C135+July!C135+August!C135+September!C135+October!C135+November!C135+December!C135</f>
        <v>0</v>
      </c>
      <c r="D135" s="5">
        <f>January!D135+February!D135+March!D135+April!D135+May!D135+June!D135+July!D135+August!D135+September!D135+October!D135+November!D135+December!D135</f>
        <v>0</v>
      </c>
      <c r="E135" s="5">
        <f>January!E135+February!E135+March!E135+April!E135+May!E135+June!E135+July!E135+August!E135+September!E135+October!E135+November!E135+December!E135</f>
        <v>0</v>
      </c>
      <c r="F135" s="5">
        <f>January!F135+February!F135+March!F135+April!F135+May!F135+June!F135+July!F135+August!F135+September!F135+October!F135+November!F135+December!F135</f>
        <v>0</v>
      </c>
      <c r="G135" s="5">
        <f>January!G135+February!G135+March!G135+April!G135+May!G135+June!G135+July!G135+August!G135+September!G135+October!G135+November!G135+December!G135</f>
        <v>0</v>
      </c>
    </row>
    <row r="136" spans="1:7" ht="30" customHeight="1" x14ac:dyDescent="0.25">
      <c r="A136" s="22" t="s">
        <v>49</v>
      </c>
      <c r="B136" s="14" t="s">
        <v>25</v>
      </c>
      <c r="C136" s="6">
        <f>January!C136+February!C136+March!C136+April!C136+May!C136+June!C136+July!C136+August!C136+September!C136+October!C136+November!C136+December!C136</f>
        <v>240</v>
      </c>
      <c r="D136" s="6">
        <f>January!D136+February!D136+March!D136+April!D136+May!D136+June!D136+July!D136+August!D136+September!D136+October!D136+November!D136+December!D136</f>
        <v>80</v>
      </c>
      <c r="E136" s="6">
        <f>January!E136+February!E136+March!E136+April!E136+May!E136+June!E136+July!E136+August!E136+September!E136+October!E136+November!E136+December!E136</f>
        <v>8</v>
      </c>
      <c r="F136" s="6">
        <f>January!F136+February!F136+March!F136+April!F136+May!F136+June!F136+July!F136+August!F136+September!F136+October!F136+November!F136+December!F136</f>
        <v>152</v>
      </c>
      <c r="G136" s="6">
        <f>January!G136+February!G136+March!G136+April!G136+May!G136+June!G136+July!G136+August!G136+September!G136+October!G136+November!G136+December!G136</f>
        <v>0</v>
      </c>
    </row>
    <row r="137" spans="1:7" ht="30" customHeight="1" x14ac:dyDescent="0.25">
      <c r="A137" s="21" t="s">
        <v>49</v>
      </c>
      <c r="B137" s="13" t="s">
        <v>26</v>
      </c>
      <c r="C137" s="5">
        <f>January!C137+February!C137+March!C137+April!C137+May!C137+June!C137+July!C137+August!C137+September!C137+October!C137+November!C137+December!C137</f>
        <v>0</v>
      </c>
      <c r="D137" s="5">
        <f>January!D137+February!D137+March!D137+April!D137+May!D137+June!D137+July!D137+August!D137+September!D137+October!D137+November!D137+December!D137</f>
        <v>0</v>
      </c>
      <c r="E137" s="5">
        <f>January!E137+February!E137+March!E137+April!E137+May!E137+June!E137+July!E137+August!E137+September!E137+October!E137+November!E137+December!E137</f>
        <v>0</v>
      </c>
      <c r="F137" s="5">
        <f>January!F137+February!F137+March!F137+April!F137+May!F137+June!F137+July!F137+August!F137+September!F137+October!F137+November!F137+December!F137</f>
        <v>0</v>
      </c>
      <c r="G137" s="5">
        <f>January!G137+February!G137+March!G137+April!G137+May!G137+June!G137+July!G137+August!G137+September!G137+October!G137+November!G137+December!G137</f>
        <v>0</v>
      </c>
    </row>
    <row r="138" spans="1:7" ht="30" customHeight="1" x14ac:dyDescent="0.25">
      <c r="A138" s="22" t="s">
        <v>49</v>
      </c>
      <c r="B138" s="14" t="s">
        <v>27</v>
      </c>
      <c r="C138" s="6">
        <f>January!C138+February!C138+March!C138+April!C138+May!C138+June!C138+July!C138+August!C138+September!C138+October!C138+November!C138+December!C138</f>
        <v>0</v>
      </c>
      <c r="D138" s="6">
        <f>January!D138+February!D138+March!D138+April!D138+May!D138+June!D138+July!D138+August!D138+September!D138+October!D138+November!D138+December!D138</f>
        <v>0</v>
      </c>
      <c r="E138" s="6">
        <f>January!E138+February!E138+March!E138+April!E138+May!E138+June!E138+July!E138+August!E138+September!E138+October!E138+November!E138+December!E138</f>
        <v>0</v>
      </c>
      <c r="F138" s="6">
        <f>January!F138+February!F138+March!F138+April!F138+May!F138+June!F138+July!F138+August!F138+September!F138+October!F138+November!F138+December!F138</f>
        <v>0</v>
      </c>
      <c r="G138" s="6">
        <f>January!G138+February!G138+March!G138+April!G138+May!G138+June!G138+July!G138+August!G138+September!G138+October!G138+November!G138+December!G138</f>
        <v>0</v>
      </c>
    </row>
    <row r="139" spans="1:7" ht="30" customHeight="1" x14ac:dyDescent="0.25">
      <c r="A139" s="21" t="s">
        <v>49</v>
      </c>
      <c r="B139" s="13" t="s">
        <v>28</v>
      </c>
      <c r="C139" s="5">
        <f>January!C139+February!C139+March!C139+April!C139+May!C139+June!C139+July!C139+August!C139+September!C139+October!C139+November!C139+December!C139</f>
        <v>0</v>
      </c>
      <c r="D139" s="5">
        <f>January!D139+February!D139+March!D139+April!D139+May!D139+June!D139+July!D139+August!D139+September!D139+October!D139+November!D139+December!D139</f>
        <v>0</v>
      </c>
      <c r="E139" s="5">
        <f>January!E139+February!E139+March!E139+April!E139+May!E139+June!E139+July!E139+August!E139+September!E139+October!E139+November!E139+December!E139</f>
        <v>0</v>
      </c>
      <c r="F139" s="5">
        <f>January!F139+February!F139+March!F139+April!F139+May!F139+June!F139+July!F139+August!F139+September!F139+October!F139+November!F139+December!F139</f>
        <v>0</v>
      </c>
      <c r="G139" s="5">
        <f>January!G139+February!G139+March!G139+April!G139+May!G139+June!G139+July!G139+August!G139+September!G139+October!G139+November!G139+December!G139</f>
        <v>0</v>
      </c>
    </row>
    <row r="140" spans="1:7" ht="30" customHeight="1" x14ac:dyDescent="0.25">
      <c r="A140" s="22" t="s">
        <v>49</v>
      </c>
      <c r="B140" s="14" t="s">
        <v>29</v>
      </c>
      <c r="C140" s="6">
        <f>January!C140+February!C140+March!C140+April!C140+May!C140+June!C140+July!C140+August!C140+September!C140+October!C140+November!C140+December!C140</f>
        <v>0</v>
      </c>
      <c r="D140" s="6">
        <f>January!D140+February!D140+March!D140+April!D140+May!D140+June!D140+July!D140+August!D140+September!D140+October!D140+November!D140+December!D140</f>
        <v>0</v>
      </c>
      <c r="E140" s="6">
        <f>January!E140+February!E140+March!E140+April!E140+May!E140+June!E140+July!E140+August!E140+September!E140+October!E140+November!E140+December!E140</f>
        <v>0</v>
      </c>
      <c r="F140" s="6">
        <f>January!F140+February!F140+March!F140+April!F140+May!F140+June!F140+July!F140+August!F140+September!F140+October!F140+November!F140+December!F140</f>
        <v>0</v>
      </c>
      <c r="G140" s="6">
        <f>January!G140+February!G140+March!G140+April!G140+May!G140+June!G140+July!G140+August!G140+September!G140+October!G140+November!G140+December!G140</f>
        <v>0</v>
      </c>
    </row>
    <row r="141" spans="1:7" ht="30" customHeight="1" x14ac:dyDescent="0.25">
      <c r="A141" s="21" t="s">
        <v>49</v>
      </c>
      <c r="B141" s="13" t="s">
        <v>30</v>
      </c>
      <c r="C141" s="5">
        <f>January!C141+February!C141+March!C141+April!C141+May!C141+June!C141+July!C141+August!C141+September!C141+October!C141+November!C141+December!C141</f>
        <v>0</v>
      </c>
      <c r="D141" s="5">
        <f>January!D141+February!D141+March!D141+April!D141+May!D141+June!D141+July!D141+August!D141+September!D141+October!D141+November!D141+December!D141</f>
        <v>0</v>
      </c>
      <c r="E141" s="5">
        <f>January!E141+February!E141+March!E141+April!E141+May!E141+June!E141+July!E141+August!E141+September!E141+October!E141+November!E141+December!E141</f>
        <v>0</v>
      </c>
      <c r="F141" s="5">
        <f>January!F141+February!F141+March!F141+April!F141+May!F141+June!F141+July!F141+August!F141+September!F141+October!F141+November!F141+December!F141</f>
        <v>0</v>
      </c>
      <c r="G141" s="5">
        <f>January!G141+February!G141+March!G141+April!G141+May!G141+June!G141+July!G141+August!G141+September!G141+October!G141+November!G141+December!G141</f>
        <v>0</v>
      </c>
    </row>
    <row r="142" spans="1:7" ht="30" customHeight="1" x14ac:dyDescent="0.25">
      <c r="A142" s="22" t="s">
        <v>49</v>
      </c>
      <c r="B142" s="14" t="s">
        <v>31</v>
      </c>
      <c r="C142" s="6">
        <f>January!C142+February!C142+March!C142+April!C142+May!C142+June!C142+July!C142+August!C142+September!C142+October!C142+November!C142+December!C142</f>
        <v>0</v>
      </c>
      <c r="D142" s="6">
        <f>January!D142+February!D142+March!D142+April!D142+May!D142+June!D142+July!D142+August!D142+September!D142+October!D142+November!D142+December!D142</f>
        <v>0</v>
      </c>
      <c r="E142" s="6">
        <f>January!E142+February!E142+March!E142+April!E142+May!E142+June!E142+July!E142+August!E142+September!E142+October!E142+November!E142+December!E142</f>
        <v>0</v>
      </c>
      <c r="F142" s="6">
        <f>January!F142+February!F142+March!F142+April!F142+May!F142+June!F142+July!F142+August!F142+September!F142+October!F142+November!F142+December!F142</f>
        <v>0</v>
      </c>
      <c r="G142" s="6">
        <f>January!G142+February!G142+March!G142+April!G142+May!G142+June!G142+July!G142+August!G142+September!G142+October!G142+November!G142+December!G142</f>
        <v>0</v>
      </c>
    </row>
    <row r="143" spans="1:7" ht="30" customHeight="1" x14ac:dyDescent="0.25">
      <c r="A143" s="21" t="s">
        <v>49</v>
      </c>
      <c r="B143" s="13" t="s">
        <v>32</v>
      </c>
      <c r="C143" s="5">
        <f>January!C143+February!C143+March!C143+April!C143+May!C143+June!C143+July!C143+August!C143+September!C143+October!C143+November!C143+December!C143</f>
        <v>0</v>
      </c>
      <c r="D143" s="5">
        <f>January!D143+February!D143+March!D143+April!D143+May!D143+June!D143+July!D143+August!D143+September!D143+October!D143+November!D143+December!D143</f>
        <v>0</v>
      </c>
      <c r="E143" s="5">
        <f>January!E143+February!E143+March!E143+April!E143+May!E143+June!E143+July!E143+August!E143+September!E143+October!E143+November!E143+December!E143</f>
        <v>0</v>
      </c>
      <c r="F143" s="5">
        <f>January!F143+February!F143+March!F143+April!F143+May!F143+June!F143+July!F143+August!F143+September!F143+October!F143+November!F143+December!F143</f>
        <v>0</v>
      </c>
      <c r="G143" s="5">
        <f>January!G143+February!G143+March!G143+April!G143+May!G143+June!G143+July!G143+August!G143+September!G143+October!G143+November!G143+December!G143</f>
        <v>0</v>
      </c>
    </row>
    <row r="144" spans="1:7" ht="30" customHeight="1" x14ac:dyDescent="0.25">
      <c r="A144" s="22" t="s">
        <v>49</v>
      </c>
      <c r="B144" s="14" t="s">
        <v>33</v>
      </c>
      <c r="C144" s="6">
        <f>January!C144+February!C144+March!C144+April!C144+May!C144+June!C144+July!C144+August!C144+September!C144+October!C144+November!C144+December!C144</f>
        <v>24</v>
      </c>
      <c r="D144" s="6">
        <f>January!D144+February!D144+March!D144+April!D144+May!D144+June!D144+July!D144+August!D144+September!D144+October!D144+November!D144+December!D144</f>
        <v>16</v>
      </c>
      <c r="E144" s="6">
        <f>January!E144+February!E144+March!E144+April!E144+May!E144+June!E144+July!E144+August!E144+September!E144+October!E144+November!E144+December!E144</f>
        <v>4</v>
      </c>
      <c r="F144" s="6">
        <f>January!F144+February!F144+March!F144+April!F144+May!F144+June!F144+July!F144+August!F144+September!F144+October!F144+November!F144+December!F144</f>
        <v>4</v>
      </c>
      <c r="G144" s="6">
        <f>January!G144+February!G144+March!G144+April!G144+May!G144+June!G144+July!G144+August!G144+September!G144+October!G144+November!G144+December!G144</f>
        <v>0</v>
      </c>
    </row>
    <row r="145" spans="1:7" ht="30" customHeight="1" x14ac:dyDescent="0.25">
      <c r="A145" s="21" t="s">
        <v>49</v>
      </c>
      <c r="B145" s="13" t="s">
        <v>34</v>
      </c>
      <c r="C145" s="5">
        <f>January!C145+February!C145+March!C145+April!C145+May!C145+June!C145+July!C145+August!C145+September!C145+October!C145+November!C145+December!C145</f>
        <v>0</v>
      </c>
      <c r="D145" s="5">
        <f>January!D145+February!D145+March!D145+April!D145+May!D145+June!D145+July!D145+August!D145+September!D145+October!D145+November!D145+December!D145</f>
        <v>0</v>
      </c>
      <c r="E145" s="5">
        <f>January!E145+February!E145+March!E145+April!E145+May!E145+June!E145+July!E145+August!E145+September!E145+October!E145+November!E145+December!E145</f>
        <v>0</v>
      </c>
      <c r="F145" s="5">
        <f>January!F145+February!F145+March!F145+April!F145+May!F145+June!F145+July!F145+August!F145+September!F145+October!F145+November!F145+December!F145</f>
        <v>0</v>
      </c>
      <c r="G145" s="5">
        <f>January!G145+February!G145+March!G145+April!G145+May!G145+June!G145+July!G145+August!G145+September!G145+October!G145+November!G145+December!G145</f>
        <v>0</v>
      </c>
    </row>
    <row r="146" spans="1:7" ht="30" customHeight="1" x14ac:dyDescent="0.25">
      <c r="A146" s="22" t="s">
        <v>49</v>
      </c>
      <c r="B146" s="14" t="s">
        <v>35</v>
      </c>
      <c r="C146" s="6">
        <f>January!C146+February!C146+March!C146+April!C146+May!C146+June!C146+July!C146+August!C146+September!C146+October!C146+November!C146+December!C146</f>
        <v>0</v>
      </c>
      <c r="D146" s="6">
        <f>January!D146+February!D146+March!D146+April!D146+May!D146+June!D146+July!D146+August!D146+September!D146+October!D146+November!D146+December!D146</f>
        <v>0</v>
      </c>
      <c r="E146" s="6">
        <f>January!E146+February!E146+March!E146+April!E146+May!E146+June!E146+July!E146+August!E146+September!E146+October!E146+November!E146+December!E146</f>
        <v>0</v>
      </c>
      <c r="F146" s="6">
        <f>January!F146+February!F146+March!F146+April!F146+May!F146+June!F146+July!F146+August!F146+September!F146+October!F146+November!F146+December!F146</f>
        <v>0</v>
      </c>
      <c r="G146" s="6">
        <f>January!G146+February!G146+March!G146+April!G146+May!G146+June!G146+July!G146+August!G146+September!G146+October!G146+November!G146+December!G146</f>
        <v>0</v>
      </c>
    </row>
    <row r="147" spans="1:7" ht="30" customHeight="1" x14ac:dyDescent="0.25">
      <c r="A147" s="21" t="s">
        <v>49</v>
      </c>
      <c r="B147" s="13" t="s">
        <v>36</v>
      </c>
      <c r="C147" s="5">
        <f>January!C147+February!C147+March!C147+April!C147+May!C147+June!C147+July!C147+August!C147+September!C147+October!C147+November!C147+December!C147</f>
        <v>0</v>
      </c>
      <c r="D147" s="5">
        <f>January!D147+February!D147+March!D147+April!D147+May!D147+June!D147+July!D147+August!D147+September!D147+October!D147+November!D147+December!D147</f>
        <v>0</v>
      </c>
      <c r="E147" s="5">
        <f>January!E147+February!E147+March!E147+April!E147+May!E147+June!E147+July!E147+August!E147+September!E147+October!E147+November!E147+December!E147</f>
        <v>0</v>
      </c>
      <c r="F147" s="5">
        <f>January!F147+February!F147+March!F147+April!F147+May!F147+June!F147+July!F147+August!F147+September!F147+October!F147+November!F147+December!F147</f>
        <v>0</v>
      </c>
      <c r="G147" s="5">
        <f>January!G147+February!G147+March!G147+April!G147+May!G147+June!G147+July!G147+August!G147+September!G147+October!G147+November!G147+December!G147</f>
        <v>0</v>
      </c>
    </row>
    <row r="148" spans="1:7" ht="30" customHeight="1" x14ac:dyDescent="0.25">
      <c r="A148" s="22" t="s">
        <v>49</v>
      </c>
      <c r="B148" s="14" t="s">
        <v>37</v>
      </c>
      <c r="C148" s="6">
        <f>January!C148+February!C148+March!C148+April!C148+May!C148+June!C148+July!C148+August!C148+September!C148+October!C148+November!C148+December!C148</f>
        <v>0</v>
      </c>
      <c r="D148" s="6">
        <f>January!D148+February!D148+March!D148+April!D148+May!D148+June!D148+July!D148+August!D148+September!D148+October!D148+November!D148+December!D148</f>
        <v>0</v>
      </c>
      <c r="E148" s="6">
        <f>January!E148+February!E148+March!E148+April!E148+May!E148+June!E148+July!E148+August!E148+September!E148+October!E148+November!E148+December!E148</f>
        <v>0</v>
      </c>
      <c r="F148" s="6">
        <f>January!F148+February!F148+March!F148+April!F148+May!F148+June!F148+July!F148+August!F148+September!F148+October!F148+November!F148+December!F148</f>
        <v>0</v>
      </c>
      <c r="G148" s="6">
        <f>January!G148+February!G148+March!G148+April!G148+May!G148+June!G148+July!G148+August!G148+September!G148+October!G148+November!G148+December!G148</f>
        <v>0</v>
      </c>
    </row>
    <row r="149" spans="1:7" ht="30" customHeight="1" x14ac:dyDescent="0.25">
      <c r="A149" s="21" t="s">
        <v>49</v>
      </c>
      <c r="B149" s="13" t="s">
        <v>38</v>
      </c>
      <c r="C149" s="5">
        <f>January!C149+February!C149+March!C149+April!C149+May!C149+June!C149+July!C149+August!C149+September!C149+October!C149+November!C149+December!C149</f>
        <v>0</v>
      </c>
      <c r="D149" s="5">
        <f>January!D149+February!D149+March!D149+April!D149+May!D149+June!D149+July!D149+August!D149+September!D149+October!D149+November!D149+December!D149</f>
        <v>0</v>
      </c>
      <c r="E149" s="5">
        <f>January!E149+February!E149+March!E149+April!E149+May!E149+June!E149+July!E149+August!E149+September!E149+October!E149+November!E149+December!E149</f>
        <v>0</v>
      </c>
      <c r="F149" s="5">
        <f>January!F149+February!F149+March!F149+April!F149+May!F149+June!F149+July!F149+August!F149+September!F149+October!F149+November!F149+December!F149</f>
        <v>0</v>
      </c>
      <c r="G149" s="5">
        <f>January!G149+February!G149+March!G149+April!G149+May!G149+June!G149+July!G149+August!G149+September!G149+October!G149+November!G149+December!G149</f>
        <v>0</v>
      </c>
    </row>
    <row r="150" spans="1:7" ht="30" customHeight="1" x14ac:dyDescent="0.25">
      <c r="A150" s="22" t="s">
        <v>49</v>
      </c>
      <c r="B150" s="14" t="s">
        <v>39</v>
      </c>
      <c r="C150" s="6">
        <f>January!C150+February!C150+March!C150+April!C150+May!C150+June!C150+July!C150+August!C150+September!C150+October!C150+November!C150+December!C150</f>
        <v>0</v>
      </c>
      <c r="D150" s="6">
        <f>January!D150+February!D150+March!D150+April!D150+May!D150+June!D150+July!D150+August!D150+September!D150+October!D150+November!D150+December!D150</f>
        <v>0</v>
      </c>
      <c r="E150" s="6">
        <f>January!E150+February!E150+March!E150+April!E150+May!E150+June!E150+July!E150+August!E150+September!E150+October!E150+November!E150+December!E150</f>
        <v>0</v>
      </c>
      <c r="F150" s="6">
        <f>January!F150+February!F150+March!F150+April!F150+May!F150+June!F150+July!F150+August!F150+September!F150+October!F150+November!F150+December!F150</f>
        <v>0</v>
      </c>
      <c r="G150" s="6">
        <f>January!G150+February!G150+March!G150+April!G150+May!G150+June!G150+July!G150+August!G150+September!G150+October!G150+November!G150+December!G150</f>
        <v>0</v>
      </c>
    </row>
    <row r="151" spans="1:7" ht="30" customHeight="1" x14ac:dyDescent="0.25">
      <c r="A151" s="21" t="s">
        <v>49</v>
      </c>
      <c r="B151" s="13" t="s">
        <v>40</v>
      </c>
      <c r="C151" s="5">
        <f>January!C151+February!C151+March!C151+April!C151+May!C151+June!C151+July!C151+August!C151+September!C151+October!C151+November!C151+December!C151</f>
        <v>0</v>
      </c>
      <c r="D151" s="5">
        <f>January!D151+February!D151+March!D151+April!D151+May!D151+June!D151+July!D151+August!D151+September!D151+October!D151+November!D151+December!D151</f>
        <v>0</v>
      </c>
      <c r="E151" s="5">
        <f>January!E151+February!E151+March!E151+April!E151+May!E151+June!E151+July!E151+August!E151+September!E151+October!E151+November!E151+December!E151</f>
        <v>0</v>
      </c>
      <c r="F151" s="5">
        <f>January!F151+February!F151+March!F151+April!F151+May!F151+June!F151+July!F151+August!F151+September!F151+October!F151+November!F151+December!F151</f>
        <v>0</v>
      </c>
      <c r="G151" s="5">
        <f>January!G151+February!G151+March!G151+April!G151+May!G151+June!G151+July!G151+August!G151+September!G151+October!G151+November!G151+December!G151</f>
        <v>0</v>
      </c>
    </row>
    <row r="152" spans="1:7" ht="30" customHeight="1" x14ac:dyDescent="0.25">
      <c r="A152" s="22" t="s">
        <v>49</v>
      </c>
      <c r="B152" s="14" t="s">
        <v>41</v>
      </c>
      <c r="C152" s="6">
        <f>January!C152+February!C152+March!C152+April!C152+May!C152+June!C152+July!C152+August!C152+September!C152+October!C152+November!C152+December!C152</f>
        <v>0</v>
      </c>
      <c r="D152" s="6">
        <f>January!D152+February!D152+March!D152+April!D152+May!D152+June!D152+July!D152+August!D152+September!D152+October!D152+November!D152+December!D152</f>
        <v>0</v>
      </c>
      <c r="E152" s="6">
        <f>January!E152+February!E152+March!E152+April!E152+May!E152+June!E152+July!E152+August!E152+September!E152+October!E152+November!E152+December!E152</f>
        <v>0</v>
      </c>
      <c r="F152" s="6">
        <f>January!F152+February!F152+March!F152+April!F152+May!F152+June!F152+July!F152+August!F152+September!F152+October!F152+November!F152+December!F152</f>
        <v>0</v>
      </c>
      <c r="G152" s="6">
        <f>January!G152+February!G152+March!G152+April!G152+May!G152+June!G152+July!G152+August!G152+September!G152+October!G152+November!G152+December!G152</f>
        <v>0</v>
      </c>
    </row>
    <row r="153" spans="1:7" ht="30" customHeight="1" x14ac:dyDescent="0.25">
      <c r="A153" s="21" t="s">
        <v>49</v>
      </c>
      <c r="B153" s="13" t="s">
        <v>42</v>
      </c>
      <c r="C153" s="5">
        <f>January!C153+February!C153+March!C153+April!C153+May!C153+June!C153+July!C153+August!C153+September!C153+October!C153+November!C153+December!C153</f>
        <v>0</v>
      </c>
      <c r="D153" s="5">
        <f>January!D153+February!D153+March!D153+April!D153+May!D153+June!D153+July!D153+August!D153+September!D153+October!D153+November!D153+December!D153</f>
        <v>0</v>
      </c>
      <c r="E153" s="5">
        <f>January!E153+February!E153+March!E153+April!E153+May!E153+June!E153+July!E153+August!E153+September!E153+October!E153+November!E153+December!E153</f>
        <v>0</v>
      </c>
      <c r="F153" s="5">
        <f>January!F153+February!F153+March!F153+April!F153+May!F153+June!F153+July!F153+August!F153+September!F153+October!F153+November!F153+December!F153</f>
        <v>0</v>
      </c>
      <c r="G153" s="5">
        <f>January!G153+February!G153+March!G153+April!G153+May!G153+June!G153+July!G153+August!G153+September!G153+October!G153+November!G153+December!G153</f>
        <v>0</v>
      </c>
    </row>
    <row r="154" spans="1:7" ht="30" customHeight="1" x14ac:dyDescent="0.25">
      <c r="A154" s="22" t="s">
        <v>49</v>
      </c>
      <c r="B154" s="14" t="s">
        <v>43</v>
      </c>
      <c r="C154" s="6">
        <f>January!C154+February!C154+March!C154+April!C154+May!C154+June!C154+July!C154+August!C154+September!C154+October!C154+November!C154+December!C154</f>
        <v>0</v>
      </c>
      <c r="D154" s="6">
        <f>January!D154+February!D154+March!D154+April!D154+May!D154+June!D154+July!D154+August!D154+September!D154+October!D154+November!D154+December!D154</f>
        <v>0</v>
      </c>
      <c r="E154" s="6">
        <f>January!E154+February!E154+March!E154+April!E154+May!E154+June!E154+July!E154+August!E154+September!E154+October!E154+November!E154+December!E154</f>
        <v>0</v>
      </c>
      <c r="F154" s="6">
        <f>January!F154+February!F154+March!F154+April!F154+May!F154+June!F154+July!F154+August!F154+September!F154+October!F154+November!F154+December!F154</f>
        <v>0</v>
      </c>
      <c r="G154" s="6">
        <f>January!G154+February!G154+March!G154+April!G154+May!G154+June!G154+July!G154+August!G154+September!G154+October!G154+November!G154+December!G154</f>
        <v>0</v>
      </c>
    </row>
    <row r="155" spans="1:7" ht="30" customHeight="1" x14ac:dyDescent="0.25">
      <c r="A155" s="21" t="s">
        <v>49</v>
      </c>
      <c r="B155" s="13" t="s">
        <v>44</v>
      </c>
      <c r="C155" s="5">
        <f>January!C155+February!C155+March!C155+April!C155+May!C155+June!C155+July!C155+August!C155+September!C155+October!C155+November!C155+December!C155</f>
        <v>0</v>
      </c>
      <c r="D155" s="5">
        <f>January!D155+February!D155+March!D155+April!D155+May!D155+June!D155+July!D155+August!D155+September!D155+October!D155+November!D155+December!D155</f>
        <v>0</v>
      </c>
      <c r="E155" s="5">
        <f>January!E155+February!E155+March!E155+April!E155+May!E155+June!E155+July!E155+August!E155+September!E155+October!E155+November!E155+December!E155</f>
        <v>0</v>
      </c>
      <c r="F155" s="5">
        <f>January!F155+February!F155+March!F155+April!F155+May!F155+June!F155+July!F155+August!F155+September!F155+October!F155+November!F155+December!F155</f>
        <v>0</v>
      </c>
      <c r="G155" s="5">
        <f>January!G155+February!G155+March!G155+April!G155+May!G155+June!G155+July!G155+August!G155+September!G155+October!G155+November!G155+December!G155</f>
        <v>0</v>
      </c>
    </row>
    <row r="156" spans="1:7" ht="30" customHeight="1" x14ac:dyDescent="0.25">
      <c r="A156" s="22" t="s">
        <v>49</v>
      </c>
      <c r="B156" s="14" t="s">
        <v>45</v>
      </c>
      <c r="C156" s="6">
        <f>January!C156+February!C156+March!C156+April!C156+May!C156+June!C156+July!C156+August!C156+September!C156+October!C156+November!C156+December!C156</f>
        <v>97</v>
      </c>
      <c r="D156" s="6">
        <f>January!D156+February!D156+March!D156+April!D156+May!D156+June!D156+July!D156+August!D156+September!D156+October!D156+November!D156+December!D156</f>
        <v>27</v>
      </c>
      <c r="E156" s="6">
        <f>January!E156+February!E156+March!E156+April!E156+May!E156+June!E156+July!E156+August!E156+September!E156+October!E156+November!E156+December!E156</f>
        <v>0</v>
      </c>
      <c r="F156" s="6">
        <f>January!F156+February!F156+March!F156+April!F156+May!F156+June!F156+July!F156+August!F156+September!F156+October!F156+November!F156+December!F156</f>
        <v>70</v>
      </c>
      <c r="G156" s="6">
        <f>January!G156+February!G156+March!G156+April!G156+May!G156+June!G156+July!G156+August!G156+September!G156+October!G156+November!G156+December!G156</f>
        <v>0</v>
      </c>
    </row>
    <row r="157" spans="1:7" ht="30" customHeight="1" x14ac:dyDescent="0.25">
      <c r="A157" s="21" t="s">
        <v>49</v>
      </c>
      <c r="B157" s="13" t="s">
        <v>46</v>
      </c>
      <c r="C157" s="5">
        <f>January!C157+February!C157+March!C157+April!C157+May!C157+June!C157+July!C157+August!C157+September!C157+October!C157+November!C157+December!C157</f>
        <v>0</v>
      </c>
      <c r="D157" s="5">
        <f>January!D157+February!D157+March!D157+April!D157+May!D157+June!D157+July!D157+August!D157+September!D157+October!D157+November!D157+December!D157</f>
        <v>0</v>
      </c>
      <c r="E157" s="5">
        <f>January!E157+February!E157+March!E157+April!E157+May!E157+June!E157+July!E157+August!E157+September!E157+October!E157+November!E157+December!E157</f>
        <v>0</v>
      </c>
      <c r="F157" s="5">
        <f>January!F157+February!F157+March!F157+April!F157+May!F157+June!F157+July!F157+August!F157+September!F157+October!F157+November!F157+December!F157</f>
        <v>0</v>
      </c>
      <c r="G157" s="5">
        <f>January!G157+February!G157+March!G157+April!G157+May!G157+June!G157+July!G157+August!G157+September!G157+October!G157+November!G157+December!G157</f>
        <v>0</v>
      </c>
    </row>
    <row r="158" spans="1:7" ht="30" customHeight="1" x14ac:dyDescent="0.25">
      <c r="A158" s="19" t="s">
        <v>50</v>
      </c>
      <c r="B158" s="11" t="s">
        <v>8</v>
      </c>
      <c r="C158" s="3">
        <f>January!C158+February!C158+March!C158+April!C158+May!C158+June!C158+July!C158+August!C158+September!C158+October!C158+November!C158+December!C158</f>
        <v>51684</v>
      </c>
      <c r="D158" s="3">
        <f>January!D158+February!D158+March!D158+April!D158+May!D158+June!D158+July!D158+August!D158+September!D158+October!D158+November!D158+December!D158</f>
        <v>23388</v>
      </c>
      <c r="E158" s="3">
        <f>January!E158+February!E158+March!E158+April!E158+May!E158+June!E158+July!E158+August!E158+September!E158+October!E158+November!E158+December!E158</f>
        <v>1696</v>
      </c>
      <c r="F158" s="3">
        <f>January!F158+February!F158+March!F158+April!F158+May!F158+June!F158+July!F158+August!F158+September!F158+October!F158+November!F158+December!F158</f>
        <v>26600</v>
      </c>
      <c r="G158" s="3">
        <f>January!G158+February!G158+March!G158+April!G158+May!G158+June!G158+July!G158+August!G158+September!G158+October!G158+November!G158+December!G158</f>
        <v>0</v>
      </c>
    </row>
    <row r="159" spans="1:7" ht="30" customHeight="1" x14ac:dyDescent="0.25">
      <c r="A159" s="20" t="s">
        <v>50</v>
      </c>
      <c r="B159" s="12" t="s">
        <v>9</v>
      </c>
      <c r="C159" s="4">
        <f>January!C159+February!C159+March!C159+April!C159+May!C159+June!C159+July!C159+August!C159+September!C159+October!C159+November!C159+December!C159</f>
        <v>0</v>
      </c>
      <c r="D159" s="4">
        <f>January!D159+February!D159+March!D159+April!D159+May!D159+June!D159+July!D159+August!D159+September!D159+October!D159+November!D159+December!D159</f>
        <v>0</v>
      </c>
      <c r="E159" s="4">
        <f>January!E159+February!E159+March!E159+April!E159+May!E159+June!E159+July!E159+August!E159+September!E159+October!E159+November!E159+December!E159</f>
        <v>0</v>
      </c>
      <c r="F159" s="4">
        <f>January!F159+February!F159+March!F159+April!F159+May!F159+June!F159+July!F159+August!F159+September!F159+October!F159+November!F159+December!F159</f>
        <v>0</v>
      </c>
      <c r="G159" s="4">
        <f>January!G159+February!G159+March!G159+April!G159+May!G159+June!G159+July!G159+August!G159+September!G159+October!G159+November!G159+December!G159</f>
        <v>0</v>
      </c>
    </row>
    <row r="160" spans="1:7" ht="30" customHeight="1" x14ac:dyDescent="0.25">
      <c r="A160" s="19" t="s">
        <v>50</v>
      </c>
      <c r="B160" s="11" t="s">
        <v>10</v>
      </c>
      <c r="C160" s="3">
        <f>January!C160+February!C160+March!C160+April!C160+May!C160+June!C160+July!C160+August!C160+September!C160+October!C160+November!C160+December!C160</f>
        <v>0</v>
      </c>
      <c r="D160" s="3">
        <f>January!D160+February!D160+March!D160+April!D160+May!D160+June!D160+July!D160+August!D160+September!D160+October!D160+November!D160+December!D160</f>
        <v>0</v>
      </c>
      <c r="E160" s="3">
        <f>January!E160+February!E160+March!E160+April!E160+May!E160+June!E160+July!E160+August!E160+September!E160+October!E160+November!E160+December!E160</f>
        <v>0</v>
      </c>
      <c r="F160" s="3">
        <f>January!F160+February!F160+March!F160+April!F160+May!F160+June!F160+July!F160+August!F160+September!F160+October!F160+November!F160+December!F160</f>
        <v>0</v>
      </c>
      <c r="G160" s="3">
        <f>January!G160+February!G160+March!G160+April!G160+May!G160+June!G160+July!G160+August!G160+September!G160+October!G160+November!G160+December!G160</f>
        <v>0</v>
      </c>
    </row>
    <row r="161" spans="1:7" ht="30" customHeight="1" x14ac:dyDescent="0.25">
      <c r="A161" s="20" t="s">
        <v>50</v>
      </c>
      <c r="B161" s="12" t="s">
        <v>11</v>
      </c>
      <c r="C161" s="4">
        <f>January!C161+February!C161+March!C161+April!C161+May!C161+June!C161+July!C161+August!C161+September!C161+October!C161+November!C161+December!C161</f>
        <v>570</v>
      </c>
      <c r="D161" s="4">
        <f>January!D161+February!D161+March!D161+April!D161+May!D161+June!D161+July!D161+August!D161+September!D161+October!D161+November!D161+December!D161</f>
        <v>568</v>
      </c>
      <c r="E161" s="4">
        <f>January!E161+February!E161+March!E161+April!E161+May!E161+June!E161+July!E161+August!E161+September!E161+October!E161+November!E161+December!E161</f>
        <v>0</v>
      </c>
      <c r="F161" s="4">
        <f>January!F161+February!F161+March!F161+April!F161+May!F161+June!F161+July!F161+August!F161+September!F161+October!F161+November!F161+December!F161</f>
        <v>2</v>
      </c>
      <c r="G161" s="4">
        <f>January!G161+February!G161+March!G161+April!G161+May!G161+June!G161+July!G161+August!G161+September!G161+October!G161+November!G161+December!G161</f>
        <v>0</v>
      </c>
    </row>
    <row r="162" spans="1:7" ht="30" customHeight="1" x14ac:dyDescent="0.25">
      <c r="A162" s="19" t="s">
        <v>50</v>
      </c>
      <c r="B162" s="11" t="s">
        <v>12</v>
      </c>
      <c r="C162" s="3">
        <f>January!C162+February!C162+March!C162+April!C162+May!C162+June!C162+July!C162+August!C162+September!C162+October!C162+November!C162+December!C162</f>
        <v>0</v>
      </c>
      <c r="D162" s="3">
        <f>January!D162+February!D162+March!D162+April!D162+May!D162+June!D162+July!D162+August!D162+September!D162+October!D162+November!D162+December!D162</f>
        <v>0</v>
      </c>
      <c r="E162" s="3">
        <f>January!E162+February!E162+March!E162+April!E162+May!E162+June!E162+July!E162+August!E162+September!E162+October!E162+November!E162+December!E162</f>
        <v>0</v>
      </c>
      <c r="F162" s="3">
        <f>January!F162+February!F162+March!F162+April!F162+May!F162+June!F162+July!F162+August!F162+September!F162+October!F162+November!F162+December!F162</f>
        <v>0</v>
      </c>
      <c r="G162" s="3">
        <f>January!G162+February!G162+March!G162+April!G162+May!G162+June!G162+July!G162+August!G162+September!G162+October!G162+November!G162+December!G162</f>
        <v>0</v>
      </c>
    </row>
    <row r="163" spans="1:7" ht="30" customHeight="1" x14ac:dyDescent="0.25">
      <c r="A163" s="20" t="s">
        <v>50</v>
      </c>
      <c r="B163" s="12" t="s">
        <v>13</v>
      </c>
      <c r="C163" s="4">
        <f>January!C163+February!C163+March!C163+April!C163+May!C163+June!C163+July!C163+August!C163+September!C163+October!C163+November!C163+December!C163</f>
        <v>0</v>
      </c>
      <c r="D163" s="4">
        <f>January!D163+February!D163+March!D163+April!D163+May!D163+June!D163+July!D163+August!D163+September!D163+October!D163+November!D163+December!D163</f>
        <v>0</v>
      </c>
      <c r="E163" s="4">
        <f>January!E163+February!E163+March!E163+April!E163+May!E163+June!E163+July!E163+August!E163+September!E163+October!E163+November!E163+December!E163</f>
        <v>0</v>
      </c>
      <c r="F163" s="4">
        <f>January!F163+February!F163+March!F163+April!F163+May!F163+June!F163+July!F163+August!F163+September!F163+October!F163+November!F163+December!F163</f>
        <v>0</v>
      </c>
      <c r="G163" s="4">
        <f>January!G163+February!G163+March!G163+April!G163+May!G163+June!G163+July!G163+August!G163+September!G163+October!G163+November!G163+December!G163</f>
        <v>0</v>
      </c>
    </row>
    <row r="164" spans="1:7" ht="30" customHeight="1" x14ac:dyDescent="0.25">
      <c r="A164" s="19" t="s">
        <v>50</v>
      </c>
      <c r="B164" s="11" t="s">
        <v>14</v>
      </c>
      <c r="C164" s="3">
        <f>January!C164+February!C164+March!C164+April!C164+May!C164+June!C164+July!C164+August!C164+September!C164+October!C164+November!C164+December!C164</f>
        <v>516</v>
      </c>
      <c r="D164" s="3">
        <f>January!D164+February!D164+March!D164+April!D164+May!D164+June!D164+July!D164+August!D164+September!D164+October!D164+November!D164+December!D164</f>
        <v>98</v>
      </c>
      <c r="E164" s="3">
        <f>January!E164+February!E164+March!E164+April!E164+May!E164+June!E164+July!E164+August!E164+September!E164+October!E164+November!E164+December!E164</f>
        <v>20</v>
      </c>
      <c r="F164" s="3">
        <f>January!F164+February!F164+March!F164+April!F164+May!F164+June!F164+July!F164+August!F164+September!F164+October!F164+November!F164+December!F164</f>
        <v>398</v>
      </c>
      <c r="G164" s="3">
        <f>January!G164+February!G164+March!G164+April!G164+May!G164+June!G164+July!G164+August!G164+September!G164+October!G164+November!G164+December!G164</f>
        <v>0</v>
      </c>
    </row>
    <row r="165" spans="1:7" ht="30" customHeight="1" x14ac:dyDescent="0.25">
      <c r="A165" s="20" t="s">
        <v>50</v>
      </c>
      <c r="B165" s="12" t="s">
        <v>15</v>
      </c>
      <c r="C165" s="4">
        <f>January!C165+February!C165+March!C165+April!C165+May!C165+June!C165+July!C165+August!C165+September!C165+October!C165+November!C165+December!C165</f>
        <v>0</v>
      </c>
      <c r="D165" s="4">
        <f>January!D165+February!D165+March!D165+April!D165+May!D165+June!D165+July!D165+August!D165+September!D165+October!D165+November!D165+December!D165</f>
        <v>0</v>
      </c>
      <c r="E165" s="4">
        <f>January!E165+February!E165+March!E165+April!E165+May!E165+June!E165+July!E165+August!E165+September!E165+October!E165+November!E165+December!E165</f>
        <v>0</v>
      </c>
      <c r="F165" s="4">
        <f>January!F165+February!F165+March!F165+April!F165+May!F165+June!F165+July!F165+August!F165+September!F165+October!F165+November!F165+December!F165</f>
        <v>0</v>
      </c>
      <c r="G165" s="4">
        <f>January!G165+February!G165+March!G165+April!G165+May!G165+June!G165+July!G165+August!G165+September!G165+October!G165+November!G165+December!G165</f>
        <v>0</v>
      </c>
    </row>
    <row r="166" spans="1:7" ht="30" customHeight="1" x14ac:dyDescent="0.25">
      <c r="A166" s="19" t="s">
        <v>50</v>
      </c>
      <c r="B166" s="11" t="s">
        <v>16</v>
      </c>
      <c r="C166" s="3">
        <f>January!C166+February!C166+March!C166+April!C166+May!C166+June!C166+July!C166+August!C166+September!C166+October!C166+November!C166+December!C166</f>
        <v>0</v>
      </c>
      <c r="D166" s="3">
        <f>January!D166+February!D166+March!D166+April!D166+May!D166+June!D166+July!D166+August!D166+September!D166+October!D166+November!D166+December!D166</f>
        <v>0</v>
      </c>
      <c r="E166" s="3">
        <f>January!E166+February!E166+March!E166+April!E166+May!E166+June!E166+July!E166+August!E166+September!E166+October!E166+November!E166+December!E166</f>
        <v>0</v>
      </c>
      <c r="F166" s="3">
        <f>January!F166+February!F166+March!F166+April!F166+May!F166+June!F166+July!F166+August!F166+September!F166+October!F166+November!F166+December!F166</f>
        <v>0</v>
      </c>
      <c r="G166" s="3">
        <f>January!G166+February!G166+March!G166+April!G166+May!G166+June!G166+July!G166+August!G166+September!G166+October!G166+November!G166+December!G166</f>
        <v>0</v>
      </c>
    </row>
    <row r="167" spans="1:7" ht="30" customHeight="1" x14ac:dyDescent="0.25">
      <c r="A167" s="20" t="s">
        <v>50</v>
      </c>
      <c r="B167" s="12" t="s">
        <v>17</v>
      </c>
      <c r="C167" s="4">
        <f>January!C167+February!C167+March!C167+April!C167+May!C167+June!C167+July!C167+August!C167+September!C167+October!C167+November!C167+December!C167</f>
        <v>0</v>
      </c>
      <c r="D167" s="4">
        <f>January!D167+February!D167+March!D167+April!D167+May!D167+June!D167+July!D167+August!D167+September!D167+October!D167+November!D167+December!D167</f>
        <v>0</v>
      </c>
      <c r="E167" s="4">
        <f>January!E167+February!E167+March!E167+April!E167+May!E167+June!E167+July!E167+August!E167+September!E167+October!E167+November!E167+December!E167</f>
        <v>0</v>
      </c>
      <c r="F167" s="4">
        <f>January!F167+February!F167+March!F167+April!F167+May!F167+June!F167+July!F167+August!F167+September!F167+October!F167+November!F167+December!F167</f>
        <v>0</v>
      </c>
      <c r="G167" s="4">
        <f>January!G167+February!G167+March!G167+April!G167+May!G167+June!G167+July!G167+August!G167+September!G167+October!G167+November!G167+December!G167</f>
        <v>0</v>
      </c>
    </row>
    <row r="168" spans="1:7" ht="30" customHeight="1" x14ac:dyDescent="0.25">
      <c r="A168" s="19" t="s">
        <v>50</v>
      </c>
      <c r="B168" s="11" t="s">
        <v>18</v>
      </c>
      <c r="C168" s="3">
        <f>January!C168+February!C168+March!C168+April!C168+May!C168+June!C168+July!C168+August!C168+September!C168+October!C168+November!C168+December!C168</f>
        <v>0</v>
      </c>
      <c r="D168" s="3">
        <f>January!D168+February!D168+March!D168+April!D168+May!D168+June!D168+July!D168+August!D168+September!D168+October!D168+November!D168+December!D168</f>
        <v>0</v>
      </c>
      <c r="E168" s="3">
        <f>January!E168+February!E168+March!E168+April!E168+May!E168+June!E168+July!E168+August!E168+September!E168+October!E168+November!E168+December!E168</f>
        <v>0</v>
      </c>
      <c r="F168" s="3">
        <f>January!F168+February!F168+March!F168+April!F168+May!F168+June!F168+July!F168+August!F168+September!F168+October!F168+November!F168+December!F168</f>
        <v>0</v>
      </c>
      <c r="G168" s="3">
        <f>January!G168+February!G168+March!G168+April!G168+May!G168+June!G168+July!G168+August!G168+September!G168+October!G168+November!G168+December!G168</f>
        <v>0</v>
      </c>
    </row>
    <row r="169" spans="1:7" ht="30" customHeight="1" x14ac:dyDescent="0.25">
      <c r="A169" s="20" t="s">
        <v>50</v>
      </c>
      <c r="B169" s="12" t="s">
        <v>19</v>
      </c>
      <c r="C169" s="4">
        <f>January!C169+February!C169+March!C169+April!C169+May!C169+June!C169+July!C169+August!C169+September!C169+October!C169+November!C169+December!C169</f>
        <v>0</v>
      </c>
      <c r="D169" s="4">
        <f>January!D169+February!D169+March!D169+April!D169+May!D169+June!D169+July!D169+August!D169+September!D169+October!D169+November!D169+December!D169</f>
        <v>0</v>
      </c>
      <c r="E169" s="4">
        <f>January!E169+February!E169+March!E169+April!E169+May!E169+June!E169+July!E169+August!E169+September!E169+October!E169+November!E169+December!E169</f>
        <v>0</v>
      </c>
      <c r="F169" s="4">
        <f>January!F169+February!F169+March!F169+April!F169+May!F169+June!F169+July!F169+August!F169+September!F169+October!F169+November!F169+December!F169</f>
        <v>0</v>
      </c>
      <c r="G169" s="4">
        <f>January!G169+February!G169+March!G169+April!G169+May!G169+June!G169+July!G169+August!G169+September!G169+October!G169+November!G169+December!G169</f>
        <v>0</v>
      </c>
    </row>
    <row r="170" spans="1:7" ht="30" customHeight="1" x14ac:dyDescent="0.25">
      <c r="A170" s="19" t="s">
        <v>50</v>
      </c>
      <c r="B170" s="11" t="s">
        <v>20</v>
      </c>
      <c r="C170" s="3">
        <f>January!C170+February!C170+March!C170+April!C170+May!C170+June!C170+July!C170+August!C170+September!C170+October!C170+November!C170+December!C170</f>
        <v>0</v>
      </c>
      <c r="D170" s="3">
        <f>January!D170+February!D170+March!D170+April!D170+May!D170+June!D170+July!D170+August!D170+September!D170+October!D170+November!D170+December!D170</f>
        <v>0</v>
      </c>
      <c r="E170" s="3">
        <f>January!E170+February!E170+March!E170+April!E170+May!E170+June!E170+July!E170+August!E170+September!E170+October!E170+November!E170+December!E170</f>
        <v>0</v>
      </c>
      <c r="F170" s="3">
        <f>January!F170+February!F170+March!F170+April!F170+May!F170+June!F170+July!F170+August!F170+September!F170+October!F170+November!F170+December!F170</f>
        <v>0</v>
      </c>
      <c r="G170" s="3">
        <f>January!G170+February!G170+March!G170+April!G170+May!G170+June!G170+July!G170+August!G170+September!G170+October!G170+November!G170+December!G170</f>
        <v>0</v>
      </c>
    </row>
    <row r="171" spans="1:7" ht="30" customHeight="1" x14ac:dyDescent="0.25">
      <c r="A171" s="20" t="s">
        <v>50</v>
      </c>
      <c r="B171" s="12" t="s">
        <v>21</v>
      </c>
      <c r="C171" s="4">
        <f>January!C171+February!C171+March!C171+April!C171+May!C171+June!C171+July!C171+August!C171+September!C171+October!C171+November!C171+December!C171</f>
        <v>0</v>
      </c>
      <c r="D171" s="4">
        <f>January!D171+February!D171+March!D171+April!D171+May!D171+June!D171+July!D171+August!D171+September!D171+October!D171+November!D171+December!D171</f>
        <v>0</v>
      </c>
      <c r="E171" s="4">
        <f>January!E171+February!E171+March!E171+April!E171+May!E171+June!E171+July!E171+August!E171+September!E171+October!E171+November!E171+December!E171</f>
        <v>0</v>
      </c>
      <c r="F171" s="4">
        <f>January!F171+February!F171+March!F171+April!F171+May!F171+June!F171+July!F171+August!F171+September!F171+October!F171+November!F171+December!F171</f>
        <v>0</v>
      </c>
      <c r="G171" s="4">
        <f>January!G171+February!G171+March!G171+April!G171+May!G171+June!G171+July!G171+August!G171+September!G171+October!G171+November!G171+December!G171</f>
        <v>0</v>
      </c>
    </row>
    <row r="172" spans="1:7" ht="30" customHeight="1" x14ac:dyDescent="0.25">
      <c r="A172" s="19" t="s">
        <v>50</v>
      </c>
      <c r="B172" s="11" t="s">
        <v>22</v>
      </c>
      <c r="C172" s="3">
        <f>January!C172+February!C172+March!C172+April!C172+May!C172+June!C172+July!C172+August!C172+September!C172+October!C172+November!C172+December!C172</f>
        <v>0</v>
      </c>
      <c r="D172" s="3">
        <f>January!D172+February!D172+March!D172+April!D172+May!D172+June!D172+July!D172+August!D172+September!D172+October!D172+November!D172+December!D172</f>
        <v>0</v>
      </c>
      <c r="E172" s="3">
        <f>January!E172+February!E172+March!E172+April!E172+May!E172+June!E172+July!E172+August!E172+September!E172+October!E172+November!E172+December!E172</f>
        <v>0</v>
      </c>
      <c r="F172" s="3">
        <f>January!F172+February!F172+March!F172+April!F172+May!F172+June!F172+July!F172+August!F172+September!F172+October!F172+November!F172+December!F172</f>
        <v>0</v>
      </c>
      <c r="G172" s="3">
        <f>January!G172+February!G172+March!G172+April!G172+May!G172+June!G172+July!G172+August!G172+September!G172+October!G172+November!G172+December!G172</f>
        <v>0</v>
      </c>
    </row>
    <row r="173" spans="1:7" ht="30" customHeight="1" x14ac:dyDescent="0.25">
      <c r="A173" s="20" t="s">
        <v>50</v>
      </c>
      <c r="B173" s="12" t="s">
        <v>23</v>
      </c>
      <c r="C173" s="4">
        <f>January!C173+February!C173+March!C173+April!C173+May!C173+June!C173+July!C173+August!C173+September!C173+October!C173+November!C173+December!C173</f>
        <v>0</v>
      </c>
      <c r="D173" s="4">
        <f>January!D173+February!D173+March!D173+April!D173+May!D173+June!D173+July!D173+August!D173+September!D173+October!D173+November!D173+December!D173</f>
        <v>0</v>
      </c>
      <c r="E173" s="4">
        <f>January!E173+February!E173+March!E173+April!E173+May!E173+June!E173+July!E173+August!E173+September!E173+October!E173+November!E173+December!E173</f>
        <v>0</v>
      </c>
      <c r="F173" s="4">
        <f>January!F173+February!F173+March!F173+April!F173+May!F173+June!F173+July!F173+August!F173+September!F173+October!F173+November!F173+December!F173</f>
        <v>0</v>
      </c>
      <c r="G173" s="4">
        <f>January!G173+February!G173+March!G173+April!G173+May!G173+June!G173+July!G173+August!G173+September!G173+October!G173+November!G173+December!G173</f>
        <v>0</v>
      </c>
    </row>
    <row r="174" spans="1:7" ht="30" customHeight="1" x14ac:dyDescent="0.25">
      <c r="A174" s="19" t="s">
        <v>50</v>
      </c>
      <c r="B174" s="11" t="s">
        <v>24</v>
      </c>
      <c r="C174" s="3">
        <f>January!C174+February!C174+March!C174+April!C174+May!C174+June!C174+July!C174+August!C174+September!C174+October!C174+November!C174+December!C174</f>
        <v>99</v>
      </c>
      <c r="D174" s="3">
        <f>January!D174+February!D174+March!D174+April!D174+May!D174+June!D174+July!D174+August!D174+September!D174+October!D174+November!D174+December!D174</f>
        <v>4</v>
      </c>
      <c r="E174" s="3">
        <f>January!E174+February!E174+March!E174+April!E174+May!E174+June!E174+July!E174+August!E174+September!E174+October!E174+November!E174+December!E174</f>
        <v>16</v>
      </c>
      <c r="F174" s="3">
        <f>January!F174+February!F174+March!F174+April!F174+May!F174+June!F174+July!F174+August!F174+September!F174+October!F174+November!F174+December!F174</f>
        <v>79</v>
      </c>
      <c r="G174" s="3">
        <f>January!G174+February!G174+March!G174+April!G174+May!G174+June!G174+July!G174+August!G174+September!G174+October!G174+November!G174+December!G174</f>
        <v>0</v>
      </c>
    </row>
    <row r="175" spans="1:7" ht="30" customHeight="1" x14ac:dyDescent="0.25">
      <c r="A175" s="20" t="s">
        <v>50</v>
      </c>
      <c r="B175" s="12" t="s">
        <v>25</v>
      </c>
      <c r="C175" s="4">
        <f>January!C175+February!C175+March!C175+April!C175+May!C175+June!C175+July!C175+August!C175+September!C175+October!C175+November!C175+December!C175</f>
        <v>7727</v>
      </c>
      <c r="D175" s="4">
        <f>January!D175+February!D175+March!D175+April!D175+May!D175+June!D175+July!D175+August!D175+September!D175+October!D175+November!D175+December!D175</f>
        <v>1845</v>
      </c>
      <c r="E175" s="4">
        <f>January!E175+February!E175+March!E175+April!E175+May!E175+June!E175+July!E175+August!E175+September!E175+October!E175+November!E175+December!E175</f>
        <v>1161</v>
      </c>
      <c r="F175" s="4">
        <f>January!F175+February!F175+March!F175+April!F175+May!F175+June!F175+July!F175+August!F175+September!F175+October!F175+November!F175+December!F175</f>
        <v>4721</v>
      </c>
      <c r="G175" s="4">
        <f>January!G175+February!G175+March!G175+April!G175+May!G175+June!G175+July!G175+August!G175+September!G175+October!G175+November!G175+December!G175</f>
        <v>0</v>
      </c>
    </row>
    <row r="176" spans="1:7" ht="30" customHeight="1" x14ac:dyDescent="0.25">
      <c r="A176" s="19" t="s">
        <v>50</v>
      </c>
      <c r="B176" s="11" t="s">
        <v>26</v>
      </c>
      <c r="C176" s="3">
        <f>January!C176+February!C176+March!C176+April!C176+May!C176+June!C176+July!C176+August!C176+September!C176+October!C176+November!C176+December!C176</f>
        <v>0</v>
      </c>
      <c r="D176" s="3">
        <f>January!D176+February!D176+March!D176+April!D176+May!D176+June!D176+July!D176+August!D176+September!D176+October!D176+November!D176+December!D176</f>
        <v>0</v>
      </c>
      <c r="E176" s="3">
        <f>January!E176+February!E176+March!E176+April!E176+May!E176+June!E176+July!E176+August!E176+September!E176+October!E176+November!E176+December!E176</f>
        <v>0</v>
      </c>
      <c r="F176" s="3">
        <f>January!F176+February!F176+March!F176+April!F176+May!F176+June!F176+July!F176+August!F176+September!F176+October!F176+November!F176+December!F176</f>
        <v>0</v>
      </c>
      <c r="G176" s="3">
        <f>January!G176+February!G176+March!G176+April!G176+May!G176+June!G176+July!G176+August!G176+September!G176+October!G176+November!G176+December!G176</f>
        <v>0</v>
      </c>
    </row>
    <row r="177" spans="1:7" ht="30" customHeight="1" x14ac:dyDescent="0.25">
      <c r="A177" s="20" t="s">
        <v>50</v>
      </c>
      <c r="B177" s="12" t="s">
        <v>27</v>
      </c>
      <c r="C177" s="4">
        <f>January!C177+February!C177+March!C177+April!C177+May!C177+June!C177+July!C177+August!C177+September!C177+October!C177+November!C177+December!C177</f>
        <v>100</v>
      </c>
      <c r="D177" s="4">
        <f>January!D177+February!D177+March!D177+April!D177+May!D177+June!D177+July!D177+August!D177+September!D177+October!D177+November!D177+December!D177</f>
        <v>0</v>
      </c>
      <c r="E177" s="4">
        <f>January!E177+February!E177+March!E177+April!E177+May!E177+June!E177+July!E177+August!E177+September!E177+October!E177+November!E177+December!E177</f>
        <v>0</v>
      </c>
      <c r="F177" s="4">
        <f>January!F177+February!F177+March!F177+April!F177+May!F177+June!F177+July!F177+August!F177+September!F177+October!F177+November!F177+December!F177</f>
        <v>100</v>
      </c>
      <c r="G177" s="4">
        <f>January!G177+February!G177+March!G177+April!G177+May!G177+June!G177+July!G177+August!G177+September!G177+October!G177+November!G177+December!G177</f>
        <v>0</v>
      </c>
    </row>
    <row r="178" spans="1:7" ht="30" customHeight="1" x14ac:dyDescent="0.25">
      <c r="A178" s="19" t="s">
        <v>50</v>
      </c>
      <c r="B178" s="11" t="s">
        <v>28</v>
      </c>
      <c r="C178" s="3">
        <f>January!C178+February!C178+March!C178+April!C178+May!C178+June!C178+July!C178+August!C178+September!C178+October!C178+November!C178+December!C178</f>
        <v>0</v>
      </c>
      <c r="D178" s="3">
        <f>January!D178+February!D178+March!D178+April!D178+May!D178+June!D178+July!D178+August!D178+September!D178+October!D178+November!D178+December!D178</f>
        <v>0</v>
      </c>
      <c r="E178" s="3">
        <f>January!E178+February!E178+March!E178+April!E178+May!E178+June!E178+July!E178+August!E178+September!E178+October!E178+November!E178+December!E178</f>
        <v>0</v>
      </c>
      <c r="F178" s="3">
        <f>January!F178+February!F178+March!F178+April!F178+May!F178+June!F178+July!F178+August!F178+September!F178+October!F178+November!F178+December!F178</f>
        <v>0</v>
      </c>
      <c r="G178" s="3">
        <f>January!G178+February!G178+March!G178+April!G178+May!G178+June!G178+July!G178+August!G178+September!G178+October!G178+November!G178+December!G178</f>
        <v>0</v>
      </c>
    </row>
    <row r="179" spans="1:7" ht="30" customHeight="1" x14ac:dyDescent="0.25">
      <c r="A179" s="20" t="s">
        <v>50</v>
      </c>
      <c r="B179" s="12" t="s">
        <v>29</v>
      </c>
      <c r="C179" s="4">
        <f>January!C179+February!C179+March!C179+April!C179+May!C179+June!C179+July!C179+August!C179+September!C179+October!C179+November!C179+December!C179</f>
        <v>0</v>
      </c>
      <c r="D179" s="4">
        <f>January!D179+February!D179+March!D179+April!D179+May!D179+June!D179+July!D179+August!D179+September!D179+October!D179+November!D179+December!D179</f>
        <v>0</v>
      </c>
      <c r="E179" s="4">
        <f>January!E179+February!E179+March!E179+April!E179+May!E179+June!E179+July!E179+August!E179+September!E179+October!E179+November!E179+December!E179</f>
        <v>0</v>
      </c>
      <c r="F179" s="4">
        <f>January!F179+February!F179+March!F179+April!F179+May!F179+June!F179+July!F179+August!F179+September!F179+October!F179+November!F179+December!F179</f>
        <v>0</v>
      </c>
      <c r="G179" s="4">
        <f>January!G179+February!G179+March!G179+April!G179+May!G179+June!G179+July!G179+August!G179+September!G179+October!G179+November!G179+December!G179</f>
        <v>0</v>
      </c>
    </row>
    <row r="180" spans="1:7" ht="30" customHeight="1" x14ac:dyDescent="0.25">
      <c r="A180" s="19" t="s">
        <v>50</v>
      </c>
      <c r="B180" s="11" t="s">
        <v>30</v>
      </c>
      <c r="C180" s="3">
        <f>January!C180+February!C180+March!C180+April!C180+May!C180+June!C180+July!C180+August!C180+September!C180+October!C180+November!C180+December!C180</f>
        <v>0</v>
      </c>
      <c r="D180" s="3">
        <f>January!D180+February!D180+March!D180+April!D180+May!D180+June!D180+July!D180+August!D180+September!D180+October!D180+November!D180+December!D180</f>
        <v>0</v>
      </c>
      <c r="E180" s="3">
        <f>January!E180+February!E180+March!E180+April!E180+May!E180+June!E180+July!E180+August!E180+September!E180+October!E180+November!E180+December!E180</f>
        <v>0</v>
      </c>
      <c r="F180" s="3">
        <f>January!F180+February!F180+March!F180+April!F180+May!F180+June!F180+July!F180+August!F180+September!F180+October!F180+November!F180+December!F180</f>
        <v>0</v>
      </c>
      <c r="G180" s="3">
        <f>January!G180+February!G180+March!G180+April!G180+May!G180+June!G180+July!G180+August!G180+September!G180+October!G180+November!G180+December!G180</f>
        <v>0</v>
      </c>
    </row>
    <row r="181" spans="1:7" ht="30" customHeight="1" x14ac:dyDescent="0.25">
      <c r="A181" s="20" t="s">
        <v>50</v>
      </c>
      <c r="B181" s="12" t="s">
        <v>31</v>
      </c>
      <c r="C181" s="4">
        <f>January!C181+February!C181+March!C181+April!C181+May!C181+June!C181+July!C181+August!C181+September!C181+October!C181+November!C181+December!C181</f>
        <v>0</v>
      </c>
      <c r="D181" s="4">
        <f>January!D181+February!D181+March!D181+April!D181+May!D181+June!D181+July!D181+August!D181+September!D181+October!D181+November!D181+December!D181</f>
        <v>0</v>
      </c>
      <c r="E181" s="4">
        <f>January!E181+February!E181+March!E181+April!E181+May!E181+June!E181+July!E181+August!E181+September!E181+October!E181+November!E181+December!E181</f>
        <v>0</v>
      </c>
      <c r="F181" s="4">
        <f>January!F181+February!F181+March!F181+April!F181+May!F181+June!F181+July!F181+August!F181+September!F181+October!F181+November!F181+December!F181</f>
        <v>0</v>
      </c>
      <c r="G181" s="4">
        <f>January!G181+February!G181+March!G181+April!G181+May!G181+June!G181+July!G181+August!G181+September!G181+October!G181+November!G181+December!G181</f>
        <v>0</v>
      </c>
    </row>
    <row r="182" spans="1:7" ht="30" customHeight="1" x14ac:dyDescent="0.25">
      <c r="A182" s="19" t="s">
        <v>50</v>
      </c>
      <c r="B182" s="11" t="s">
        <v>32</v>
      </c>
      <c r="C182" s="3">
        <f>January!C182+February!C182+March!C182+April!C182+May!C182+June!C182+July!C182+August!C182+September!C182+October!C182+November!C182+December!C182</f>
        <v>0</v>
      </c>
      <c r="D182" s="3">
        <f>January!D182+February!D182+March!D182+April!D182+May!D182+June!D182+July!D182+August!D182+September!D182+October!D182+November!D182+December!D182</f>
        <v>0</v>
      </c>
      <c r="E182" s="3">
        <f>January!E182+February!E182+March!E182+April!E182+May!E182+June!E182+July!E182+August!E182+September!E182+October!E182+November!E182+December!E182</f>
        <v>0</v>
      </c>
      <c r="F182" s="3">
        <f>January!F182+February!F182+March!F182+April!F182+May!F182+June!F182+July!F182+August!F182+September!F182+October!F182+November!F182+December!F182</f>
        <v>0</v>
      </c>
      <c r="G182" s="3">
        <f>January!G182+February!G182+March!G182+April!G182+May!G182+June!G182+July!G182+August!G182+September!G182+October!G182+November!G182+December!G182</f>
        <v>0</v>
      </c>
    </row>
    <row r="183" spans="1:7" ht="30" customHeight="1" x14ac:dyDescent="0.25">
      <c r="A183" s="20" t="s">
        <v>50</v>
      </c>
      <c r="B183" s="12" t="s">
        <v>33</v>
      </c>
      <c r="C183" s="4">
        <f>January!C183+February!C183+March!C183+April!C183+May!C183+June!C183+July!C183+August!C183+September!C183+October!C183+November!C183+December!C183</f>
        <v>30</v>
      </c>
      <c r="D183" s="4">
        <f>January!D183+February!D183+March!D183+April!D183+May!D183+June!D183+July!D183+August!D183+September!D183+October!D183+November!D183+December!D183</f>
        <v>4</v>
      </c>
      <c r="E183" s="4">
        <f>January!E183+February!E183+March!E183+April!E183+May!E183+June!E183+July!E183+August!E183+September!E183+October!E183+November!E183+December!E183</f>
        <v>0</v>
      </c>
      <c r="F183" s="4">
        <f>January!F183+February!F183+March!F183+April!F183+May!F183+June!F183+July!F183+August!F183+September!F183+October!F183+November!F183+December!F183</f>
        <v>26</v>
      </c>
      <c r="G183" s="4">
        <f>January!G183+February!G183+March!G183+April!G183+May!G183+June!G183+July!G183+August!G183+September!G183+October!G183+November!G183+December!G183</f>
        <v>0</v>
      </c>
    </row>
    <row r="184" spans="1:7" ht="30" customHeight="1" x14ac:dyDescent="0.25">
      <c r="A184" s="19" t="s">
        <v>50</v>
      </c>
      <c r="B184" s="11" t="s">
        <v>34</v>
      </c>
      <c r="C184" s="3">
        <f>January!C184+February!C184+March!C184+April!C184+May!C184+June!C184+July!C184+August!C184+September!C184+October!C184+November!C184+December!C184</f>
        <v>0</v>
      </c>
      <c r="D184" s="3">
        <f>January!D184+February!D184+March!D184+April!D184+May!D184+June!D184+July!D184+August!D184+September!D184+October!D184+November!D184+December!D184</f>
        <v>0</v>
      </c>
      <c r="E184" s="3">
        <f>January!E184+February!E184+March!E184+April!E184+May!E184+June!E184+July!E184+August!E184+September!E184+October!E184+November!E184+December!E184</f>
        <v>0</v>
      </c>
      <c r="F184" s="3">
        <f>January!F184+February!F184+March!F184+April!F184+May!F184+June!F184+July!F184+August!F184+September!F184+October!F184+November!F184+December!F184</f>
        <v>0</v>
      </c>
      <c r="G184" s="3">
        <f>January!G184+February!G184+March!G184+April!G184+May!G184+June!G184+July!G184+August!G184+September!G184+October!G184+November!G184+December!G184</f>
        <v>0</v>
      </c>
    </row>
    <row r="185" spans="1:7" ht="30" customHeight="1" x14ac:dyDescent="0.25">
      <c r="A185" s="20" t="s">
        <v>50</v>
      </c>
      <c r="B185" s="12" t="s">
        <v>35</v>
      </c>
      <c r="C185" s="4">
        <f>January!C185+February!C185+March!C185+April!C185+May!C185+June!C185+July!C185+August!C185+September!C185+October!C185+November!C185+December!C185</f>
        <v>0</v>
      </c>
      <c r="D185" s="4">
        <f>January!D185+February!D185+March!D185+April!D185+May!D185+June!D185+July!D185+August!D185+September!D185+October!D185+November!D185+December!D185</f>
        <v>0</v>
      </c>
      <c r="E185" s="4">
        <f>January!E185+February!E185+March!E185+April!E185+May!E185+June!E185+July!E185+August!E185+September!E185+October!E185+November!E185+December!E185</f>
        <v>0</v>
      </c>
      <c r="F185" s="4">
        <f>January!F185+February!F185+March!F185+April!F185+May!F185+June!F185+July!F185+August!F185+September!F185+October!F185+November!F185+December!F185</f>
        <v>0</v>
      </c>
      <c r="G185" s="4">
        <f>January!G185+February!G185+March!G185+April!G185+May!G185+June!G185+July!G185+August!G185+September!G185+October!G185+November!G185+December!G185</f>
        <v>0</v>
      </c>
    </row>
    <row r="186" spans="1:7" ht="30" customHeight="1" x14ac:dyDescent="0.25">
      <c r="A186" s="19" t="s">
        <v>50</v>
      </c>
      <c r="B186" s="11" t="s">
        <v>36</v>
      </c>
      <c r="C186" s="3">
        <f>January!C186+February!C186+March!C186+April!C186+May!C186+June!C186+July!C186+August!C186+September!C186+October!C186+November!C186+December!C186</f>
        <v>1005</v>
      </c>
      <c r="D186" s="3">
        <f>January!D186+February!D186+March!D186+April!D186+May!D186+June!D186+July!D186+August!D186+September!D186+October!D186+November!D186+December!D186</f>
        <v>784</v>
      </c>
      <c r="E186" s="3">
        <f>January!E186+February!E186+March!E186+April!E186+May!E186+June!E186+July!E186+August!E186+September!E186+October!E186+November!E186+December!E186</f>
        <v>84</v>
      </c>
      <c r="F186" s="3">
        <f>January!F186+February!F186+March!F186+April!F186+May!F186+June!F186+July!F186+August!F186+September!F186+October!F186+November!F186+December!F186</f>
        <v>137</v>
      </c>
      <c r="G186" s="3">
        <f>January!G186+February!G186+March!G186+April!G186+May!G186+June!G186+July!G186+August!G186+September!G186+October!G186+November!G186+December!G186</f>
        <v>0</v>
      </c>
    </row>
    <row r="187" spans="1:7" ht="30" customHeight="1" x14ac:dyDescent="0.25">
      <c r="A187" s="20" t="s">
        <v>50</v>
      </c>
      <c r="B187" s="12" t="s">
        <v>37</v>
      </c>
      <c r="C187" s="4">
        <f>January!C187+February!C187+March!C187+April!C187+May!C187+June!C187+July!C187+August!C187+September!C187+October!C187+November!C187+December!C187</f>
        <v>1444</v>
      </c>
      <c r="D187" s="4">
        <f>January!D187+February!D187+March!D187+April!D187+May!D187+June!D187+July!D187+August!D187+September!D187+October!D187+November!D187+December!D187</f>
        <v>422</v>
      </c>
      <c r="E187" s="4">
        <f>January!E187+February!E187+March!E187+April!E187+May!E187+June!E187+July!E187+August!E187+September!E187+October!E187+November!E187+December!E187</f>
        <v>561</v>
      </c>
      <c r="F187" s="4">
        <f>January!F187+February!F187+March!F187+April!F187+May!F187+June!F187+July!F187+August!F187+September!F187+October!F187+November!F187+December!F187</f>
        <v>461</v>
      </c>
      <c r="G187" s="4">
        <f>January!G187+February!G187+March!G187+April!G187+May!G187+June!G187+July!G187+August!G187+September!G187+October!G187+November!G187+December!G187</f>
        <v>0</v>
      </c>
    </row>
    <row r="188" spans="1:7" ht="30" customHeight="1" x14ac:dyDescent="0.25">
      <c r="A188" s="19" t="s">
        <v>50</v>
      </c>
      <c r="B188" s="11" t="s">
        <v>38</v>
      </c>
      <c r="C188" s="3">
        <f>January!C188+February!C188+March!C188+April!C188+May!C188+June!C188+July!C188+August!C188+September!C188+October!C188+November!C188+December!C188</f>
        <v>5553</v>
      </c>
      <c r="D188" s="3">
        <f>January!D188+February!D188+March!D188+April!D188+May!D188+June!D188+July!D188+August!D188+September!D188+October!D188+November!D188+December!D188</f>
        <v>2052</v>
      </c>
      <c r="E188" s="3">
        <f>January!E188+February!E188+March!E188+April!E188+May!E188+June!E188+July!E188+August!E188+September!E188+October!E188+November!E188+December!E188</f>
        <v>510</v>
      </c>
      <c r="F188" s="3">
        <f>January!F188+February!F188+March!F188+April!F188+May!F188+June!F188+July!F188+August!F188+September!F188+October!F188+November!F188+December!F188</f>
        <v>2991</v>
      </c>
      <c r="G188" s="3">
        <f>January!G188+February!G188+March!G188+April!G188+May!G188+June!G188+July!G188+August!G188+September!G188+October!G188+November!G188+December!G188</f>
        <v>0</v>
      </c>
    </row>
    <row r="189" spans="1:7" ht="30" customHeight="1" x14ac:dyDescent="0.25">
      <c r="A189" s="20" t="s">
        <v>50</v>
      </c>
      <c r="B189" s="12" t="s">
        <v>39</v>
      </c>
      <c r="C189" s="4">
        <f>January!C189+February!C189+March!C189+April!C189+May!C189+June!C189+July!C189+August!C189+September!C189+October!C189+November!C189+December!C189</f>
        <v>0</v>
      </c>
      <c r="D189" s="4">
        <f>January!D189+February!D189+March!D189+April!D189+May!D189+June!D189+July!D189+August!D189+September!D189+October!D189+November!D189+December!D189</f>
        <v>0</v>
      </c>
      <c r="E189" s="4">
        <f>January!E189+February!E189+March!E189+April!E189+May!E189+June!E189+July!E189+August!E189+September!E189+October!E189+November!E189+December!E189</f>
        <v>0</v>
      </c>
      <c r="F189" s="4">
        <f>January!F189+February!F189+March!F189+April!F189+May!F189+June!F189+July!F189+August!F189+September!F189+October!F189+November!F189+December!F189</f>
        <v>0</v>
      </c>
      <c r="G189" s="4">
        <f>January!G189+February!G189+March!G189+April!G189+May!G189+June!G189+July!G189+August!G189+September!G189+October!G189+November!G189+December!G189</f>
        <v>0</v>
      </c>
    </row>
    <row r="190" spans="1:7" ht="30" customHeight="1" x14ac:dyDescent="0.25">
      <c r="A190" s="19" t="s">
        <v>50</v>
      </c>
      <c r="B190" s="11" t="s">
        <v>40</v>
      </c>
      <c r="C190" s="3">
        <f>January!C190+February!C190+March!C190+April!C190+May!C190+June!C190+July!C190+August!C190+September!C190+October!C190+November!C190+December!C190</f>
        <v>0</v>
      </c>
      <c r="D190" s="3">
        <f>January!D190+February!D190+March!D190+April!D190+May!D190+June!D190+July!D190+August!D190+September!D190+October!D190+November!D190+December!D190</f>
        <v>0</v>
      </c>
      <c r="E190" s="3">
        <f>January!E190+February!E190+March!E190+April!E190+May!E190+June!E190+July!E190+August!E190+September!E190+October!E190+November!E190+December!E190</f>
        <v>0</v>
      </c>
      <c r="F190" s="3">
        <f>January!F190+February!F190+March!F190+April!F190+May!F190+June!F190+July!F190+August!F190+September!F190+October!F190+November!F190+December!F190</f>
        <v>0</v>
      </c>
      <c r="G190" s="3">
        <f>January!G190+February!G190+March!G190+April!G190+May!G190+June!G190+July!G190+August!G190+September!G190+October!G190+November!G190+December!G190</f>
        <v>0</v>
      </c>
    </row>
    <row r="191" spans="1:7" ht="30" customHeight="1" x14ac:dyDescent="0.25">
      <c r="A191" s="20" t="s">
        <v>50</v>
      </c>
      <c r="B191" s="12" t="s">
        <v>41</v>
      </c>
      <c r="C191" s="4">
        <f>January!C191+February!C191+March!C191+April!C191+May!C191+June!C191+July!C191+August!C191+September!C191+October!C191+November!C191+December!C191</f>
        <v>0</v>
      </c>
      <c r="D191" s="4">
        <f>January!D191+February!D191+March!D191+April!D191+May!D191+June!D191+July!D191+August!D191+September!D191+October!D191+November!D191+December!D191</f>
        <v>0</v>
      </c>
      <c r="E191" s="4">
        <f>January!E191+February!E191+March!E191+April!E191+May!E191+June!E191+July!E191+August!E191+September!E191+October!E191+November!E191+December!E191</f>
        <v>0</v>
      </c>
      <c r="F191" s="4">
        <f>January!F191+February!F191+March!F191+April!F191+May!F191+June!F191+July!F191+August!F191+September!F191+October!F191+November!F191+December!F191</f>
        <v>0</v>
      </c>
      <c r="G191" s="4">
        <f>January!G191+February!G191+March!G191+April!G191+May!G191+June!G191+July!G191+August!G191+September!G191+October!G191+November!G191+December!G191</f>
        <v>0</v>
      </c>
    </row>
    <row r="192" spans="1:7" ht="30" customHeight="1" x14ac:dyDescent="0.25">
      <c r="A192" s="19" t="s">
        <v>50</v>
      </c>
      <c r="B192" s="11" t="s">
        <v>42</v>
      </c>
      <c r="C192" s="3">
        <f>January!C192+February!C192+March!C192+April!C192+May!C192+June!C192+July!C192+August!C192+September!C192+October!C192+November!C192+December!C192</f>
        <v>0</v>
      </c>
      <c r="D192" s="3">
        <f>January!D192+February!D192+March!D192+April!D192+May!D192+June!D192+July!D192+August!D192+September!D192+October!D192+November!D192+December!D192</f>
        <v>0</v>
      </c>
      <c r="E192" s="3">
        <f>January!E192+February!E192+March!E192+April!E192+May!E192+June!E192+July!E192+August!E192+September!E192+October!E192+November!E192+December!E192</f>
        <v>0</v>
      </c>
      <c r="F192" s="3">
        <f>January!F192+February!F192+March!F192+April!F192+May!F192+June!F192+July!F192+August!F192+September!F192+October!F192+November!F192+December!F192</f>
        <v>0</v>
      </c>
      <c r="G192" s="3">
        <f>January!G192+February!G192+March!G192+April!G192+May!G192+June!G192+July!G192+August!G192+September!G192+October!G192+November!G192+December!G192</f>
        <v>0</v>
      </c>
    </row>
    <row r="193" spans="1:7" ht="30" customHeight="1" x14ac:dyDescent="0.25">
      <c r="A193" s="20" t="s">
        <v>50</v>
      </c>
      <c r="B193" s="12" t="s">
        <v>43</v>
      </c>
      <c r="C193" s="4">
        <f>January!C193+February!C193+March!C193+April!C193+May!C193+June!C193+July!C193+August!C193+September!C193+October!C193+November!C193+December!C193</f>
        <v>0</v>
      </c>
      <c r="D193" s="4">
        <f>January!D193+February!D193+March!D193+April!D193+May!D193+June!D193+July!D193+August!D193+September!D193+October!D193+November!D193+December!D193</f>
        <v>0</v>
      </c>
      <c r="E193" s="4">
        <f>January!E193+February!E193+March!E193+April!E193+May!E193+June!E193+July!E193+August!E193+September!E193+October!E193+November!E193+December!E193</f>
        <v>0</v>
      </c>
      <c r="F193" s="4">
        <f>January!F193+February!F193+March!F193+April!F193+May!F193+June!F193+July!F193+August!F193+September!F193+October!F193+November!F193+December!F193</f>
        <v>0</v>
      </c>
      <c r="G193" s="4">
        <f>January!G193+February!G193+March!G193+April!G193+May!G193+June!G193+July!G193+August!G193+September!G193+October!G193+November!G193+December!G193</f>
        <v>0</v>
      </c>
    </row>
    <row r="194" spans="1:7" ht="30" customHeight="1" x14ac:dyDescent="0.25">
      <c r="A194" s="19" t="s">
        <v>50</v>
      </c>
      <c r="B194" s="11" t="s">
        <v>44</v>
      </c>
      <c r="C194" s="3">
        <f>January!C194+February!C194+March!C194+April!C194+May!C194+June!C194+July!C194+August!C194+September!C194+October!C194+November!C194+December!C194</f>
        <v>0</v>
      </c>
      <c r="D194" s="3">
        <f>January!D194+February!D194+March!D194+April!D194+May!D194+June!D194+July!D194+August!D194+September!D194+October!D194+November!D194+December!D194</f>
        <v>0</v>
      </c>
      <c r="E194" s="3">
        <f>January!E194+February!E194+March!E194+April!E194+May!E194+June!E194+July!E194+August!E194+September!E194+October!E194+November!E194+December!E194</f>
        <v>0</v>
      </c>
      <c r="F194" s="3">
        <f>January!F194+February!F194+March!F194+April!F194+May!F194+June!F194+July!F194+August!F194+September!F194+October!F194+November!F194+December!F194</f>
        <v>0</v>
      </c>
      <c r="G194" s="3">
        <f>January!G194+February!G194+March!G194+April!G194+May!G194+June!G194+July!G194+August!G194+September!G194+October!G194+November!G194+December!G194</f>
        <v>0</v>
      </c>
    </row>
    <row r="195" spans="1:7" ht="30" customHeight="1" x14ac:dyDescent="0.25">
      <c r="A195" s="20" t="s">
        <v>50</v>
      </c>
      <c r="B195" s="12" t="s">
        <v>45</v>
      </c>
      <c r="C195" s="4">
        <f>January!C195+February!C195+March!C195+April!C195+May!C195+June!C195+July!C195+August!C195+September!C195+October!C195+November!C195+December!C195</f>
        <v>104</v>
      </c>
      <c r="D195" s="4">
        <f>January!D195+February!D195+March!D195+April!D195+May!D195+June!D195+July!D195+August!D195+September!D195+October!D195+November!D195+December!D195</f>
        <v>93</v>
      </c>
      <c r="E195" s="4">
        <f>January!E195+February!E195+March!E195+April!E195+May!E195+June!E195+July!E195+August!E195+September!E195+October!E195+November!E195+December!E195</f>
        <v>5</v>
      </c>
      <c r="F195" s="4">
        <f>January!F195+February!F195+March!F195+April!F195+May!F195+June!F195+July!F195+August!F195+September!F195+October!F195+November!F195+December!F195</f>
        <v>6</v>
      </c>
      <c r="G195" s="4">
        <f>January!G195+February!G195+March!G195+April!G195+May!G195+June!G195+July!G195+August!G195+September!G195+October!G195+November!G195+December!G195</f>
        <v>0</v>
      </c>
    </row>
    <row r="196" spans="1:7" ht="30" customHeight="1" x14ac:dyDescent="0.25">
      <c r="A196" s="19" t="s">
        <v>50</v>
      </c>
      <c r="B196" s="11" t="s">
        <v>46</v>
      </c>
      <c r="C196" s="3">
        <f>January!C196+February!C196+March!C196+April!C196+May!C196+June!C196+July!C196+August!C196+September!C196+October!C196+November!C196+December!C196</f>
        <v>0</v>
      </c>
      <c r="D196" s="3">
        <f>January!D196+February!D196+March!D196+April!D196+May!D196+June!D196+July!D196+August!D196+September!D196+October!D196+November!D196+December!D196</f>
        <v>0</v>
      </c>
      <c r="E196" s="3">
        <f>January!E196+February!E196+March!E196+April!E196+May!E196+June!E196+July!E196+August!E196+September!E196+October!E196+November!E196+December!E196</f>
        <v>0</v>
      </c>
      <c r="F196" s="3">
        <f>January!F196+February!F196+March!F196+April!F196+May!F196+June!F196+July!F196+August!F196+September!F196+October!F196+November!F196+December!F196</f>
        <v>0</v>
      </c>
      <c r="G196" s="3">
        <f>January!G196+February!G196+March!G196+April!G196+May!G196+June!G196+July!G196+August!G196+September!G196+October!G196+November!G196+December!G196</f>
        <v>0</v>
      </c>
    </row>
    <row r="197" spans="1:7" ht="30" customHeight="1" x14ac:dyDescent="0.25">
      <c r="A197" s="21" t="s">
        <v>51</v>
      </c>
      <c r="B197" s="13" t="s">
        <v>8</v>
      </c>
      <c r="C197" s="5">
        <f>January!C197+February!C197+March!C197+April!C197+May!C197+June!C197+July!C197+August!C197+September!C197+October!C197+November!C197+December!C197</f>
        <v>6764</v>
      </c>
      <c r="D197" s="5">
        <f>January!D197+February!D197+March!D197+April!D197+May!D197+June!D197+July!D197+August!D197+September!D197+October!D197+November!D197+December!D197</f>
        <v>3676</v>
      </c>
      <c r="E197" s="5">
        <f>January!E197+February!E197+March!E197+April!E197+May!E197+June!E197+July!E197+August!E197+September!E197+October!E197+November!E197+December!E197</f>
        <v>307</v>
      </c>
      <c r="F197" s="5">
        <f>January!F197+February!F197+March!F197+April!F197+May!F197+June!F197+July!F197+August!F197+September!F197+October!F197+November!F197+December!F197</f>
        <v>2781</v>
      </c>
      <c r="G197" s="5">
        <f>January!G197+February!G197+March!G197+April!G197+May!G197+June!G197+July!G197+August!G197+September!G197+October!G197+November!G197+December!G197</f>
        <v>0</v>
      </c>
    </row>
    <row r="198" spans="1:7" ht="30" customHeight="1" x14ac:dyDescent="0.25">
      <c r="A198" s="22" t="s">
        <v>51</v>
      </c>
      <c r="B198" s="14" t="s">
        <v>9</v>
      </c>
      <c r="C198" s="6">
        <f>January!C198+February!C198+March!C198+April!C198+May!C198+June!C198+July!C198+August!C198+September!C198+October!C198+November!C198+December!C198</f>
        <v>0</v>
      </c>
      <c r="D198" s="6">
        <f>January!D198+February!D198+March!D198+April!D198+May!D198+June!D198+July!D198+August!D198+September!D198+October!D198+November!D198+December!D198</f>
        <v>0</v>
      </c>
      <c r="E198" s="6">
        <f>January!E198+February!E198+March!E198+April!E198+May!E198+June!E198+July!E198+August!E198+September!E198+October!E198+November!E198+December!E198</f>
        <v>0</v>
      </c>
      <c r="F198" s="6">
        <f>January!F198+February!F198+March!F198+April!F198+May!F198+June!F198+July!F198+August!F198+September!F198+October!F198+November!F198+December!F198</f>
        <v>0</v>
      </c>
      <c r="G198" s="6">
        <f>January!G198+February!G198+March!G198+April!G198+May!G198+June!G198+July!G198+August!G198+September!G198+October!G198+November!G198+December!G198</f>
        <v>0</v>
      </c>
    </row>
    <row r="199" spans="1:7" ht="30" customHeight="1" x14ac:dyDescent="0.25">
      <c r="A199" s="21" t="s">
        <v>51</v>
      </c>
      <c r="B199" s="13" t="s">
        <v>10</v>
      </c>
      <c r="C199" s="5">
        <f>January!C199+February!C199+March!C199+April!C199+May!C199+June!C199+July!C199+August!C199+September!C199+October!C199+November!C199+December!C199</f>
        <v>0</v>
      </c>
      <c r="D199" s="5">
        <f>January!D199+February!D199+March!D199+April!D199+May!D199+June!D199+July!D199+August!D199+September!D199+October!D199+November!D199+December!D199</f>
        <v>0</v>
      </c>
      <c r="E199" s="5">
        <f>January!E199+February!E199+March!E199+April!E199+May!E199+June!E199+July!E199+August!E199+September!E199+October!E199+November!E199+December!E199</f>
        <v>0</v>
      </c>
      <c r="F199" s="5">
        <f>January!F199+February!F199+March!F199+April!F199+May!F199+June!F199+July!F199+August!F199+September!F199+October!F199+November!F199+December!F199</f>
        <v>0</v>
      </c>
      <c r="G199" s="5">
        <f>January!G199+February!G199+March!G199+April!G199+May!G199+June!G199+July!G199+August!G199+September!G199+October!G199+November!G199+December!G199</f>
        <v>0</v>
      </c>
    </row>
    <row r="200" spans="1:7" ht="30" customHeight="1" x14ac:dyDescent="0.25">
      <c r="A200" s="22" t="s">
        <v>51</v>
      </c>
      <c r="B200" s="14" t="s">
        <v>11</v>
      </c>
      <c r="C200" s="6">
        <f>January!C200+February!C200+March!C200+April!C200+May!C200+June!C200+July!C200+August!C200+September!C200+October!C200+November!C200+December!C200</f>
        <v>0</v>
      </c>
      <c r="D200" s="6">
        <f>January!D200+February!D200+March!D200+April!D200+May!D200+June!D200+July!D200+August!D200+September!D200+October!D200+November!D200+December!D200</f>
        <v>0</v>
      </c>
      <c r="E200" s="6">
        <f>January!E200+February!E200+March!E200+April!E200+May!E200+June!E200+July!E200+August!E200+September!E200+October!E200+November!E200+December!E200</f>
        <v>0</v>
      </c>
      <c r="F200" s="6">
        <f>January!F200+February!F200+March!F200+April!F200+May!F200+June!F200+July!F200+August!F200+September!F200+October!F200+November!F200+December!F200</f>
        <v>0</v>
      </c>
      <c r="G200" s="6">
        <f>January!G200+February!G200+March!G200+April!G200+May!G200+June!G200+July!G200+August!G200+September!G200+October!G200+November!G200+December!G200</f>
        <v>0</v>
      </c>
    </row>
    <row r="201" spans="1:7" ht="30" customHeight="1" x14ac:dyDescent="0.25">
      <c r="A201" s="21" t="s">
        <v>51</v>
      </c>
      <c r="B201" s="13" t="s">
        <v>12</v>
      </c>
      <c r="C201" s="5">
        <f>January!C201+February!C201+March!C201+April!C201+May!C201+June!C201+July!C201+August!C201+September!C201+October!C201+November!C201+December!C201</f>
        <v>0</v>
      </c>
      <c r="D201" s="5">
        <f>January!D201+February!D201+March!D201+April!D201+May!D201+June!D201+July!D201+August!D201+September!D201+October!D201+November!D201+December!D201</f>
        <v>0</v>
      </c>
      <c r="E201" s="5">
        <f>January!E201+February!E201+March!E201+April!E201+May!E201+June!E201+July!E201+August!E201+September!E201+October!E201+November!E201+December!E201</f>
        <v>0</v>
      </c>
      <c r="F201" s="5">
        <f>January!F201+February!F201+March!F201+April!F201+May!F201+June!F201+July!F201+August!F201+September!F201+October!F201+November!F201+December!F201</f>
        <v>0</v>
      </c>
      <c r="G201" s="5">
        <f>January!G201+February!G201+March!G201+April!G201+May!G201+June!G201+July!G201+August!G201+September!G201+October!G201+November!G201+December!G201</f>
        <v>0</v>
      </c>
    </row>
    <row r="202" spans="1:7" ht="30" customHeight="1" x14ac:dyDescent="0.25">
      <c r="A202" s="22" t="s">
        <v>51</v>
      </c>
      <c r="B202" s="14" t="s">
        <v>13</v>
      </c>
      <c r="C202" s="6">
        <f>January!C202+February!C202+March!C202+April!C202+May!C202+June!C202+July!C202+August!C202+September!C202+October!C202+November!C202+December!C202</f>
        <v>0</v>
      </c>
      <c r="D202" s="6">
        <f>January!D202+February!D202+March!D202+April!D202+May!D202+June!D202+July!D202+August!D202+September!D202+October!D202+November!D202+December!D202</f>
        <v>0</v>
      </c>
      <c r="E202" s="6">
        <f>January!E202+February!E202+March!E202+April!E202+May!E202+June!E202+July!E202+August!E202+September!E202+October!E202+November!E202+December!E202</f>
        <v>0</v>
      </c>
      <c r="F202" s="6">
        <f>January!F202+February!F202+March!F202+April!F202+May!F202+June!F202+July!F202+August!F202+September!F202+October!F202+November!F202+December!F202</f>
        <v>0</v>
      </c>
      <c r="G202" s="6">
        <f>January!G202+February!G202+March!G202+April!G202+May!G202+June!G202+July!G202+August!G202+September!G202+October!G202+November!G202+December!G202</f>
        <v>0</v>
      </c>
    </row>
    <row r="203" spans="1:7" ht="30" customHeight="1" x14ac:dyDescent="0.25">
      <c r="A203" s="21" t="s">
        <v>51</v>
      </c>
      <c r="B203" s="13" t="s">
        <v>14</v>
      </c>
      <c r="C203" s="5">
        <f>January!C203+February!C203+March!C203+April!C203+May!C203+June!C203+July!C203+August!C203+September!C203+October!C203+November!C203+December!C203</f>
        <v>158</v>
      </c>
      <c r="D203" s="5">
        <f>January!D203+February!D203+March!D203+April!D203+May!D203+June!D203+July!D203+August!D203+September!D203+October!D203+November!D203+December!D203</f>
        <v>110</v>
      </c>
      <c r="E203" s="5">
        <f>January!E203+February!E203+March!E203+April!E203+May!E203+June!E203+July!E203+August!E203+September!E203+October!E203+November!E203+December!E203</f>
        <v>10</v>
      </c>
      <c r="F203" s="5">
        <f>January!F203+February!F203+March!F203+April!F203+May!F203+June!F203+July!F203+August!F203+September!F203+October!F203+November!F203+December!F203</f>
        <v>38</v>
      </c>
      <c r="G203" s="5">
        <f>January!G203+February!G203+March!G203+April!G203+May!G203+June!G203+July!G203+August!G203+September!G203+October!G203+November!G203+December!G203</f>
        <v>0</v>
      </c>
    </row>
    <row r="204" spans="1:7" ht="30" customHeight="1" x14ac:dyDescent="0.25">
      <c r="A204" s="22" t="s">
        <v>51</v>
      </c>
      <c r="B204" s="14" t="s">
        <v>15</v>
      </c>
      <c r="C204" s="6">
        <f>January!C204+February!C204+March!C204+April!C204+May!C204+June!C204+July!C204+August!C204+September!C204+October!C204+November!C204+December!C204</f>
        <v>0</v>
      </c>
      <c r="D204" s="6">
        <f>January!D204+February!D204+March!D204+April!D204+May!D204+June!D204+July!D204+August!D204+September!D204+October!D204+November!D204+December!D204</f>
        <v>0</v>
      </c>
      <c r="E204" s="6">
        <f>January!E204+February!E204+March!E204+April!E204+May!E204+June!E204+July!E204+August!E204+September!E204+October!E204+November!E204+December!E204</f>
        <v>0</v>
      </c>
      <c r="F204" s="6">
        <f>January!F204+February!F204+March!F204+April!F204+May!F204+June!F204+July!F204+August!F204+September!F204+October!F204+November!F204+December!F204</f>
        <v>0</v>
      </c>
      <c r="G204" s="6">
        <f>January!G204+February!G204+March!G204+April!G204+May!G204+June!G204+July!G204+August!G204+September!G204+October!G204+November!G204+December!G204</f>
        <v>0</v>
      </c>
    </row>
    <row r="205" spans="1:7" ht="30" customHeight="1" x14ac:dyDescent="0.25">
      <c r="A205" s="21" t="s">
        <v>51</v>
      </c>
      <c r="B205" s="13" t="s">
        <v>16</v>
      </c>
      <c r="C205" s="5">
        <f>January!C205+February!C205+March!C205+April!C205+May!C205+June!C205+July!C205+August!C205+September!C205+October!C205+November!C205+December!C205</f>
        <v>0</v>
      </c>
      <c r="D205" s="5">
        <f>January!D205+February!D205+March!D205+April!D205+May!D205+June!D205+July!D205+August!D205+September!D205+October!D205+November!D205+December!D205</f>
        <v>0</v>
      </c>
      <c r="E205" s="5">
        <f>January!E205+February!E205+March!E205+April!E205+May!E205+June!E205+July!E205+August!E205+September!E205+October!E205+November!E205+December!E205</f>
        <v>0</v>
      </c>
      <c r="F205" s="5">
        <f>January!F205+February!F205+March!F205+April!F205+May!F205+June!F205+July!F205+August!F205+September!F205+October!F205+November!F205+December!F205</f>
        <v>0</v>
      </c>
      <c r="G205" s="5">
        <f>January!G205+February!G205+March!G205+April!G205+May!G205+June!G205+July!G205+August!G205+September!G205+October!G205+November!G205+December!G205</f>
        <v>0</v>
      </c>
    </row>
    <row r="206" spans="1:7" ht="30" customHeight="1" x14ac:dyDescent="0.25">
      <c r="A206" s="22" t="s">
        <v>51</v>
      </c>
      <c r="B206" s="14" t="s">
        <v>17</v>
      </c>
      <c r="C206" s="6">
        <f>January!C206+February!C206+March!C206+April!C206+May!C206+June!C206+July!C206+August!C206+September!C206+October!C206+November!C206+December!C206</f>
        <v>0</v>
      </c>
      <c r="D206" s="6">
        <f>January!D206+February!D206+March!D206+April!D206+May!D206+June!D206+July!D206+August!D206+September!D206+October!D206+November!D206+December!D206</f>
        <v>0</v>
      </c>
      <c r="E206" s="6">
        <f>January!E206+February!E206+March!E206+April!E206+May!E206+June!E206+July!E206+August!E206+September!E206+October!E206+November!E206+December!E206</f>
        <v>0</v>
      </c>
      <c r="F206" s="6">
        <f>January!F206+February!F206+March!F206+April!F206+May!F206+June!F206+July!F206+August!F206+September!F206+October!F206+November!F206+December!F206</f>
        <v>0</v>
      </c>
      <c r="G206" s="6">
        <f>January!G206+February!G206+March!G206+April!G206+May!G206+June!G206+July!G206+August!G206+September!G206+October!G206+November!G206+December!G206</f>
        <v>0</v>
      </c>
    </row>
    <row r="207" spans="1:7" ht="30" customHeight="1" x14ac:dyDescent="0.25">
      <c r="A207" s="21" t="s">
        <v>51</v>
      </c>
      <c r="B207" s="13" t="s">
        <v>18</v>
      </c>
      <c r="C207" s="5">
        <f>January!C207+February!C207+March!C207+April!C207+May!C207+June!C207+July!C207+August!C207+September!C207+October!C207+November!C207+December!C207</f>
        <v>0</v>
      </c>
      <c r="D207" s="5">
        <f>January!D207+February!D207+March!D207+April!D207+May!D207+June!D207+July!D207+August!D207+September!D207+October!D207+November!D207+December!D207</f>
        <v>0</v>
      </c>
      <c r="E207" s="5">
        <f>January!E207+February!E207+March!E207+April!E207+May!E207+June!E207+July!E207+August!E207+September!E207+October!E207+November!E207+December!E207</f>
        <v>0</v>
      </c>
      <c r="F207" s="5">
        <f>January!F207+February!F207+March!F207+April!F207+May!F207+June!F207+July!F207+August!F207+September!F207+October!F207+November!F207+December!F207</f>
        <v>0</v>
      </c>
      <c r="G207" s="5">
        <f>January!G207+February!G207+March!G207+April!G207+May!G207+June!G207+July!G207+August!G207+September!G207+October!G207+November!G207+December!G207</f>
        <v>0</v>
      </c>
    </row>
    <row r="208" spans="1:7" ht="30" customHeight="1" x14ac:dyDescent="0.25">
      <c r="A208" s="22" t="s">
        <v>51</v>
      </c>
      <c r="B208" s="14" t="s">
        <v>19</v>
      </c>
      <c r="C208" s="6">
        <f>January!C208+February!C208+March!C208+April!C208+May!C208+June!C208+July!C208+August!C208+September!C208+October!C208+November!C208+December!C208</f>
        <v>0</v>
      </c>
      <c r="D208" s="6">
        <f>January!D208+February!D208+March!D208+April!D208+May!D208+June!D208+July!D208+August!D208+September!D208+October!D208+November!D208+December!D208</f>
        <v>0</v>
      </c>
      <c r="E208" s="6">
        <f>January!E208+February!E208+March!E208+April!E208+May!E208+June!E208+July!E208+August!E208+September!E208+October!E208+November!E208+December!E208</f>
        <v>0</v>
      </c>
      <c r="F208" s="6">
        <f>January!F208+February!F208+March!F208+April!F208+May!F208+June!F208+July!F208+August!F208+September!F208+October!F208+November!F208+December!F208</f>
        <v>0</v>
      </c>
      <c r="G208" s="6">
        <f>January!G208+February!G208+March!G208+April!G208+May!G208+June!G208+July!G208+August!G208+September!G208+October!G208+November!G208+December!G208</f>
        <v>0</v>
      </c>
    </row>
    <row r="209" spans="1:7" ht="30" customHeight="1" x14ac:dyDescent="0.25">
      <c r="A209" s="21" t="s">
        <v>51</v>
      </c>
      <c r="B209" s="13" t="s">
        <v>20</v>
      </c>
      <c r="C209" s="5">
        <f>January!C209+February!C209+March!C209+April!C209+May!C209+June!C209+July!C209+August!C209+September!C209+October!C209+November!C209+December!C209</f>
        <v>0</v>
      </c>
      <c r="D209" s="5">
        <f>January!D209+February!D209+March!D209+April!D209+May!D209+June!D209+July!D209+August!D209+September!D209+October!D209+November!D209+December!D209</f>
        <v>0</v>
      </c>
      <c r="E209" s="5">
        <f>January!E209+February!E209+March!E209+April!E209+May!E209+June!E209+July!E209+August!E209+September!E209+October!E209+November!E209+December!E209</f>
        <v>0</v>
      </c>
      <c r="F209" s="5">
        <f>January!F209+February!F209+March!F209+April!F209+May!F209+June!F209+July!F209+August!F209+September!F209+October!F209+November!F209+December!F209</f>
        <v>0</v>
      </c>
      <c r="G209" s="5">
        <f>January!G209+February!G209+March!G209+April!G209+May!G209+June!G209+July!G209+August!G209+September!G209+October!G209+November!G209+December!G209</f>
        <v>0</v>
      </c>
    </row>
    <row r="210" spans="1:7" ht="30" customHeight="1" x14ac:dyDescent="0.25">
      <c r="A210" s="22" t="s">
        <v>51</v>
      </c>
      <c r="B210" s="14" t="s">
        <v>21</v>
      </c>
      <c r="C210" s="6">
        <f>January!C210+February!C210+March!C210+April!C210+May!C210+June!C210+July!C210+August!C210+September!C210+October!C210+November!C210+December!C210</f>
        <v>0</v>
      </c>
      <c r="D210" s="6">
        <f>January!D210+February!D210+March!D210+April!D210+May!D210+June!D210+July!D210+August!D210+September!D210+October!D210+November!D210+December!D210</f>
        <v>0</v>
      </c>
      <c r="E210" s="6">
        <f>January!E210+February!E210+March!E210+April!E210+May!E210+June!E210+July!E210+August!E210+September!E210+October!E210+November!E210+December!E210</f>
        <v>0</v>
      </c>
      <c r="F210" s="6">
        <f>January!F210+February!F210+March!F210+April!F210+May!F210+June!F210+July!F210+August!F210+September!F210+October!F210+November!F210+December!F210</f>
        <v>0</v>
      </c>
      <c r="G210" s="6">
        <f>January!G210+February!G210+March!G210+April!G210+May!G210+June!G210+July!G210+August!G210+September!G210+October!G210+November!G210+December!G210</f>
        <v>0</v>
      </c>
    </row>
    <row r="211" spans="1:7" ht="30" customHeight="1" x14ac:dyDescent="0.25">
      <c r="A211" s="21" t="s">
        <v>51</v>
      </c>
      <c r="B211" s="13" t="s">
        <v>22</v>
      </c>
      <c r="C211" s="5">
        <f>January!C211+February!C211+March!C211+April!C211+May!C211+June!C211+July!C211+August!C211+September!C211+October!C211+November!C211+December!C211</f>
        <v>0</v>
      </c>
      <c r="D211" s="5">
        <f>January!D211+February!D211+March!D211+April!D211+May!D211+June!D211+July!D211+August!D211+September!D211+October!D211+November!D211+December!D211</f>
        <v>0</v>
      </c>
      <c r="E211" s="5">
        <f>January!E211+February!E211+March!E211+April!E211+May!E211+June!E211+July!E211+August!E211+September!E211+October!E211+November!E211+December!E211</f>
        <v>0</v>
      </c>
      <c r="F211" s="5">
        <f>January!F211+February!F211+March!F211+April!F211+May!F211+June!F211+July!F211+August!F211+September!F211+October!F211+November!F211+December!F211</f>
        <v>0</v>
      </c>
      <c r="G211" s="5">
        <f>January!G211+February!G211+March!G211+April!G211+May!G211+June!G211+July!G211+August!G211+September!G211+October!G211+November!G211+December!G211</f>
        <v>0</v>
      </c>
    </row>
    <row r="212" spans="1:7" ht="30" customHeight="1" x14ac:dyDescent="0.25">
      <c r="A212" s="22" t="s">
        <v>51</v>
      </c>
      <c r="B212" s="14" t="s">
        <v>23</v>
      </c>
      <c r="C212" s="6">
        <f>January!C212+February!C212+March!C212+April!C212+May!C212+June!C212+July!C212+August!C212+September!C212+October!C212+November!C212+December!C212</f>
        <v>0</v>
      </c>
      <c r="D212" s="6">
        <f>January!D212+February!D212+March!D212+April!D212+May!D212+June!D212+July!D212+August!D212+September!D212+October!D212+November!D212+December!D212</f>
        <v>0</v>
      </c>
      <c r="E212" s="6">
        <f>January!E212+February!E212+March!E212+April!E212+May!E212+June!E212+July!E212+August!E212+September!E212+October!E212+November!E212+December!E212</f>
        <v>0</v>
      </c>
      <c r="F212" s="6">
        <f>January!F212+February!F212+March!F212+April!F212+May!F212+June!F212+July!F212+August!F212+September!F212+October!F212+November!F212+December!F212</f>
        <v>0</v>
      </c>
      <c r="G212" s="6">
        <f>January!G212+February!G212+March!G212+April!G212+May!G212+June!G212+July!G212+August!G212+September!G212+October!G212+November!G212+December!G212</f>
        <v>0</v>
      </c>
    </row>
    <row r="213" spans="1:7" ht="30" customHeight="1" x14ac:dyDescent="0.25">
      <c r="A213" s="21" t="s">
        <v>51</v>
      </c>
      <c r="B213" s="13" t="s">
        <v>24</v>
      </c>
      <c r="C213" s="5">
        <f>January!C213+February!C213+March!C213+April!C213+May!C213+June!C213+July!C213+August!C213+September!C213+October!C213+November!C213+December!C213</f>
        <v>0</v>
      </c>
      <c r="D213" s="5">
        <f>January!D213+February!D213+March!D213+April!D213+May!D213+June!D213+July!D213+August!D213+September!D213+October!D213+November!D213+December!D213</f>
        <v>0</v>
      </c>
      <c r="E213" s="5">
        <f>January!E213+February!E213+March!E213+April!E213+May!E213+June!E213+July!E213+August!E213+September!E213+October!E213+November!E213+December!E213</f>
        <v>0</v>
      </c>
      <c r="F213" s="5">
        <f>January!F213+February!F213+March!F213+April!F213+May!F213+June!F213+July!F213+August!F213+September!F213+October!F213+November!F213+December!F213</f>
        <v>0</v>
      </c>
      <c r="G213" s="5">
        <f>January!G213+February!G213+March!G213+April!G213+May!G213+June!G213+July!G213+August!G213+September!G213+October!G213+November!G213+December!G213</f>
        <v>0</v>
      </c>
    </row>
    <row r="214" spans="1:7" ht="30" customHeight="1" x14ac:dyDescent="0.25">
      <c r="A214" s="22" t="s">
        <v>51</v>
      </c>
      <c r="B214" s="14" t="s">
        <v>25</v>
      </c>
      <c r="C214" s="6">
        <f>January!C214+February!C214+March!C214+April!C214+May!C214+June!C214+July!C214+August!C214+September!C214+October!C214+November!C214+December!C214</f>
        <v>1086</v>
      </c>
      <c r="D214" s="6">
        <f>January!D214+February!D214+March!D214+April!D214+May!D214+June!D214+July!D214+August!D214+September!D214+October!D214+November!D214+December!D214</f>
        <v>158</v>
      </c>
      <c r="E214" s="6">
        <f>January!E214+February!E214+March!E214+April!E214+May!E214+June!E214+July!E214+August!E214+September!E214+October!E214+November!E214+December!E214</f>
        <v>32</v>
      </c>
      <c r="F214" s="6">
        <f>January!F214+February!F214+March!F214+April!F214+May!F214+June!F214+July!F214+August!F214+September!F214+October!F214+November!F214+December!F214</f>
        <v>896</v>
      </c>
      <c r="G214" s="6">
        <f>January!G214+February!G214+March!G214+April!G214+May!G214+June!G214+July!G214+August!G214+September!G214+October!G214+November!G214+December!G214</f>
        <v>0</v>
      </c>
    </row>
    <row r="215" spans="1:7" ht="30" customHeight="1" x14ac:dyDescent="0.25">
      <c r="A215" s="21" t="s">
        <v>51</v>
      </c>
      <c r="B215" s="13" t="s">
        <v>26</v>
      </c>
      <c r="C215" s="5">
        <f>January!C215+February!C215+March!C215+April!C215+May!C215+June!C215+July!C215+August!C215+September!C215+October!C215+November!C215+December!C215</f>
        <v>0</v>
      </c>
      <c r="D215" s="5">
        <f>January!D215+February!D215+March!D215+April!D215+May!D215+June!D215+July!D215+August!D215+September!D215+October!D215+November!D215+December!D215</f>
        <v>0</v>
      </c>
      <c r="E215" s="5">
        <f>January!E215+February!E215+March!E215+April!E215+May!E215+June!E215+July!E215+August!E215+September!E215+October!E215+November!E215+December!E215</f>
        <v>0</v>
      </c>
      <c r="F215" s="5">
        <f>January!F215+February!F215+March!F215+April!F215+May!F215+June!F215+July!F215+August!F215+September!F215+October!F215+November!F215+December!F215</f>
        <v>0</v>
      </c>
      <c r="G215" s="5">
        <f>January!G215+February!G215+March!G215+April!G215+May!G215+June!G215+July!G215+August!G215+September!G215+October!G215+November!G215+December!G215</f>
        <v>0</v>
      </c>
    </row>
    <row r="216" spans="1:7" ht="30" customHeight="1" x14ac:dyDescent="0.25">
      <c r="A216" s="22" t="s">
        <v>51</v>
      </c>
      <c r="B216" s="14" t="s">
        <v>27</v>
      </c>
      <c r="C216" s="6">
        <f>January!C216+February!C216+March!C216+April!C216+May!C216+June!C216+July!C216+August!C216+September!C216+October!C216+November!C216+December!C216</f>
        <v>0</v>
      </c>
      <c r="D216" s="6">
        <f>January!D216+February!D216+March!D216+April!D216+May!D216+June!D216+July!D216+August!D216+September!D216+October!D216+November!D216+December!D216</f>
        <v>0</v>
      </c>
      <c r="E216" s="6">
        <f>January!E216+February!E216+March!E216+April!E216+May!E216+June!E216+July!E216+August!E216+September!E216+October!E216+November!E216+December!E216</f>
        <v>0</v>
      </c>
      <c r="F216" s="6">
        <f>January!F216+February!F216+March!F216+April!F216+May!F216+June!F216+July!F216+August!F216+September!F216+October!F216+November!F216+December!F216</f>
        <v>0</v>
      </c>
      <c r="G216" s="6">
        <f>January!G216+February!G216+March!G216+April!G216+May!G216+June!G216+July!G216+August!G216+September!G216+October!G216+November!G216+December!G216</f>
        <v>0</v>
      </c>
    </row>
    <row r="217" spans="1:7" ht="30" customHeight="1" x14ac:dyDescent="0.25">
      <c r="A217" s="21" t="s">
        <v>51</v>
      </c>
      <c r="B217" s="13" t="s">
        <v>28</v>
      </c>
      <c r="C217" s="5">
        <f>January!C217+February!C217+March!C217+April!C217+May!C217+June!C217+July!C217+August!C217+September!C217+October!C217+November!C217+December!C217</f>
        <v>0</v>
      </c>
      <c r="D217" s="5">
        <f>January!D217+February!D217+March!D217+April!D217+May!D217+June!D217+July!D217+August!D217+September!D217+October!D217+November!D217+December!D217</f>
        <v>0</v>
      </c>
      <c r="E217" s="5">
        <f>January!E217+February!E217+March!E217+April!E217+May!E217+June!E217+July!E217+August!E217+September!E217+October!E217+November!E217+December!E217</f>
        <v>0</v>
      </c>
      <c r="F217" s="5">
        <f>January!F217+February!F217+March!F217+April!F217+May!F217+June!F217+July!F217+August!F217+September!F217+October!F217+November!F217+December!F217</f>
        <v>0</v>
      </c>
      <c r="G217" s="5">
        <f>January!G217+February!G217+March!G217+April!G217+May!G217+June!G217+July!G217+August!G217+September!G217+October!G217+November!G217+December!G217</f>
        <v>0</v>
      </c>
    </row>
    <row r="218" spans="1:7" ht="30" customHeight="1" x14ac:dyDescent="0.25">
      <c r="A218" s="22" t="s">
        <v>51</v>
      </c>
      <c r="B218" s="14" t="s">
        <v>29</v>
      </c>
      <c r="C218" s="6">
        <f>January!C218+February!C218+March!C218+April!C218+May!C218+June!C218+July!C218+August!C218+September!C218+October!C218+November!C218+December!C218</f>
        <v>0</v>
      </c>
      <c r="D218" s="6">
        <f>January!D218+February!D218+March!D218+April!D218+May!D218+June!D218+July!D218+August!D218+September!D218+October!D218+November!D218+December!D218</f>
        <v>0</v>
      </c>
      <c r="E218" s="6">
        <f>January!E218+February!E218+March!E218+April!E218+May!E218+June!E218+July!E218+August!E218+September!E218+October!E218+November!E218+December!E218</f>
        <v>0</v>
      </c>
      <c r="F218" s="6">
        <f>January!F218+February!F218+March!F218+April!F218+May!F218+June!F218+July!F218+August!F218+September!F218+October!F218+November!F218+December!F218</f>
        <v>0</v>
      </c>
      <c r="G218" s="6">
        <f>January!G218+February!G218+March!G218+April!G218+May!G218+June!G218+July!G218+August!G218+September!G218+October!G218+November!G218+December!G218</f>
        <v>0</v>
      </c>
    </row>
    <row r="219" spans="1:7" ht="30" customHeight="1" x14ac:dyDescent="0.25">
      <c r="A219" s="21" t="s">
        <v>51</v>
      </c>
      <c r="B219" s="13" t="s">
        <v>30</v>
      </c>
      <c r="C219" s="5">
        <f>January!C219+February!C219+March!C219+April!C219+May!C219+June!C219+July!C219+August!C219+September!C219+October!C219+November!C219+December!C219</f>
        <v>0</v>
      </c>
      <c r="D219" s="5">
        <f>January!D219+February!D219+March!D219+April!D219+May!D219+June!D219+July!D219+August!D219+September!D219+October!D219+November!D219+December!D219</f>
        <v>0</v>
      </c>
      <c r="E219" s="5">
        <f>January!E219+February!E219+March!E219+April!E219+May!E219+June!E219+July!E219+August!E219+September!E219+October!E219+November!E219+December!E219</f>
        <v>0</v>
      </c>
      <c r="F219" s="5">
        <f>January!F219+February!F219+March!F219+April!F219+May!F219+June!F219+July!F219+August!F219+September!F219+October!F219+November!F219+December!F219</f>
        <v>0</v>
      </c>
      <c r="G219" s="5">
        <f>January!G219+February!G219+March!G219+April!G219+May!G219+June!G219+July!G219+August!G219+September!G219+October!G219+November!G219+December!G219</f>
        <v>0</v>
      </c>
    </row>
    <row r="220" spans="1:7" ht="30" customHeight="1" x14ac:dyDescent="0.25">
      <c r="A220" s="22" t="s">
        <v>51</v>
      </c>
      <c r="B220" s="14" t="s">
        <v>31</v>
      </c>
      <c r="C220" s="6">
        <f>January!C220+February!C220+March!C220+April!C220+May!C220+June!C220+July!C220+August!C220+September!C220+October!C220+November!C220+December!C220</f>
        <v>0</v>
      </c>
      <c r="D220" s="6">
        <f>January!D220+February!D220+March!D220+April!D220+May!D220+June!D220+July!D220+August!D220+September!D220+October!D220+November!D220+December!D220</f>
        <v>0</v>
      </c>
      <c r="E220" s="6">
        <f>January!E220+February!E220+March!E220+April!E220+May!E220+June!E220+July!E220+August!E220+September!E220+October!E220+November!E220+December!E220</f>
        <v>0</v>
      </c>
      <c r="F220" s="6">
        <f>January!F220+February!F220+March!F220+April!F220+May!F220+June!F220+July!F220+August!F220+September!F220+October!F220+November!F220+December!F220</f>
        <v>0</v>
      </c>
      <c r="G220" s="6">
        <f>January!G220+February!G220+March!G220+April!G220+May!G220+June!G220+July!G220+August!G220+September!G220+October!G220+November!G220+December!G220</f>
        <v>0</v>
      </c>
    </row>
    <row r="221" spans="1:7" ht="30" customHeight="1" x14ac:dyDescent="0.25">
      <c r="A221" s="21" t="s">
        <v>51</v>
      </c>
      <c r="B221" s="13" t="s">
        <v>32</v>
      </c>
      <c r="C221" s="5">
        <f>January!C221+February!C221+March!C221+April!C221+May!C221+June!C221+July!C221+August!C221+September!C221+October!C221+November!C221+December!C221</f>
        <v>0</v>
      </c>
      <c r="D221" s="5">
        <f>January!D221+February!D221+March!D221+April!D221+May!D221+June!D221+July!D221+August!D221+September!D221+October!D221+November!D221+December!D221</f>
        <v>0</v>
      </c>
      <c r="E221" s="5">
        <f>January!E221+February!E221+March!E221+April!E221+May!E221+June!E221+July!E221+August!E221+September!E221+October!E221+November!E221+December!E221</f>
        <v>0</v>
      </c>
      <c r="F221" s="5">
        <f>January!F221+February!F221+March!F221+April!F221+May!F221+June!F221+July!F221+August!F221+September!F221+October!F221+November!F221+December!F221</f>
        <v>0</v>
      </c>
      <c r="G221" s="5">
        <f>January!G221+February!G221+March!G221+April!G221+May!G221+June!G221+July!G221+August!G221+September!G221+October!G221+November!G221+December!G221</f>
        <v>0</v>
      </c>
    </row>
    <row r="222" spans="1:7" ht="30" customHeight="1" x14ac:dyDescent="0.25">
      <c r="A222" s="22" t="s">
        <v>51</v>
      </c>
      <c r="B222" s="14" t="s">
        <v>33</v>
      </c>
      <c r="C222" s="6">
        <f>January!C222+February!C222+March!C222+April!C222+May!C222+June!C222+July!C222+August!C222+September!C222+October!C222+November!C222+December!C222</f>
        <v>3</v>
      </c>
      <c r="D222" s="6">
        <f>January!D222+February!D222+March!D222+April!D222+May!D222+June!D222+July!D222+August!D222+September!D222+October!D222+November!D222+December!D222</f>
        <v>1</v>
      </c>
      <c r="E222" s="6">
        <f>January!E222+February!E222+March!E222+April!E222+May!E222+June!E222+July!E222+August!E222+September!E222+October!E222+November!E222+December!E222</f>
        <v>0</v>
      </c>
      <c r="F222" s="6">
        <f>January!F222+February!F222+March!F222+April!F222+May!F222+June!F222+July!F222+August!F222+September!F222+October!F222+November!F222+December!F222</f>
        <v>2</v>
      </c>
      <c r="G222" s="6">
        <f>January!G222+February!G222+March!G222+April!G222+May!G222+June!G222+July!G222+August!G222+September!G222+October!G222+November!G222+December!G222</f>
        <v>0</v>
      </c>
    </row>
    <row r="223" spans="1:7" ht="30" customHeight="1" x14ac:dyDescent="0.25">
      <c r="A223" s="21" t="s">
        <v>51</v>
      </c>
      <c r="B223" s="13" t="s">
        <v>34</v>
      </c>
      <c r="C223" s="5">
        <f>January!C223+February!C223+March!C223+April!C223+May!C223+June!C223+July!C223+August!C223+September!C223+October!C223+November!C223+December!C223</f>
        <v>0</v>
      </c>
      <c r="D223" s="5">
        <f>January!D223+February!D223+March!D223+April!D223+May!D223+June!D223+July!D223+August!D223+September!D223+October!D223+November!D223+December!D223</f>
        <v>0</v>
      </c>
      <c r="E223" s="5">
        <f>January!E223+February!E223+March!E223+April!E223+May!E223+June!E223+July!E223+August!E223+September!E223+October!E223+November!E223+December!E223</f>
        <v>0</v>
      </c>
      <c r="F223" s="5">
        <f>January!F223+February!F223+March!F223+April!F223+May!F223+June!F223+July!F223+August!F223+September!F223+October!F223+November!F223+December!F223</f>
        <v>0</v>
      </c>
      <c r="G223" s="5">
        <f>January!G223+February!G223+March!G223+April!G223+May!G223+June!G223+July!G223+August!G223+September!G223+October!G223+November!G223+December!G223</f>
        <v>0</v>
      </c>
    </row>
    <row r="224" spans="1:7" ht="30" customHeight="1" x14ac:dyDescent="0.25">
      <c r="A224" s="22" t="s">
        <v>51</v>
      </c>
      <c r="B224" s="14" t="s">
        <v>35</v>
      </c>
      <c r="C224" s="6">
        <f>January!C224+February!C224+March!C224+April!C224+May!C224+June!C224+July!C224+August!C224+September!C224+October!C224+November!C224+December!C224</f>
        <v>0</v>
      </c>
      <c r="D224" s="6">
        <f>January!D224+February!D224+March!D224+April!D224+May!D224+June!D224+July!D224+August!D224+September!D224+October!D224+November!D224+December!D224</f>
        <v>0</v>
      </c>
      <c r="E224" s="6">
        <f>January!E224+February!E224+March!E224+April!E224+May!E224+June!E224+July!E224+August!E224+September!E224+October!E224+November!E224+December!E224</f>
        <v>0</v>
      </c>
      <c r="F224" s="6">
        <f>January!F224+February!F224+March!F224+April!F224+May!F224+June!F224+July!F224+August!F224+September!F224+October!F224+November!F224+December!F224</f>
        <v>0</v>
      </c>
      <c r="G224" s="6">
        <f>January!G224+February!G224+March!G224+April!G224+May!G224+June!G224+July!G224+August!G224+September!G224+October!G224+November!G224+December!G224</f>
        <v>0</v>
      </c>
    </row>
    <row r="225" spans="1:7" ht="30" customHeight="1" x14ac:dyDescent="0.25">
      <c r="A225" s="21" t="s">
        <v>51</v>
      </c>
      <c r="B225" s="13" t="s">
        <v>36</v>
      </c>
      <c r="C225" s="5">
        <f>January!C225+February!C225+March!C225+April!C225+May!C225+June!C225+July!C225+August!C225+September!C225+October!C225+November!C225+December!C225</f>
        <v>0</v>
      </c>
      <c r="D225" s="5">
        <f>January!D225+February!D225+March!D225+April!D225+May!D225+June!D225+July!D225+August!D225+September!D225+October!D225+November!D225+December!D225</f>
        <v>0</v>
      </c>
      <c r="E225" s="5">
        <f>January!E225+February!E225+March!E225+April!E225+May!E225+June!E225+July!E225+August!E225+September!E225+October!E225+November!E225+December!E225</f>
        <v>0</v>
      </c>
      <c r="F225" s="5">
        <f>January!F225+February!F225+March!F225+April!F225+May!F225+June!F225+July!F225+August!F225+September!F225+October!F225+November!F225+December!F225</f>
        <v>0</v>
      </c>
      <c r="G225" s="5">
        <f>January!G225+February!G225+March!G225+April!G225+May!G225+June!G225+July!G225+August!G225+September!G225+October!G225+November!G225+December!G225</f>
        <v>0</v>
      </c>
    </row>
    <row r="226" spans="1:7" ht="30" customHeight="1" x14ac:dyDescent="0.25">
      <c r="A226" s="22" t="s">
        <v>51</v>
      </c>
      <c r="B226" s="14" t="s">
        <v>37</v>
      </c>
      <c r="C226" s="6">
        <f>January!C226+February!C226+March!C226+April!C226+May!C226+June!C226+July!C226+August!C226+September!C226+October!C226+November!C226+December!C226</f>
        <v>0</v>
      </c>
      <c r="D226" s="6">
        <f>January!D226+February!D226+March!D226+April!D226+May!D226+June!D226+July!D226+August!D226+September!D226+October!D226+November!D226+December!D226</f>
        <v>0</v>
      </c>
      <c r="E226" s="6">
        <f>January!E226+February!E226+March!E226+April!E226+May!E226+June!E226+July!E226+August!E226+September!E226+October!E226+November!E226+December!E226</f>
        <v>0</v>
      </c>
      <c r="F226" s="6">
        <f>January!F226+February!F226+March!F226+April!F226+May!F226+June!F226+July!F226+August!F226+September!F226+October!F226+November!F226+December!F226</f>
        <v>0</v>
      </c>
      <c r="G226" s="6">
        <f>January!G226+February!G226+March!G226+April!G226+May!G226+June!G226+July!G226+August!G226+September!G226+October!G226+November!G226+December!G226</f>
        <v>0</v>
      </c>
    </row>
    <row r="227" spans="1:7" ht="30" customHeight="1" x14ac:dyDescent="0.25">
      <c r="A227" s="21" t="s">
        <v>51</v>
      </c>
      <c r="B227" s="13" t="s">
        <v>38</v>
      </c>
      <c r="C227" s="5">
        <f>January!C227+February!C227+March!C227+April!C227+May!C227+June!C227+July!C227+August!C227+September!C227+October!C227+November!C227+December!C227</f>
        <v>0</v>
      </c>
      <c r="D227" s="5">
        <f>January!D227+February!D227+March!D227+April!D227+May!D227+June!D227+July!D227+August!D227+September!D227+October!D227+November!D227+December!D227</f>
        <v>0</v>
      </c>
      <c r="E227" s="5">
        <f>January!E227+February!E227+March!E227+April!E227+May!E227+June!E227+July!E227+August!E227+September!E227+October!E227+November!E227+December!E227</f>
        <v>0</v>
      </c>
      <c r="F227" s="5">
        <f>January!F227+February!F227+March!F227+April!F227+May!F227+June!F227+July!F227+August!F227+September!F227+October!F227+November!F227+December!F227</f>
        <v>0</v>
      </c>
      <c r="G227" s="5">
        <f>January!G227+February!G227+March!G227+April!G227+May!G227+June!G227+July!G227+August!G227+September!G227+October!G227+November!G227+December!G227</f>
        <v>0</v>
      </c>
    </row>
    <row r="228" spans="1:7" ht="30" customHeight="1" x14ac:dyDescent="0.25">
      <c r="A228" s="22" t="s">
        <v>51</v>
      </c>
      <c r="B228" s="14" t="s">
        <v>39</v>
      </c>
      <c r="C228" s="6">
        <f>January!C228+February!C228+March!C228+April!C228+May!C228+June!C228+July!C228+August!C228+September!C228+October!C228+November!C228+December!C228</f>
        <v>0</v>
      </c>
      <c r="D228" s="6">
        <f>January!D228+February!D228+March!D228+April!D228+May!D228+June!D228+July!D228+August!D228+September!D228+October!D228+November!D228+December!D228</f>
        <v>0</v>
      </c>
      <c r="E228" s="6">
        <f>January!E228+February!E228+March!E228+April!E228+May!E228+June!E228+July!E228+August!E228+September!E228+October!E228+November!E228+December!E228</f>
        <v>0</v>
      </c>
      <c r="F228" s="6">
        <f>January!F228+February!F228+March!F228+April!F228+May!F228+June!F228+July!F228+August!F228+September!F228+October!F228+November!F228+December!F228</f>
        <v>0</v>
      </c>
      <c r="G228" s="6">
        <f>January!G228+February!G228+March!G228+April!G228+May!G228+June!G228+July!G228+August!G228+September!G228+October!G228+November!G228+December!G228</f>
        <v>0</v>
      </c>
    </row>
    <row r="229" spans="1:7" ht="30" customHeight="1" x14ac:dyDescent="0.25">
      <c r="A229" s="21" t="s">
        <v>51</v>
      </c>
      <c r="B229" s="13" t="s">
        <v>40</v>
      </c>
      <c r="C229" s="5">
        <f>January!C229+February!C229+March!C229+April!C229+May!C229+June!C229+July!C229+August!C229+September!C229+October!C229+November!C229+December!C229</f>
        <v>0</v>
      </c>
      <c r="D229" s="5">
        <f>January!D229+February!D229+March!D229+April!D229+May!D229+June!D229+July!D229+August!D229+September!D229+October!D229+November!D229+December!D229</f>
        <v>0</v>
      </c>
      <c r="E229" s="5">
        <f>January!E229+February!E229+March!E229+April!E229+May!E229+June!E229+July!E229+August!E229+September!E229+October!E229+November!E229+December!E229</f>
        <v>0</v>
      </c>
      <c r="F229" s="5">
        <f>January!F229+February!F229+March!F229+April!F229+May!F229+June!F229+July!F229+August!F229+September!F229+October!F229+November!F229+December!F229</f>
        <v>0</v>
      </c>
      <c r="G229" s="5">
        <f>January!G229+February!G229+March!G229+April!G229+May!G229+June!G229+July!G229+August!G229+September!G229+October!G229+November!G229+December!G229</f>
        <v>0</v>
      </c>
    </row>
    <row r="230" spans="1:7" ht="30" customHeight="1" x14ac:dyDescent="0.25">
      <c r="A230" s="22" t="s">
        <v>51</v>
      </c>
      <c r="B230" s="14" t="s">
        <v>41</v>
      </c>
      <c r="C230" s="6">
        <f>January!C230+February!C230+March!C230+April!C230+May!C230+June!C230+July!C230+August!C230+September!C230+October!C230+November!C230+December!C230</f>
        <v>0</v>
      </c>
      <c r="D230" s="6">
        <f>January!D230+February!D230+March!D230+April!D230+May!D230+June!D230+July!D230+August!D230+September!D230+October!D230+November!D230+December!D230</f>
        <v>0</v>
      </c>
      <c r="E230" s="6">
        <f>January!E230+February!E230+March!E230+April!E230+May!E230+June!E230+July!E230+August!E230+September!E230+October!E230+November!E230+December!E230</f>
        <v>0</v>
      </c>
      <c r="F230" s="6">
        <f>January!F230+February!F230+March!F230+April!F230+May!F230+June!F230+July!F230+August!F230+September!F230+October!F230+November!F230+December!F230</f>
        <v>0</v>
      </c>
      <c r="G230" s="6">
        <f>January!G230+February!G230+March!G230+April!G230+May!G230+June!G230+July!G230+August!G230+September!G230+October!G230+November!G230+December!G230</f>
        <v>0</v>
      </c>
    </row>
    <row r="231" spans="1:7" ht="30" customHeight="1" x14ac:dyDescent="0.25">
      <c r="A231" s="21" t="s">
        <v>51</v>
      </c>
      <c r="B231" s="13" t="s">
        <v>42</v>
      </c>
      <c r="C231" s="5">
        <f>January!C231+February!C231+March!C231+April!C231+May!C231+June!C231+July!C231+August!C231+September!C231+October!C231+November!C231+December!C231</f>
        <v>1</v>
      </c>
      <c r="D231" s="5">
        <f>January!D231+February!D231+March!D231+April!D231+May!D231+June!D231+July!D231+August!D231+September!D231+October!D231+November!D231+December!D231</f>
        <v>1</v>
      </c>
      <c r="E231" s="5">
        <f>January!E231+February!E231+March!E231+April!E231+May!E231+June!E231+July!E231+August!E231+September!E231+October!E231+November!E231+December!E231</f>
        <v>0</v>
      </c>
      <c r="F231" s="5">
        <f>January!F231+February!F231+March!F231+April!F231+May!F231+June!F231+July!F231+August!F231+September!F231+October!F231+November!F231+December!F231</f>
        <v>0</v>
      </c>
      <c r="G231" s="5">
        <f>January!G231+February!G231+March!G231+April!G231+May!G231+June!G231+July!G231+August!G231+September!G231+October!G231+November!G231+December!G231</f>
        <v>0</v>
      </c>
    </row>
    <row r="232" spans="1:7" ht="30" customHeight="1" x14ac:dyDescent="0.25">
      <c r="A232" s="22" t="s">
        <v>51</v>
      </c>
      <c r="B232" s="14" t="s">
        <v>43</v>
      </c>
      <c r="C232" s="6">
        <f>January!C232+February!C232+March!C232+April!C232+May!C232+June!C232+July!C232+August!C232+September!C232+October!C232+November!C232+December!C232</f>
        <v>0</v>
      </c>
      <c r="D232" s="6">
        <f>January!D232+February!D232+March!D232+April!D232+May!D232+June!D232+July!D232+August!D232+September!D232+October!D232+November!D232+December!D232</f>
        <v>0</v>
      </c>
      <c r="E232" s="6">
        <f>January!E232+February!E232+March!E232+April!E232+May!E232+June!E232+July!E232+August!E232+September!E232+October!E232+November!E232+December!E232</f>
        <v>0</v>
      </c>
      <c r="F232" s="6">
        <f>January!F232+February!F232+March!F232+April!F232+May!F232+June!F232+July!F232+August!F232+September!F232+October!F232+November!F232+December!F232</f>
        <v>0</v>
      </c>
      <c r="G232" s="6">
        <f>January!G232+February!G232+March!G232+April!G232+May!G232+June!G232+July!G232+August!G232+September!G232+October!G232+November!G232+December!G232</f>
        <v>0</v>
      </c>
    </row>
    <row r="233" spans="1:7" ht="30" customHeight="1" x14ac:dyDescent="0.25">
      <c r="A233" s="21" t="s">
        <v>51</v>
      </c>
      <c r="B233" s="13" t="s">
        <v>44</v>
      </c>
      <c r="C233" s="5">
        <f>January!C233+February!C233+March!C233+April!C233+May!C233+June!C233+July!C233+August!C233+September!C233+October!C233+November!C233+December!C233</f>
        <v>0</v>
      </c>
      <c r="D233" s="5">
        <f>January!D233+February!D233+March!D233+April!D233+May!D233+June!D233+July!D233+August!D233+September!D233+October!D233+November!D233+December!D233</f>
        <v>0</v>
      </c>
      <c r="E233" s="5">
        <f>January!E233+February!E233+March!E233+April!E233+May!E233+June!E233+July!E233+August!E233+September!E233+October!E233+November!E233+December!E233</f>
        <v>0</v>
      </c>
      <c r="F233" s="5">
        <f>January!F233+February!F233+March!F233+April!F233+May!F233+June!F233+July!F233+August!F233+September!F233+October!F233+November!F233+December!F233</f>
        <v>0</v>
      </c>
      <c r="G233" s="5">
        <f>January!G233+February!G233+March!G233+April!G233+May!G233+June!G233+July!G233+August!G233+September!G233+October!G233+November!G233+December!G233</f>
        <v>0</v>
      </c>
    </row>
    <row r="234" spans="1:7" ht="30" customHeight="1" x14ac:dyDescent="0.25">
      <c r="A234" s="22" t="s">
        <v>51</v>
      </c>
      <c r="B234" s="14" t="s">
        <v>45</v>
      </c>
      <c r="C234" s="6">
        <f>January!C234+February!C234+March!C234+April!C234+May!C234+June!C234+July!C234+August!C234+September!C234+October!C234+November!C234+December!C234</f>
        <v>0</v>
      </c>
      <c r="D234" s="6">
        <f>January!D234+February!D234+March!D234+April!D234+May!D234+June!D234+July!D234+August!D234+September!D234+October!D234+November!D234+December!D234</f>
        <v>0</v>
      </c>
      <c r="E234" s="6">
        <f>January!E234+February!E234+March!E234+April!E234+May!E234+June!E234+July!E234+August!E234+September!E234+October!E234+November!E234+December!E234</f>
        <v>0</v>
      </c>
      <c r="F234" s="6">
        <f>January!F234+February!F234+March!F234+April!F234+May!F234+June!F234+July!F234+August!F234+September!F234+October!F234+November!F234+December!F234</f>
        <v>0</v>
      </c>
      <c r="G234" s="6">
        <f>January!G234+February!G234+March!G234+April!G234+May!G234+June!G234+July!G234+August!G234+September!G234+October!G234+November!G234+December!G234</f>
        <v>0</v>
      </c>
    </row>
    <row r="235" spans="1:7" ht="30" customHeight="1" x14ac:dyDescent="0.25">
      <c r="A235" s="21" t="s">
        <v>51</v>
      </c>
      <c r="B235" s="13" t="s">
        <v>46</v>
      </c>
      <c r="C235" s="5">
        <f>January!C235+February!C235+March!C235+April!C235+May!C235+June!C235+July!C235+August!C235+September!C235+October!C235+November!C235+December!C235</f>
        <v>0</v>
      </c>
      <c r="D235" s="5">
        <f>January!D235+February!D235+March!D235+April!D235+May!D235+June!D235+July!D235+August!D235+September!D235+October!D235+November!D235+December!D235</f>
        <v>0</v>
      </c>
      <c r="E235" s="5">
        <f>January!E235+February!E235+March!E235+April!E235+May!E235+June!E235+July!E235+August!E235+September!E235+October!E235+November!E235+December!E235</f>
        <v>0</v>
      </c>
      <c r="F235" s="5">
        <f>January!F235+February!F235+March!F235+April!F235+May!F235+June!F235+July!F235+August!F235+September!F235+October!F235+November!F235+December!F235</f>
        <v>0</v>
      </c>
      <c r="G235" s="5">
        <f>January!G235+February!G235+March!G235+April!G235+May!G235+June!G235+July!G235+August!G235+September!G235+October!G235+November!G235+December!G235</f>
        <v>0</v>
      </c>
    </row>
    <row r="236" spans="1:7" ht="30" customHeight="1" x14ac:dyDescent="0.25">
      <c r="A236" s="19" t="s">
        <v>52</v>
      </c>
      <c r="B236" s="11" t="s">
        <v>8</v>
      </c>
      <c r="C236" s="3">
        <f>January!C236+February!C236+March!C236+April!C236+May!C236+June!C236+July!C236+August!C236+September!C236+October!C236+November!C236+December!C236</f>
        <v>5096</v>
      </c>
      <c r="D236" s="3">
        <f>January!D236+February!D236+March!D236+April!D236+May!D236+June!D236+July!D236+August!D236+September!D236+October!D236+November!D236+December!D236</f>
        <v>3268</v>
      </c>
      <c r="E236" s="3">
        <f>January!E236+February!E236+March!E236+April!E236+May!E236+June!E236+July!E236+August!E236+September!E236+October!E236+November!E236+December!E236</f>
        <v>350</v>
      </c>
      <c r="F236" s="3">
        <f>January!F236+February!F236+March!F236+April!F236+May!F236+June!F236+July!F236+August!F236+September!F236+October!F236+November!F236+December!F236</f>
        <v>1477</v>
      </c>
      <c r="G236" s="3">
        <f>January!G236+February!G236+March!G236+April!G236+May!G236+June!G236+July!G236+August!G236+September!G236+October!G236+November!G236+December!G236</f>
        <v>1</v>
      </c>
    </row>
    <row r="237" spans="1:7" ht="30" customHeight="1" x14ac:dyDescent="0.25">
      <c r="A237" s="20" t="s">
        <v>52</v>
      </c>
      <c r="B237" s="12" t="s">
        <v>9</v>
      </c>
      <c r="C237" s="4">
        <f>January!C237+February!C237+March!C237+April!C237+May!C237+June!C237+July!C237+August!C237+September!C237+October!C237+November!C237+December!C237</f>
        <v>0</v>
      </c>
      <c r="D237" s="4">
        <f>January!D237+February!D237+March!D237+April!D237+May!D237+June!D237+July!D237+August!D237+September!D237+October!D237+November!D237+December!D237</f>
        <v>0</v>
      </c>
      <c r="E237" s="4">
        <f>January!E237+February!E237+March!E237+April!E237+May!E237+June!E237+July!E237+August!E237+September!E237+October!E237+November!E237+December!E237</f>
        <v>0</v>
      </c>
      <c r="F237" s="4">
        <f>January!F237+February!F237+March!F237+April!F237+May!F237+June!F237+July!F237+August!F237+September!F237+October!F237+November!F237+December!F237</f>
        <v>0</v>
      </c>
      <c r="G237" s="4">
        <f>January!G237+February!G237+March!G237+April!G237+May!G237+June!G237+July!G237+August!G237+September!G237+October!G237+November!G237+December!G237</f>
        <v>0</v>
      </c>
    </row>
    <row r="238" spans="1:7" ht="30" customHeight="1" x14ac:dyDescent="0.25">
      <c r="A238" s="19" t="s">
        <v>52</v>
      </c>
      <c r="B238" s="11" t="s">
        <v>10</v>
      </c>
      <c r="C238" s="3">
        <f>January!C238+February!C238+March!C238+April!C238+May!C238+June!C238+July!C238+August!C238+September!C238+October!C238+November!C238+December!C238</f>
        <v>0</v>
      </c>
      <c r="D238" s="3">
        <f>January!D238+February!D238+March!D238+April!D238+May!D238+June!D238+July!D238+August!D238+September!D238+October!D238+November!D238+December!D238</f>
        <v>0</v>
      </c>
      <c r="E238" s="3">
        <f>January!E238+February!E238+March!E238+April!E238+May!E238+June!E238+July!E238+August!E238+September!E238+October!E238+November!E238+December!E238</f>
        <v>0</v>
      </c>
      <c r="F238" s="3">
        <f>January!F238+February!F238+March!F238+April!F238+May!F238+June!F238+July!F238+August!F238+September!F238+October!F238+November!F238+December!F238</f>
        <v>0</v>
      </c>
      <c r="G238" s="3">
        <f>January!G238+February!G238+March!G238+April!G238+May!G238+June!G238+July!G238+August!G238+September!G238+October!G238+November!G238+December!G238</f>
        <v>0</v>
      </c>
    </row>
    <row r="239" spans="1:7" ht="30" customHeight="1" x14ac:dyDescent="0.25">
      <c r="A239" s="20" t="s">
        <v>52</v>
      </c>
      <c r="B239" s="12" t="s">
        <v>11</v>
      </c>
      <c r="C239" s="4">
        <f>January!C239+February!C239+March!C239+April!C239+May!C239+June!C239+July!C239+August!C239+September!C239+October!C239+November!C239+December!C239</f>
        <v>0</v>
      </c>
      <c r="D239" s="4">
        <f>January!D239+February!D239+March!D239+April!D239+May!D239+June!D239+July!D239+August!D239+September!D239+October!D239+November!D239+December!D239</f>
        <v>0</v>
      </c>
      <c r="E239" s="4">
        <f>January!E239+February!E239+March!E239+April!E239+May!E239+June!E239+July!E239+August!E239+September!E239+October!E239+November!E239+December!E239</f>
        <v>0</v>
      </c>
      <c r="F239" s="4">
        <f>January!F239+February!F239+March!F239+April!F239+May!F239+June!F239+July!F239+August!F239+September!F239+October!F239+November!F239+December!F239</f>
        <v>0</v>
      </c>
      <c r="G239" s="4">
        <f>January!G239+February!G239+March!G239+April!G239+May!G239+June!G239+July!G239+August!G239+September!G239+October!G239+November!G239+December!G239</f>
        <v>0</v>
      </c>
    </row>
    <row r="240" spans="1:7" ht="30" customHeight="1" x14ac:dyDescent="0.25">
      <c r="A240" s="19" t="s">
        <v>52</v>
      </c>
      <c r="B240" s="11" t="s">
        <v>12</v>
      </c>
      <c r="C240" s="3">
        <f>January!C240+February!C240+March!C240+April!C240+May!C240+June!C240+July!C240+August!C240+September!C240+October!C240+November!C240+December!C240</f>
        <v>0</v>
      </c>
      <c r="D240" s="3">
        <f>January!D240+February!D240+March!D240+April!D240+May!D240+June!D240+July!D240+August!D240+September!D240+October!D240+November!D240+December!D240</f>
        <v>0</v>
      </c>
      <c r="E240" s="3">
        <f>January!E240+February!E240+March!E240+April!E240+May!E240+June!E240+July!E240+August!E240+September!E240+October!E240+November!E240+December!E240</f>
        <v>0</v>
      </c>
      <c r="F240" s="3">
        <f>January!F240+February!F240+March!F240+April!F240+May!F240+June!F240+July!F240+August!F240+September!F240+October!F240+November!F240+December!F240</f>
        <v>0</v>
      </c>
      <c r="G240" s="3">
        <f>January!G240+February!G240+March!G240+April!G240+May!G240+June!G240+July!G240+August!G240+September!G240+October!G240+November!G240+December!G240</f>
        <v>0</v>
      </c>
    </row>
    <row r="241" spans="1:7" ht="30" customHeight="1" x14ac:dyDescent="0.25">
      <c r="A241" s="20" t="s">
        <v>52</v>
      </c>
      <c r="B241" s="12" t="s">
        <v>13</v>
      </c>
      <c r="C241" s="4">
        <f>January!C241+February!C241+March!C241+April!C241+May!C241+June!C241+July!C241+August!C241+September!C241+October!C241+November!C241+December!C241</f>
        <v>0</v>
      </c>
      <c r="D241" s="4">
        <f>January!D241+February!D241+March!D241+April!D241+May!D241+June!D241+July!D241+August!D241+September!D241+October!D241+November!D241+December!D241</f>
        <v>0</v>
      </c>
      <c r="E241" s="4">
        <f>January!E241+February!E241+March!E241+April!E241+May!E241+June!E241+July!E241+August!E241+September!E241+October!E241+November!E241+December!E241</f>
        <v>0</v>
      </c>
      <c r="F241" s="4">
        <f>January!F241+February!F241+March!F241+April!F241+May!F241+June!F241+July!F241+August!F241+September!F241+October!F241+November!F241+December!F241</f>
        <v>0</v>
      </c>
      <c r="G241" s="4">
        <f>January!G241+February!G241+March!G241+April!G241+May!G241+June!G241+July!G241+August!G241+September!G241+October!G241+November!G241+December!G241</f>
        <v>0</v>
      </c>
    </row>
    <row r="242" spans="1:7" ht="30" customHeight="1" x14ac:dyDescent="0.25">
      <c r="A242" s="19" t="s">
        <v>52</v>
      </c>
      <c r="B242" s="11" t="s">
        <v>14</v>
      </c>
      <c r="C242" s="3">
        <f>January!C242+February!C242+March!C242+April!C242+May!C242+June!C242+July!C242+August!C242+September!C242+October!C242+November!C242+December!C242</f>
        <v>1770</v>
      </c>
      <c r="D242" s="3">
        <f>January!D242+February!D242+March!D242+April!D242+May!D242+June!D242+July!D242+August!D242+September!D242+October!D242+November!D242+December!D242</f>
        <v>1229</v>
      </c>
      <c r="E242" s="3">
        <f>January!E242+February!E242+March!E242+April!E242+May!E242+June!E242+July!E242+August!E242+September!E242+October!E242+November!E242+December!E242</f>
        <v>174</v>
      </c>
      <c r="F242" s="3">
        <f>January!F242+February!F242+March!F242+April!F242+May!F242+June!F242+July!F242+August!F242+September!F242+October!F242+November!F242+December!F242</f>
        <v>366</v>
      </c>
      <c r="G242" s="3">
        <f>January!G242+February!G242+March!G242+April!G242+May!G242+June!G242+July!G242+August!G242+September!G242+October!G242+November!G242+December!G242</f>
        <v>1</v>
      </c>
    </row>
    <row r="243" spans="1:7" ht="30" customHeight="1" x14ac:dyDescent="0.25">
      <c r="A243" s="20" t="s">
        <v>52</v>
      </c>
      <c r="B243" s="12" t="s">
        <v>15</v>
      </c>
      <c r="C243" s="4">
        <f>January!C243+February!C243+March!C243+April!C243+May!C243+June!C243+July!C243+August!C243+September!C243+October!C243+November!C243+December!C243</f>
        <v>0</v>
      </c>
      <c r="D243" s="4">
        <f>January!D243+February!D243+March!D243+April!D243+May!D243+June!D243+July!D243+August!D243+September!D243+October!D243+November!D243+December!D243</f>
        <v>0</v>
      </c>
      <c r="E243" s="4">
        <f>January!E243+February!E243+March!E243+April!E243+May!E243+June!E243+July!E243+August!E243+September!E243+October!E243+November!E243+December!E243</f>
        <v>0</v>
      </c>
      <c r="F243" s="4">
        <f>January!F243+February!F243+March!F243+April!F243+May!F243+June!F243+July!F243+August!F243+September!F243+October!F243+November!F243+December!F243</f>
        <v>0</v>
      </c>
      <c r="G243" s="4">
        <f>January!G243+February!G243+March!G243+April!G243+May!G243+June!G243+July!G243+August!G243+September!G243+October!G243+November!G243+December!G243</f>
        <v>0</v>
      </c>
    </row>
    <row r="244" spans="1:7" ht="30" customHeight="1" x14ac:dyDescent="0.25">
      <c r="A244" s="19" t="s">
        <v>52</v>
      </c>
      <c r="B244" s="11" t="s">
        <v>16</v>
      </c>
      <c r="C244" s="3">
        <f>January!C244+February!C244+March!C244+April!C244+May!C244+June!C244+July!C244+August!C244+September!C244+October!C244+November!C244+December!C244</f>
        <v>0</v>
      </c>
      <c r="D244" s="3">
        <f>January!D244+February!D244+March!D244+April!D244+May!D244+June!D244+July!D244+August!D244+September!D244+October!D244+November!D244+December!D244</f>
        <v>0</v>
      </c>
      <c r="E244" s="3">
        <f>January!E244+February!E244+March!E244+April!E244+May!E244+June!E244+July!E244+August!E244+September!E244+October!E244+November!E244+December!E244</f>
        <v>0</v>
      </c>
      <c r="F244" s="3">
        <f>January!F244+February!F244+March!F244+April!F244+May!F244+June!F244+July!F244+August!F244+September!F244+October!F244+November!F244+December!F244</f>
        <v>0</v>
      </c>
      <c r="G244" s="3">
        <f>January!G244+February!G244+March!G244+April!G244+May!G244+June!G244+July!G244+August!G244+September!G244+October!G244+November!G244+December!G244</f>
        <v>0</v>
      </c>
    </row>
    <row r="245" spans="1:7" ht="30" customHeight="1" x14ac:dyDescent="0.25">
      <c r="A245" s="20" t="s">
        <v>52</v>
      </c>
      <c r="B245" s="12" t="s">
        <v>17</v>
      </c>
      <c r="C245" s="4">
        <f>January!C245+February!C245+March!C245+April!C245+May!C245+June!C245+July!C245+August!C245+September!C245+October!C245+November!C245+December!C245</f>
        <v>0</v>
      </c>
      <c r="D245" s="4">
        <f>January!D245+February!D245+March!D245+April!D245+May!D245+June!D245+July!D245+August!D245+September!D245+October!D245+November!D245+December!D245</f>
        <v>0</v>
      </c>
      <c r="E245" s="4">
        <f>January!E245+February!E245+March!E245+April!E245+May!E245+June!E245+July!E245+August!E245+September!E245+October!E245+November!E245+December!E245</f>
        <v>0</v>
      </c>
      <c r="F245" s="4">
        <f>January!F245+February!F245+March!F245+April!F245+May!F245+June!F245+July!F245+August!F245+September!F245+October!F245+November!F245+December!F245</f>
        <v>0</v>
      </c>
      <c r="G245" s="4">
        <f>January!G245+February!G245+March!G245+April!G245+May!G245+June!G245+July!G245+August!G245+September!G245+October!G245+November!G245+December!G245</f>
        <v>0</v>
      </c>
    </row>
    <row r="246" spans="1:7" ht="30" customHeight="1" x14ac:dyDescent="0.25">
      <c r="A246" s="19" t="s">
        <v>52</v>
      </c>
      <c r="B246" s="11" t="s">
        <v>18</v>
      </c>
      <c r="C246" s="3">
        <f>January!C246+February!C246+March!C246+April!C246+May!C246+June!C246+July!C246+August!C246+September!C246+October!C246+November!C246+December!C246</f>
        <v>0</v>
      </c>
      <c r="D246" s="3">
        <f>January!D246+February!D246+March!D246+April!D246+May!D246+June!D246+July!D246+August!D246+September!D246+October!D246+November!D246+December!D246</f>
        <v>0</v>
      </c>
      <c r="E246" s="3">
        <f>January!E246+February!E246+March!E246+April!E246+May!E246+June!E246+July!E246+August!E246+September!E246+October!E246+November!E246+December!E246</f>
        <v>0</v>
      </c>
      <c r="F246" s="3">
        <f>January!F246+February!F246+March!F246+April!F246+May!F246+June!F246+July!F246+August!F246+September!F246+October!F246+November!F246+December!F246</f>
        <v>0</v>
      </c>
      <c r="G246" s="3">
        <f>January!G246+February!G246+March!G246+April!G246+May!G246+June!G246+July!G246+August!G246+September!G246+October!G246+November!G246+December!G246</f>
        <v>0</v>
      </c>
    </row>
    <row r="247" spans="1:7" ht="30" customHeight="1" x14ac:dyDescent="0.25">
      <c r="A247" s="20" t="s">
        <v>52</v>
      </c>
      <c r="B247" s="12" t="s">
        <v>19</v>
      </c>
      <c r="C247" s="4">
        <f>January!C247+February!C247+March!C247+April!C247+May!C247+June!C247+July!C247+August!C247+September!C247+October!C247+November!C247+December!C247</f>
        <v>0</v>
      </c>
      <c r="D247" s="4">
        <f>January!D247+February!D247+March!D247+April!D247+May!D247+June!D247+July!D247+August!D247+September!D247+October!D247+November!D247+December!D247</f>
        <v>0</v>
      </c>
      <c r="E247" s="4">
        <f>January!E247+February!E247+March!E247+April!E247+May!E247+June!E247+July!E247+August!E247+September!E247+October!E247+November!E247+December!E247</f>
        <v>0</v>
      </c>
      <c r="F247" s="4">
        <f>January!F247+February!F247+March!F247+April!F247+May!F247+June!F247+July!F247+August!F247+September!F247+October!F247+November!F247+December!F247</f>
        <v>0</v>
      </c>
      <c r="G247" s="4">
        <f>January!G247+February!G247+March!G247+April!G247+May!G247+June!G247+July!G247+August!G247+September!G247+October!G247+November!G247+December!G247</f>
        <v>0</v>
      </c>
    </row>
    <row r="248" spans="1:7" ht="30" customHeight="1" x14ac:dyDescent="0.25">
      <c r="A248" s="19" t="s">
        <v>52</v>
      </c>
      <c r="B248" s="11" t="s">
        <v>20</v>
      </c>
      <c r="C248" s="3">
        <f>January!C248+February!C248+March!C248+April!C248+May!C248+June!C248+July!C248+August!C248+September!C248+October!C248+November!C248+December!C248</f>
        <v>0</v>
      </c>
      <c r="D248" s="3">
        <f>January!D248+February!D248+March!D248+April!D248+May!D248+June!D248+July!D248+August!D248+September!D248+October!D248+November!D248+December!D248</f>
        <v>0</v>
      </c>
      <c r="E248" s="3">
        <f>January!E248+February!E248+March!E248+April!E248+May!E248+June!E248+July!E248+August!E248+September!E248+October!E248+November!E248+December!E248</f>
        <v>0</v>
      </c>
      <c r="F248" s="3">
        <f>January!F248+February!F248+March!F248+April!F248+May!F248+June!F248+July!F248+August!F248+September!F248+October!F248+November!F248+December!F248</f>
        <v>0</v>
      </c>
      <c r="G248" s="3">
        <f>January!G248+February!G248+March!G248+April!G248+May!G248+June!G248+July!G248+August!G248+September!G248+October!G248+November!G248+December!G248</f>
        <v>0</v>
      </c>
    </row>
    <row r="249" spans="1:7" ht="30" customHeight="1" x14ac:dyDescent="0.25">
      <c r="A249" s="20" t="s">
        <v>52</v>
      </c>
      <c r="B249" s="12" t="s">
        <v>21</v>
      </c>
      <c r="C249" s="4">
        <f>January!C249+February!C249+March!C249+April!C249+May!C249+June!C249+July!C249+August!C249+September!C249+October!C249+November!C249+December!C249</f>
        <v>0</v>
      </c>
      <c r="D249" s="4">
        <f>January!D249+February!D249+March!D249+April!D249+May!D249+June!D249+July!D249+August!D249+September!D249+October!D249+November!D249+December!D249</f>
        <v>0</v>
      </c>
      <c r="E249" s="4">
        <f>January!E249+February!E249+March!E249+April!E249+May!E249+June!E249+July!E249+August!E249+September!E249+October!E249+November!E249+December!E249</f>
        <v>0</v>
      </c>
      <c r="F249" s="4">
        <f>January!F249+February!F249+March!F249+April!F249+May!F249+June!F249+July!F249+August!F249+September!F249+October!F249+November!F249+December!F249</f>
        <v>0</v>
      </c>
      <c r="G249" s="4">
        <f>January!G249+February!G249+March!G249+April!G249+May!G249+June!G249+July!G249+August!G249+September!G249+October!G249+November!G249+December!G249</f>
        <v>0</v>
      </c>
    </row>
    <row r="250" spans="1:7" ht="30" customHeight="1" x14ac:dyDescent="0.25">
      <c r="A250" s="19" t="s">
        <v>52</v>
      </c>
      <c r="B250" s="11" t="s">
        <v>22</v>
      </c>
      <c r="C250" s="3">
        <f>January!C250+February!C250+March!C250+April!C250+May!C250+June!C250+July!C250+August!C250+September!C250+October!C250+November!C250+December!C250</f>
        <v>0</v>
      </c>
      <c r="D250" s="3">
        <f>January!D250+February!D250+March!D250+April!D250+May!D250+June!D250+July!D250+August!D250+September!D250+October!D250+November!D250+December!D250</f>
        <v>0</v>
      </c>
      <c r="E250" s="3">
        <f>January!E250+February!E250+March!E250+April!E250+May!E250+June!E250+July!E250+August!E250+September!E250+October!E250+November!E250+December!E250</f>
        <v>0</v>
      </c>
      <c r="F250" s="3">
        <f>January!F250+February!F250+March!F250+April!F250+May!F250+June!F250+July!F250+August!F250+September!F250+October!F250+November!F250+December!F250</f>
        <v>0</v>
      </c>
      <c r="G250" s="3">
        <f>January!G250+February!G250+March!G250+April!G250+May!G250+June!G250+July!G250+August!G250+September!G250+October!G250+November!G250+December!G250</f>
        <v>0</v>
      </c>
    </row>
    <row r="251" spans="1:7" ht="30" customHeight="1" x14ac:dyDescent="0.25">
      <c r="A251" s="20" t="s">
        <v>52</v>
      </c>
      <c r="B251" s="12" t="s">
        <v>23</v>
      </c>
      <c r="C251" s="4">
        <f>January!C251+February!C251+March!C251+April!C251+May!C251+June!C251+July!C251+August!C251+September!C251+October!C251+November!C251+December!C251</f>
        <v>0</v>
      </c>
      <c r="D251" s="4">
        <f>January!D251+February!D251+March!D251+April!D251+May!D251+June!D251+July!D251+August!D251+September!D251+October!D251+November!D251+December!D251</f>
        <v>0</v>
      </c>
      <c r="E251" s="4">
        <f>January!E251+February!E251+March!E251+April!E251+May!E251+June!E251+July!E251+August!E251+September!E251+October!E251+November!E251+December!E251</f>
        <v>0</v>
      </c>
      <c r="F251" s="4">
        <f>January!F251+February!F251+March!F251+April!F251+May!F251+June!F251+July!F251+August!F251+September!F251+October!F251+November!F251+December!F251</f>
        <v>0</v>
      </c>
      <c r="G251" s="4">
        <f>January!G251+February!G251+March!G251+April!G251+May!G251+June!G251+July!G251+August!G251+September!G251+October!G251+November!G251+December!G251</f>
        <v>0</v>
      </c>
    </row>
    <row r="252" spans="1:7" ht="30" customHeight="1" x14ac:dyDescent="0.25">
      <c r="A252" s="19" t="s">
        <v>52</v>
      </c>
      <c r="B252" s="11" t="s">
        <v>24</v>
      </c>
      <c r="C252" s="3">
        <f>January!C252+February!C252+March!C252+April!C252+May!C252+June!C252+July!C252+August!C252+September!C252+October!C252+November!C252+December!C252</f>
        <v>0</v>
      </c>
      <c r="D252" s="3">
        <f>January!D252+February!D252+March!D252+April!D252+May!D252+June!D252+July!D252+August!D252+September!D252+October!D252+November!D252+December!D252</f>
        <v>0</v>
      </c>
      <c r="E252" s="3">
        <f>January!E252+February!E252+March!E252+April!E252+May!E252+June!E252+July!E252+August!E252+September!E252+October!E252+November!E252+December!E252</f>
        <v>0</v>
      </c>
      <c r="F252" s="3">
        <f>January!F252+February!F252+March!F252+April!F252+May!F252+June!F252+July!F252+August!F252+September!F252+October!F252+November!F252+December!F252</f>
        <v>0</v>
      </c>
      <c r="G252" s="3">
        <f>January!G252+February!G252+March!G252+April!G252+May!G252+June!G252+July!G252+August!G252+September!G252+October!G252+November!G252+December!G252</f>
        <v>0</v>
      </c>
    </row>
    <row r="253" spans="1:7" ht="30" customHeight="1" x14ac:dyDescent="0.25">
      <c r="A253" s="20" t="s">
        <v>52</v>
      </c>
      <c r="B253" s="12" t="s">
        <v>25</v>
      </c>
      <c r="C253" s="4">
        <f>January!C253+February!C253+March!C253+April!C253+May!C253+June!C253+July!C253+August!C253+September!C253+October!C253+November!C253+December!C253</f>
        <v>1061</v>
      </c>
      <c r="D253" s="4">
        <f>January!D253+February!D253+March!D253+April!D253+May!D253+June!D253+July!D253+August!D253+September!D253+October!D253+November!D253+December!D253</f>
        <v>129</v>
      </c>
      <c r="E253" s="4">
        <f>January!E253+February!E253+March!E253+April!E253+May!E253+June!E253+July!E253+August!E253+September!E253+October!E253+November!E253+December!E253</f>
        <v>284</v>
      </c>
      <c r="F253" s="4">
        <f>January!F253+February!F253+March!F253+April!F253+May!F253+June!F253+July!F253+August!F253+September!F253+October!F253+November!F253+December!F253</f>
        <v>648</v>
      </c>
      <c r="G253" s="4">
        <f>January!G253+February!G253+March!G253+April!G253+May!G253+June!G253+July!G253+August!G253+September!G253+October!G253+November!G253+December!G253</f>
        <v>0</v>
      </c>
    </row>
    <row r="254" spans="1:7" ht="30" customHeight="1" x14ac:dyDescent="0.25">
      <c r="A254" s="19" t="s">
        <v>52</v>
      </c>
      <c r="B254" s="11" t="s">
        <v>26</v>
      </c>
      <c r="C254" s="3">
        <f>January!C254+February!C254+March!C254+April!C254+May!C254+June!C254+July!C254+August!C254+September!C254+October!C254+November!C254+December!C254</f>
        <v>0</v>
      </c>
      <c r="D254" s="3">
        <f>January!D254+February!D254+March!D254+April!D254+May!D254+June!D254+July!D254+August!D254+September!D254+October!D254+November!D254+December!D254</f>
        <v>0</v>
      </c>
      <c r="E254" s="3">
        <f>January!E254+February!E254+March!E254+April!E254+May!E254+June!E254+July!E254+August!E254+September!E254+October!E254+November!E254+December!E254</f>
        <v>0</v>
      </c>
      <c r="F254" s="3">
        <f>January!F254+February!F254+March!F254+April!F254+May!F254+June!F254+July!F254+August!F254+September!F254+October!F254+November!F254+December!F254</f>
        <v>0</v>
      </c>
      <c r="G254" s="3">
        <f>January!G254+February!G254+March!G254+April!G254+May!G254+June!G254+July!G254+August!G254+September!G254+October!G254+November!G254+December!G254</f>
        <v>0</v>
      </c>
    </row>
    <row r="255" spans="1:7" ht="30" customHeight="1" x14ac:dyDescent="0.25">
      <c r="A255" s="20" t="s">
        <v>52</v>
      </c>
      <c r="B255" s="12" t="s">
        <v>27</v>
      </c>
      <c r="C255" s="4">
        <f>January!C255+February!C255+March!C255+April!C255+May!C255+June!C255+July!C255+August!C255+September!C255+October!C255+November!C255+December!C255</f>
        <v>0</v>
      </c>
      <c r="D255" s="4">
        <f>January!D255+February!D255+March!D255+April!D255+May!D255+June!D255+July!D255+August!D255+September!D255+October!D255+November!D255+December!D255</f>
        <v>0</v>
      </c>
      <c r="E255" s="4">
        <f>January!E255+February!E255+March!E255+April!E255+May!E255+June!E255+July!E255+August!E255+September!E255+October!E255+November!E255+December!E255</f>
        <v>0</v>
      </c>
      <c r="F255" s="4">
        <f>January!F255+February!F255+March!F255+April!F255+May!F255+June!F255+July!F255+August!F255+September!F255+October!F255+November!F255+December!F255</f>
        <v>0</v>
      </c>
      <c r="G255" s="4">
        <f>January!G255+February!G255+March!G255+April!G255+May!G255+June!G255+July!G255+August!G255+September!G255+October!G255+November!G255+December!G255</f>
        <v>0</v>
      </c>
    </row>
    <row r="256" spans="1:7" ht="30" customHeight="1" x14ac:dyDescent="0.25">
      <c r="A256" s="19" t="s">
        <v>52</v>
      </c>
      <c r="B256" s="11" t="s">
        <v>28</v>
      </c>
      <c r="C256" s="3">
        <f>January!C256+February!C256+March!C256+April!C256+May!C256+June!C256+July!C256+August!C256+September!C256+October!C256+November!C256+December!C256</f>
        <v>0</v>
      </c>
      <c r="D256" s="3">
        <f>January!D256+February!D256+March!D256+April!D256+May!D256+June!D256+July!D256+August!D256+September!D256+October!D256+November!D256+December!D256</f>
        <v>0</v>
      </c>
      <c r="E256" s="3">
        <f>January!E256+February!E256+March!E256+April!E256+May!E256+June!E256+July!E256+August!E256+September!E256+October!E256+November!E256+December!E256</f>
        <v>0</v>
      </c>
      <c r="F256" s="3">
        <f>January!F256+February!F256+March!F256+April!F256+May!F256+June!F256+July!F256+August!F256+September!F256+October!F256+November!F256+December!F256</f>
        <v>0</v>
      </c>
      <c r="G256" s="3">
        <f>January!G256+February!G256+March!G256+April!G256+May!G256+June!G256+July!G256+August!G256+September!G256+October!G256+November!G256+December!G256</f>
        <v>0</v>
      </c>
    </row>
    <row r="257" spans="1:7" ht="30" customHeight="1" x14ac:dyDescent="0.25">
      <c r="A257" s="20" t="s">
        <v>52</v>
      </c>
      <c r="B257" s="12" t="s">
        <v>29</v>
      </c>
      <c r="C257" s="4">
        <f>January!C257+February!C257+March!C257+April!C257+May!C257+June!C257+July!C257+August!C257+September!C257+October!C257+November!C257+December!C257</f>
        <v>0</v>
      </c>
      <c r="D257" s="4">
        <f>January!D257+February!D257+March!D257+April!D257+May!D257+June!D257+July!D257+August!D257+September!D257+October!D257+November!D257+December!D257</f>
        <v>0</v>
      </c>
      <c r="E257" s="4">
        <f>January!E257+February!E257+March!E257+April!E257+May!E257+June!E257+July!E257+August!E257+September!E257+October!E257+November!E257+December!E257</f>
        <v>0</v>
      </c>
      <c r="F257" s="4">
        <f>January!F257+February!F257+March!F257+April!F257+May!F257+June!F257+July!F257+August!F257+September!F257+October!F257+November!F257+December!F257</f>
        <v>0</v>
      </c>
      <c r="G257" s="4">
        <f>January!G257+February!G257+March!G257+April!G257+May!G257+June!G257+July!G257+August!G257+September!G257+October!G257+November!G257+December!G257</f>
        <v>0</v>
      </c>
    </row>
    <row r="258" spans="1:7" ht="30" customHeight="1" x14ac:dyDescent="0.25">
      <c r="A258" s="19" t="s">
        <v>52</v>
      </c>
      <c r="B258" s="11" t="s">
        <v>30</v>
      </c>
      <c r="C258" s="3">
        <f>January!C258+February!C258+March!C258+April!C258+May!C258+June!C258+July!C258+August!C258+September!C258+October!C258+November!C258+December!C258</f>
        <v>0</v>
      </c>
      <c r="D258" s="3">
        <f>January!D258+February!D258+March!D258+April!D258+May!D258+June!D258+July!D258+August!D258+September!D258+October!D258+November!D258+December!D258</f>
        <v>0</v>
      </c>
      <c r="E258" s="3">
        <f>January!E258+February!E258+March!E258+April!E258+May!E258+June!E258+July!E258+August!E258+September!E258+October!E258+November!E258+December!E258</f>
        <v>0</v>
      </c>
      <c r="F258" s="3">
        <f>January!F258+February!F258+March!F258+April!F258+May!F258+June!F258+July!F258+August!F258+September!F258+October!F258+November!F258+December!F258</f>
        <v>0</v>
      </c>
      <c r="G258" s="3">
        <f>January!G258+February!G258+March!G258+April!G258+May!G258+June!G258+July!G258+August!G258+September!G258+October!G258+November!G258+December!G258</f>
        <v>0</v>
      </c>
    </row>
    <row r="259" spans="1:7" ht="30" customHeight="1" x14ac:dyDescent="0.25">
      <c r="A259" s="20" t="s">
        <v>52</v>
      </c>
      <c r="B259" s="12" t="s">
        <v>31</v>
      </c>
      <c r="C259" s="4">
        <f>January!C259+February!C259+March!C259+April!C259+May!C259+June!C259+July!C259+August!C259+September!C259+October!C259+November!C259+December!C259</f>
        <v>0</v>
      </c>
      <c r="D259" s="4">
        <f>January!D259+February!D259+March!D259+April!D259+May!D259+June!D259+July!D259+August!D259+September!D259+October!D259+November!D259+December!D259</f>
        <v>0</v>
      </c>
      <c r="E259" s="4">
        <f>January!E259+February!E259+March!E259+April!E259+May!E259+June!E259+July!E259+August!E259+September!E259+October!E259+November!E259+December!E259</f>
        <v>0</v>
      </c>
      <c r="F259" s="4">
        <f>January!F259+February!F259+March!F259+April!F259+May!F259+June!F259+July!F259+August!F259+September!F259+October!F259+November!F259+December!F259</f>
        <v>0</v>
      </c>
      <c r="G259" s="4">
        <f>January!G259+February!G259+March!G259+April!G259+May!G259+June!G259+July!G259+August!G259+September!G259+October!G259+November!G259+December!G259</f>
        <v>0</v>
      </c>
    </row>
    <row r="260" spans="1:7" ht="30" customHeight="1" x14ac:dyDescent="0.25">
      <c r="A260" s="19" t="s">
        <v>52</v>
      </c>
      <c r="B260" s="11" t="s">
        <v>32</v>
      </c>
      <c r="C260" s="3">
        <f>January!C260+February!C260+March!C260+April!C260+May!C260+June!C260+July!C260+August!C260+September!C260+October!C260+November!C260+December!C260</f>
        <v>0</v>
      </c>
      <c r="D260" s="3">
        <f>January!D260+February!D260+March!D260+April!D260+May!D260+June!D260+July!D260+August!D260+September!D260+October!D260+November!D260+December!D260</f>
        <v>0</v>
      </c>
      <c r="E260" s="3">
        <f>January!E260+February!E260+March!E260+April!E260+May!E260+June!E260+July!E260+August!E260+September!E260+October!E260+November!E260+December!E260</f>
        <v>0</v>
      </c>
      <c r="F260" s="3">
        <f>January!F260+February!F260+March!F260+April!F260+May!F260+June!F260+July!F260+August!F260+September!F260+October!F260+November!F260+December!F260</f>
        <v>0</v>
      </c>
      <c r="G260" s="3">
        <f>January!G260+February!G260+March!G260+April!G260+May!G260+June!G260+July!G260+August!G260+September!G260+October!G260+November!G260+December!G260</f>
        <v>0</v>
      </c>
    </row>
    <row r="261" spans="1:7" ht="30" customHeight="1" x14ac:dyDescent="0.25">
      <c r="A261" s="20" t="s">
        <v>52</v>
      </c>
      <c r="B261" s="12" t="s">
        <v>33</v>
      </c>
      <c r="C261" s="4">
        <f>January!C261+February!C261+March!C261+April!C261+May!C261+June!C261+July!C261+August!C261+September!C261+October!C261+November!C261+December!C261</f>
        <v>0</v>
      </c>
      <c r="D261" s="4">
        <f>January!D261+February!D261+March!D261+April!D261+May!D261+June!D261+July!D261+August!D261+September!D261+October!D261+November!D261+December!D261</f>
        <v>0</v>
      </c>
      <c r="E261" s="4">
        <f>January!E261+February!E261+March!E261+April!E261+May!E261+June!E261+July!E261+August!E261+September!E261+October!E261+November!E261+December!E261</f>
        <v>0</v>
      </c>
      <c r="F261" s="4">
        <f>January!F261+February!F261+March!F261+April!F261+May!F261+June!F261+July!F261+August!F261+September!F261+October!F261+November!F261+December!F261</f>
        <v>0</v>
      </c>
      <c r="G261" s="4">
        <f>January!G261+February!G261+March!G261+April!G261+May!G261+June!G261+July!G261+August!G261+September!G261+October!G261+November!G261+December!G261</f>
        <v>0</v>
      </c>
    </row>
    <row r="262" spans="1:7" ht="30" customHeight="1" x14ac:dyDescent="0.25">
      <c r="A262" s="19" t="s">
        <v>52</v>
      </c>
      <c r="B262" s="11" t="s">
        <v>34</v>
      </c>
      <c r="C262" s="3">
        <f>January!C262+February!C262+March!C262+April!C262+May!C262+June!C262+July!C262+August!C262+September!C262+October!C262+November!C262+December!C262</f>
        <v>0</v>
      </c>
      <c r="D262" s="3">
        <f>January!D262+February!D262+March!D262+April!D262+May!D262+June!D262+July!D262+August!D262+September!D262+October!D262+November!D262+December!D262</f>
        <v>0</v>
      </c>
      <c r="E262" s="3">
        <f>January!E262+February!E262+March!E262+April!E262+May!E262+June!E262+July!E262+August!E262+September!E262+October!E262+November!E262+December!E262</f>
        <v>0</v>
      </c>
      <c r="F262" s="3">
        <f>January!F262+February!F262+March!F262+April!F262+May!F262+June!F262+July!F262+August!F262+September!F262+October!F262+November!F262+December!F262</f>
        <v>0</v>
      </c>
      <c r="G262" s="3">
        <f>January!G262+February!G262+March!G262+April!G262+May!G262+June!G262+July!G262+August!G262+September!G262+October!G262+November!G262+December!G262</f>
        <v>0</v>
      </c>
    </row>
    <row r="263" spans="1:7" ht="30" customHeight="1" x14ac:dyDescent="0.25">
      <c r="A263" s="20" t="s">
        <v>52</v>
      </c>
      <c r="B263" s="12" t="s">
        <v>35</v>
      </c>
      <c r="C263" s="4">
        <f>January!C263+February!C263+March!C263+April!C263+May!C263+June!C263+July!C263+August!C263+September!C263+October!C263+November!C263+December!C263</f>
        <v>1</v>
      </c>
      <c r="D263" s="4">
        <f>January!D263+February!D263+March!D263+April!D263+May!D263+June!D263+July!D263+August!D263+September!D263+October!D263+November!D263+December!D263</f>
        <v>1</v>
      </c>
      <c r="E263" s="4">
        <f>January!E263+February!E263+March!E263+April!E263+May!E263+June!E263+July!E263+August!E263+September!E263+October!E263+November!E263+December!E263</f>
        <v>0</v>
      </c>
      <c r="F263" s="4">
        <f>January!F263+February!F263+March!F263+April!F263+May!F263+June!F263+July!F263+August!F263+September!F263+October!F263+November!F263+December!F263</f>
        <v>0</v>
      </c>
      <c r="G263" s="4">
        <f>January!G263+February!G263+March!G263+April!G263+May!G263+June!G263+July!G263+August!G263+September!G263+October!G263+November!G263+December!G263</f>
        <v>0</v>
      </c>
    </row>
    <row r="264" spans="1:7" ht="30" customHeight="1" x14ac:dyDescent="0.25">
      <c r="A264" s="19" t="s">
        <v>52</v>
      </c>
      <c r="B264" s="11" t="s">
        <v>36</v>
      </c>
      <c r="C264" s="3">
        <f>January!C264+February!C264+March!C264+April!C264+May!C264+June!C264+July!C264+August!C264+September!C264+October!C264+November!C264+December!C264</f>
        <v>124</v>
      </c>
      <c r="D264" s="3">
        <f>January!D264+February!D264+March!D264+April!D264+May!D264+June!D264+July!D264+August!D264+September!D264+October!D264+November!D264+December!D264</f>
        <v>108</v>
      </c>
      <c r="E264" s="3">
        <f>January!E264+February!E264+March!E264+April!E264+May!E264+June!E264+July!E264+August!E264+September!E264+October!E264+November!E264+December!E264</f>
        <v>7</v>
      </c>
      <c r="F264" s="3">
        <f>January!F264+February!F264+March!F264+April!F264+May!F264+June!F264+July!F264+August!F264+September!F264+October!F264+November!F264+December!F264</f>
        <v>9</v>
      </c>
      <c r="G264" s="3">
        <f>January!G264+February!G264+March!G264+April!G264+May!G264+June!G264+July!G264+August!G264+September!G264+October!G264+November!G264+December!G264</f>
        <v>0</v>
      </c>
    </row>
    <row r="265" spans="1:7" ht="30" customHeight="1" x14ac:dyDescent="0.25">
      <c r="A265" s="20" t="s">
        <v>52</v>
      </c>
      <c r="B265" s="12" t="s">
        <v>37</v>
      </c>
      <c r="C265" s="4">
        <f>January!C265+February!C265+March!C265+April!C265+May!C265+June!C265+July!C265+August!C265+September!C265+October!C265+November!C265+December!C265</f>
        <v>0</v>
      </c>
      <c r="D265" s="4">
        <f>January!D265+February!D265+March!D265+April!D265+May!D265+June!D265+July!D265+August!D265+September!D265+October!D265+November!D265+December!D265</f>
        <v>0</v>
      </c>
      <c r="E265" s="4">
        <f>January!E265+February!E265+March!E265+April!E265+May!E265+June!E265+July!E265+August!E265+September!E265+October!E265+November!E265+December!E265</f>
        <v>0</v>
      </c>
      <c r="F265" s="4">
        <f>January!F265+February!F265+March!F265+April!F265+May!F265+June!F265+July!F265+August!F265+September!F265+October!F265+November!F265+December!F265</f>
        <v>0</v>
      </c>
      <c r="G265" s="4">
        <f>January!G265+February!G265+March!G265+April!G265+May!G265+June!G265+July!G265+August!G265+September!G265+October!G265+November!G265+December!G265</f>
        <v>0</v>
      </c>
    </row>
    <row r="266" spans="1:7" ht="30" customHeight="1" x14ac:dyDescent="0.25">
      <c r="A266" s="19" t="s">
        <v>52</v>
      </c>
      <c r="B266" s="11" t="s">
        <v>38</v>
      </c>
      <c r="C266" s="3">
        <f>January!C266+February!C266+March!C266+April!C266+May!C266+June!C266+July!C266+August!C266+September!C266+October!C266+November!C266+December!C266</f>
        <v>0</v>
      </c>
      <c r="D266" s="3">
        <f>January!D266+February!D266+March!D266+April!D266+May!D266+June!D266+July!D266+August!D266+September!D266+October!D266+November!D266+December!D266</f>
        <v>0</v>
      </c>
      <c r="E266" s="3">
        <f>January!E266+February!E266+March!E266+April!E266+May!E266+June!E266+July!E266+August!E266+September!E266+October!E266+November!E266+December!E266</f>
        <v>0</v>
      </c>
      <c r="F266" s="3">
        <f>January!F266+February!F266+March!F266+April!F266+May!F266+June!F266+July!F266+August!F266+September!F266+October!F266+November!F266+December!F266</f>
        <v>0</v>
      </c>
      <c r="G266" s="3">
        <f>January!G266+February!G266+March!G266+April!G266+May!G266+June!G266+July!G266+August!G266+September!G266+October!G266+November!G266+December!G266</f>
        <v>0</v>
      </c>
    </row>
    <row r="267" spans="1:7" ht="30" customHeight="1" x14ac:dyDescent="0.25">
      <c r="A267" s="20" t="s">
        <v>52</v>
      </c>
      <c r="B267" s="12" t="s">
        <v>39</v>
      </c>
      <c r="C267" s="4">
        <f>January!C267+February!C267+March!C267+April!C267+May!C267+June!C267+July!C267+August!C267+September!C267+October!C267+November!C267+December!C267</f>
        <v>0</v>
      </c>
      <c r="D267" s="4">
        <f>January!D267+February!D267+March!D267+April!D267+May!D267+June!D267+July!D267+August!D267+September!D267+October!D267+November!D267+December!D267</f>
        <v>0</v>
      </c>
      <c r="E267" s="4">
        <f>January!E267+February!E267+March!E267+April!E267+May!E267+June!E267+July!E267+August!E267+September!E267+October!E267+November!E267+December!E267</f>
        <v>0</v>
      </c>
      <c r="F267" s="4">
        <f>January!F267+February!F267+March!F267+April!F267+May!F267+June!F267+July!F267+August!F267+September!F267+October!F267+November!F267+December!F267</f>
        <v>0</v>
      </c>
      <c r="G267" s="4">
        <f>January!G267+February!G267+March!G267+April!G267+May!G267+June!G267+July!G267+August!G267+September!G267+October!G267+November!G267+December!G267</f>
        <v>0</v>
      </c>
    </row>
    <row r="268" spans="1:7" ht="30" customHeight="1" x14ac:dyDescent="0.25">
      <c r="A268" s="19" t="s">
        <v>52</v>
      </c>
      <c r="B268" s="11" t="s">
        <v>40</v>
      </c>
      <c r="C268" s="3">
        <f>January!C268+February!C268+March!C268+April!C268+May!C268+June!C268+July!C268+August!C268+September!C268+October!C268+November!C268+December!C268</f>
        <v>0</v>
      </c>
      <c r="D268" s="3">
        <f>January!D268+February!D268+March!D268+April!D268+May!D268+June!D268+July!D268+August!D268+September!D268+October!D268+November!D268+December!D268</f>
        <v>0</v>
      </c>
      <c r="E268" s="3">
        <f>January!E268+February!E268+March!E268+April!E268+May!E268+June!E268+July!E268+August!E268+September!E268+October!E268+November!E268+December!E268</f>
        <v>0</v>
      </c>
      <c r="F268" s="3">
        <f>January!F268+February!F268+March!F268+April!F268+May!F268+June!F268+July!F268+August!F268+September!F268+October!F268+November!F268+December!F268</f>
        <v>0</v>
      </c>
      <c r="G268" s="3">
        <f>January!G268+February!G268+March!G268+April!G268+May!G268+June!G268+July!G268+August!G268+September!G268+October!G268+November!G268+December!G268</f>
        <v>0</v>
      </c>
    </row>
    <row r="269" spans="1:7" ht="30" customHeight="1" x14ac:dyDescent="0.25">
      <c r="A269" s="20" t="s">
        <v>52</v>
      </c>
      <c r="B269" s="12" t="s">
        <v>41</v>
      </c>
      <c r="C269" s="4">
        <f>January!C269+February!C269+March!C269+April!C269+May!C269+June!C269+July!C269+August!C269+September!C269+October!C269+November!C269+December!C269</f>
        <v>0</v>
      </c>
      <c r="D269" s="4">
        <f>January!D269+February!D269+March!D269+April!D269+May!D269+June!D269+July!D269+August!D269+September!D269+October!D269+November!D269+December!D269</f>
        <v>0</v>
      </c>
      <c r="E269" s="4">
        <f>January!E269+February!E269+March!E269+April!E269+May!E269+June!E269+July!E269+August!E269+September!E269+October!E269+November!E269+December!E269</f>
        <v>0</v>
      </c>
      <c r="F269" s="4">
        <f>January!F269+February!F269+March!F269+April!F269+May!F269+June!F269+July!F269+August!F269+September!F269+October!F269+November!F269+December!F269</f>
        <v>0</v>
      </c>
      <c r="G269" s="4">
        <f>January!G269+February!G269+March!G269+April!G269+May!G269+June!G269+July!G269+August!G269+September!G269+October!G269+November!G269+December!G269</f>
        <v>0</v>
      </c>
    </row>
    <row r="270" spans="1:7" ht="30" customHeight="1" x14ac:dyDescent="0.25">
      <c r="A270" s="19" t="s">
        <v>52</v>
      </c>
      <c r="B270" s="11" t="s">
        <v>42</v>
      </c>
      <c r="C270" s="3">
        <f>January!C270+February!C270+March!C270+April!C270+May!C270+June!C270+July!C270+August!C270+September!C270+October!C270+November!C270+December!C270</f>
        <v>116</v>
      </c>
      <c r="D270" s="3">
        <f>January!D270+February!D270+March!D270+April!D270+May!D270+June!D270+July!D270+August!D270+September!D270+October!D270+November!D270+December!D270</f>
        <v>73</v>
      </c>
      <c r="E270" s="3">
        <f>January!E270+February!E270+March!E270+April!E270+May!E270+June!E270+July!E270+August!E270+September!E270+October!E270+November!E270+December!E270</f>
        <v>2</v>
      </c>
      <c r="F270" s="3">
        <f>January!F270+February!F270+March!F270+April!F270+May!F270+June!F270+July!F270+August!F270+September!F270+October!F270+November!F270+December!F270</f>
        <v>41</v>
      </c>
      <c r="G270" s="3">
        <f>January!G270+February!G270+March!G270+April!G270+May!G270+June!G270+July!G270+August!G270+September!G270+October!G270+November!G270+December!G270</f>
        <v>0</v>
      </c>
    </row>
    <row r="271" spans="1:7" ht="30" customHeight="1" x14ac:dyDescent="0.25">
      <c r="A271" s="20" t="s">
        <v>52</v>
      </c>
      <c r="B271" s="12" t="s">
        <v>43</v>
      </c>
      <c r="C271" s="4">
        <f>January!C271+February!C271+March!C271+April!C271+May!C271+June!C271+July!C271+August!C271+September!C271+October!C271+November!C271+December!C271</f>
        <v>0</v>
      </c>
      <c r="D271" s="4">
        <f>January!D271+February!D271+March!D271+April!D271+May!D271+June!D271+July!D271+August!D271+September!D271+October!D271+November!D271+December!D271</f>
        <v>0</v>
      </c>
      <c r="E271" s="4">
        <f>January!E271+February!E271+March!E271+April!E271+May!E271+June!E271+July!E271+August!E271+September!E271+October!E271+November!E271+December!E271</f>
        <v>0</v>
      </c>
      <c r="F271" s="4">
        <f>January!F271+February!F271+March!F271+April!F271+May!F271+June!F271+July!F271+August!F271+September!F271+October!F271+November!F271+December!F271</f>
        <v>0</v>
      </c>
      <c r="G271" s="4">
        <f>January!G271+February!G271+March!G271+April!G271+May!G271+June!G271+July!G271+August!G271+September!G271+October!G271+November!G271+December!G271</f>
        <v>0</v>
      </c>
    </row>
    <row r="272" spans="1:7" ht="30" customHeight="1" x14ac:dyDescent="0.25">
      <c r="A272" s="19" t="s">
        <v>52</v>
      </c>
      <c r="B272" s="11" t="s">
        <v>44</v>
      </c>
      <c r="C272" s="3">
        <f>January!C272+February!C272+March!C272+April!C272+May!C272+June!C272+July!C272+August!C272+September!C272+October!C272+November!C272+December!C272</f>
        <v>0</v>
      </c>
      <c r="D272" s="3">
        <f>January!D272+February!D272+March!D272+April!D272+May!D272+June!D272+July!D272+August!D272+September!D272+October!D272+November!D272+December!D272</f>
        <v>0</v>
      </c>
      <c r="E272" s="3">
        <f>January!E272+February!E272+March!E272+April!E272+May!E272+June!E272+July!E272+August!E272+September!E272+October!E272+November!E272+December!E272</f>
        <v>0</v>
      </c>
      <c r="F272" s="3">
        <f>January!F272+February!F272+March!F272+April!F272+May!F272+June!F272+July!F272+August!F272+September!F272+October!F272+November!F272+December!F272</f>
        <v>0</v>
      </c>
      <c r="G272" s="3">
        <f>January!G272+February!G272+March!G272+April!G272+May!G272+June!G272+July!G272+August!G272+September!G272+October!G272+November!G272+December!G272</f>
        <v>0</v>
      </c>
    </row>
    <row r="273" spans="1:7" ht="30" customHeight="1" x14ac:dyDescent="0.25">
      <c r="A273" s="20" t="s">
        <v>52</v>
      </c>
      <c r="B273" s="12" t="s">
        <v>45</v>
      </c>
      <c r="C273" s="4">
        <f>January!C273+February!C273+March!C273+April!C273+May!C273+June!C273+July!C273+August!C273+September!C273+October!C273+November!C273+December!C273</f>
        <v>0</v>
      </c>
      <c r="D273" s="4">
        <f>January!D273+February!D273+March!D273+April!D273+May!D273+June!D273+July!D273+August!D273+September!D273+October!D273+November!D273+December!D273</f>
        <v>0</v>
      </c>
      <c r="E273" s="4">
        <f>January!E273+February!E273+March!E273+April!E273+May!E273+June!E273+July!E273+August!E273+September!E273+October!E273+November!E273+December!E273</f>
        <v>0</v>
      </c>
      <c r="F273" s="4">
        <f>January!F273+February!F273+March!F273+April!F273+May!F273+June!F273+July!F273+August!F273+September!F273+October!F273+November!F273+December!F273</f>
        <v>0</v>
      </c>
      <c r="G273" s="4">
        <f>January!G273+February!G273+March!G273+April!G273+May!G273+June!G273+July!G273+August!G273+September!G273+October!G273+November!G273+December!G273</f>
        <v>0</v>
      </c>
    </row>
    <row r="274" spans="1:7" ht="30" customHeight="1" x14ac:dyDescent="0.25">
      <c r="A274" s="19" t="s">
        <v>52</v>
      </c>
      <c r="B274" s="11" t="s">
        <v>46</v>
      </c>
      <c r="C274" s="3">
        <f>January!C274+February!C274+March!C274+April!C274+May!C274+June!C274+July!C274+August!C274+September!C274+October!C274+November!C274+December!C274</f>
        <v>0</v>
      </c>
      <c r="D274" s="3">
        <f>January!D274+February!D274+March!D274+April!D274+May!D274+June!D274+July!D274+August!D274+September!D274+October!D274+November!D274+December!D274</f>
        <v>0</v>
      </c>
      <c r="E274" s="3">
        <f>January!E274+February!E274+March!E274+April!E274+May!E274+June!E274+July!E274+August!E274+September!E274+October!E274+November!E274+December!E274</f>
        <v>0</v>
      </c>
      <c r="F274" s="3">
        <f>January!F274+February!F274+March!F274+April!F274+May!F274+June!F274+July!F274+August!F274+September!F274+October!F274+November!F274+December!F274</f>
        <v>0</v>
      </c>
      <c r="G274" s="3">
        <f>January!G274+February!G274+March!G274+April!G274+May!G274+June!G274+July!G274+August!G274+September!G274+October!G274+November!G274+December!G274</f>
        <v>0</v>
      </c>
    </row>
    <row r="275" spans="1:7" ht="30" customHeight="1" x14ac:dyDescent="0.25">
      <c r="A275" s="21" t="s">
        <v>53</v>
      </c>
      <c r="B275" s="13" t="s">
        <v>8</v>
      </c>
      <c r="C275" s="5">
        <f>January!C275+February!C275+March!C275+April!C275+May!C275+June!C275+July!C275+August!C275+September!C275+October!C275+November!C275+December!C275</f>
        <v>3621</v>
      </c>
      <c r="D275" s="5">
        <f>January!D275+February!D275+March!D275+April!D275+May!D275+June!D275+July!D275+August!D275+September!D275+October!D275+November!D275+December!D275</f>
        <v>2176</v>
      </c>
      <c r="E275" s="5">
        <f>January!E275+February!E275+March!E275+April!E275+May!E275+June!E275+July!E275+August!E275+September!E275+October!E275+November!E275+December!E275</f>
        <v>78</v>
      </c>
      <c r="F275" s="5">
        <f>January!F275+February!F275+March!F275+April!F275+May!F275+June!F275+July!F275+August!F275+September!F275+October!F275+November!F275+December!F275</f>
        <v>1367</v>
      </c>
      <c r="G275" s="5">
        <f>January!G275+February!G275+March!G275+April!G275+May!G275+June!G275+July!G275+August!G275+September!G275+October!G275+November!G275+December!G275</f>
        <v>0</v>
      </c>
    </row>
    <row r="276" spans="1:7" ht="30" customHeight="1" x14ac:dyDescent="0.25">
      <c r="A276" s="22" t="s">
        <v>53</v>
      </c>
      <c r="B276" s="14" t="s">
        <v>9</v>
      </c>
      <c r="C276" s="6">
        <f>January!C276+February!C276+March!C276+April!C276+May!C276+June!C276+July!C276+August!C276+September!C276+October!C276+November!C276+December!C276</f>
        <v>0</v>
      </c>
      <c r="D276" s="6">
        <f>January!D276+February!D276+March!D276+April!D276+May!D276+June!D276+July!D276+August!D276+September!D276+October!D276+November!D276+December!D276</f>
        <v>0</v>
      </c>
      <c r="E276" s="6">
        <f>January!E276+February!E276+March!E276+April!E276+May!E276+June!E276+July!E276+August!E276+September!E276+October!E276+November!E276+December!E276</f>
        <v>0</v>
      </c>
      <c r="F276" s="6">
        <f>January!F276+February!F276+March!F276+April!F276+May!F276+June!F276+July!F276+August!F276+September!F276+October!F276+November!F276+December!F276</f>
        <v>0</v>
      </c>
      <c r="G276" s="6">
        <f>January!G276+February!G276+March!G276+April!G276+May!G276+June!G276+July!G276+August!G276+September!G276+October!G276+November!G276+December!G276</f>
        <v>0</v>
      </c>
    </row>
    <row r="277" spans="1:7" ht="30" customHeight="1" x14ac:dyDescent="0.25">
      <c r="A277" s="21" t="s">
        <v>53</v>
      </c>
      <c r="B277" s="13" t="s">
        <v>10</v>
      </c>
      <c r="C277" s="5">
        <f>January!C277+February!C277+March!C277+April!C277+May!C277+June!C277+July!C277+August!C277+September!C277+October!C277+November!C277+December!C277</f>
        <v>0</v>
      </c>
      <c r="D277" s="5">
        <f>January!D277+February!D277+March!D277+April!D277+May!D277+June!D277+July!D277+August!D277+September!D277+October!D277+November!D277+December!D277</f>
        <v>0</v>
      </c>
      <c r="E277" s="5">
        <f>January!E277+February!E277+March!E277+April!E277+May!E277+June!E277+July!E277+August!E277+September!E277+October!E277+November!E277+December!E277</f>
        <v>0</v>
      </c>
      <c r="F277" s="5">
        <f>January!F277+February!F277+March!F277+April!F277+May!F277+June!F277+July!F277+August!F277+September!F277+October!F277+November!F277+December!F277</f>
        <v>0</v>
      </c>
      <c r="G277" s="5">
        <f>January!G277+February!G277+March!G277+April!G277+May!G277+June!G277+July!G277+August!G277+September!G277+October!G277+November!G277+December!G277</f>
        <v>0</v>
      </c>
    </row>
    <row r="278" spans="1:7" ht="30" customHeight="1" x14ac:dyDescent="0.25">
      <c r="A278" s="22" t="s">
        <v>53</v>
      </c>
      <c r="B278" s="14" t="s">
        <v>11</v>
      </c>
      <c r="C278" s="6">
        <f>January!C278+February!C278+March!C278+April!C278+May!C278+June!C278+July!C278+August!C278+September!C278+October!C278+November!C278+December!C278</f>
        <v>0</v>
      </c>
      <c r="D278" s="6">
        <f>January!D278+February!D278+March!D278+April!D278+May!D278+June!D278+July!D278+August!D278+September!D278+October!D278+November!D278+December!D278</f>
        <v>0</v>
      </c>
      <c r="E278" s="6">
        <f>January!E278+February!E278+March!E278+April!E278+May!E278+June!E278+July!E278+August!E278+September!E278+October!E278+November!E278+December!E278</f>
        <v>0</v>
      </c>
      <c r="F278" s="6">
        <f>January!F278+February!F278+March!F278+April!F278+May!F278+June!F278+July!F278+August!F278+September!F278+October!F278+November!F278+December!F278</f>
        <v>0</v>
      </c>
      <c r="G278" s="6">
        <f>January!G278+February!G278+March!G278+April!G278+May!G278+June!G278+July!G278+August!G278+September!G278+October!G278+November!G278+December!G278</f>
        <v>0</v>
      </c>
    </row>
    <row r="279" spans="1:7" ht="30" customHeight="1" x14ac:dyDescent="0.25">
      <c r="A279" s="21" t="s">
        <v>53</v>
      </c>
      <c r="B279" s="13" t="s">
        <v>12</v>
      </c>
      <c r="C279" s="5">
        <f>January!C279+February!C279+March!C279+April!C279+May!C279+June!C279+July!C279+August!C279+September!C279+October!C279+November!C279+December!C279</f>
        <v>0</v>
      </c>
      <c r="D279" s="5">
        <f>January!D279+February!D279+March!D279+April!D279+May!D279+June!D279+July!D279+August!D279+September!D279+October!D279+November!D279+December!D279</f>
        <v>0</v>
      </c>
      <c r="E279" s="5">
        <f>January!E279+February!E279+March!E279+April!E279+May!E279+June!E279+July!E279+August!E279+September!E279+October!E279+November!E279+December!E279</f>
        <v>0</v>
      </c>
      <c r="F279" s="5">
        <f>January!F279+February!F279+March!F279+April!F279+May!F279+June!F279+July!F279+August!F279+September!F279+October!F279+November!F279+December!F279</f>
        <v>0</v>
      </c>
      <c r="G279" s="5">
        <f>January!G279+February!G279+March!G279+April!G279+May!G279+June!G279+July!G279+August!G279+September!G279+October!G279+November!G279+December!G279</f>
        <v>0</v>
      </c>
    </row>
    <row r="280" spans="1:7" ht="30" customHeight="1" x14ac:dyDescent="0.25">
      <c r="A280" s="22" t="s">
        <v>53</v>
      </c>
      <c r="B280" s="14" t="s">
        <v>13</v>
      </c>
      <c r="C280" s="6">
        <f>January!C280+February!C280+March!C280+April!C280+May!C280+June!C280+July!C280+August!C280+September!C280+October!C280+November!C280+December!C280</f>
        <v>0</v>
      </c>
      <c r="D280" s="6">
        <f>January!D280+February!D280+March!D280+April!D280+May!D280+June!D280+July!D280+August!D280+September!D280+October!D280+November!D280+December!D280</f>
        <v>0</v>
      </c>
      <c r="E280" s="6">
        <f>January!E280+February!E280+March!E280+April!E280+May!E280+June!E280+July!E280+August!E280+September!E280+October!E280+November!E280+December!E280</f>
        <v>0</v>
      </c>
      <c r="F280" s="6">
        <f>January!F280+February!F280+March!F280+April!F280+May!F280+June!F280+July!F280+August!F280+September!F280+October!F280+November!F280+December!F280</f>
        <v>0</v>
      </c>
      <c r="G280" s="6">
        <f>January!G280+February!G280+March!G280+April!G280+May!G280+June!G280+July!G280+August!G280+September!G280+October!G280+November!G280+December!G280</f>
        <v>0</v>
      </c>
    </row>
    <row r="281" spans="1:7" ht="30" customHeight="1" x14ac:dyDescent="0.25">
      <c r="A281" s="21" t="s">
        <v>53</v>
      </c>
      <c r="B281" s="13" t="s">
        <v>14</v>
      </c>
      <c r="C281" s="5">
        <f>January!C281+February!C281+March!C281+April!C281+May!C281+June!C281+July!C281+August!C281+September!C281+October!C281+November!C281+December!C281</f>
        <v>21</v>
      </c>
      <c r="D281" s="5">
        <f>January!D281+February!D281+March!D281+April!D281+May!D281+June!D281+July!D281+August!D281+September!D281+October!D281+November!D281+December!D281</f>
        <v>2</v>
      </c>
      <c r="E281" s="5">
        <f>January!E281+February!E281+March!E281+April!E281+May!E281+June!E281+July!E281+August!E281+September!E281+October!E281+November!E281+December!E281</f>
        <v>0</v>
      </c>
      <c r="F281" s="5">
        <f>January!F281+February!F281+March!F281+April!F281+May!F281+June!F281+July!F281+August!F281+September!F281+October!F281+November!F281+December!F281</f>
        <v>19</v>
      </c>
      <c r="G281" s="5">
        <f>January!G281+February!G281+March!G281+April!G281+May!G281+June!G281+July!G281+August!G281+September!G281+October!G281+November!G281+December!G281</f>
        <v>0</v>
      </c>
    </row>
    <row r="282" spans="1:7" ht="30" customHeight="1" x14ac:dyDescent="0.25">
      <c r="A282" s="22" t="s">
        <v>53</v>
      </c>
      <c r="B282" s="14" t="s">
        <v>15</v>
      </c>
      <c r="C282" s="6">
        <f>January!C282+February!C282+March!C282+April!C282+May!C282+June!C282+July!C282+August!C282+September!C282+October!C282+November!C282+December!C282</f>
        <v>0</v>
      </c>
      <c r="D282" s="6">
        <f>January!D282+February!D282+March!D282+April!D282+May!D282+June!D282+July!D282+August!D282+September!D282+October!D282+November!D282+December!D282</f>
        <v>0</v>
      </c>
      <c r="E282" s="6">
        <f>January!E282+February!E282+March!E282+April!E282+May!E282+June!E282+July!E282+August!E282+September!E282+October!E282+November!E282+December!E282</f>
        <v>0</v>
      </c>
      <c r="F282" s="6">
        <f>January!F282+February!F282+March!F282+April!F282+May!F282+June!F282+July!F282+August!F282+September!F282+October!F282+November!F282+December!F282</f>
        <v>0</v>
      </c>
      <c r="G282" s="6">
        <f>January!G282+February!G282+March!G282+April!G282+May!G282+June!G282+July!G282+August!G282+September!G282+October!G282+November!G282+December!G282</f>
        <v>0</v>
      </c>
    </row>
    <row r="283" spans="1:7" ht="30" customHeight="1" x14ac:dyDescent="0.25">
      <c r="A283" s="21" t="s">
        <v>53</v>
      </c>
      <c r="B283" s="13" t="s">
        <v>16</v>
      </c>
      <c r="C283" s="5">
        <f>January!C283+February!C283+March!C283+April!C283+May!C283+June!C283+July!C283+August!C283+September!C283+October!C283+November!C283+December!C283</f>
        <v>0</v>
      </c>
      <c r="D283" s="5">
        <f>January!D283+February!D283+March!D283+April!D283+May!D283+June!D283+July!D283+August!D283+September!D283+October!D283+November!D283+December!D283</f>
        <v>0</v>
      </c>
      <c r="E283" s="5">
        <f>January!E283+February!E283+March!E283+April!E283+May!E283+June!E283+July!E283+August!E283+September!E283+October!E283+November!E283+December!E283</f>
        <v>0</v>
      </c>
      <c r="F283" s="5">
        <f>January!F283+February!F283+March!F283+April!F283+May!F283+June!F283+July!F283+August!F283+September!F283+October!F283+November!F283+December!F283</f>
        <v>0</v>
      </c>
      <c r="G283" s="5">
        <f>January!G283+February!G283+March!G283+April!G283+May!G283+June!G283+July!G283+August!G283+September!G283+October!G283+November!G283+December!G283</f>
        <v>0</v>
      </c>
    </row>
    <row r="284" spans="1:7" ht="30" customHeight="1" x14ac:dyDescent="0.25">
      <c r="A284" s="22" t="s">
        <v>53</v>
      </c>
      <c r="B284" s="14" t="s">
        <v>17</v>
      </c>
      <c r="C284" s="6">
        <f>January!C284+February!C284+March!C284+April!C284+May!C284+June!C284+July!C284+August!C284+September!C284+October!C284+November!C284+December!C284</f>
        <v>0</v>
      </c>
      <c r="D284" s="6">
        <f>January!D284+February!D284+March!D284+April!D284+May!D284+June!D284+July!D284+August!D284+September!D284+October!D284+November!D284+December!D284</f>
        <v>0</v>
      </c>
      <c r="E284" s="6">
        <f>January!E284+February!E284+March!E284+April!E284+May!E284+June!E284+July!E284+August!E284+September!E284+October!E284+November!E284+December!E284</f>
        <v>0</v>
      </c>
      <c r="F284" s="6">
        <f>January!F284+February!F284+March!F284+April!F284+May!F284+June!F284+July!F284+August!F284+September!F284+October!F284+November!F284+December!F284</f>
        <v>0</v>
      </c>
      <c r="G284" s="6">
        <f>January!G284+February!G284+March!G284+April!G284+May!G284+June!G284+July!G284+August!G284+September!G284+October!G284+November!G284+December!G284</f>
        <v>0</v>
      </c>
    </row>
    <row r="285" spans="1:7" ht="30" customHeight="1" x14ac:dyDescent="0.25">
      <c r="A285" s="21" t="s">
        <v>53</v>
      </c>
      <c r="B285" s="13" t="s">
        <v>18</v>
      </c>
      <c r="C285" s="5">
        <f>January!C285+February!C285+March!C285+April!C285+May!C285+June!C285+July!C285+August!C285+September!C285+October!C285+November!C285+December!C285</f>
        <v>0</v>
      </c>
      <c r="D285" s="5">
        <f>January!D285+February!D285+March!D285+April!D285+May!D285+June!D285+July!D285+August!D285+September!D285+October!D285+November!D285+December!D285</f>
        <v>0</v>
      </c>
      <c r="E285" s="5">
        <f>January!E285+February!E285+March!E285+April!E285+May!E285+June!E285+July!E285+August!E285+September!E285+October!E285+November!E285+December!E285</f>
        <v>0</v>
      </c>
      <c r="F285" s="5">
        <f>January!F285+February!F285+March!F285+April!F285+May!F285+June!F285+July!F285+August!F285+September!F285+October!F285+November!F285+December!F285</f>
        <v>0</v>
      </c>
      <c r="G285" s="5">
        <f>January!G285+February!G285+March!G285+April!G285+May!G285+June!G285+July!G285+August!G285+September!G285+October!G285+November!G285+December!G285</f>
        <v>0</v>
      </c>
    </row>
    <row r="286" spans="1:7" ht="30" customHeight="1" x14ac:dyDescent="0.25">
      <c r="A286" s="22" t="s">
        <v>53</v>
      </c>
      <c r="B286" s="14" t="s">
        <v>19</v>
      </c>
      <c r="C286" s="6">
        <f>January!C286+February!C286+March!C286+April!C286+May!C286+June!C286+July!C286+August!C286+September!C286+October!C286+November!C286+December!C286</f>
        <v>0</v>
      </c>
      <c r="D286" s="6">
        <f>January!D286+February!D286+March!D286+April!D286+May!D286+June!D286+July!D286+August!D286+September!D286+October!D286+November!D286+December!D286</f>
        <v>0</v>
      </c>
      <c r="E286" s="6">
        <f>January!E286+February!E286+March!E286+April!E286+May!E286+June!E286+July!E286+August!E286+September!E286+October!E286+November!E286+December!E286</f>
        <v>0</v>
      </c>
      <c r="F286" s="6">
        <f>January!F286+February!F286+March!F286+April!F286+May!F286+June!F286+July!F286+August!F286+September!F286+October!F286+November!F286+December!F286</f>
        <v>0</v>
      </c>
      <c r="G286" s="6">
        <f>January!G286+February!G286+March!G286+April!G286+May!G286+June!G286+July!G286+August!G286+September!G286+October!G286+November!G286+December!G286</f>
        <v>0</v>
      </c>
    </row>
    <row r="287" spans="1:7" ht="30" customHeight="1" x14ac:dyDescent="0.25">
      <c r="A287" s="21" t="s">
        <v>53</v>
      </c>
      <c r="B287" s="13" t="s">
        <v>20</v>
      </c>
      <c r="C287" s="5">
        <f>January!C287+February!C287+March!C287+April!C287+May!C287+June!C287+July!C287+August!C287+September!C287+October!C287+November!C287+December!C287</f>
        <v>0</v>
      </c>
      <c r="D287" s="5">
        <f>January!D287+February!D287+March!D287+April!D287+May!D287+June!D287+July!D287+August!D287+September!D287+October!D287+November!D287+December!D287</f>
        <v>0</v>
      </c>
      <c r="E287" s="5">
        <f>January!E287+February!E287+March!E287+April!E287+May!E287+June!E287+July!E287+August!E287+September!E287+October!E287+November!E287+December!E287</f>
        <v>0</v>
      </c>
      <c r="F287" s="5">
        <f>January!F287+February!F287+March!F287+April!F287+May!F287+June!F287+July!F287+August!F287+September!F287+October!F287+November!F287+December!F287</f>
        <v>0</v>
      </c>
      <c r="G287" s="5">
        <f>January!G287+February!G287+March!G287+April!G287+May!G287+June!G287+July!G287+August!G287+September!G287+October!G287+November!G287+December!G287</f>
        <v>0</v>
      </c>
    </row>
    <row r="288" spans="1:7" ht="30" customHeight="1" x14ac:dyDescent="0.25">
      <c r="A288" s="22" t="s">
        <v>53</v>
      </c>
      <c r="B288" s="14" t="s">
        <v>21</v>
      </c>
      <c r="C288" s="6">
        <f>January!C288+February!C288+March!C288+April!C288+May!C288+June!C288+July!C288+August!C288+September!C288+October!C288+November!C288+December!C288</f>
        <v>0</v>
      </c>
      <c r="D288" s="6">
        <f>January!D288+February!D288+March!D288+April!D288+May!D288+June!D288+July!D288+August!D288+September!D288+October!D288+November!D288+December!D288</f>
        <v>0</v>
      </c>
      <c r="E288" s="6">
        <f>January!E288+February!E288+March!E288+April!E288+May!E288+June!E288+July!E288+August!E288+September!E288+October!E288+November!E288+December!E288</f>
        <v>0</v>
      </c>
      <c r="F288" s="6">
        <f>January!F288+February!F288+March!F288+April!F288+May!F288+June!F288+July!F288+August!F288+September!F288+October!F288+November!F288+December!F288</f>
        <v>0</v>
      </c>
      <c r="G288" s="6">
        <f>January!G288+February!G288+March!G288+April!G288+May!G288+June!G288+July!G288+August!G288+September!G288+October!G288+November!G288+December!G288</f>
        <v>0</v>
      </c>
    </row>
    <row r="289" spans="1:7" ht="30" customHeight="1" x14ac:dyDescent="0.25">
      <c r="A289" s="21" t="s">
        <v>53</v>
      </c>
      <c r="B289" s="13" t="s">
        <v>22</v>
      </c>
      <c r="C289" s="5">
        <f>January!C289+February!C289+March!C289+April!C289+May!C289+June!C289+July!C289+August!C289+September!C289+October!C289+November!C289+December!C289</f>
        <v>0</v>
      </c>
      <c r="D289" s="5">
        <f>January!D289+February!D289+March!D289+April!D289+May!D289+June!D289+July!D289+August!D289+September!D289+October!D289+November!D289+December!D289</f>
        <v>0</v>
      </c>
      <c r="E289" s="5">
        <f>January!E289+February!E289+March!E289+April!E289+May!E289+June!E289+July!E289+August!E289+September!E289+October!E289+November!E289+December!E289</f>
        <v>0</v>
      </c>
      <c r="F289" s="5">
        <f>January!F289+February!F289+March!F289+April!F289+May!F289+June!F289+July!F289+August!F289+September!F289+October!F289+November!F289+December!F289</f>
        <v>0</v>
      </c>
      <c r="G289" s="5">
        <f>January!G289+February!G289+March!G289+April!G289+May!G289+June!G289+July!G289+August!G289+September!G289+October!G289+November!G289+December!G289</f>
        <v>0</v>
      </c>
    </row>
    <row r="290" spans="1:7" ht="30" customHeight="1" x14ac:dyDescent="0.25">
      <c r="A290" s="22" t="s">
        <v>53</v>
      </c>
      <c r="B290" s="14" t="s">
        <v>23</v>
      </c>
      <c r="C290" s="6">
        <f>January!C290+February!C290+March!C290+April!C290+May!C290+June!C290+July!C290+August!C290+September!C290+October!C290+November!C290+December!C290</f>
        <v>0</v>
      </c>
      <c r="D290" s="6">
        <f>January!D290+February!D290+March!D290+April!D290+May!D290+June!D290+July!D290+August!D290+September!D290+October!D290+November!D290+December!D290</f>
        <v>0</v>
      </c>
      <c r="E290" s="6">
        <f>January!E290+February!E290+March!E290+April!E290+May!E290+June!E290+July!E290+August!E290+September!E290+October!E290+November!E290+December!E290</f>
        <v>0</v>
      </c>
      <c r="F290" s="6">
        <f>January!F290+February!F290+March!F290+April!F290+May!F290+June!F290+July!F290+August!F290+September!F290+October!F290+November!F290+December!F290</f>
        <v>0</v>
      </c>
      <c r="G290" s="6">
        <f>January!G290+February!G290+March!G290+April!G290+May!G290+June!G290+July!G290+August!G290+September!G290+October!G290+November!G290+December!G290</f>
        <v>0</v>
      </c>
    </row>
    <row r="291" spans="1:7" ht="30" customHeight="1" x14ac:dyDescent="0.25">
      <c r="A291" s="21" t="s">
        <v>53</v>
      </c>
      <c r="B291" s="13" t="s">
        <v>24</v>
      </c>
      <c r="C291" s="5">
        <f>January!C291+February!C291+March!C291+April!C291+May!C291+June!C291+July!C291+August!C291+September!C291+October!C291+November!C291+December!C291</f>
        <v>0</v>
      </c>
      <c r="D291" s="5">
        <f>January!D291+February!D291+March!D291+April!D291+May!D291+June!D291+July!D291+August!D291+September!D291+October!D291+November!D291+December!D291</f>
        <v>0</v>
      </c>
      <c r="E291" s="5">
        <f>January!E291+February!E291+March!E291+April!E291+May!E291+June!E291+July!E291+August!E291+September!E291+October!E291+November!E291+December!E291</f>
        <v>0</v>
      </c>
      <c r="F291" s="5">
        <f>January!F291+February!F291+March!F291+April!F291+May!F291+June!F291+July!F291+August!F291+September!F291+October!F291+November!F291+December!F291</f>
        <v>0</v>
      </c>
      <c r="G291" s="5">
        <f>January!G291+February!G291+March!G291+April!G291+May!G291+June!G291+July!G291+August!G291+September!G291+October!G291+November!G291+December!G291</f>
        <v>0</v>
      </c>
    </row>
    <row r="292" spans="1:7" ht="30" customHeight="1" x14ac:dyDescent="0.25">
      <c r="A292" s="22" t="s">
        <v>53</v>
      </c>
      <c r="B292" s="14" t="s">
        <v>25</v>
      </c>
      <c r="C292" s="6">
        <f>January!C292+February!C292+March!C292+April!C292+May!C292+June!C292+July!C292+August!C292+September!C292+October!C292+November!C292+December!C292</f>
        <v>101</v>
      </c>
      <c r="D292" s="6">
        <f>January!D292+February!D292+March!D292+April!D292+May!D292+June!D292+July!D292+August!D292+September!D292+October!D292+November!D292+December!D292</f>
        <v>25</v>
      </c>
      <c r="E292" s="6">
        <f>January!E292+February!E292+March!E292+April!E292+May!E292+June!E292+July!E292+August!E292+September!E292+October!E292+November!E292+December!E292</f>
        <v>18</v>
      </c>
      <c r="F292" s="6">
        <f>January!F292+February!F292+March!F292+April!F292+May!F292+June!F292+July!F292+August!F292+September!F292+October!F292+November!F292+December!F292</f>
        <v>58</v>
      </c>
      <c r="G292" s="6">
        <f>January!G292+February!G292+March!G292+April!G292+May!G292+June!G292+July!G292+August!G292+September!G292+October!G292+November!G292+December!G292</f>
        <v>0</v>
      </c>
    </row>
    <row r="293" spans="1:7" ht="30" customHeight="1" x14ac:dyDescent="0.25">
      <c r="A293" s="21" t="s">
        <v>53</v>
      </c>
      <c r="B293" s="13" t="s">
        <v>26</v>
      </c>
      <c r="C293" s="5">
        <f>January!C293+February!C293+March!C293+April!C293+May!C293+June!C293+July!C293+August!C293+September!C293+October!C293+November!C293+December!C293</f>
        <v>0</v>
      </c>
      <c r="D293" s="5">
        <f>January!D293+February!D293+March!D293+April!D293+May!D293+June!D293+July!D293+August!D293+September!D293+October!D293+November!D293+December!D293</f>
        <v>0</v>
      </c>
      <c r="E293" s="5">
        <f>January!E293+February!E293+March!E293+April!E293+May!E293+June!E293+July!E293+August!E293+September!E293+October!E293+November!E293+December!E293</f>
        <v>0</v>
      </c>
      <c r="F293" s="5">
        <f>January!F293+February!F293+March!F293+April!F293+May!F293+June!F293+July!F293+August!F293+September!F293+October!F293+November!F293+December!F293</f>
        <v>0</v>
      </c>
      <c r="G293" s="5">
        <f>January!G293+February!G293+March!G293+April!G293+May!G293+June!G293+July!G293+August!G293+September!G293+October!G293+November!G293+December!G293</f>
        <v>0</v>
      </c>
    </row>
    <row r="294" spans="1:7" ht="30" customHeight="1" x14ac:dyDescent="0.25">
      <c r="A294" s="22" t="s">
        <v>53</v>
      </c>
      <c r="B294" s="14" t="s">
        <v>27</v>
      </c>
      <c r="C294" s="6">
        <f>January!C294+February!C294+March!C294+April!C294+May!C294+June!C294+July!C294+August!C294+September!C294+October!C294+November!C294+December!C294</f>
        <v>0</v>
      </c>
      <c r="D294" s="6">
        <f>January!D294+February!D294+March!D294+April!D294+May!D294+June!D294+July!D294+August!D294+September!D294+October!D294+November!D294+December!D294</f>
        <v>0</v>
      </c>
      <c r="E294" s="6">
        <f>January!E294+February!E294+March!E294+April!E294+May!E294+June!E294+July!E294+August!E294+September!E294+October!E294+November!E294+December!E294</f>
        <v>0</v>
      </c>
      <c r="F294" s="6">
        <f>January!F294+February!F294+March!F294+April!F294+May!F294+June!F294+July!F294+August!F294+September!F294+October!F294+November!F294+December!F294</f>
        <v>0</v>
      </c>
      <c r="G294" s="6">
        <f>January!G294+February!G294+March!G294+April!G294+May!G294+June!G294+July!G294+August!G294+September!G294+October!G294+November!G294+December!G294</f>
        <v>0</v>
      </c>
    </row>
    <row r="295" spans="1:7" ht="30" customHeight="1" x14ac:dyDescent="0.25">
      <c r="A295" s="21" t="s">
        <v>53</v>
      </c>
      <c r="B295" s="13" t="s">
        <v>28</v>
      </c>
      <c r="C295" s="5">
        <f>January!C295+February!C295+March!C295+April!C295+May!C295+June!C295+July!C295+August!C295+September!C295+October!C295+November!C295+December!C295</f>
        <v>0</v>
      </c>
      <c r="D295" s="5">
        <f>January!D295+February!D295+March!D295+April!D295+May!D295+June!D295+July!D295+August!D295+September!D295+October!D295+November!D295+December!D295</f>
        <v>0</v>
      </c>
      <c r="E295" s="5">
        <f>January!E295+February!E295+March!E295+April!E295+May!E295+June!E295+July!E295+August!E295+September!E295+October!E295+November!E295+December!E295</f>
        <v>0</v>
      </c>
      <c r="F295" s="5">
        <f>January!F295+February!F295+March!F295+April!F295+May!F295+June!F295+July!F295+August!F295+September!F295+October!F295+November!F295+December!F295</f>
        <v>0</v>
      </c>
      <c r="G295" s="5">
        <f>January!G295+February!G295+March!G295+April!G295+May!G295+June!G295+July!G295+August!G295+September!G295+October!G295+November!G295+December!G295</f>
        <v>0</v>
      </c>
    </row>
    <row r="296" spans="1:7" ht="30" customHeight="1" x14ac:dyDescent="0.25">
      <c r="A296" s="22" t="s">
        <v>53</v>
      </c>
      <c r="B296" s="14" t="s">
        <v>29</v>
      </c>
      <c r="C296" s="6">
        <f>January!C296+February!C296+March!C296+April!C296+May!C296+June!C296+July!C296+August!C296+September!C296+October!C296+November!C296+December!C296</f>
        <v>0</v>
      </c>
      <c r="D296" s="6">
        <f>January!D296+February!D296+March!D296+April!D296+May!D296+June!D296+July!D296+August!D296+September!D296+October!D296+November!D296+December!D296</f>
        <v>0</v>
      </c>
      <c r="E296" s="6">
        <f>January!E296+February!E296+March!E296+April!E296+May!E296+June!E296+July!E296+August!E296+September!E296+October!E296+November!E296+December!E296</f>
        <v>0</v>
      </c>
      <c r="F296" s="6">
        <f>January!F296+February!F296+March!F296+April!F296+May!F296+June!F296+July!F296+August!F296+September!F296+October!F296+November!F296+December!F296</f>
        <v>0</v>
      </c>
      <c r="G296" s="6">
        <f>January!G296+February!G296+March!G296+April!G296+May!G296+June!G296+July!G296+August!G296+September!G296+October!G296+November!G296+December!G296</f>
        <v>0</v>
      </c>
    </row>
    <row r="297" spans="1:7" ht="30" customHeight="1" x14ac:dyDescent="0.25">
      <c r="A297" s="21" t="s">
        <v>53</v>
      </c>
      <c r="B297" s="13" t="s">
        <v>30</v>
      </c>
      <c r="C297" s="5">
        <f>January!C297+February!C297+March!C297+April!C297+May!C297+June!C297+July!C297+August!C297+September!C297+October!C297+November!C297+December!C297</f>
        <v>0</v>
      </c>
      <c r="D297" s="5">
        <f>January!D297+February!D297+March!D297+April!D297+May!D297+June!D297+July!D297+August!D297+September!D297+October!D297+November!D297+December!D297</f>
        <v>0</v>
      </c>
      <c r="E297" s="5">
        <f>January!E297+February!E297+March!E297+April!E297+May!E297+June!E297+July!E297+August!E297+September!E297+October!E297+November!E297+December!E297</f>
        <v>0</v>
      </c>
      <c r="F297" s="5">
        <f>January!F297+February!F297+March!F297+April!F297+May!F297+June!F297+July!F297+August!F297+September!F297+October!F297+November!F297+December!F297</f>
        <v>0</v>
      </c>
      <c r="G297" s="5">
        <f>January!G297+February!G297+March!G297+April!G297+May!G297+June!G297+July!G297+August!G297+September!G297+October!G297+November!G297+December!G297</f>
        <v>0</v>
      </c>
    </row>
    <row r="298" spans="1:7" ht="30" customHeight="1" x14ac:dyDescent="0.25">
      <c r="A298" s="22" t="s">
        <v>53</v>
      </c>
      <c r="B298" s="14" t="s">
        <v>31</v>
      </c>
      <c r="C298" s="6">
        <f>January!C298+February!C298+March!C298+April!C298+May!C298+June!C298+July!C298+August!C298+September!C298+October!C298+November!C298+December!C298</f>
        <v>0</v>
      </c>
      <c r="D298" s="6">
        <f>January!D298+February!D298+March!D298+April!D298+May!D298+June!D298+July!D298+August!D298+September!D298+October!D298+November!D298+December!D298</f>
        <v>0</v>
      </c>
      <c r="E298" s="6">
        <f>January!E298+February!E298+March!E298+April!E298+May!E298+June!E298+July!E298+August!E298+September!E298+October!E298+November!E298+December!E298</f>
        <v>0</v>
      </c>
      <c r="F298" s="6">
        <f>January!F298+February!F298+March!F298+April!F298+May!F298+June!F298+July!F298+August!F298+September!F298+October!F298+November!F298+December!F298</f>
        <v>0</v>
      </c>
      <c r="G298" s="6">
        <f>January!G298+February!G298+March!G298+April!G298+May!G298+June!G298+July!G298+August!G298+September!G298+October!G298+November!G298+December!G298</f>
        <v>0</v>
      </c>
    </row>
    <row r="299" spans="1:7" ht="30" customHeight="1" x14ac:dyDescent="0.25">
      <c r="A299" s="21" t="s">
        <v>53</v>
      </c>
      <c r="B299" s="13" t="s">
        <v>32</v>
      </c>
      <c r="C299" s="5">
        <f>January!C299+February!C299+March!C299+April!C299+May!C299+June!C299+July!C299+August!C299+September!C299+October!C299+November!C299+December!C299</f>
        <v>0</v>
      </c>
      <c r="D299" s="5">
        <f>January!D299+February!D299+March!D299+April!D299+May!D299+June!D299+July!D299+August!D299+September!D299+October!D299+November!D299+December!D299</f>
        <v>0</v>
      </c>
      <c r="E299" s="5">
        <f>January!E299+February!E299+March!E299+April!E299+May!E299+June!E299+July!E299+August!E299+September!E299+October!E299+November!E299+December!E299</f>
        <v>0</v>
      </c>
      <c r="F299" s="5">
        <f>January!F299+February!F299+March!F299+April!F299+May!F299+June!F299+July!F299+August!F299+September!F299+October!F299+November!F299+December!F299</f>
        <v>0</v>
      </c>
      <c r="G299" s="5">
        <f>January!G299+February!G299+March!G299+April!G299+May!G299+June!G299+July!G299+August!G299+September!G299+October!G299+November!G299+December!G299</f>
        <v>0</v>
      </c>
    </row>
    <row r="300" spans="1:7" ht="30" customHeight="1" x14ac:dyDescent="0.25">
      <c r="A300" s="22" t="s">
        <v>53</v>
      </c>
      <c r="B300" s="14" t="s">
        <v>33</v>
      </c>
      <c r="C300" s="6">
        <f>January!C300+February!C300+March!C300+April!C300+May!C300+June!C300+July!C300+August!C300+September!C300+October!C300+November!C300+December!C300</f>
        <v>0</v>
      </c>
      <c r="D300" s="6">
        <f>January!D300+February!D300+March!D300+April!D300+May!D300+June!D300+July!D300+August!D300+September!D300+October!D300+November!D300+December!D300</f>
        <v>0</v>
      </c>
      <c r="E300" s="6">
        <f>January!E300+February!E300+March!E300+April!E300+May!E300+June!E300+July!E300+August!E300+September!E300+October!E300+November!E300+December!E300</f>
        <v>0</v>
      </c>
      <c r="F300" s="6">
        <f>January!F300+February!F300+March!F300+April!F300+May!F300+June!F300+July!F300+August!F300+September!F300+October!F300+November!F300+December!F300</f>
        <v>0</v>
      </c>
      <c r="G300" s="6">
        <f>January!G300+February!G300+March!G300+April!G300+May!G300+June!G300+July!G300+August!G300+September!G300+October!G300+November!G300+December!G300</f>
        <v>0</v>
      </c>
    </row>
    <row r="301" spans="1:7" ht="30" customHeight="1" x14ac:dyDescent="0.25">
      <c r="A301" s="21" t="s">
        <v>53</v>
      </c>
      <c r="B301" s="13" t="s">
        <v>34</v>
      </c>
      <c r="C301" s="5">
        <f>January!C301+February!C301+March!C301+April!C301+May!C301+June!C301+July!C301+August!C301+September!C301+October!C301+November!C301+December!C301</f>
        <v>0</v>
      </c>
      <c r="D301" s="5">
        <f>January!D301+February!D301+March!D301+April!D301+May!D301+June!D301+July!D301+August!D301+September!D301+October!D301+November!D301+December!D301</f>
        <v>0</v>
      </c>
      <c r="E301" s="5">
        <f>January!E301+February!E301+March!E301+April!E301+May!E301+June!E301+July!E301+August!E301+September!E301+October!E301+November!E301+December!E301</f>
        <v>0</v>
      </c>
      <c r="F301" s="5">
        <f>January!F301+February!F301+March!F301+April!F301+May!F301+June!F301+July!F301+August!F301+September!F301+October!F301+November!F301+December!F301</f>
        <v>0</v>
      </c>
      <c r="G301" s="5">
        <f>January!G301+February!G301+March!G301+April!G301+May!G301+June!G301+July!G301+August!G301+September!G301+October!G301+November!G301+December!G301</f>
        <v>0</v>
      </c>
    </row>
    <row r="302" spans="1:7" ht="30" customHeight="1" x14ac:dyDescent="0.25">
      <c r="A302" s="22" t="s">
        <v>53</v>
      </c>
      <c r="B302" s="14" t="s">
        <v>35</v>
      </c>
      <c r="C302" s="6">
        <f>January!C302+February!C302+March!C302+April!C302+May!C302+June!C302+July!C302+August!C302+September!C302+October!C302+November!C302+December!C302</f>
        <v>0</v>
      </c>
      <c r="D302" s="6">
        <f>January!D302+February!D302+March!D302+April!D302+May!D302+June!D302+July!D302+August!D302+September!D302+October!D302+November!D302+December!D302</f>
        <v>0</v>
      </c>
      <c r="E302" s="6">
        <f>January!E302+February!E302+March!E302+April!E302+May!E302+June!E302+July!E302+August!E302+September!E302+October!E302+November!E302+December!E302</f>
        <v>0</v>
      </c>
      <c r="F302" s="6">
        <f>January!F302+February!F302+March!F302+April!F302+May!F302+June!F302+July!F302+August!F302+September!F302+October!F302+November!F302+December!F302</f>
        <v>0</v>
      </c>
      <c r="G302" s="6">
        <f>January!G302+February!G302+March!G302+April!G302+May!G302+June!G302+July!G302+August!G302+September!G302+October!G302+November!G302+December!G302</f>
        <v>0</v>
      </c>
    </row>
    <row r="303" spans="1:7" ht="30" customHeight="1" x14ac:dyDescent="0.25">
      <c r="A303" s="21" t="s">
        <v>53</v>
      </c>
      <c r="B303" s="13" t="s">
        <v>36</v>
      </c>
      <c r="C303" s="5">
        <f>January!C303+February!C303+March!C303+April!C303+May!C303+June!C303+July!C303+August!C303+September!C303+October!C303+November!C303+December!C303</f>
        <v>177</v>
      </c>
      <c r="D303" s="5">
        <f>January!D303+February!D303+March!D303+April!D303+May!D303+June!D303+July!D303+August!D303+September!D303+October!D303+November!D303+December!D303</f>
        <v>120</v>
      </c>
      <c r="E303" s="5">
        <f>January!E303+February!E303+March!E303+April!E303+May!E303+June!E303+July!E303+August!E303+September!E303+October!E303+November!E303+December!E303</f>
        <v>9</v>
      </c>
      <c r="F303" s="5">
        <f>January!F303+February!F303+March!F303+April!F303+May!F303+June!F303+July!F303+August!F303+September!F303+October!F303+November!F303+December!F303</f>
        <v>48</v>
      </c>
      <c r="G303" s="5">
        <f>January!G303+February!G303+March!G303+April!G303+May!G303+June!G303+July!G303+August!G303+September!G303+October!G303+November!G303+December!G303</f>
        <v>0</v>
      </c>
    </row>
    <row r="304" spans="1:7" ht="30" customHeight="1" x14ac:dyDescent="0.25">
      <c r="A304" s="22" t="s">
        <v>53</v>
      </c>
      <c r="B304" s="14" t="s">
        <v>37</v>
      </c>
      <c r="C304" s="6">
        <f>January!C304+February!C304+March!C304+April!C304+May!C304+June!C304+July!C304+August!C304+September!C304+October!C304+November!C304+December!C304</f>
        <v>0</v>
      </c>
      <c r="D304" s="6">
        <f>January!D304+February!D304+March!D304+April!D304+May!D304+June!D304+July!D304+August!D304+September!D304+October!D304+November!D304+December!D304</f>
        <v>0</v>
      </c>
      <c r="E304" s="6">
        <f>January!E304+February!E304+March!E304+April!E304+May!E304+June!E304+July!E304+August!E304+September!E304+October!E304+November!E304+December!E304</f>
        <v>0</v>
      </c>
      <c r="F304" s="6">
        <f>January!F304+February!F304+March!F304+April!F304+May!F304+June!F304+July!F304+August!F304+September!F304+October!F304+November!F304+December!F304</f>
        <v>0</v>
      </c>
      <c r="G304" s="6">
        <f>January!G304+February!G304+March!G304+April!G304+May!G304+June!G304+July!G304+August!G304+September!G304+October!G304+November!G304+December!G304</f>
        <v>0</v>
      </c>
    </row>
    <row r="305" spans="1:7" ht="30" customHeight="1" x14ac:dyDescent="0.25">
      <c r="A305" s="21" t="s">
        <v>53</v>
      </c>
      <c r="B305" s="13" t="s">
        <v>38</v>
      </c>
      <c r="C305" s="5">
        <f>January!C305+February!C305+March!C305+April!C305+May!C305+June!C305+July!C305+August!C305+September!C305+October!C305+November!C305+December!C305</f>
        <v>0</v>
      </c>
      <c r="D305" s="5">
        <f>January!D305+February!D305+March!D305+April!D305+May!D305+June!D305+July!D305+August!D305+September!D305+October!D305+November!D305+December!D305</f>
        <v>0</v>
      </c>
      <c r="E305" s="5">
        <f>January!E305+February!E305+March!E305+April!E305+May!E305+June!E305+July!E305+August!E305+September!E305+October!E305+November!E305+December!E305</f>
        <v>0</v>
      </c>
      <c r="F305" s="5">
        <f>January!F305+February!F305+March!F305+April!F305+May!F305+June!F305+July!F305+August!F305+September!F305+October!F305+November!F305+December!F305</f>
        <v>0</v>
      </c>
      <c r="G305" s="5">
        <f>January!G305+February!G305+March!G305+April!G305+May!G305+June!G305+July!G305+August!G305+September!G305+October!G305+November!G305+December!G305</f>
        <v>0</v>
      </c>
    </row>
    <row r="306" spans="1:7" ht="30" customHeight="1" x14ac:dyDescent="0.25">
      <c r="A306" s="22" t="s">
        <v>53</v>
      </c>
      <c r="B306" s="14" t="s">
        <v>39</v>
      </c>
      <c r="C306" s="6">
        <f>January!C306+February!C306+March!C306+April!C306+May!C306+June!C306+July!C306+August!C306+September!C306+October!C306+November!C306+December!C306</f>
        <v>0</v>
      </c>
      <c r="D306" s="6">
        <f>January!D306+February!D306+March!D306+April!D306+May!D306+June!D306+July!D306+August!D306+September!D306+October!D306+November!D306+December!D306</f>
        <v>0</v>
      </c>
      <c r="E306" s="6">
        <f>January!E306+February!E306+March!E306+April!E306+May!E306+June!E306+July!E306+August!E306+September!E306+October!E306+November!E306+December!E306</f>
        <v>0</v>
      </c>
      <c r="F306" s="6">
        <f>January!F306+February!F306+March!F306+April!F306+May!F306+June!F306+July!F306+August!F306+September!F306+October!F306+November!F306+December!F306</f>
        <v>0</v>
      </c>
      <c r="G306" s="6">
        <f>January!G306+February!G306+March!G306+April!G306+May!G306+June!G306+July!G306+August!G306+September!G306+October!G306+November!G306+December!G306</f>
        <v>0</v>
      </c>
    </row>
    <row r="307" spans="1:7" ht="30" customHeight="1" x14ac:dyDescent="0.25">
      <c r="A307" s="21" t="s">
        <v>53</v>
      </c>
      <c r="B307" s="13" t="s">
        <v>40</v>
      </c>
      <c r="C307" s="5">
        <f>January!C307+February!C307+March!C307+April!C307+May!C307+June!C307+July!C307+August!C307+September!C307+October!C307+November!C307+December!C307</f>
        <v>0</v>
      </c>
      <c r="D307" s="5">
        <f>January!D307+February!D307+March!D307+April!D307+May!D307+June!D307+July!D307+August!D307+September!D307+October!D307+November!D307+December!D307</f>
        <v>0</v>
      </c>
      <c r="E307" s="5">
        <f>January!E307+February!E307+March!E307+April!E307+May!E307+June!E307+July!E307+August!E307+September!E307+October!E307+November!E307+December!E307</f>
        <v>0</v>
      </c>
      <c r="F307" s="5">
        <f>January!F307+February!F307+March!F307+April!F307+May!F307+June!F307+July!F307+August!F307+September!F307+October!F307+November!F307+December!F307</f>
        <v>0</v>
      </c>
      <c r="G307" s="5">
        <f>January!G307+February!G307+March!G307+April!G307+May!G307+June!G307+July!G307+August!G307+September!G307+October!G307+November!G307+December!G307</f>
        <v>0</v>
      </c>
    </row>
    <row r="308" spans="1:7" ht="30" customHeight="1" x14ac:dyDescent="0.25">
      <c r="A308" s="22" t="s">
        <v>53</v>
      </c>
      <c r="B308" s="14" t="s">
        <v>41</v>
      </c>
      <c r="C308" s="6">
        <f>January!C308+February!C308+March!C308+April!C308+May!C308+June!C308+July!C308+August!C308+September!C308+October!C308+November!C308+December!C308</f>
        <v>0</v>
      </c>
      <c r="D308" s="6">
        <f>January!D308+February!D308+March!D308+April!D308+May!D308+June!D308+July!D308+August!D308+September!D308+October!D308+November!D308+December!D308</f>
        <v>0</v>
      </c>
      <c r="E308" s="6">
        <f>January!E308+February!E308+March!E308+April!E308+May!E308+June!E308+July!E308+August!E308+September!E308+October!E308+November!E308+December!E308</f>
        <v>0</v>
      </c>
      <c r="F308" s="6">
        <f>January!F308+February!F308+March!F308+April!F308+May!F308+June!F308+July!F308+August!F308+September!F308+October!F308+November!F308+December!F308</f>
        <v>0</v>
      </c>
      <c r="G308" s="6">
        <f>January!G308+February!G308+March!G308+April!G308+May!G308+June!G308+July!G308+August!G308+September!G308+October!G308+November!G308+December!G308</f>
        <v>0</v>
      </c>
    </row>
    <row r="309" spans="1:7" ht="30" customHeight="1" x14ac:dyDescent="0.25">
      <c r="A309" s="21" t="s">
        <v>53</v>
      </c>
      <c r="B309" s="13" t="s">
        <v>42</v>
      </c>
      <c r="C309" s="5">
        <f>January!C309+February!C309+March!C309+April!C309+May!C309+June!C309+July!C309+August!C309+September!C309+October!C309+November!C309+December!C309</f>
        <v>0</v>
      </c>
      <c r="D309" s="5">
        <f>January!D309+February!D309+March!D309+April!D309+May!D309+June!D309+July!D309+August!D309+September!D309+October!D309+November!D309+December!D309</f>
        <v>0</v>
      </c>
      <c r="E309" s="5">
        <f>January!E309+February!E309+March!E309+April!E309+May!E309+June!E309+July!E309+August!E309+September!E309+October!E309+November!E309+December!E309</f>
        <v>0</v>
      </c>
      <c r="F309" s="5">
        <f>January!F309+February!F309+March!F309+April!F309+May!F309+June!F309+July!F309+August!F309+September!F309+October!F309+November!F309+December!F309</f>
        <v>0</v>
      </c>
      <c r="G309" s="5">
        <f>January!G309+February!G309+March!G309+April!G309+May!G309+June!G309+July!G309+August!G309+September!G309+October!G309+November!G309+December!G309</f>
        <v>0</v>
      </c>
    </row>
    <row r="310" spans="1:7" ht="30" customHeight="1" x14ac:dyDescent="0.25">
      <c r="A310" s="22" t="s">
        <v>53</v>
      </c>
      <c r="B310" s="14" t="s">
        <v>43</v>
      </c>
      <c r="C310" s="6">
        <f>January!C310+February!C310+March!C310+April!C310+May!C310+June!C310+July!C310+August!C310+September!C310+October!C310+November!C310+December!C310</f>
        <v>0</v>
      </c>
      <c r="D310" s="6">
        <f>January!D310+February!D310+March!D310+April!D310+May!D310+June!D310+July!D310+August!D310+September!D310+October!D310+November!D310+December!D310</f>
        <v>0</v>
      </c>
      <c r="E310" s="6">
        <f>January!E310+February!E310+March!E310+April!E310+May!E310+June!E310+July!E310+August!E310+September!E310+October!E310+November!E310+December!E310</f>
        <v>0</v>
      </c>
      <c r="F310" s="6">
        <f>January!F310+February!F310+March!F310+April!F310+May!F310+June!F310+July!F310+August!F310+September!F310+October!F310+November!F310+December!F310</f>
        <v>0</v>
      </c>
      <c r="G310" s="6">
        <f>January!G310+February!G310+March!G310+April!G310+May!G310+June!G310+July!G310+August!G310+September!G310+October!G310+November!G310+December!G310</f>
        <v>0</v>
      </c>
    </row>
    <row r="311" spans="1:7" ht="30" customHeight="1" x14ac:dyDescent="0.25">
      <c r="A311" s="21" t="s">
        <v>53</v>
      </c>
      <c r="B311" s="13" t="s">
        <v>44</v>
      </c>
      <c r="C311" s="5">
        <f>January!C311+February!C311+March!C311+April!C311+May!C311+June!C311+July!C311+August!C311+September!C311+October!C311+November!C311+December!C311</f>
        <v>0</v>
      </c>
      <c r="D311" s="5">
        <f>January!D311+February!D311+March!D311+April!D311+May!D311+June!D311+July!D311+August!D311+September!D311+October!D311+November!D311+December!D311</f>
        <v>0</v>
      </c>
      <c r="E311" s="5">
        <f>January!E311+February!E311+March!E311+April!E311+May!E311+June!E311+July!E311+August!E311+September!E311+October!E311+November!E311+December!E311</f>
        <v>0</v>
      </c>
      <c r="F311" s="5">
        <f>January!F311+February!F311+March!F311+April!F311+May!F311+June!F311+July!F311+August!F311+September!F311+October!F311+November!F311+December!F311</f>
        <v>0</v>
      </c>
      <c r="G311" s="5">
        <f>January!G311+February!G311+March!G311+April!G311+May!G311+June!G311+July!G311+August!G311+September!G311+October!G311+November!G311+December!G311</f>
        <v>0</v>
      </c>
    </row>
    <row r="312" spans="1:7" ht="30" customHeight="1" x14ac:dyDescent="0.25">
      <c r="A312" s="22" t="s">
        <v>53</v>
      </c>
      <c r="B312" s="14" t="s">
        <v>45</v>
      </c>
      <c r="C312" s="6">
        <f>January!C312+February!C312+March!C312+April!C312+May!C312+June!C312+July!C312+August!C312+September!C312+October!C312+November!C312+December!C312</f>
        <v>0</v>
      </c>
      <c r="D312" s="6">
        <f>January!D312+February!D312+March!D312+April!D312+May!D312+June!D312+July!D312+August!D312+September!D312+October!D312+November!D312+December!D312</f>
        <v>0</v>
      </c>
      <c r="E312" s="6">
        <f>January!E312+February!E312+March!E312+April!E312+May!E312+June!E312+July!E312+August!E312+September!E312+October!E312+November!E312+December!E312</f>
        <v>0</v>
      </c>
      <c r="F312" s="6">
        <f>January!F312+February!F312+March!F312+April!F312+May!F312+June!F312+July!F312+August!F312+September!F312+October!F312+November!F312+December!F312</f>
        <v>0</v>
      </c>
      <c r="G312" s="6">
        <f>January!G312+February!G312+March!G312+April!G312+May!G312+June!G312+July!G312+August!G312+September!G312+October!G312+November!G312+December!G312</f>
        <v>0</v>
      </c>
    </row>
    <row r="313" spans="1:7" ht="30" customHeight="1" x14ac:dyDescent="0.25">
      <c r="A313" s="21" t="s">
        <v>53</v>
      </c>
      <c r="B313" s="13" t="s">
        <v>46</v>
      </c>
      <c r="C313" s="5">
        <f>January!C313+February!C313+March!C313+April!C313+May!C313+June!C313+July!C313+August!C313+September!C313+October!C313+November!C313+December!C313</f>
        <v>0</v>
      </c>
      <c r="D313" s="5">
        <f>January!D313+February!D313+March!D313+April!D313+May!D313+June!D313+July!D313+August!D313+September!D313+October!D313+November!D313+December!D313</f>
        <v>0</v>
      </c>
      <c r="E313" s="5">
        <f>January!E313+February!E313+March!E313+April!E313+May!E313+June!E313+July!E313+August!E313+September!E313+October!E313+November!E313+December!E313</f>
        <v>0</v>
      </c>
      <c r="F313" s="5">
        <f>January!F313+February!F313+March!F313+April!F313+May!F313+June!F313+July!F313+August!F313+September!F313+October!F313+November!F313+December!F313</f>
        <v>0</v>
      </c>
      <c r="G313" s="5">
        <f>January!G313+February!G313+March!G313+April!G313+May!G313+June!G313+July!G313+August!G313+September!G313+October!G313+November!G313+December!G313</f>
        <v>0</v>
      </c>
    </row>
    <row r="314" spans="1:7" ht="30" customHeight="1" x14ac:dyDescent="0.25">
      <c r="A314" s="19" t="s">
        <v>54</v>
      </c>
      <c r="B314" s="11" t="s">
        <v>8</v>
      </c>
      <c r="C314" s="3">
        <f>January!C314+February!C314+March!C314+April!C314+May!C314+June!C314+July!C314+August!C314+September!C314+October!C314+November!C314+December!C314</f>
        <v>286</v>
      </c>
      <c r="D314" s="3">
        <f>January!D314+February!D314+March!D314+April!D314+May!D314+June!D314+July!D314+August!D314+September!D314+October!D314+November!D314+December!D314</f>
        <v>91</v>
      </c>
      <c r="E314" s="3">
        <f>January!E314+February!E314+March!E314+April!E314+May!E314+June!E314+July!E314+August!E314+September!E314+October!E314+November!E314+December!E314</f>
        <v>29</v>
      </c>
      <c r="F314" s="3">
        <f>January!F314+February!F314+March!F314+April!F314+May!F314+June!F314+July!F314+August!F314+September!F314+October!F314+November!F314+December!F314</f>
        <v>166</v>
      </c>
      <c r="G314" s="3">
        <f>January!G314+February!G314+March!G314+April!G314+May!G314+June!G314+July!G314+August!G314+September!G314+October!G314+November!G314+December!G314</f>
        <v>0</v>
      </c>
    </row>
    <row r="315" spans="1:7" ht="30" customHeight="1" x14ac:dyDescent="0.25">
      <c r="A315" s="20" t="s">
        <v>54</v>
      </c>
      <c r="B315" s="12" t="s">
        <v>9</v>
      </c>
      <c r="C315" s="4">
        <f>January!C315+February!C315+March!C315+April!C315+May!C315+June!C315+July!C315+August!C315+September!C315+October!C315+November!C315+December!C315</f>
        <v>0</v>
      </c>
      <c r="D315" s="4">
        <f>January!D315+February!D315+March!D315+April!D315+May!D315+June!D315+July!D315+August!D315+September!D315+October!D315+November!D315+December!D315</f>
        <v>0</v>
      </c>
      <c r="E315" s="4">
        <f>January!E315+February!E315+March!E315+April!E315+May!E315+June!E315+July!E315+August!E315+September!E315+October!E315+November!E315+December!E315</f>
        <v>0</v>
      </c>
      <c r="F315" s="4">
        <f>January!F315+February!F315+March!F315+April!F315+May!F315+June!F315+July!F315+August!F315+September!F315+October!F315+November!F315+December!F315</f>
        <v>0</v>
      </c>
      <c r="G315" s="4">
        <f>January!G315+February!G315+March!G315+April!G315+May!G315+June!G315+July!G315+August!G315+September!G315+October!G315+November!G315+December!G315</f>
        <v>0</v>
      </c>
    </row>
    <row r="316" spans="1:7" ht="30" customHeight="1" x14ac:dyDescent="0.25">
      <c r="A316" s="19" t="s">
        <v>54</v>
      </c>
      <c r="B316" s="11" t="s">
        <v>10</v>
      </c>
      <c r="C316" s="3">
        <f>January!C316+February!C316+March!C316+April!C316+May!C316+June!C316+July!C316+August!C316+September!C316+October!C316+November!C316+December!C316</f>
        <v>0</v>
      </c>
      <c r="D316" s="3">
        <f>January!D316+February!D316+March!D316+April!D316+May!D316+June!D316+July!D316+August!D316+September!D316+October!D316+November!D316+December!D316</f>
        <v>0</v>
      </c>
      <c r="E316" s="3">
        <f>January!E316+February!E316+March!E316+April!E316+May!E316+June!E316+July!E316+August!E316+September!E316+October!E316+November!E316+December!E316</f>
        <v>0</v>
      </c>
      <c r="F316" s="3">
        <f>January!F316+February!F316+March!F316+April!F316+May!F316+June!F316+July!F316+August!F316+September!F316+October!F316+November!F316+December!F316</f>
        <v>0</v>
      </c>
      <c r="G316" s="3">
        <f>January!G316+February!G316+March!G316+April!G316+May!G316+June!G316+July!G316+August!G316+September!G316+October!G316+November!G316+December!G316</f>
        <v>0</v>
      </c>
    </row>
    <row r="317" spans="1:7" ht="30" customHeight="1" x14ac:dyDescent="0.25">
      <c r="A317" s="20" t="s">
        <v>54</v>
      </c>
      <c r="B317" s="12" t="s">
        <v>11</v>
      </c>
      <c r="C317" s="4">
        <f>January!C317+February!C317+March!C317+April!C317+May!C317+June!C317+July!C317+August!C317+September!C317+October!C317+November!C317+December!C317</f>
        <v>0</v>
      </c>
      <c r="D317" s="4">
        <f>January!D317+February!D317+March!D317+April!D317+May!D317+June!D317+July!D317+August!D317+September!D317+October!D317+November!D317+December!D317</f>
        <v>0</v>
      </c>
      <c r="E317" s="4">
        <f>January!E317+February!E317+March!E317+April!E317+May!E317+June!E317+July!E317+August!E317+September!E317+October!E317+November!E317+December!E317</f>
        <v>0</v>
      </c>
      <c r="F317" s="4">
        <f>January!F317+February!F317+March!F317+April!F317+May!F317+June!F317+July!F317+August!F317+September!F317+October!F317+November!F317+December!F317</f>
        <v>0</v>
      </c>
      <c r="G317" s="4">
        <f>January!G317+February!G317+March!G317+April!G317+May!G317+June!G317+July!G317+August!G317+September!G317+October!G317+November!G317+December!G317</f>
        <v>0</v>
      </c>
    </row>
    <row r="318" spans="1:7" ht="30" customHeight="1" x14ac:dyDescent="0.25">
      <c r="A318" s="19" t="s">
        <v>54</v>
      </c>
      <c r="B318" s="11" t="s">
        <v>12</v>
      </c>
      <c r="C318" s="3">
        <f>January!C318+February!C318+March!C318+April!C318+May!C318+June!C318+July!C318+August!C318+September!C318+October!C318+November!C318+December!C318</f>
        <v>0</v>
      </c>
      <c r="D318" s="3">
        <f>January!D318+February!D318+March!D318+April!D318+May!D318+June!D318+July!D318+August!D318+September!D318+October!D318+November!D318+December!D318</f>
        <v>0</v>
      </c>
      <c r="E318" s="3">
        <f>January!E318+February!E318+March!E318+April!E318+May!E318+June!E318+July!E318+August!E318+September!E318+October!E318+November!E318+December!E318</f>
        <v>0</v>
      </c>
      <c r="F318" s="3">
        <f>January!F318+February!F318+March!F318+April!F318+May!F318+June!F318+July!F318+August!F318+September!F318+October!F318+November!F318+December!F318</f>
        <v>0</v>
      </c>
      <c r="G318" s="3">
        <f>January!G318+February!G318+March!G318+April!G318+May!G318+June!G318+July!G318+August!G318+September!G318+October!G318+November!G318+December!G318</f>
        <v>0</v>
      </c>
    </row>
    <row r="319" spans="1:7" ht="30" customHeight="1" x14ac:dyDescent="0.25">
      <c r="A319" s="20" t="s">
        <v>54</v>
      </c>
      <c r="B319" s="12" t="s">
        <v>13</v>
      </c>
      <c r="C319" s="4">
        <f>January!C319+February!C319+March!C319+April!C319+May!C319+June!C319+July!C319+August!C319+September!C319+October!C319+November!C319+December!C319</f>
        <v>0</v>
      </c>
      <c r="D319" s="4">
        <f>January!D319+February!D319+March!D319+April!D319+May!D319+June!D319+July!D319+August!D319+September!D319+October!D319+November!D319+December!D319</f>
        <v>0</v>
      </c>
      <c r="E319" s="4">
        <f>January!E319+February!E319+March!E319+April!E319+May!E319+June!E319+July!E319+August!E319+September!E319+October!E319+November!E319+December!E319</f>
        <v>0</v>
      </c>
      <c r="F319" s="4">
        <f>January!F319+February!F319+March!F319+April!F319+May!F319+June!F319+July!F319+August!F319+September!F319+October!F319+November!F319+December!F319</f>
        <v>0</v>
      </c>
      <c r="G319" s="4">
        <f>January!G319+February!G319+March!G319+April!G319+May!G319+June!G319+July!G319+August!G319+September!G319+October!G319+November!G319+December!G319</f>
        <v>0</v>
      </c>
    </row>
    <row r="320" spans="1:7" ht="30" customHeight="1" x14ac:dyDescent="0.25">
      <c r="A320" s="19" t="s">
        <v>54</v>
      </c>
      <c r="B320" s="11" t="s">
        <v>14</v>
      </c>
      <c r="C320" s="3">
        <f>January!C320+February!C320+March!C320+April!C320+May!C320+June!C320+July!C320+August!C320+September!C320+October!C320+November!C320+December!C320</f>
        <v>1</v>
      </c>
      <c r="D320" s="3">
        <f>January!D320+February!D320+March!D320+April!D320+May!D320+June!D320+July!D320+August!D320+September!D320+October!D320+November!D320+December!D320</f>
        <v>1</v>
      </c>
      <c r="E320" s="3">
        <f>January!E320+February!E320+March!E320+April!E320+May!E320+June!E320+July!E320+August!E320+September!E320+October!E320+November!E320+December!E320</f>
        <v>0</v>
      </c>
      <c r="F320" s="3">
        <f>January!F320+February!F320+March!F320+April!F320+May!F320+June!F320+July!F320+August!F320+September!F320+October!F320+November!F320+December!F320</f>
        <v>0</v>
      </c>
      <c r="G320" s="3">
        <f>January!G320+February!G320+March!G320+April!G320+May!G320+June!G320+July!G320+August!G320+September!G320+October!G320+November!G320+December!G320</f>
        <v>0</v>
      </c>
    </row>
    <row r="321" spans="1:7" ht="30" customHeight="1" x14ac:dyDescent="0.25">
      <c r="A321" s="20" t="s">
        <v>54</v>
      </c>
      <c r="B321" s="12" t="s">
        <v>15</v>
      </c>
      <c r="C321" s="4">
        <f>January!C321+February!C321+March!C321+April!C321+May!C321+June!C321+July!C321+August!C321+September!C321+October!C321+November!C321+December!C321</f>
        <v>0</v>
      </c>
      <c r="D321" s="4">
        <f>January!D321+February!D321+March!D321+April!D321+May!D321+June!D321+July!D321+August!D321+September!D321+October!D321+November!D321+December!D321</f>
        <v>0</v>
      </c>
      <c r="E321" s="4">
        <f>January!E321+February!E321+March!E321+April!E321+May!E321+June!E321+July!E321+August!E321+September!E321+October!E321+November!E321+December!E321</f>
        <v>0</v>
      </c>
      <c r="F321" s="4">
        <f>January!F321+February!F321+March!F321+April!F321+May!F321+June!F321+July!F321+August!F321+September!F321+October!F321+November!F321+December!F321</f>
        <v>0</v>
      </c>
      <c r="G321" s="4">
        <f>January!G321+February!G321+March!G321+April!G321+May!G321+June!G321+July!G321+August!G321+September!G321+October!G321+November!G321+December!G321</f>
        <v>0</v>
      </c>
    </row>
    <row r="322" spans="1:7" ht="30" customHeight="1" x14ac:dyDescent="0.25">
      <c r="A322" s="19" t="s">
        <v>54</v>
      </c>
      <c r="B322" s="11" t="s">
        <v>16</v>
      </c>
      <c r="C322" s="3">
        <f>January!C322+February!C322+March!C322+April!C322+May!C322+June!C322+July!C322+August!C322+September!C322+October!C322+November!C322+December!C322</f>
        <v>0</v>
      </c>
      <c r="D322" s="3">
        <f>January!D322+February!D322+March!D322+April!D322+May!D322+June!D322+July!D322+August!D322+September!D322+October!D322+November!D322+December!D322</f>
        <v>0</v>
      </c>
      <c r="E322" s="3">
        <f>January!E322+February!E322+March!E322+April!E322+May!E322+June!E322+July!E322+August!E322+September!E322+October!E322+November!E322+December!E322</f>
        <v>0</v>
      </c>
      <c r="F322" s="3">
        <f>January!F322+February!F322+March!F322+April!F322+May!F322+June!F322+July!F322+August!F322+September!F322+October!F322+November!F322+December!F322</f>
        <v>0</v>
      </c>
      <c r="G322" s="3">
        <f>January!G322+February!G322+March!G322+April!G322+May!G322+June!G322+July!G322+August!G322+September!G322+October!G322+November!G322+December!G322</f>
        <v>0</v>
      </c>
    </row>
    <row r="323" spans="1:7" ht="30" customHeight="1" x14ac:dyDescent="0.25">
      <c r="A323" s="20" t="s">
        <v>54</v>
      </c>
      <c r="B323" s="12" t="s">
        <v>17</v>
      </c>
      <c r="C323" s="4">
        <f>January!C323+February!C323+March!C323+April!C323+May!C323+June!C323+July!C323+August!C323+September!C323+October!C323+November!C323+December!C323</f>
        <v>0</v>
      </c>
      <c r="D323" s="4">
        <f>January!D323+February!D323+March!D323+April!D323+May!D323+June!D323+July!D323+August!D323+September!D323+October!D323+November!D323+December!D323</f>
        <v>0</v>
      </c>
      <c r="E323" s="4">
        <f>January!E323+February!E323+March!E323+April!E323+May!E323+June!E323+July!E323+August!E323+September!E323+October!E323+November!E323+December!E323</f>
        <v>0</v>
      </c>
      <c r="F323" s="4">
        <f>January!F323+February!F323+March!F323+April!F323+May!F323+June!F323+July!F323+August!F323+September!F323+October!F323+November!F323+December!F323</f>
        <v>0</v>
      </c>
      <c r="G323" s="4">
        <f>January!G323+February!G323+March!G323+April!G323+May!G323+June!G323+July!G323+August!G323+September!G323+October!G323+November!G323+December!G323</f>
        <v>0</v>
      </c>
    </row>
    <row r="324" spans="1:7" ht="30" customHeight="1" x14ac:dyDescent="0.25">
      <c r="A324" s="19" t="s">
        <v>54</v>
      </c>
      <c r="B324" s="11" t="s">
        <v>18</v>
      </c>
      <c r="C324" s="3">
        <f>January!C324+February!C324+March!C324+April!C324+May!C324+June!C324+July!C324+August!C324+September!C324+October!C324+November!C324+December!C324</f>
        <v>0</v>
      </c>
      <c r="D324" s="3">
        <f>January!D324+February!D324+March!D324+April!D324+May!D324+June!D324+July!D324+August!D324+September!D324+October!D324+November!D324+December!D324</f>
        <v>0</v>
      </c>
      <c r="E324" s="3">
        <f>January!E324+February!E324+March!E324+April!E324+May!E324+June!E324+July!E324+August!E324+September!E324+October!E324+November!E324+December!E324</f>
        <v>0</v>
      </c>
      <c r="F324" s="3">
        <f>January!F324+February!F324+March!F324+April!F324+May!F324+June!F324+July!F324+August!F324+September!F324+October!F324+November!F324+December!F324</f>
        <v>0</v>
      </c>
      <c r="G324" s="3">
        <f>January!G324+February!G324+March!G324+April!G324+May!G324+June!G324+July!G324+August!G324+September!G324+October!G324+November!G324+December!G324</f>
        <v>0</v>
      </c>
    </row>
    <row r="325" spans="1:7" ht="30" customHeight="1" x14ac:dyDescent="0.25">
      <c r="A325" s="20" t="s">
        <v>54</v>
      </c>
      <c r="B325" s="12" t="s">
        <v>19</v>
      </c>
      <c r="C325" s="4">
        <f>January!C325+February!C325+March!C325+April!C325+May!C325+June!C325+July!C325+August!C325+September!C325+October!C325+November!C325+December!C325</f>
        <v>0</v>
      </c>
      <c r="D325" s="4">
        <f>January!D325+February!D325+March!D325+April!D325+May!D325+June!D325+July!D325+August!D325+September!D325+October!D325+November!D325+December!D325</f>
        <v>0</v>
      </c>
      <c r="E325" s="4">
        <f>January!E325+February!E325+March!E325+April!E325+May!E325+June!E325+July!E325+August!E325+September!E325+October!E325+November!E325+December!E325</f>
        <v>0</v>
      </c>
      <c r="F325" s="4">
        <f>January!F325+February!F325+March!F325+April!F325+May!F325+June!F325+July!F325+August!F325+September!F325+October!F325+November!F325+December!F325</f>
        <v>0</v>
      </c>
      <c r="G325" s="4">
        <f>January!G325+February!G325+March!G325+April!G325+May!G325+June!G325+July!G325+August!G325+September!G325+October!G325+November!G325+December!G325</f>
        <v>0</v>
      </c>
    </row>
    <row r="326" spans="1:7" ht="30" customHeight="1" x14ac:dyDescent="0.25">
      <c r="A326" s="19" t="s">
        <v>54</v>
      </c>
      <c r="B326" s="11" t="s">
        <v>20</v>
      </c>
      <c r="C326" s="3">
        <f>January!C326+February!C326+March!C326+April!C326+May!C326+June!C326+July!C326+August!C326+September!C326+October!C326+November!C326+December!C326</f>
        <v>0</v>
      </c>
      <c r="D326" s="3">
        <f>January!D326+February!D326+March!D326+April!D326+May!D326+June!D326+July!D326+August!D326+September!D326+October!D326+November!D326+December!D326</f>
        <v>0</v>
      </c>
      <c r="E326" s="3">
        <f>January!E326+February!E326+March!E326+April!E326+May!E326+June!E326+July!E326+August!E326+September!E326+October!E326+November!E326+December!E326</f>
        <v>0</v>
      </c>
      <c r="F326" s="3">
        <f>January!F326+February!F326+March!F326+April!F326+May!F326+June!F326+July!F326+August!F326+September!F326+October!F326+November!F326+December!F326</f>
        <v>0</v>
      </c>
      <c r="G326" s="3">
        <f>January!G326+February!G326+March!G326+April!G326+May!G326+June!G326+July!G326+August!G326+September!G326+October!G326+November!G326+December!G326</f>
        <v>0</v>
      </c>
    </row>
    <row r="327" spans="1:7" ht="30" customHeight="1" x14ac:dyDescent="0.25">
      <c r="A327" s="20" t="s">
        <v>54</v>
      </c>
      <c r="B327" s="12" t="s">
        <v>21</v>
      </c>
      <c r="C327" s="4">
        <f>January!C327+February!C327+March!C327+April!C327+May!C327+June!C327+July!C327+August!C327+September!C327+October!C327+November!C327+December!C327</f>
        <v>0</v>
      </c>
      <c r="D327" s="4">
        <f>January!D327+February!D327+March!D327+April!D327+May!D327+June!D327+July!D327+August!D327+September!D327+October!D327+November!D327+December!D327</f>
        <v>0</v>
      </c>
      <c r="E327" s="4">
        <f>January!E327+February!E327+March!E327+April!E327+May!E327+June!E327+July!E327+August!E327+September!E327+October!E327+November!E327+December!E327</f>
        <v>0</v>
      </c>
      <c r="F327" s="4">
        <f>January!F327+February!F327+March!F327+April!F327+May!F327+June!F327+July!F327+August!F327+September!F327+October!F327+November!F327+December!F327</f>
        <v>0</v>
      </c>
      <c r="G327" s="4">
        <f>January!G327+February!G327+March!G327+April!G327+May!G327+June!G327+July!G327+August!G327+September!G327+October!G327+November!G327+December!G327</f>
        <v>0</v>
      </c>
    </row>
    <row r="328" spans="1:7" ht="30" customHeight="1" x14ac:dyDescent="0.25">
      <c r="A328" s="19" t="s">
        <v>54</v>
      </c>
      <c r="B328" s="11" t="s">
        <v>22</v>
      </c>
      <c r="C328" s="3">
        <f>January!C328+February!C328+March!C328+April!C328+May!C328+June!C328+July!C328+August!C328+September!C328+October!C328+November!C328+December!C328</f>
        <v>0</v>
      </c>
      <c r="D328" s="3">
        <f>January!D328+February!D328+March!D328+April!D328+May!D328+June!D328+July!D328+August!D328+September!D328+October!D328+November!D328+December!D328</f>
        <v>0</v>
      </c>
      <c r="E328" s="3">
        <f>January!E328+February!E328+March!E328+April!E328+May!E328+June!E328+July!E328+August!E328+September!E328+October!E328+November!E328+December!E328</f>
        <v>0</v>
      </c>
      <c r="F328" s="3">
        <f>January!F328+February!F328+March!F328+April!F328+May!F328+June!F328+July!F328+August!F328+September!F328+October!F328+November!F328+December!F328</f>
        <v>0</v>
      </c>
      <c r="G328" s="3">
        <f>January!G328+February!G328+March!G328+April!G328+May!G328+June!G328+July!G328+August!G328+September!G328+October!G328+November!G328+December!G328</f>
        <v>0</v>
      </c>
    </row>
    <row r="329" spans="1:7" ht="30" customHeight="1" x14ac:dyDescent="0.25">
      <c r="A329" s="20" t="s">
        <v>54</v>
      </c>
      <c r="B329" s="12" t="s">
        <v>23</v>
      </c>
      <c r="C329" s="4">
        <f>January!C329+February!C329+March!C329+April!C329+May!C329+June!C329+July!C329+August!C329+September!C329+October!C329+November!C329+December!C329</f>
        <v>0</v>
      </c>
      <c r="D329" s="4">
        <f>January!D329+February!D329+March!D329+April!D329+May!D329+June!D329+July!D329+August!D329+September!D329+October!D329+November!D329+December!D329</f>
        <v>0</v>
      </c>
      <c r="E329" s="4">
        <f>January!E329+February!E329+March!E329+April!E329+May!E329+June!E329+July!E329+August!E329+September!E329+October!E329+November!E329+December!E329</f>
        <v>0</v>
      </c>
      <c r="F329" s="4">
        <f>January!F329+February!F329+March!F329+April!F329+May!F329+June!F329+July!F329+August!F329+September!F329+October!F329+November!F329+December!F329</f>
        <v>0</v>
      </c>
      <c r="G329" s="4">
        <f>January!G329+February!G329+March!G329+April!G329+May!G329+June!G329+July!G329+August!G329+September!G329+October!G329+November!G329+December!G329</f>
        <v>0</v>
      </c>
    </row>
    <row r="330" spans="1:7" ht="30" customHeight="1" x14ac:dyDescent="0.25">
      <c r="A330" s="19" t="s">
        <v>54</v>
      </c>
      <c r="B330" s="11" t="s">
        <v>24</v>
      </c>
      <c r="C330" s="3">
        <f>January!C330+February!C330+March!C330+April!C330+May!C330+June!C330+July!C330+August!C330+September!C330+October!C330+November!C330+December!C330</f>
        <v>0</v>
      </c>
      <c r="D330" s="3">
        <f>January!D330+February!D330+March!D330+April!D330+May!D330+June!D330+July!D330+August!D330+September!D330+October!D330+November!D330+December!D330</f>
        <v>0</v>
      </c>
      <c r="E330" s="3">
        <f>January!E330+February!E330+March!E330+April!E330+May!E330+June!E330+July!E330+August!E330+September!E330+October!E330+November!E330+December!E330</f>
        <v>0</v>
      </c>
      <c r="F330" s="3">
        <f>January!F330+February!F330+March!F330+April!F330+May!F330+June!F330+July!F330+August!F330+September!F330+October!F330+November!F330+December!F330</f>
        <v>0</v>
      </c>
      <c r="G330" s="3">
        <f>January!G330+February!G330+March!G330+April!G330+May!G330+June!G330+July!G330+August!G330+September!G330+October!G330+November!G330+December!G330</f>
        <v>0</v>
      </c>
    </row>
    <row r="331" spans="1:7" ht="30" customHeight="1" x14ac:dyDescent="0.25">
      <c r="A331" s="20" t="s">
        <v>54</v>
      </c>
      <c r="B331" s="12" t="s">
        <v>25</v>
      </c>
      <c r="C331" s="4">
        <f>January!C331+February!C331+March!C331+April!C331+May!C331+June!C331+July!C331+August!C331+September!C331+October!C331+November!C331+December!C331</f>
        <v>1218</v>
      </c>
      <c r="D331" s="4">
        <f>January!D331+February!D331+March!D331+April!D331+May!D331+June!D331+July!D331+August!D331+September!D331+October!D331+November!D331+December!D331</f>
        <v>49</v>
      </c>
      <c r="E331" s="4">
        <f>January!E331+February!E331+March!E331+April!E331+May!E331+June!E331+July!E331+August!E331+September!E331+October!E331+November!E331+December!E331</f>
        <v>23</v>
      </c>
      <c r="F331" s="4">
        <f>January!F331+February!F331+March!F331+April!F331+May!F331+June!F331+July!F331+August!F331+September!F331+October!F331+November!F331+December!F331</f>
        <v>1146</v>
      </c>
      <c r="G331" s="4">
        <f>January!G331+February!G331+March!G331+April!G331+May!G331+June!G331+July!G331+August!G331+September!G331+October!G331+November!G331+December!G331</f>
        <v>0</v>
      </c>
    </row>
    <row r="332" spans="1:7" ht="30" customHeight="1" x14ac:dyDescent="0.25">
      <c r="A332" s="19" t="s">
        <v>54</v>
      </c>
      <c r="B332" s="11" t="s">
        <v>26</v>
      </c>
      <c r="C332" s="3">
        <f>January!C332+February!C332+March!C332+April!C332+May!C332+June!C332+July!C332+August!C332+September!C332+October!C332+November!C332+December!C332</f>
        <v>0</v>
      </c>
      <c r="D332" s="3">
        <f>January!D332+February!D332+March!D332+April!D332+May!D332+June!D332+July!D332+August!D332+September!D332+October!D332+November!D332+December!D332</f>
        <v>0</v>
      </c>
      <c r="E332" s="3">
        <f>January!E332+February!E332+March!E332+April!E332+May!E332+June!E332+July!E332+August!E332+September!E332+October!E332+November!E332+December!E332</f>
        <v>0</v>
      </c>
      <c r="F332" s="3">
        <f>January!F332+February!F332+March!F332+April!F332+May!F332+June!F332+July!F332+August!F332+September!F332+October!F332+November!F332+December!F332</f>
        <v>0</v>
      </c>
      <c r="G332" s="3">
        <f>January!G332+February!G332+March!G332+April!G332+May!G332+June!G332+July!G332+August!G332+September!G332+October!G332+November!G332+December!G332</f>
        <v>0</v>
      </c>
    </row>
    <row r="333" spans="1:7" ht="30" customHeight="1" x14ac:dyDescent="0.25">
      <c r="A333" s="20" t="s">
        <v>54</v>
      </c>
      <c r="B333" s="12" t="s">
        <v>27</v>
      </c>
      <c r="C333" s="4">
        <f>January!C333+February!C333+March!C333+April!C333+May!C333+June!C333+July!C333+August!C333+September!C333+October!C333+November!C333+December!C333</f>
        <v>0</v>
      </c>
      <c r="D333" s="4">
        <f>January!D333+February!D333+March!D333+April!D333+May!D333+June!D333+July!D333+August!D333+September!D333+October!D333+November!D333+December!D333</f>
        <v>0</v>
      </c>
      <c r="E333" s="4">
        <f>January!E333+February!E333+March!E333+April!E333+May!E333+June!E333+July!E333+August!E333+September!E333+October!E333+November!E333+December!E333</f>
        <v>0</v>
      </c>
      <c r="F333" s="4">
        <f>January!F333+February!F333+March!F333+April!F333+May!F333+June!F333+July!F333+August!F333+September!F333+October!F333+November!F333+December!F333</f>
        <v>0</v>
      </c>
      <c r="G333" s="4">
        <f>January!G333+February!G333+March!G333+April!G333+May!G333+June!G333+July!G333+August!G333+September!G333+October!G333+November!G333+December!G333</f>
        <v>0</v>
      </c>
    </row>
    <row r="334" spans="1:7" ht="30" customHeight="1" x14ac:dyDescent="0.25">
      <c r="A334" s="19" t="s">
        <v>54</v>
      </c>
      <c r="B334" s="11" t="s">
        <v>28</v>
      </c>
      <c r="C334" s="3">
        <f>January!C334+February!C334+March!C334+April!C334+May!C334+June!C334+July!C334+August!C334+September!C334+October!C334+November!C334+December!C334</f>
        <v>0</v>
      </c>
      <c r="D334" s="3">
        <f>January!D334+February!D334+March!D334+April!D334+May!D334+June!D334+July!D334+August!D334+September!D334+October!D334+November!D334+December!D334</f>
        <v>0</v>
      </c>
      <c r="E334" s="3">
        <f>January!E334+February!E334+March!E334+April!E334+May!E334+June!E334+July!E334+August!E334+September!E334+October!E334+November!E334+December!E334</f>
        <v>0</v>
      </c>
      <c r="F334" s="3">
        <f>January!F334+February!F334+March!F334+April!F334+May!F334+June!F334+July!F334+August!F334+September!F334+October!F334+November!F334+December!F334</f>
        <v>0</v>
      </c>
      <c r="G334" s="3">
        <f>January!G334+February!G334+March!G334+April!G334+May!G334+June!G334+July!G334+August!G334+September!G334+October!G334+November!G334+December!G334</f>
        <v>0</v>
      </c>
    </row>
    <row r="335" spans="1:7" ht="30" customHeight="1" x14ac:dyDescent="0.25">
      <c r="A335" s="20" t="s">
        <v>54</v>
      </c>
      <c r="B335" s="12" t="s">
        <v>29</v>
      </c>
      <c r="C335" s="4">
        <f>January!C335+February!C335+March!C335+April!C335+May!C335+June!C335+July!C335+August!C335+September!C335+October!C335+November!C335+December!C335</f>
        <v>0</v>
      </c>
      <c r="D335" s="4">
        <f>January!D335+February!D335+March!D335+April!D335+May!D335+June!D335+July!D335+August!D335+September!D335+October!D335+November!D335+December!D335</f>
        <v>0</v>
      </c>
      <c r="E335" s="4">
        <f>January!E335+February!E335+March!E335+April!E335+May!E335+June!E335+July!E335+August!E335+September!E335+October!E335+November!E335+December!E335</f>
        <v>0</v>
      </c>
      <c r="F335" s="4">
        <f>January!F335+February!F335+March!F335+April!F335+May!F335+June!F335+July!F335+August!F335+September!F335+October!F335+November!F335+December!F335</f>
        <v>0</v>
      </c>
      <c r="G335" s="4">
        <f>January!G335+February!G335+March!G335+April!G335+May!G335+June!G335+July!G335+August!G335+September!G335+October!G335+November!G335+December!G335</f>
        <v>0</v>
      </c>
    </row>
    <row r="336" spans="1:7" ht="30" customHeight="1" x14ac:dyDescent="0.25">
      <c r="A336" s="19" t="s">
        <v>54</v>
      </c>
      <c r="B336" s="11" t="s">
        <v>30</v>
      </c>
      <c r="C336" s="3">
        <f>January!C336+February!C336+March!C336+April!C336+May!C336+June!C336+July!C336+August!C336+September!C336+October!C336+November!C336+December!C336</f>
        <v>0</v>
      </c>
      <c r="D336" s="3">
        <f>January!D336+February!D336+March!D336+April!D336+May!D336+June!D336+July!D336+August!D336+September!D336+October!D336+November!D336+December!D336</f>
        <v>0</v>
      </c>
      <c r="E336" s="3">
        <f>January!E336+February!E336+March!E336+April!E336+May!E336+June!E336+July!E336+August!E336+September!E336+October!E336+November!E336+December!E336</f>
        <v>0</v>
      </c>
      <c r="F336" s="3">
        <f>January!F336+February!F336+March!F336+April!F336+May!F336+June!F336+July!F336+August!F336+September!F336+October!F336+November!F336+December!F336</f>
        <v>0</v>
      </c>
      <c r="G336" s="3">
        <f>January!G336+February!G336+March!G336+April!G336+May!G336+June!G336+July!G336+August!G336+September!G336+October!G336+November!G336+December!G336</f>
        <v>0</v>
      </c>
    </row>
    <row r="337" spans="1:7" ht="30" customHeight="1" x14ac:dyDescent="0.25">
      <c r="A337" s="20" t="s">
        <v>54</v>
      </c>
      <c r="B337" s="12" t="s">
        <v>31</v>
      </c>
      <c r="C337" s="4">
        <f>January!C337+February!C337+March!C337+April!C337+May!C337+June!C337+July!C337+August!C337+September!C337+October!C337+November!C337+December!C337</f>
        <v>0</v>
      </c>
      <c r="D337" s="4">
        <f>January!D337+February!D337+March!D337+April!D337+May!D337+June!D337+July!D337+August!D337+September!D337+October!D337+November!D337+December!D337</f>
        <v>0</v>
      </c>
      <c r="E337" s="4">
        <f>January!E337+February!E337+March!E337+April!E337+May!E337+June!E337+July!E337+August!E337+September!E337+October!E337+November!E337+December!E337</f>
        <v>0</v>
      </c>
      <c r="F337" s="4">
        <f>January!F337+February!F337+March!F337+April!F337+May!F337+June!F337+July!F337+August!F337+September!F337+October!F337+November!F337+December!F337</f>
        <v>0</v>
      </c>
      <c r="G337" s="4">
        <f>January!G337+February!G337+March!G337+April!G337+May!G337+June!G337+July!G337+August!G337+September!G337+October!G337+November!G337+December!G337</f>
        <v>0</v>
      </c>
    </row>
    <row r="338" spans="1:7" ht="30" customHeight="1" x14ac:dyDescent="0.25">
      <c r="A338" s="19" t="s">
        <v>54</v>
      </c>
      <c r="B338" s="11" t="s">
        <v>32</v>
      </c>
      <c r="C338" s="3">
        <f>January!C338+February!C338+March!C338+April!C338+May!C338+June!C338+July!C338+August!C338+September!C338+October!C338+November!C338+December!C338</f>
        <v>0</v>
      </c>
      <c r="D338" s="3">
        <f>January!D338+February!D338+March!D338+April!D338+May!D338+June!D338+July!D338+August!D338+September!D338+October!D338+November!D338+December!D338</f>
        <v>0</v>
      </c>
      <c r="E338" s="3">
        <f>January!E338+February!E338+March!E338+April!E338+May!E338+June!E338+July!E338+August!E338+September!E338+October!E338+November!E338+December!E338</f>
        <v>0</v>
      </c>
      <c r="F338" s="3">
        <f>January!F338+February!F338+March!F338+April!F338+May!F338+June!F338+July!F338+August!F338+September!F338+October!F338+November!F338+December!F338</f>
        <v>0</v>
      </c>
      <c r="G338" s="3">
        <f>January!G338+February!G338+March!G338+April!G338+May!G338+June!G338+July!G338+August!G338+September!G338+October!G338+November!G338+December!G338</f>
        <v>0</v>
      </c>
    </row>
    <row r="339" spans="1:7" ht="30" customHeight="1" x14ac:dyDescent="0.25">
      <c r="A339" s="20" t="s">
        <v>54</v>
      </c>
      <c r="B339" s="12" t="s">
        <v>33</v>
      </c>
      <c r="C339" s="4">
        <f>January!C339+February!C339+March!C339+April!C339+May!C339+June!C339+July!C339+August!C339+September!C339+October!C339+November!C339+December!C339</f>
        <v>0</v>
      </c>
      <c r="D339" s="4">
        <f>January!D339+February!D339+March!D339+April!D339+May!D339+June!D339+July!D339+August!D339+September!D339+October!D339+November!D339+December!D339</f>
        <v>0</v>
      </c>
      <c r="E339" s="4">
        <f>January!E339+February!E339+March!E339+April!E339+May!E339+June!E339+July!E339+August!E339+September!E339+October!E339+November!E339+December!E339</f>
        <v>0</v>
      </c>
      <c r="F339" s="4">
        <f>January!F339+February!F339+March!F339+April!F339+May!F339+June!F339+July!F339+August!F339+September!F339+October!F339+November!F339+December!F339</f>
        <v>0</v>
      </c>
      <c r="G339" s="4">
        <f>January!G339+February!G339+March!G339+April!G339+May!G339+June!G339+July!G339+August!G339+September!G339+October!G339+November!G339+December!G339</f>
        <v>0</v>
      </c>
    </row>
    <row r="340" spans="1:7" ht="30" customHeight="1" x14ac:dyDescent="0.25">
      <c r="A340" s="19" t="s">
        <v>54</v>
      </c>
      <c r="B340" s="11" t="s">
        <v>34</v>
      </c>
      <c r="C340" s="3">
        <f>January!C340+February!C340+March!C340+April!C340+May!C340+June!C340+July!C340+August!C340+September!C340+October!C340+November!C340+December!C340</f>
        <v>0</v>
      </c>
      <c r="D340" s="3">
        <f>January!D340+February!D340+March!D340+April!D340+May!D340+June!D340+July!D340+August!D340+September!D340+October!D340+November!D340+December!D340</f>
        <v>0</v>
      </c>
      <c r="E340" s="3">
        <f>January!E340+February!E340+March!E340+April!E340+May!E340+June!E340+July!E340+August!E340+September!E340+October!E340+November!E340+December!E340</f>
        <v>0</v>
      </c>
      <c r="F340" s="3">
        <f>January!F340+February!F340+March!F340+April!F340+May!F340+June!F340+July!F340+August!F340+September!F340+October!F340+November!F340+December!F340</f>
        <v>0</v>
      </c>
      <c r="G340" s="3">
        <f>January!G340+February!G340+March!G340+April!G340+May!G340+June!G340+July!G340+August!G340+September!G340+October!G340+November!G340+December!G340</f>
        <v>0</v>
      </c>
    </row>
    <row r="341" spans="1:7" ht="30" customHeight="1" x14ac:dyDescent="0.25">
      <c r="A341" s="20" t="s">
        <v>54</v>
      </c>
      <c r="B341" s="12" t="s">
        <v>35</v>
      </c>
      <c r="C341" s="4">
        <f>January!C341+February!C341+March!C341+April!C341+May!C341+June!C341+July!C341+August!C341+September!C341+October!C341+November!C341+December!C341</f>
        <v>0</v>
      </c>
      <c r="D341" s="4">
        <f>January!D341+February!D341+March!D341+April!D341+May!D341+June!D341+July!D341+August!D341+September!D341+October!D341+November!D341+December!D341</f>
        <v>0</v>
      </c>
      <c r="E341" s="4">
        <f>January!E341+February!E341+March!E341+April!E341+May!E341+June!E341+July!E341+August!E341+September!E341+October!E341+November!E341+December!E341</f>
        <v>0</v>
      </c>
      <c r="F341" s="4">
        <f>January!F341+February!F341+March!F341+April!F341+May!F341+June!F341+July!F341+August!F341+September!F341+October!F341+November!F341+December!F341</f>
        <v>0</v>
      </c>
      <c r="G341" s="4">
        <f>January!G341+February!G341+March!G341+April!G341+May!G341+June!G341+July!G341+August!G341+September!G341+October!G341+November!G341+December!G341</f>
        <v>0</v>
      </c>
    </row>
    <row r="342" spans="1:7" ht="30" customHeight="1" x14ac:dyDescent="0.25">
      <c r="A342" s="19" t="s">
        <v>54</v>
      </c>
      <c r="B342" s="11" t="s">
        <v>36</v>
      </c>
      <c r="C342" s="3">
        <f>January!C342+February!C342+March!C342+April!C342+May!C342+June!C342+July!C342+August!C342+September!C342+October!C342+November!C342+December!C342</f>
        <v>0</v>
      </c>
      <c r="D342" s="3">
        <f>January!D342+February!D342+March!D342+April!D342+May!D342+June!D342+July!D342+August!D342+September!D342+October!D342+November!D342+December!D342</f>
        <v>0</v>
      </c>
      <c r="E342" s="3">
        <f>January!E342+February!E342+March!E342+April!E342+May!E342+June!E342+July!E342+August!E342+September!E342+October!E342+November!E342+December!E342</f>
        <v>0</v>
      </c>
      <c r="F342" s="3">
        <f>January!F342+February!F342+March!F342+April!F342+May!F342+June!F342+July!F342+August!F342+September!F342+October!F342+November!F342+December!F342</f>
        <v>0</v>
      </c>
      <c r="G342" s="3">
        <f>January!G342+February!G342+March!G342+April!G342+May!G342+June!G342+July!G342+August!G342+September!G342+October!G342+November!G342+December!G342</f>
        <v>0</v>
      </c>
    </row>
    <row r="343" spans="1:7" ht="30" customHeight="1" x14ac:dyDescent="0.25">
      <c r="A343" s="20" t="s">
        <v>54</v>
      </c>
      <c r="B343" s="12" t="s">
        <v>37</v>
      </c>
      <c r="C343" s="4">
        <f>January!C343+February!C343+March!C343+April!C343+May!C343+June!C343+July!C343+August!C343+September!C343+October!C343+November!C343+December!C343</f>
        <v>0</v>
      </c>
      <c r="D343" s="4">
        <f>January!D343+February!D343+March!D343+April!D343+May!D343+June!D343+July!D343+August!D343+September!D343+October!D343+November!D343+December!D343</f>
        <v>0</v>
      </c>
      <c r="E343" s="4">
        <f>January!E343+February!E343+March!E343+April!E343+May!E343+June!E343+July!E343+August!E343+September!E343+October!E343+November!E343+December!E343</f>
        <v>0</v>
      </c>
      <c r="F343" s="4">
        <f>January!F343+February!F343+March!F343+April!F343+May!F343+June!F343+July!F343+August!F343+September!F343+October!F343+November!F343+December!F343</f>
        <v>0</v>
      </c>
      <c r="G343" s="4">
        <f>January!G343+February!G343+March!G343+April!G343+May!G343+June!G343+July!G343+August!G343+September!G343+October!G343+November!G343+December!G343</f>
        <v>0</v>
      </c>
    </row>
    <row r="344" spans="1:7" ht="30" customHeight="1" x14ac:dyDescent="0.25">
      <c r="A344" s="19" t="s">
        <v>54</v>
      </c>
      <c r="B344" s="11" t="s">
        <v>38</v>
      </c>
      <c r="C344" s="3">
        <f>January!C344+February!C344+March!C344+April!C344+May!C344+June!C344+July!C344+August!C344+September!C344+October!C344+November!C344+December!C344</f>
        <v>0</v>
      </c>
      <c r="D344" s="3">
        <f>January!D344+February!D344+March!D344+April!D344+May!D344+June!D344+July!D344+August!D344+September!D344+October!D344+November!D344+December!D344</f>
        <v>0</v>
      </c>
      <c r="E344" s="3">
        <f>January!E344+February!E344+March!E344+April!E344+May!E344+June!E344+July!E344+August!E344+September!E344+October!E344+November!E344+December!E344</f>
        <v>0</v>
      </c>
      <c r="F344" s="3">
        <f>January!F344+February!F344+March!F344+April!F344+May!F344+June!F344+July!F344+August!F344+September!F344+October!F344+November!F344+December!F344</f>
        <v>0</v>
      </c>
      <c r="G344" s="3">
        <f>January!G344+February!G344+March!G344+April!G344+May!G344+June!G344+July!G344+August!G344+September!G344+October!G344+November!G344+December!G344</f>
        <v>0</v>
      </c>
    </row>
    <row r="345" spans="1:7" ht="30" customHeight="1" x14ac:dyDescent="0.25">
      <c r="A345" s="20" t="s">
        <v>54</v>
      </c>
      <c r="B345" s="12" t="s">
        <v>39</v>
      </c>
      <c r="C345" s="4">
        <f>January!C345+February!C345+March!C345+April!C345+May!C345+June!C345+July!C345+August!C345+September!C345+October!C345+November!C345+December!C345</f>
        <v>0</v>
      </c>
      <c r="D345" s="4">
        <f>January!D345+February!D345+March!D345+April!D345+May!D345+June!D345+July!D345+August!D345+September!D345+October!D345+November!D345+December!D345</f>
        <v>0</v>
      </c>
      <c r="E345" s="4">
        <f>January!E345+February!E345+March!E345+April!E345+May!E345+June!E345+July!E345+August!E345+September!E345+October!E345+November!E345+December!E345</f>
        <v>0</v>
      </c>
      <c r="F345" s="4">
        <f>January!F345+February!F345+March!F345+April!F345+May!F345+June!F345+July!F345+August!F345+September!F345+October!F345+November!F345+December!F345</f>
        <v>0</v>
      </c>
      <c r="G345" s="4">
        <f>January!G345+February!G345+March!G345+April!G345+May!G345+June!G345+July!G345+August!G345+September!G345+October!G345+November!G345+December!G345</f>
        <v>0</v>
      </c>
    </row>
    <row r="346" spans="1:7" ht="30" customHeight="1" x14ac:dyDescent="0.25">
      <c r="A346" s="19" t="s">
        <v>54</v>
      </c>
      <c r="B346" s="11" t="s">
        <v>40</v>
      </c>
      <c r="C346" s="3">
        <f>January!C346+February!C346+March!C346+April!C346+May!C346+June!C346+July!C346+August!C346+September!C346+October!C346+November!C346+December!C346</f>
        <v>0</v>
      </c>
      <c r="D346" s="3">
        <f>January!D346+February!D346+March!D346+April!D346+May!D346+June!D346+July!D346+August!D346+September!D346+October!D346+November!D346+December!D346</f>
        <v>0</v>
      </c>
      <c r="E346" s="3">
        <f>January!E346+February!E346+March!E346+April!E346+May!E346+June!E346+July!E346+August!E346+September!E346+October!E346+November!E346+December!E346</f>
        <v>0</v>
      </c>
      <c r="F346" s="3">
        <f>January!F346+February!F346+March!F346+April!F346+May!F346+June!F346+July!F346+August!F346+September!F346+October!F346+November!F346+December!F346</f>
        <v>0</v>
      </c>
      <c r="G346" s="3">
        <f>January!G346+February!G346+March!G346+April!G346+May!G346+June!G346+July!G346+August!G346+September!G346+October!G346+November!G346+December!G346</f>
        <v>0</v>
      </c>
    </row>
    <row r="347" spans="1:7" ht="30" customHeight="1" x14ac:dyDescent="0.25">
      <c r="A347" s="20" t="s">
        <v>54</v>
      </c>
      <c r="B347" s="12" t="s">
        <v>41</v>
      </c>
      <c r="C347" s="4">
        <f>January!C347+February!C347+March!C347+April!C347+May!C347+June!C347+July!C347+August!C347+September!C347+October!C347+November!C347+December!C347</f>
        <v>0</v>
      </c>
      <c r="D347" s="4">
        <f>January!D347+February!D347+March!D347+April!D347+May!D347+June!D347+July!D347+August!D347+September!D347+October!D347+November!D347+December!D347</f>
        <v>0</v>
      </c>
      <c r="E347" s="4">
        <f>January!E347+February!E347+March!E347+April!E347+May!E347+June!E347+July!E347+August!E347+September!E347+October!E347+November!E347+December!E347</f>
        <v>0</v>
      </c>
      <c r="F347" s="4">
        <f>January!F347+February!F347+March!F347+April!F347+May!F347+June!F347+July!F347+August!F347+September!F347+October!F347+November!F347+December!F347</f>
        <v>0</v>
      </c>
      <c r="G347" s="4">
        <f>January!G347+February!G347+March!G347+April!G347+May!G347+June!G347+July!G347+August!G347+September!G347+October!G347+November!G347+December!G347</f>
        <v>0</v>
      </c>
    </row>
    <row r="348" spans="1:7" ht="30" customHeight="1" x14ac:dyDescent="0.25">
      <c r="A348" s="19" t="s">
        <v>54</v>
      </c>
      <c r="B348" s="11" t="s">
        <v>42</v>
      </c>
      <c r="C348" s="3">
        <f>January!C348+February!C348+March!C348+April!C348+May!C348+June!C348+July!C348+August!C348+September!C348+October!C348+November!C348+December!C348</f>
        <v>0</v>
      </c>
      <c r="D348" s="3">
        <f>January!D348+February!D348+March!D348+April!D348+May!D348+June!D348+July!D348+August!D348+September!D348+October!D348+November!D348+December!D348</f>
        <v>0</v>
      </c>
      <c r="E348" s="3">
        <f>January!E348+February!E348+March!E348+April!E348+May!E348+June!E348+July!E348+August!E348+September!E348+October!E348+November!E348+December!E348</f>
        <v>0</v>
      </c>
      <c r="F348" s="3">
        <f>January!F348+February!F348+March!F348+April!F348+May!F348+June!F348+July!F348+August!F348+September!F348+October!F348+November!F348+December!F348</f>
        <v>0</v>
      </c>
      <c r="G348" s="3">
        <f>January!G348+February!G348+March!G348+April!G348+May!G348+June!G348+July!G348+August!G348+September!G348+October!G348+November!G348+December!G348</f>
        <v>0</v>
      </c>
    </row>
    <row r="349" spans="1:7" ht="30" customHeight="1" x14ac:dyDescent="0.25">
      <c r="A349" s="20" t="s">
        <v>54</v>
      </c>
      <c r="B349" s="12" t="s">
        <v>43</v>
      </c>
      <c r="C349" s="4">
        <f>January!C349+February!C349+March!C349+April!C349+May!C349+June!C349+July!C349+August!C349+September!C349+October!C349+November!C349+December!C349</f>
        <v>0</v>
      </c>
      <c r="D349" s="4">
        <f>January!D349+February!D349+March!D349+April!D349+May!D349+June!D349+July!D349+August!D349+September!D349+October!D349+November!D349+December!D349</f>
        <v>0</v>
      </c>
      <c r="E349" s="4">
        <f>January!E349+February!E349+March!E349+April!E349+May!E349+June!E349+July!E349+August!E349+September!E349+October!E349+November!E349+December!E349</f>
        <v>0</v>
      </c>
      <c r="F349" s="4">
        <f>January!F349+February!F349+March!F349+April!F349+May!F349+June!F349+July!F349+August!F349+September!F349+October!F349+November!F349+December!F349</f>
        <v>0</v>
      </c>
      <c r="G349" s="4">
        <f>January!G349+February!G349+March!G349+April!G349+May!G349+June!G349+July!G349+August!G349+September!G349+October!G349+November!G349+December!G349</f>
        <v>0</v>
      </c>
    </row>
    <row r="350" spans="1:7" ht="30" customHeight="1" x14ac:dyDescent="0.25">
      <c r="A350" s="19" t="s">
        <v>54</v>
      </c>
      <c r="B350" s="11" t="s">
        <v>44</v>
      </c>
      <c r="C350" s="3">
        <f>January!C350+February!C350+March!C350+April!C350+May!C350+June!C350+July!C350+August!C350+September!C350+October!C350+November!C350+December!C350</f>
        <v>0</v>
      </c>
      <c r="D350" s="3">
        <f>January!D350+February!D350+March!D350+April!D350+May!D350+June!D350+July!D350+August!D350+September!D350+October!D350+November!D350+December!D350</f>
        <v>0</v>
      </c>
      <c r="E350" s="3">
        <f>January!E350+February!E350+March!E350+April!E350+May!E350+June!E350+July!E350+August!E350+September!E350+October!E350+November!E350+December!E350</f>
        <v>0</v>
      </c>
      <c r="F350" s="3">
        <f>January!F350+February!F350+March!F350+April!F350+May!F350+June!F350+July!F350+August!F350+September!F350+October!F350+November!F350+December!F350</f>
        <v>0</v>
      </c>
      <c r="G350" s="3">
        <f>January!G350+February!G350+March!G350+April!G350+May!G350+June!G350+July!G350+August!G350+September!G350+October!G350+November!G350+December!G350</f>
        <v>0</v>
      </c>
    </row>
    <row r="351" spans="1:7" ht="30" customHeight="1" x14ac:dyDescent="0.25">
      <c r="A351" s="20" t="s">
        <v>54</v>
      </c>
      <c r="B351" s="12" t="s">
        <v>45</v>
      </c>
      <c r="C351" s="4">
        <f>January!C351+February!C351+March!C351+April!C351+May!C351+June!C351+July!C351+August!C351+September!C351+October!C351+November!C351+December!C351</f>
        <v>0</v>
      </c>
      <c r="D351" s="4">
        <f>January!D351+February!D351+March!D351+April!D351+May!D351+June!D351+July!D351+August!D351+September!D351+October!D351+November!D351+December!D351</f>
        <v>0</v>
      </c>
      <c r="E351" s="4">
        <f>January!E351+February!E351+March!E351+April!E351+May!E351+June!E351+July!E351+August!E351+September!E351+October!E351+November!E351+December!E351</f>
        <v>0</v>
      </c>
      <c r="F351" s="4">
        <f>January!F351+February!F351+March!F351+April!F351+May!F351+June!F351+July!F351+August!F351+September!F351+October!F351+November!F351+December!F351</f>
        <v>0</v>
      </c>
      <c r="G351" s="4">
        <f>January!G351+February!G351+March!G351+April!G351+May!G351+June!G351+July!G351+August!G351+September!G351+October!G351+November!G351+December!G351</f>
        <v>0</v>
      </c>
    </row>
    <row r="352" spans="1:7" ht="30" customHeight="1" x14ac:dyDescent="0.25">
      <c r="A352" s="19" t="s">
        <v>54</v>
      </c>
      <c r="B352" s="11" t="s">
        <v>46</v>
      </c>
      <c r="C352" s="3">
        <f>January!C352+February!C352+March!C352+April!C352+May!C352+June!C352+July!C352+August!C352+September!C352+October!C352+November!C352+December!C352</f>
        <v>0</v>
      </c>
      <c r="D352" s="3">
        <f>January!D352+February!D352+March!D352+April!D352+May!D352+June!D352+July!D352+August!D352+September!D352+October!D352+November!D352+December!D352</f>
        <v>0</v>
      </c>
      <c r="E352" s="3">
        <f>January!E352+February!E352+March!E352+April!E352+May!E352+June!E352+July!E352+August!E352+September!E352+October!E352+November!E352+December!E352</f>
        <v>0</v>
      </c>
      <c r="F352" s="3">
        <f>January!F352+February!F352+March!F352+April!F352+May!F352+June!F352+July!F352+August!F352+September!F352+October!F352+November!F352+December!F352</f>
        <v>0</v>
      </c>
      <c r="G352" s="3">
        <f>January!G352+February!G352+March!G352+April!G352+May!G352+June!G352+July!G352+August!G352+September!G352+October!G352+November!G352+December!G352</f>
        <v>0</v>
      </c>
    </row>
    <row r="353" spans="1:7" ht="30" customHeight="1" x14ac:dyDescent="0.25">
      <c r="A353" s="21" t="s">
        <v>55</v>
      </c>
      <c r="B353" s="13" t="s">
        <v>8</v>
      </c>
      <c r="C353" s="5">
        <f>January!C353+February!C353+March!C353+April!C353+May!C353+June!C353+July!C353+August!C353+September!C353+October!C353+November!C353+December!C353</f>
        <v>0</v>
      </c>
      <c r="D353" s="5">
        <f>January!D353+February!D353+March!D353+April!D353+May!D353+June!D353+July!D353+August!D353+September!D353+October!D353+November!D353+December!D353</f>
        <v>0</v>
      </c>
      <c r="E353" s="5">
        <f>January!E353+February!E353+March!E353+April!E353+May!E353+June!E353+July!E353+August!E353+September!E353+October!E353+November!E353+December!E353</f>
        <v>0</v>
      </c>
      <c r="F353" s="5">
        <f>January!F353+February!F353+March!F353+April!F353+May!F353+June!F353+July!F353+August!F353+September!F353+October!F353+November!F353+December!F353</f>
        <v>0</v>
      </c>
      <c r="G353" s="5">
        <f>January!G353+February!G353+March!G353+April!G353+May!G353+June!G353+July!G353+August!G353+September!G353+October!G353+November!G353+December!G353</f>
        <v>0</v>
      </c>
    </row>
    <row r="354" spans="1:7" ht="30" customHeight="1" x14ac:dyDescent="0.25">
      <c r="A354" s="22" t="s">
        <v>55</v>
      </c>
      <c r="B354" s="14" t="s">
        <v>9</v>
      </c>
      <c r="C354" s="6">
        <f>January!C354+February!C354+March!C354+April!C354+May!C354+June!C354+July!C354+August!C354+September!C354+October!C354+November!C354+December!C354</f>
        <v>0</v>
      </c>
      <c r="D354" s="6">
        <f>January!D354+February!D354+March!D354+April!D354+May!D354+June!D354+July!D354+August!D354+September!D354+October!D354+November!D354+December!D354</f>
        <v>0</v>
      </c>
      <c r="E354" s="6">
        <f>January!E354+February!E354+March!E354+April!E354+May!E354+June!E354+July!E354+August!E354+September!E354+October!E354+November!E354+December!E354</f>
        <v>0</v>
      </c>
      <c r="F354" s="6">
        <f>January!F354+February!F354+March!F354+April!F354+May!F354+June!F354+July!F354+August!F354+September!F354+October!F354+November!F354+December!F354</f>
        <v>0</v>
      </c>
      <c r="G354" s="6">
        <f>January!G354+February!G354+March!G354+April!G354+May!G354+June!G354+July!G354+August!G354+September!G354+October!G354+November!G354+December!G354</f>
        <v>0</v>
      </c>
    </row>
    <row r="355" spans="1:7" ht="30" customHeight="1" x14ac:dyDescent="0.25">
      <c r="A355" s="21" t="s">
        <v>55</v>
      </c>
      <c r="B355" s="13" t="s">
        <v>10</v>
      </c>
      <c r="C355" s="5">
        <f>January!C355+February!C355+March!C355+April!C355+May!C355+June!C355+July!C355+August!C355+September!C355+October!C355+November!C355+December!C355</f>
        <v>0</v>
      </c>
      <c r="D355" s="5">
        <f>January!D355+February!D355+March!D355+April!D355+May!D355+June!D355+July!D355+August!D355+September!D355+October!D355+November!D355+December!D355</f>
        <v>0</v>
      </c>
      <c r="E355" s="5">
        <f>January!E355+February!E355+March!E355+April!E355+May!E355+June!E355+July!E355+August!E355+September!E355+October!E355+November!E355+December!E355</f>
        <v>0</v>
      </c>
      <c r="F355" s="5">
        <f>January!F355+February!F355+March!F355+April!F355+May!F355+June!F355+July!F355+August!F355+September!F355+October!F355+November!F355+December!F355</f>
        <v>0</v>
      </c>
      <c r="G355" s="5">
        <f>January!G355+February!G355+March!G355+April!G355+May!G355+June!G355+July!G355+August!G355+September!G355+October!G355+November!G355+December!G355</f>
        <v>0</v>
      </c>
    </row>
    <row r="356" spans="1:7" ht="30" customHeight="1" x14ac:dyDescent="0.25">
      <c r="A356" s="22" t="s">
        <v>55</v>
      </c>
      <c r="B356" s="14" t="s">
        <v>11</v>
      </c>
      <c r="C356" s="6">
        <f>January!C356+February!C356+March!C356+April!C356+May!C356+June!C356+July!C356+August!C356+September!C356+October!C356+November!C356+December!C356</f>
        <v>0</v>
      </c>
      <c r="D356" s="6">
        <f>January!D356+February!D356+March!D356+April!D356+May!D356+June!D356+July!D356+August!D356+September!D356+October!D356+November!D356+December!D356</f>
        <v>0</v>
      </c>
      <c r="E356" s="6">
        <f>January!E356+February!E356+March!E356+April!E356+May!E356+June!E356+July!E356+August!E356+September!E356+October!E356+November!E356+December!E356</f>
        <v>0</v>
      </c>
      <c r="F356" s="6">
        <f>January!F356+February!F356+March!F356+April!F356+May!F356+June!F356+July!F356+August!F356+September!F356+October!F356+November!F356+December!F356</f>
        <v>0</v>
      </c>
      <c r="G356" s="6">
        <f>January!G356+February!G356+March!G356+April!G356+May!G356+June!G356+July!G356+August!G356+September!G356+October!G356+November!G356+December!G356</f>
        <v>0</v>
      </c>
    </row>
    <row r="357" spans="1:7" ht="30" customHeight="1" x14ac:dyDescent="0.25">
      <c r="A357" s="21" t="s">
        <v>55</v>
      </c>
      <c r="B357" s="13" t="s">
        <v>12</v>
      </c>
      <c r="C357" s="5">
        <f>January!C357+February!C357+March!C357+April!C357+May!C357+June!C357+July!C357+August!C357+September!C357+October!C357+November!C357+December!C357</f>
        <v>0</v>
      </c>
      <c r="D357" s="5">
        <f>January!D357+February!D357+March!D357+April!D357+May!D357+June!D357+July!D357+August!D357+September!D357+October!D357+November!D357+December!D357</f>
        <v>0</v>
      </c>
      <c r="E357" s="5">
        <f>January!E357+February!E357+March!E357+April!E357+May!E357+June!E357+July!E357+August!E357+September!E357+October!E357+November!E357+December!E357</f>
        <v>0</v>
      </c>
      <c r="F357" s="5">
        <f>January!F357+February!F357+March!F357+April!F357+May!F357+June!F357+July!F357+August!F357+September!F357+October!F357+November!F357+December!F357</f>
        <v>0</v>
      </c>
      <c r="G357" s="5">
        <f>January!G357+February!G357+March!G357+April!G357+May!G357+June!G357+July!G357+August!G357+September!G357+October!G357+November!G357+December!G357</f>
        <v>0</v>
      </c>
    </row>
    <row r="358" spans="1:7" ht="30" customHeight="1" x14ac:dyDescent="0.25">
      <c r="A358" s="22" t="s">
        <v>55</v>
      </c>
      <c r="B358" s="14" t="s">
        <v>13</v>
      </c>
      <c r="C358" s="6">
        <f>January!C358+February!C358+March!C358+April!C358+May!C358+June!C358+July!C358+August!C358+September!C358+October!C358+November!C358+December!C358</f>
        <v>0</v>
      </c>
      <c r="D358" s="6">
        <f>January!D358+February!D358+March!D358+April!D358+May!D358+June!D358+July!D358+August!D358+September!D358+October!D358+November!D358+December!D358</f>
        <v>0</v>
      </c>
      <c r="E358" s="6">
        <f>January!E358+February!E358+March!E358+April!E358+May!E358+June!E358+July!E358+August!E358+September!E358+October!E358+November!E358+December!E358</f>
        <v>0</v>
      </c>
      <c r="F358" s="6">
        <f>January!F358+February!F358+March!F358+April!F358+May!F358+June!F358+July!F358+August!F358+September!F358+October!F358+November!F358+December!F358</f>
        <v>0</v>
      </c>
      <c r="G358" s="6">
        <f>January!G358+February!G358+March!G358+April!G358+May!G358+June!G358+July!G358+August!G358+September!G358+October!G358+November!G358+December!G358</f>
        <v>0</v>
      </c>
    </row>
    <row r="359" spans="1:7" ht="30" customHeight="1" x14ac:dyDescent="0.25">
      <c r="A359" s="21" t="s">
        <v>55</v>
      </c>
      <c r="B359" s="13" t="s">
        <v>14</v>
      </c>
      <c r="C359" s="5">
        <f>January!C359+February!C359+March!C359+April!C359+May!C359+June!C359+July!C359+August!C359+September!C359+October!C359+November!C359+December!C359</f>
        <v>0</v>
      </c>
      <c r="D359" s="5">
        <f>January!D359+February!D359+March!D359+April!D359+May!D359+June!D359+July!D359+August!D359+September!D359+October!D359+November!D359+December!D359</f>
        <v>0</v>
      </c>
      <c r="E359" s="5">
        <f>January!E359+February!E359+March!E359+April!E359+May!E359+June!E359+July!E359+August!E359+September!E359+October!E359+November!E359+December!E359</f>
        <v>0</v>
      </c>
      <c r="F359" s="5">
        <f>January!F359+February!F359+March!F359+April!F359+May!F359+June!F359+July!F359+August!F359+September!F359+October!F359+November!F359+December!F359</f>
        <v>0</v>
      </c>
      <c r="G359" s="5">
        <f>January!G359+February!G359+March!G359+April!G359+May!G359+June!G359+July!G359+August!G359+September!G359+October!G359+November!G359+December!G359</f>
        <v>0</v>
      </c>
    </row>
    <row r="360" spans="1:7" ht="30" customHeight="1" x14ac:dyDescent="0.25">
      <c r="A360" s="22" t="s">
        <v>55</v>
      </c>
      <c r="B360" s="14" t="s">
        <v>15</v>
      </c>
      <c r="C360" s="6">
        <f>January!C360+February!C360+March!C360+April!C360+May!C360+June!C360+July!C360+August!C360+September!C360+October!C360+November!C360+December!C360</f>
        <v>0</v>
      </c>
      <c r="D360" s="6">
        <f>January!D360+February!D360+March!D360+April!D360+May!D360+June!D360+July!D360+August!D360+September!D360+October!D360+November!D360+December!D360</f>
        <v>0</v>
      </c>
      <c r="E360" s="6">
        <f>January!E360+February!E360+March!E360+April!E360+May!E360+June!E360+July!E360+August!E360+September!E360+October!E360+November!E360+December!E360</f>
        <v>0</v>
      </c>
      <c r="F360" s="6">
        <f>January!F360+February!F360+March!F360+April!F360+May!F360+June!F360+July!F360+August!F360+September!F360+October!F360+November!F360+December!F360</f>
        <v>0</v>
      </c>
      <c r="G360" s="6">
        <f>January!G360+February!G360+March!G360+April!G360+May!G360+June!G360+July!G360+August!G360+September!G360+October!G360+November!G360+December!G360</f>
        <v>0</v>
      </c>
    </row>
    <row r="361" spans="1:7" ht="30" customHeight="1" x14ac:dyDescent="0.25">
      <c r="A361" s="21" t="s">
        <v>55</v>
      </c>
      <c r="B361" s="13" t="s">
        <v>16</v>
      </c>
      <c r="C361" s="5">
        <f>January!C361+February!C361+March!C361+April!C361+May!C361+June!C361+July!C361+August!C361+September!C361+October!C361+November!C361+December!C361</f>
        <v>0</v>
      </c>
      <c r="D361" s="5">
        <f>January!D361+February!D361+March!D361+April!D361+May!D361+June!D361+July!D361+August!D361+September!D361+October!D361+November!D361+December!D361</f>
        <v>0</v>
      </c>
      <c r="E361" s="5">
        <f>January!E361+February!E361+March!E361+April!E361+May!E361+June!E361+July!E361+August!E361+September!E361+October!E361+November!E361+December!E361</f>
        <v>0</v>
      </c>
      <c r="F361" s="5">
        <f>January!F361+February!F361+March!F361+April!F361+May!F361+June!F361+July!F361+August!F361+September!F361+October!F361+November!F361+December!F361</f>
        <v>0</v>
      </c>
      <c r="G361" s="5">
        <f>January!G361+February!G361+March!G361+April!G361+May!G361+June!G361+July!G361+August!G361+September!G361+October!G361+November!G361+December!G361</f>
        <v>0</v>
      </c>
    </row>
    <row r="362" spans="1:7" ht="30" customHeight="1" x14ac:dyDescent="0.25">
      <c r="A362" s="22" t="s">
        <v>55</v>
      </c>
      <c r="B362" s="14" t="s">
        <v>17</v>
      </c>
      <c r="C362" s="6">
        <f>January!C362+February!C362+March!C362+April!C362+May!C362+June!C362+July!C362+August!C362+September!C362+October!C362+November!C362+December!C362</f>
        <v>0</v>
      </c>
      <c r="D362" s="6">
        <f>January!D362+February!D362+March!D362+April!D362+May!D362+June!D362+July!D362+August!D362+September!D362+October!D362+November!D362+December!D362</f>
        <v>0</v>
      </c>
      <c r="E362" s="6">
        <f>January!E362+February!E362+March!E362+April!E362+May!E362+June!E362+July!E362+August!E362+September!E362+October!E362+November!E362+December!E362</f>
        <v>0</v>
      </c>
      <c r="F362" s="6">
        <f>January!F362+February!F362+March!F362+April!F362+May!F362+June!F362+July!F362+August!F362+September!F362+October!F362+November!F362+December!F362</f>
        <v>0</v>
      </c>
      <c r="G362" s="6">
        <f>January!G362+February!G362+March!G362+April!G362+May!G362+June!G362+July!G362+August!G362+September!G362+October!G362+November!G362+December!G362</f>
        <v>0</v>
      </c>
    </row>
    <row r="363" spans="1:7" ht="30" customHeight="1" x14ac:dyDescent="0.25">
      <c r="A363" s="21" t="s">
        <v>55</v>
      </c>
      <c r="B363" s="13" t="s">
        <v>18</v>
      </c>
      <c r="C363" s="5">
        <f>January!C363+February!C363+March!C363+April!C363+May!C363+June!C363+July!C363+August!C363+September!C363+October!C363+November!C363+December!C363</f>
        <v>0</v>
      </c>
      <c r="D363" s="5">
        <f>January!D363+February!D363+March!D363+April!D363+May!D363+June!D363+July!D363+August!D363+September!D363+October!D363+November!D363+December!D363</f>
        <v>0</v>
      </c>
      <c r="E363" s="5">
        <f>January!E363+February!E363+March!E363+April!E363+May!E363+June!E363+July!E363+August!E363+September!E363+October!E363+November!E363+December!E363</f>
        <v>0</v>
      </c>
      <c r="F363" s="5">
        <f>January!F363+February!F363+March!F363+April!F363+May!F363+June!F363+July!F363+August!F363+September!F363+October!F363+November!F363+December!F363</f>
        <v>0</v>
      </c>
      <c r="G363" s="5">
        <f>January!G363+February!G363+March!G363+April!G363+May!G363+June!G363+July!G363+August!G363+September!G363+October!G363+November!G363+December!G363</f>
        <v>0</v>
      </c>
    </row>
    <row r="364" spans="1:7" ht="30" customHeight="1" x14ac:dyDescent="0.25">
      <c r="A364" s="22" t="s">
        <v>55</v>
      </c>
      <c r="B364" s="14" t="s">
        <v>19</v>
      </c>
      <c r="C364" s="6">
        <f>January!C364+February!C364+March!C364+April!C364+May!C364+June!C364+July!C364+August!C364+September!C364+October!C364+November!C364+December!C364</f>
        <v>0</v>
      </c>
      <c r="D364" s="6">
        <f>January!D364+February!D364+March!D364+April!D364+May!D364+June!D364+July!D364+August!D364+September!D364+October!D364+November!D364+December!D364</f>
        <v>0</v>
      </c>
      <c r="E364" s="6">
        <f>January!E364+February!E364+March!E364+April!E364+May!E364+June!E364+July!E364+August!E364+September!E364+October!E364+November!E364+December!E364</f>
        <v>0</v>
      </c>
      <c r="F364" s="6">
        <f>January!F364+February!F364+March!F364+April!F364+May!F364+June!F364+July!F364+August!F364+September!F364+October!F364+November!F364+December!F364</f>
        <v>0</v>
      </c>
      <c r="G364" s="6">
        <f>January!G364+February!G364+March!G364+April!G364+May!G364+June!G364+July!G364+August!G364+September!G364+October!G364+November!G364+December!G364</f>
        <v>0</v>
      </c>
    </row>
    <row r="365" spans="1:7" ht="30" customHeight="1" x14ac:dyDescent="0.25">
      <c r="A365" s="21" t="s">
        <v>55</v>
      </c>
      <c r="B365" s="13" t="s">
        <v>20</v>
      </c>
      <c r="C365" s="5">
        <f>January!C365+February!C365+March!C365+April!C365+May!C365+June!C365+July!C365+August!C365+September!C365+October!C365+November!C365+December!C365</f>
        <v>0</v>
      </c>
      <c r="D365" s="5">
        <f>January!D365+February!D365+March!D365+April!D365+May!D365+June!D365+July!D365+August!D365+September!D365+October!D365+November!D365+December!D365</f>
        <v>0</v>
      </c>
      <c r="E365" s="5">
        <f>January!E365+February!E365+March!E365+April!E365+May!E365+June!E365+July!E365+August!E365+September!E365+October!E365+November!E365+December!E365</f>
        <v>0</v>
      </c>
      <c r="F365" s="5">
        <f>January!F365+February!F365+March!F365+April!F365+May!F365+June!F365+July!F365+August!F365+September!F365+October!F365+November!F365+December!F365</f>
        <v>0</v>
      </c>
      <c r="G365" s="5">
        <f>January!G365+February!G365+March!G365+April!G365+May!G365+June!G365+July!G365+August!G365+September!G365+October!G365+November!G365+December!G365</f>
        <v>0</v>
      </c>
    </row>
    <row r="366" spans="1:7" ht="30" customHeight="1" x14ac:dyDescent="0.25">
      <c r="A366" s="22" t="s">
        <v>55</v>
      </c>
      <c r="B366" s="14" t="s">
        <v>21</v>
      </c>
      <c r="C366" s="6">
        <f>January!C366+February!C366+March!C366+April!C366+May!C366+June!C366+July!C366+August!C366+September!C366+October!C366+November!C366+December!C366</f>
        <v>0</v>
      </c>
      <c r="D366" s="6">
        <f>January!D366+February!D366+March!D366+April!D366+May!D366+June!D366+July!D366+August!D366+September!D366+October!D366+November!D366+December!D366</f>
        <v>0</v>
      </c>
      <c r="E366" s="6">
        <f>January!E366+February!E366+March!E366+April!E366+May!E366+June!E366+July!E366+August!E366+September!E366+October!E366+November!E366+December!E366</f>
        <v>0</v>
      </c>
      <c r="F366" s="6">
        <f>January!F366+February!F366+March!F366+April!F366+May!F366+June!F366+July!F366+August!F366+September!F366+October!F366+November!F366+December!F366</f>
        <v>0</v>
      </c>
      <c r="G366" s="6">
        <f>January!G366+February!G366+March!G366+April!G366+May!G366+June!G366+July!G366+August!G366+September!G366+October!G366+November!G366+December!G366</f>
        <v>0</v>
      </c>
    </row>
    <row r="367" spans="1:7" ht="30" customHeight="1" x14ac:dyDescent="0.25">
      <c r="A367" s="21" t="s">
        <v>55</v>
      </c>
      <c r="B367" s="13" t="s">
        <v>22</v>
      </c>
      <c r="C367" s="5">
        <f>January!C367+February!C367+March!C367+April!C367+May!C367+June!C367+July!C367+August!C367+September!C367+October!C367+November!C367+December!C367</f>
        <v>0</v>
      </c>
      <c r="D367" s="5">
        <f>January!D367+February!D367+March!D367+April!D367+May!D367+June!D367+July!D367+August!D367+September!D367+October!D367+November!D367+December!D367</f>
        <v>0</v>
      </c>
      <c r="E367" s="5">
        <f>January!E367+February!E367+March!E367+April!E367+May!E367+June!E367+July!E367+August!E367+September!E367+October!E367+November!E367+December!E367</f>
        <v>0</v>
      </c>
      <c r="F367" s="5">
        <f>January!F367+February!F367+March!F367+April!F367+May!F367+June!F367+July!F367+August!F367+September!F367+October!F367+November!F367+December!F367</f>
        <v>0</v>
      </c>
      <c r="G367" s="5">
        <f>January!G367+February!G367+March!G367+April!G367+May!G367+June!G367+July!G367+August!G367+September!G367+October!G367+November!G367+December!G367</f>
        <v>0</v>
      </c>
    </row>
    <row r="368" spans="1:7" ht="30" customHeight="1" x14ac:dyDescent="0.25">
      <c r="A368" s="22" t="s">
        <v>55</v>
      </c>
      <c r="B368" s="14" t="s">
        <v>23</v>
      </c>
      <c r="C368" s="6">
        <f>January!C368+February!C368+March!C368+April!C368+May!C368+June!C368+July!C368+August!C368+September!C368+October!C368+November!C368+December!C368</f>
        <v>0</v>
      </c>
      <c r="D368" s="6">
        <f>January!D368+February!D368+March!D368+April!D368+May!D368+June!D368+July!D368+August!D368+September!D368+October!D368+November!D368+December!D368</f>
        <v>0</v>
      </c>
      <c r="E368" s="6">
        <f>January!E368+February!E368+March!E368+April!E368+May!E368+June!E368+July!E368+August!E368+September!E368+October!E368+November!E368+December!E368</f>
        <v>0</v>
      </c>
      <c r="F368" s="6">
        <f>January!F368+February!F368+March!F368+April!F368+May!F368+June!F368+July!F368+August!F368+September!F368+October!F368+November!F368+December!F368</f>
        <v>0</v>
      </c>
      <c r="G368" s="6">
        <f>January!G368+February!G368+March!G368+April!G368+May!G368+June!G368+July!G368+August!G368+September!G368+October!G368+November!G368+December!G368</f>
        <v>0</v>
      </c>
    </row>
    <row r="369" spans="1:7" ht="30" customHeight="1" x14ac:dyDescent="0.25">
      <c r="A369" s="21" t="s">
        <v>55</v>
      </c>
      <c r="B369" s="13" t="s">
        <v>24</v>
      </c>
      <c r="C369" s="5">
        <f>January!C369+February!C369+March!C369+April!C369+May!C369+June!C369+July!C369+August!C369+September!C369+October!C369+November!C369+December!C369</f>
        <v>0</v>
      </c>
      <c r="D369" s="5">
        <f>January!D369+February!D369+March!D369+April!D369+May!D369+June!D369+July!D369+August!D369+September!D369+October!D369+November!D369+December!D369</f>
        <v>0</v>
      </c>
      <c r="E369" s="5">
        <f>January!E369+February!E369+March!E369+April!E369+May!E369+June!E369+July!E369+August!E369+September!E369+October!E369+November!E369+December!E369</f>
        <v>0</v>
      </c>
      <c r="F369" s="5">
        <f>January!F369+February!F369+March!F369+April!F369+May!F369+June!F369+July!F369+August!F369+September!F369+October!F369+November!F369+December!F369</f>
        <v>0</v>
      </c>
      <c r="G369" s="5">
        <f>January!G369+February!G369+March!G369+April!G369+May!G369+June!G369+July!G369+August!G369+September!G369+October!G369+November!G369+December!G369</f>
        <v>0</v>
      </c>
    </row>
    <row r="370" spans="1:7" ht="30" customHeight="1" x14ac:dyDescent="0.25">
      <c r="A370" s="22" t="s">
        <v>55</v>
      </c>
      <c r="B370" s="14" t="s">
        <v>25</v>
      </c>
      <c r="C370" s="6">
        <f>January!C370+February!C370+March!C370+April!C370+May!C370+June!C370+July!C370+August!C370+September!C370+October!C370+November!C370+December!C370</f>
        <v>0</v>
      </c>
      <c r="D370" s="6">
        <f>January!D370+February!D370+March!D370+April!D370+May!D370+June!D370+July!D370+August!D370+September!D370+October!D370+November!D370+December!D370</f>
        <v>0</v>
      </c>
      <c r="E370" s="6">
        <f>January!E370+February!E370+March!E370+April!E370+May!E370+June!E370+July!E370+August!E370+September!E370+October!E370+November!E370+December!E370</f>
        <v>0</v>
      </c>
      <c r="F370" s="6">
        <f>January!F370+February!F370+March!F370+April!F370+May!F370+June!F370+July!F370+August!F370+September!F370+October!F370+November!F370+December!F370</f>
        <v>0</v>
      </c>
      <c r="G370" s="6">
        <f>January!G370+February!G370+March!G370+April!G370+May!G370+June!G370+July!G370+August!G370+September!G370+October!G370+November!G370+December!G370</f>
        <v>0</v>
      </c>
    </row>
    <row r="371" spans="1:7" ht="30" customHeight="1" x14ac:dyDescent="0.25">
      <c r="A371" s="21" t="s">
        <v>55</v>
      </c>
      <c r="B371" s="13" t="s">
        <v>26</v>
      </c>
      <c r="C371" s="5">
        <f>January!C371+February!C371+March!C371+April!C371+May!C371+June!C371+July!C371+August!C371+September!C371+October!C371+November!C371+December!C371</f>
        <v>0</v>
      </c>
      <c r="D371" s="5">
        <f>January!D371+February!D371+March!D371+April!D371+May!D371+June!D371+July!D371+August!D371+September!D371+October!D371+November!D371+December!D371</f>
        <v>0</v>
      </c>
      <c r="E371" s="5">
        <f>January!E371+February!E371+March!E371+April!E371+May!E371+June!E371+July!E371+August!E371+September!E371+October!E371+November!E371+December!E371</f>
        <v>0</v>
      </c>
      <c r="F371" s="5">
        <f>January!F371+February!F371+March!F371+April!F371+May!F371+June!F371+July!F371+August!F371+September!F371+October!F371+November!F371+December!F371</f>
        <v>0</v>
      </c>
      <c r="G371" s="5">
        <f>January!G371+February!G371+March!G371+April!G371+May!G371+June!G371+July!G371+August!G371+September!G371+October!G371+November!G371+December!G371</f>
        <v>0</v>
      </c>
    </row>
    <row r="372" spans="1:7" ht="30" customHeight="1" x14ac:dyDescent="0.25">
      <c r="A372" s="22" t="s">
        <v>55</v>
      </c>
      <c r="B372" s="14" t="s">
        <v>27</v>
      </c>
      <c r="C372" s="6">
        <f>January!C372+February!C372+March!C372+April!C372+May!C372+June!C372+July!C372+August!C372+September!C372+October!C372+November!C372+December!C372</f>
        <v>0</v>
      </c>
      <c r="D372" s="6">
        <f>January!D372+February!D372+March!D372+April!D372+May!D372+June!D372+July!D372+August!D372+September!D372+October!D372+November!D372+December!D372</f>
        <v>0</v>
      </c>
      <c r="E372" s="6">
        <f>January!E372+February!E372+March!E372+April!E372+May!E372+June!E372+July!E372+August!E372+September!E372+October!E372+November!E372+December!E372</f>
        <v>0</v>
      </c>
      <c r="F372" s="6">
        <f>January!F372+February!F372+March!F372+April!F372+May!F372+June!F372+July!F372+August!F372+September!F372+October!F372+November!F372+December!F372</f>
        <v>0</v>
      </c>
      <c r="G372" s="6">
        <f>January!G372+February!G372+March!G372+April!G372+May!G372+June!G372+July!G372+August!G372+September!G372+October!G372+November!G372+December!G372</f>
        <v>0</v>
      </c>
    </row>
    <row r="373" spans="1:7" ht="30" customHeight="1" x14ac:dyDescent="0.25">
      <c r="A373" s="21" t="s">
        <v>55</v>
      </c>
      <c r="B373" s="13" t="s">
        <v>28</v>
      </c>
      <c r="C373" s="5">
        <f>January!C373+February!C373+March!C373+April!C373+May!C373+June!C373+July!C373+August!C373+September!C373+October!C373+November!C373+December!C373</f>
        <v>0</v>
      </c>
      <c r="D373" s="5">
        <f>January!D373+February!D373+March!D373+April!D373+May!D373+June!D373+July!D373+August!D373+September!D373+October!D373+November!D373+December!D373</f>
        <v>0</v>
      </c>
      <c r="E373" s="5">
        <f>January!E373+February!E373+March!E373+April!E373+May!E373+June!E373+July!E373+August!E373+September!E373+October!E373+November!E373+December!E373</f>
        <v>0</v>
      </c>
      <c r="F373" s="5">
        <f>January!F373+February!F373+March!F373+April!F373+May!F373+June!F373+July!F373+August!F373+September!F373+October!F373+November!F373+December!F373</f>
        <v>0</v>
      </c>
      <c r="G373" s="5">
        <f>January!G373+February!G373+March!G373+April!G373+May!G373+June!G373+July!G373+August!G373+September!G373+October!G373+November!G373+December!G373</f>
        <v>0</v>
      </c>
    </row>
    <row r="374" spans="1:7" ht="30" customHeight="1" x14ac:dyDescent="0.25">
      <c r="A374" s="22" t="s">
        <v>55</v>
      </c>
      <c r="B374" s="14" t="s">
        <v>29</v>
      </c>
      <c r="C374" s="6">
        <f>January!C374+February!C374+March!C374+April!C374+May!C374+June!C374+July!C374+August!C374+September!C374+October!C374+November!C374+December!C374</f>
        <v>0</v>
      </c>
      <c r="D374" s="6">
        <f>January!D374+February!D374+March!D374+April!D374+May!D374+June!D374+July!D374+August!D374+September!D374+October!D374+November!D374+December!D374</f>
        <v>0</v>
      </c>
      <c r="E374" s="6">
        <f>January!E374+February!E374+March!E374+April!E374+May!E374+June!E374+July!E374+August!E374+September!E374+October!E374+November!E374+December!E374</f>
        <v>0</v>
      </c>
      <c r="F374" s="6">
        <f>January!F374+February!F374+March!F374+April!F374+May!F374+June!F374+July!F374+August!F374+September!F374+October!F374+November!F374+December!F374</f>
        <v>0</v>
      </c>
      <c r="G374" s="6">
        <f>January!G374+February!G374+March!G374+April!G374+May!G374+June!G374+July!G374+August!G374+September!G374+October!G374+November!G374+December!G374</f>
        <v>0</v>
      </c>
    </row>
    <row r="375" spans="1:7" ht="30" customHeight="1" x14ac:dyDescent="0.25">
      <c r="A375" s="21" t="s">
        <v>55</v>
      </c>
      <c r="B375" s="13" t="s">
        <v>30</v>
      </c>
      <c r="C375" s="5">
        <f>January!C375+February!C375+March!C375+April!C375+May!C375+June!C375+July!C375+August!C375+September!C375+October!C375+November!C375+December!C375</f>
        <v>0</v>
      </c>
      <c r="D375" s="5">
        <f>January!D375+February!D375+March!D375+April!D375+May!D375+June!D375+July!D375+August!D375+September!D375+October!D375+November!D375+December!D375</f>
        <v>0</v>
      </c>
      <c r="E375" s="5">
        <f>January!E375+February!E375+March!E375+April!E375+May!E375+June!E375+July!E375+August!E375+September!E375+October!E375+November!E375+December!E375</f>
        <v>0</v>
      </c>
      <c r="F375" s="5">
        <f>January!F375+February!F375+March!F375+April!F375+May!F375+June!F375+July!F375+August!F375+September!F375+October!F375+November!F375+December!F375</f>
        <v>0</v>
      </c>
      <c r="G375" s="5">
        <f>January!G375+February!G375+March!G375+April!G375+May!G375+June!G375+July!G375+August!G375+September!G375+October!G375+November!G375+December!G375</f>
        <v>0</v>
      </c>
    </row>
    <row r="376" spans="1:7" ht="30" customHeight="1" x14ac:dyDescent="0.25">
      <c r="A376" s="22" t="s">
        <v>55</v>
      </c>
      <c r="B376" s="14" t="s">
        <v>31</v>
      </c>
      <c r="C376" s="6">
        <f>January!C376+February!C376+March!C376+April!C376+May!C376+June!C376+July!C376+August!C376+September!C376+October!C376+November!C376+December!C376</f>
        <v>0</v>
      </c>
      <c r="D376" s="6">
        <f>January!D376+February!D376+March!D376+April!D376+May!D376+June!D376+July!D376+August!D376+September!D376+October!D376+November!D376+December!D376</f>
        <v>0</v>
      </c>
      <c r="E376" s="6">
        <f>January!E376+February!E376+March!E376+April!E376+May!E376+June!E376+July!E376+August!E376+September!E376+October!E376+November!E376+December!E376</f>
        <v>0</v>
      </c>
      <c r="F376" s="6">
        <f>January!F376+February!F376+March!F376+April!F376+May!F376+June!F376+July!F376+August!F376+September!F376+October!F376+November!F376+December!F376</f>
        <v>0</v>
      </c>
      <c r="G376" s="6">
        <f>January!G376+February!G376+March!G376+April!G376+May!G376+June!G376+July!G376+August!G376+September!G376+October!G376+November!G376+December!G376</f>
        <v>0</v>
      </c>
    </row>
    <row r="377" spans="1:7" ht="30" customHeight="1" x14ac:dyDescent="0.25">
      <c r="A377" s="21" t="s">
        <v>55</v>
      </c>
      <c r="B377" s="13" t="s">
        <v>32</v>
      </c>
      <c r="C377" s="5">
        <f>January!C377+February!C377+March!C377+April!C377+May!C377+June!C377+July!C377+August!C377+September!C377+October!C377+November!C377+December!C377</f>
        <v>0</v>
      </c>
      <c r="D377" s="5">
        <f>January!D377+February!D377+March!D377+April!D377+May!D377+June!D377+July!D377+August!D377+September!D377+October!D377+November!D377+December!D377</f>
        <v>0</v>
      </c>
      <c r="E377" s="5">
        <f>January!E377+February!E377+March!E377+April!E377+May!E377+June!E377+July!E377+August!E377+September!E377+October!E377+November!E377+December!E377</f>
        <v>0</v>
      </c>
      <c r="F377" s="5">
        <f>January!F377+February!F377+March!F377+April!F377+May!F377+June!F377+July!F377+August!F377+September!F377+October!F377+November!F377+December!F377</f>
        <v>0</v>
      </c>
      <c r="G377" s="5">
        <f>January!G377+February!G377+March!G377+April!G377+May!G377+June!G377+July!G377+August!G377+September!G377+October!G377+November!G377+December!G377</f>
        <v>0</v>
      </c>
    </row>
    <row r="378" spans="1:7" ht="30" customHeight="1" x14ac:dyDescent="0.25">
      <c r="A378" s="22" t="s">
        <v>55</v>
      </c>
      <c r="B378" s="14" t="s">
        <v>33</v>
      </c>
      <c r="C378" s="6">
        <f>January!C378+February!C378+March!C378+April!C378+May!C378+June!C378+July!C378+August!C378+September!C378+October!C378+November!C378+December!C378</f>
        <v>0</v>
      </c>
      <c r="D378" s="6">
        <f>January!D378+February!D378+March!D378+April!D378+May!D378+June!D378+July!D378+August!D378+September!D378+October!D378+November!D378+December!D378</f>
        <v>0</v>
      </c>
      <c r="E378" s="6">
        <f>January!E378+February!E378+March!E378+April!E378+May!E378+June!E378+July!E378+August!E378+September!E378+October!E378+November!E378+December!E378</f>
        <v>0</v>
      </c>
      <c r="F378" s="6">
        <f>January!F378+February!F378+March!F378+April!F378+May!F378+June!F378+July!F378+August!F378+September!F378+October!F378+November!F378+December!F378</f>
        <v>0</v>
      </c>
      <c r="G378" s="6">
        <f>January!G378+February!G378+March!G378+April!G378+May!G378+June!G378+July!G378+August!G378+September!G378+October!G378+November!G378+December!G378</f>
        <v>0</v>
      </c>
    </row>
    <row r="379" spans="1:7" ht="30" customHeight="1" x14ac:dyDescent="0.25">
      <c r="A379" s="21" t="s">
        <v>55</v>
      </c>
      <c r="B379" s="13" t="s">
        <v>34</v>
      </c>
      <c r="C379" s="5">
        <f>January!C379+February!C379+March!C379+April!C379+May!C379+June!C379+July!C379+August!C379+September!C379+October!C379+November!C379+December!C379</f>
        <v>0</v>
      </c>
      <c r="D379" s="5">
        <f>January!D379+February!D379+March!D379+April!D379+May!D379+June!D379+July!D379+August!D379+September!D379+October!D379+November!D379+December!D379</f>
        <v>0</v>
      </c>
      <c r="E379" s="5">
        <f>January!E379+February!E379+March!E379+April!E379+May!E379+June!E379+July!E379+August!E379+September!E379+October!E379+November!E379+December!E379</f>
        <v>0</v>
      </c>
      <c r="F379" s="5">
        <f>January!F379+February!F379+March!F379+April!F379+May!F379+June!F379+July!F379+August!F379+September!F379+October!F379+November!F379+December!F379</f>
        <v>0</v>
      </c>
      <c r="G379" s="5">
        <f>January!G379+February!G379+March!G379+April!G379+May!G379+June!G379+July!G379+August!G379+September!G379+October!G379+November!G379+December!G379</f>
        <v>0</v>
      </c>
    </row>
    <row r="380" spans="1:7" ht="30" customHeight="1" x14ac:dyDescent="0.25">
      <c r="A380" s="22" t="s">
        <v>55</v>
      </c>
      <c r="B380" s="14" t="s">
        <v>35</v>
      </c>
      <c r="C380" s="6">
        <f>January!C380+February!C380+March!C380+April!C380+May!C380+June!C380+July!C380+August!C380+September!C380+October!C380+November!C380+December!C380</f>
        <v>0</v>
      </c>
      <c r="D380" s="6">
        <f>January!D380+February!D380+March!D380+April!D380+May!D380+June!D380+July!D380+August!D380+September!D380+October!D380+November!D380+December!D380</f>
        <v>0</v>
      </c>
      <c r="E380" s="6">
        <f>January!E380+February!E380+March!E380+April!E380+May!E380+June!E380+July!E380+August!E380+September!E380+October!E380+November!E380+December!E380</f>
        <v>0</v>
      </c>
      <c r="F380" s="6">
        <f>January!F380+February!F380+March!F380+April!F380+May!F380+June!F380+July!F380+August!F380+September!F380+October!F380+November!F380+December!F380</f>
        <v>0</v>
      </c>
      <c r="G380" s="6">
        <f>January!G380+February!G380+March!G380+April!G380+May!G380+June!G380+July!G380+August!G380+September!G380+October!G380+November!G380+December!G380</f>
        <v>0</v>
      </c>
    </row>
    <row r="381" spans="1:7" ht="30" customHeight="1" x14ac:dyDescent="0.25">
      <c r="A381" s="21" t="s">
        <v>55</v>
      </c>
      <c r="B381" s="13" t="s">
        <v>36</v>
      </c>
      <c r="C381" s="5">
        <f>January!C381+February!C381+March!C381+April!C381+May!C381+June!C381+July!C381+August!C381+September!C381+October!C381+November!C381+December!C381</f>
        <v>0</v>
      </c>
      <c r="D381" s="5">
        <f>January!D381+February!D381+March!D381+April!D381+May!D381+June!D381+July!D381+August!D381+September!D381+October!D381+November!D381+December!D381</f>
        <v>0</v>
      </c>
      <c r="E381" s="5">
        <f>January!E381+February!E381+March!E381+April!E381+May!E381+June!E381+July!E381+August!E381+September!E381+October!E381+November!E381+December!E381</f>
        <v>0</v>
      </c>
      <c r="F381" s="5">
        <f>January!F381+February!F381+March!F381+April!F381+May!F381+June!F381+July!F381+August!F381+September!F381+October!F381+November!F381+December!F381</f>
        <v>0</v>
      </c>
      <c r="G381" s="5">
        <f>January!G381+February!G381+March!G381+April!G381+May!G381+June!G381+July!G381+August!G381+September!G381+October!G381+November!G381+December!G381</f>
        <v>0</v>
      </c>
    </row>
    <row r="382" spans="1:7" ht="30" customHeight="1" x14ac:dyDescent="0.25">
      <c r="A382" s="22" t="s">
        <v>55</v>
      </c>
      <c r="B382" s="14" t="s">
        <v>37</v>
      </c>
      <c r="C382" s="6">
        <f>January!C382+February!C382+March!C382+April!C382+May!C382+June!C382+July!C382+August!C382+September!C382+October!C382+November!C382+December!C382</f>
        <v>0</v>
      </c>
      <c r="D382" s="6">
        <f>January!D382+February!D382+March!D382+April!D382+May!D382+June!D382+July!D382+August!D382+September!D382+October!D382+November!D382+December!D382</f>
        <v>0</v>
      </c>
      <c r="E382" s="6">
        <f>January!E382+February!E382+March!E382+April!E382+May!E382+June!E382+July!E382+August!E382+September!E382+October!E382+November!E382+December!E382</f>
        <v>0</v>
      </c>
      <c r="F382" s="6">
        <f>January!F382+February!F382+March!F382+April!F382+May!F382+June!F382+July!F382+August!F382+September!F382+October!F382+November!F382+December!F382</f>
        <v>0</v>
      </c>
      <c r="G382" s="6">
        <f>January!G382+February!G382+March!G382+April!G382+May!G382+June!G382+July!G382+August!G382+September!G382+October!G382+November!G382+December!G382</f>
        <v>0</v>
      </c>
    </row>
    <row r="383" spans="1:7" ht="30" customHeight="1" x14ac:dyDescent="0.25">
      <c r="A383" s="21" t="s">
        <v>55</v>
      </c>
      <c r="B383" s="13" t="s">
        <v>38</v>
      </c>
      <c r="C383" s="5">
        <f>January!C383+February!C383+March!C383+April!C383+May!C383+June!C383+July!C383+August!C383+September!C383+October!C383+November!C383+December!C383</f>
        <v>0</v>
      </c>
      <c r="D383" s="5">
        <f>January!D383+February!D383+March!D383+April!D383+May!D383+June!D383+July!D383+August!D383+September!D383+October!D383+November!D383+December!D383</f>
        <v>0</v>
      </c>
      <c r="E383" s="5">
        <f>January!E383+February!E383+March!E383+April!E383+May!E383+June!E383+July!E383+August!E383+September!E383+October!E383+November!E383+December!E383</f>
        <v>0</v>
      </c>
      <c r="F383" s="5">
        <f>January!F383+February!F383+March!F383+April!F383+May!F383+June!F383+July!F383+August!F383+September!F383+October!F383+November!F383+December!F383</f>
        <v>0</v>
      </c>
      <c r="G383" s="5">
        <f>January!G383+February!G383+March!G383+April!G383+May!G383+June!G383+July!G383+August!G383+September!G383+October!G383+November!G383+December!G383</f>
        <v>0</v>
      </c>
    </row>
    <row r="384" spans="1:7" ht="30" customHeight="1" x14ac:dyDescent="0.25">
      <c r="A384" s="22" t="s">
        <v>55</v>
      </c>
      <c r="B384" s="14" t="s">
        <v>39</v>
      </c>
      <c r="C384" s="6">
        <f>January!C384+February!C384+March!C384+April!C384+May!C384+June!C384+July!C384+August!C384+September!C384+October!C384+November!C384+December!C384</f>
        <v>0</v>
      </c>
      <c r="D384" s="6">
        <f>January!D384+February!D384+March!D384+April!D384+May!D384+June!D384+July!D384+August!D384+September!D384+October!D384+November!D384+December!D384</f>
        <v>0</v>
      </c>
      <c r="E384" s="6">
        <f>January!E384+February!E384+March!E384+April!E384+May!E384+June!E384+July!E384+August!E384+September!E384+October!E384+November!E384+December!E384</f>
        <v>0</v>
      </c>
      <c r="F384" s="6">
        <f>January!F384+February!F384+March!F384+April!F384+May!F384+June!F384+July!F384+August!F384+September!F384+October!F384+November!F384+December!F384</f>
        <v>0</v>
      </c>
      <c r="G384" s="6">
        <f>January!G384+February!G384+March!G384+April!G384+May!G384+June!G384+July!G384+August!G384+September!G384+October!G384+November!G384+December!G384</f>
        <v>0</v>
      </c>
    </row>
    <row r="385" spans="1:7" ht="30" customHeight="1" x14ac:dyDescent="0.25">
      <c r="A385" s="21" t="s">
        <v>55</v>
      </c>
      <c r="B385" s="13" t="s">
        <v>40</v>
      </c>
      <c r="C385" s="5">
        <f>January!C385+February!C385+March!C385+April!C385+May!C385+June!C385+July!C385+August!C385+September!C385+October!C385+November!C385+December!C385</f>
        <v>0</v>
      </c>
      <c r="D385" s="5">
        <f>January!D385+February!D385+March!D385+April!D385+May!D385+June!D385+July!D385+August!D385+September!D385+October!D385+November!D385+December!D385</f>
        <v>0</v>
      </c>
      <c r="E385" s="5">
        <f>January!E385+February!E385+March!E385+April!E385+May!E385+June!E385+July!E385+August!E385+September!E385+October!E385+November!E385+December!E385</f>
        <v>0</v>
      </c>
      <c r="F385" s="5">
        <f>January!F385+February!F385+March!F385+April!F385+May!F385+June!F385+July!F385+August!F385+September!F385+October!F385+November!F385+December!F385</f>
        <v>0</v>
      </c>
      <c r="G385" s="5">
        <f>January!G385+February!G385+March!G385+April!G385+May!G385+June!G385+July!G385+August!G385+September!G385+October!G385+November!G385+December!G385</f>
        <v>0</v>
      </c>
    </row>
    <row r="386" spans="1:7" ht="30" customHeight="1" x14ac:dyDescent="0.25">
      <c r="A386" s="22" t="s">
        <v>55</v>
      </c>
      <c r="B386" s="14" t="s">
        <v>41</v>
      </c>
      <c r="C386" s="6">
        <f>January!C386+February!C386+March!C386+April!C386+May!C386+June!C386+July!C386+August!C386+September!C386+October!C386+November!C386+December!C386</f>
        <v>0</v>
      </c>
      <c r="D386" s="6">
        <f>January!D386+February!D386+March!D386+April!D386+May!D386+June!D386+July!D386+August!D386+September!D386+October!D386+November!D386+December!D386</f>
        <v>0</v>
      </c>
      <c r="E386" s="6">
        <f>January!E386+February!E386+March!E386+April!E386+May!E386+June!E386+July!E386+August!E386+September!E386+October!E386+November!E386+December!E386</f>
        <v>0</v>
      </c>
      <c r="F386" s="6">
        <f>January!F386+February!F386+March!F386+April!F386+May!F386+June!F386+July!F386+August!F386+September!F386+October!F386+November!F386+December!F386</f>
        <v>0</v>
      </c>
      <c r="G386" s="6">
        <f>January!G386+February!G386+March!G386+April!G386+May!G386+June!G386+July!G386+August!G386+September!G386+October!G386+November!G386+December!G386</f>
        <v>0</v>
      </c>
    </row>
    <row r="387" spans="1:7" ht="30" customHeight="1" x14ac:dyDescent="0.25">
      <c r="A387" s="21" t="s">
        <v>55</v>
      </c>
      <c r="B387" s="13" t="s">
        <v>42</v>
      </c>
      <c r="C387" s="5">
        <f>January!C387+February!C387+March!C387+April!C387+May!C387+June!C387+July!C387+August!C387+September!C387+October!C387+November!C387+December!C387</f>
        <v>0</v>
      </c>
      <c r="D387" s="5">
        <f>January!D387+February!D387+March!D387+April!D387+May!D387+June!D387+July!D387+August!D387+September!D387+October!D387+November!D387+December!D387</f>
        <v>0</v>
      </c>
      <c r="E387" s="5">
        <f>January!E387+February!E387+March!E387+April!E387+May!E387+June!E387+July!E387+August!E387+September!E387+October!E387+November!E387+December!E387</f>
        <v>0</v>
      </c>
      <c r="F387" s="5">
        <f>January!F387+February!F387+March!F387+April!F387+May!F387+June!F387+July!F387+August!F387+September!F387+October!F387+November!F387+December!F387</f>
        <v>0</v>
      </c>
      <c r="G387" s="5">
        <f>January!G387+February!G387+March!G387+April!G387+May!G387+June!G387+July!G387+August!G387+September!G387+October!G387+November!G387+December!G387</f>
        <v>0</v>
      </c>
    </row>
    <row r="388" spans="1:7" ht="30" customHeight="1" x14ac:dyDescent="0.25">
      <c r="A388" s="22" t="s">
        <v>55</v>
      </c>
      <c r="B388" s="14" t="s">
        <v>43</v>
      </c>
      <c r="C388" s="6">
        <f>January!C388+February!C388+March!C388+April!C388+May!C388+June!C388+July!C388+August!C388+September!C388+October!C388+November!C388+December!C388</f>
        <v>0</v>
      </c>
      <c r="D388" s="6">
        <f>January!D388+February!D388+March!D388+April!D388+May!D388+June!D388+July!D388+August!D388+September!D388+October!D388+November!D388+December!D388</f>
        <v>0</v>
      </c>
      <c r="E388" s="6">
        <f>January!E388+February!E388+March!E388+April!E388+May!E388+June!E388+July!E388+August!E388+September!E388+October!E388+November!E388+December!E388</f>
        <v>0</v>
      </c>
      <c r="F388" s="6">
        <f>January!F388+February!F388+March!F388+April!F388+May!F388+June!F388+July!F388+August!F388+September!F388+October!F388+November!F388+December!F388</f>
        <v>0</v>
      </c>
      <c r="G388" s="6">
        <f>January!G388+February!G388+March!G388+April!G388+May!G388+June!G388+July!G388+August!G388+September!G388+October!G388+November!G388+December!G388</f>
        <v>0</v>
      </c>
    </row>
    <row r="389" spans="1:7" ht="30" customHeight="1" x14ac:dyDescent="0.25">
      <c r="A389" s="21" t="s">
        <v>55</v>
      </c>
      <c r="B389" s="13" t="s">
        <v>44</v>
      </c>
      <c r="C389" s="5">
        <f>January!C389+February!C389+March!C389+April!C389+May!C389+June!C389+July!C389+August!C389+September!C389+October!C389+November!C389+December!C389</f>
        <v>0</v>
      </c>
      <c r="D389" s="5">
        <f>January!D389+February!D389+March!D389+April!D389+May!D389+June!D389+July!D389+August!D389+September!D389+October!D389+November!D389+December!D389</f>
        <v>0</v>
      </c>
      <c r="E389" s="5">
        <f>January!E389+February!E389+March!E389+April!E389+May!E389+June!E389+July!E389+August!E389+September!E389+October!E389+November!E389+December!E389</f>
        <v>0</v>
      </c>
      <c r="F389" s="5">
        <f>January!F389+February!F389+March!F389+April!F389+May!F389+June!F389+July!F389+August!F389+September!F389+October!F389+November!F389+December!F389</f>
        <v>0</v>
      </c>
      <c r="G389" s="5">
        <f>January!G389+February!G389+March!G389+April!G389+May!G389+June!G389+July!G389+August!G389+September!G389+October!G389+November!G389+December!G389</f>
        <v>0</v>
      </c>
    </row>
    <row r="390" spans="1:7" ht="30" customHeight="1" x14ac:dyDescent="0.25">
      <c r="A390" s="22" t="s">
        <v>55</v>
      </c>
      <c r="B390" s="14" t="s">
        <v>45</v>
      </c>
      <c r="C390" s="6">
        <f>January!C390+February!C390+March!C390+April!C390+May!C390+June!C390+July!C390+August!C390+September!C390+October!C390+November!C390+December!C390</f>
        <v>0</v>
      </c>
      <c r="D390" s="6">
        <f>January!D390+February!D390+March!D390+April!D390+May!D390+June!D390+July!D390+August!D390+September!D390+October!D390+November!D390+December!D390</f>
        <v>0</v>
      </c>
      <c r="E390" s="6">
        <f>January!E390+February!E390+March!E390+April!E390+May!E390+June!E390+July!E390+August!E390+September!E390+October!E390+November!E390+December!E390</f>
        <v>0</v>
      </c>
      <c r="F390" s="6">
        <f>January!F390+February!F390+March!F390+April!F390+May!F390+June!F390+July!F390+August!F390+September!F390+October!F390+November!F390+December!F390</f>
        <v>0</v>
      </c>
      <c r="G390" s="6">
        <f>January!G390+February!G390+March!G390+April!G390+May!G390+June!G390+July!G390+August!G390+September!G390+October!G390+November!G390+December!G390</f>
        <v>0</v>
      </c>
    </row>
    <row r="391" spans="1:7" ht="30" customHeight="1" x14ac:dyDescent="0.25">
      <c r="A391" s="21" t="s">
        <v>55</v>
      </c>
      <c r="B391" s="13" t="s">
        <v>46</v>
      </c>
      <c r="C391" s="5">
        <f>January!C391+February!C391+March!C391+April!C391+May!C391+June!C391+July!C391+August!C391+September!C391+October!C391+November!C391+December!C391</f>
        <v>0</v>
      </c>
      <c r="D391" s="5">
        <f>January!D391+February!D391+March!D391+April!D391+May!D391+June!D391+July!D391+August!D391+September!D391+October!D391+November!D391+December!D391</f>
        <v>0</v>
      </c>
      <c r="E391" s="5">
        <f>January!E391+February!E391+March!E391+April!E391+May!E391+June!E391+July!E391+August!E391+September!E391+October!E391+November!E391+December!E391</f>
        <v>0</v>
      </c>
      <c r="F391" s="5">
        <f>January!F391+February!F391+March!F391+April!F391+May!F391+June!F391+July!F391+August!F391+September!F391+October!F391+November!F391+December!F391</f>
        <v>0</v>
      </c>
      <c r="G391" s="5">
        <f>January!G391+February!G391+March!G391+April!G391+May!G391+June!G391+July!G391+August!G391+September!G391+October!G391+November!G391+December!G391</f>
        <v>0</v>
      </c>
    </row>
    <row r="392" spans="1:7" ht="30" customHeight="1" x14ac:dyDescent="0.25">
      <c r="A392" s="19" t="s">
        <v>56</v>
      </c>
      <c r="B392" s="11" t="s">
        <v>8</v>
      </c>
      <c r="C392" s="3">
        <f>January!C392+February!C392+March!C392+April!C392+May!C392+June!C392+July!C392+August!C392+September!C392+October!C392+November!C392+December!C392</f>
        <v>715</v>
      </c>
      <c r="D392" s="3">
        <f>January!D392+February!D392+March!D392+April!D392+May!D392+June!D392+July!D392+August!D392+September!D392+October!D392+November!D392+December!D392</f>
        <v>386</v>
      </c>
      <c r="E392" s="3">
        <f>January!E392+February!E392+March!E392+April!E392+May!E392+June!E392+July!E392+August!E392+September!E392+October!E392+November!E392+December!E392</f>
        <v>35</v>
      </c>
      <c r="F392" s="3">
        <f>January!F392+February!F392+March!F392+April!F392+May!F392+June!F392+July!F392+August!F392+September!F392+October!F392+November!F392+December!F392</f>
        <v>294</v>
      </c>
      <c r="G392" s="3">
        <f>January!G392+February!G392+March!G392+April!G392+May!G392+June!G392+July!G392+August!G392+September!G392+October!G392+November!G392+December!G392</f>
        <v>0</v>
      </c>
    </row>
    <row r="393" spans="1:7" ht="30" customHeight="1" x14ac:dyDescent="0.25">
      <c r="A393" s="20" t="s">
        <v>56</v>
      </c>
      <c r="B393" s="12" t="s">
        <v>9</v>
      </c>
      <c r="C393" s="4">
        <f>January!C393+February!C393+March!C393+April!C393+May!C393+June!C393+July!C393+August!C393+September!C393+October!C393+November!C393+December!C393</f>
        <v>0</v>
      </c>
      <c r="D393" s="4">
        <f>January!D393+February!D393+March!D393+April!D393+May!D393+June!D393+July!D393+August!D393+September!D393+October!D393+November!D393+December!D393</f>
        <v>0</v>
      </c>
      <c r="E393" s="4">
        <f>January!E393+February!E393+March!E393+April!E393+May!E393+June!E393+July!E393+August!E393+September!E393+October!E393+November!E393+December!E393</f>
        <v>0</v>
      </c>
      <c r="F393" s="4">
        <f>January!F393+February!F393+March!F393+April!F393+May!F393+June!F393+July!F393+August!F393+September!F393+October!F393+November!F393+December!F393</f>
        <v>0</v>
      </c>
      <c r="G393" s="4">
        <f>January!G393+February!G393+March!G393+April!G393+May!G393+June!G393+July!G393+August!G393+September!G393+October!G393+November!G393+December!G393</f>
        <v>0</v>
      </c>
    </row>
    <row r="394" spans="1:7" ht="30" customHeight="1" x14ac:dyDescent="0.25">
      <c r="A394" s="19" t="s">
        <v>56</v>
      </c>
      <c r="B394" s="11" t="s">
        <v>10</v>
      </c>
      <c r="C394" s="3">
        <f>January!C394+February!C394+March!C394+April!C394+May!C394+June!C394+July!C394+August!C394+September!C394+October!C394+November!C394+December!C394</f>
        <v>0</v>
      </c>
      <c r="D394" s="3">
        <f>January!D394+February!D394+March!D394+April!D394+May!D394+June!D394+July!D394+August!D394+September!D394+October!D394+November!D394+December!D394</f>
        <v>0</v>
      </c>
      <c r="E394" s="3">
        <f>January!E394+February!E394+March!E394+April!E394+May!E394+June!E394+July!E394+August!E394+September!E394+October!E394+November!E394+December!E394</f>
        <v>0</v>
      </c>
      <c r="F394" s="3">
        <f>January!F394+February!F394+March!F394+April!F394+May!F394+June!F394+July!F394+August!F394+September!F394+October!F394+November!F394+December!F394</f>
        <v>0</v>
      </c>
      <c r="G394" s="3">
        <f>January!G394+February!G394+March!G394+April!G394+May!G394+June!G394+July!G394+August!G394+September!G394+October!G394+November!G394+December!G394</f>
        <v>0</v>
      </c>
    </row>
    <row r="395" spans="1:7" ht="30" customHeight="1" x14ac:dyDescent="0.25">
      <c r="A395" s="20" t="s">
        <v>56</v>
      </c>
      <c r="B395" s="12" t="s">
        <v>11</v>
      </c>
      <c r="C395" s="4">
        <f>January!C395+February!C395+March!C395+April!C395+May!C395+June!C395+July!C395+August!C395+September!C395+October!C395+November!C395+December!C395</f>
        <v>0</v>
      </c>
      <c r="D395" s="4">
        <f>January!D395+February!D395+March!D395+April!D395+May!D395+June!D395+July!D395+August!D395+September!D395+October!D395+November!D395+December!D395</f>
        <v>0</v>
      </c>
      <c r="E395" s="4">
        <f>January!E395+February!E395+March!E395+April!E395+May!E395+June!E395+July!E395+August!E395+September!E395+October!E395+November!E395+December!E395</f>
        <v>0</v>
      </c>
      <c r="F395" s="4">
        <f>January!F395+February!F395+March!F395+April!F395+May!F395+June!F395+July!F395+August!F395+September!F395+October!F395+November!F395+December!F395</f>
        <v>0</v>
      </c>
      <c r="G395" s="4">
        <f>January!G395+February!G395+March!G395+April!G395+May!G395+June!G395+July!G395+August!G395+September!G395+October!G395+November!G395+December!G395</f>
        <v>0</v>
      </c>
    </row>
    <row r="396" spans="1:7" ht="30" customHeight="1" x14ac:dyDescent="0.25">
      <c r="A396" s="19" t="s">
        <v>56</v>
      </c>
      <c r="B396" s="11" t="s">
        <v>12</v>
      </c>
      <c r="C396" s="3">
        <f>January!C396+February!C396+March!C396+April!C396+May!C396+June!C396+July!C396+August!C396+September!C396+October!C396+November!C396+December!C396</f>
        <v>0</v>
      </c>
      <c r="D396" s="3">
        <f>January!D396+February!D396+March!D396+April!D396+May!D396+June!D396+July!D396+August!D396+September!D396+October!D396+November!D396+December!D396</f>
        <v>0</v>
      </c>
      <c r="E396" s="3">
        <f>January!E396+February!E396+March!E396+April!E396+May!E396+June!E396+July!E396+August!E396+September!E396+October!E396+November!E396+December!E396</f>
        <v>0</v>
      </c>
      <c r="F396" s="3">
        <f>January!F396+February!F396+March!F396+April!F396+May!F396+June!F396+July!F396+August!F396+September!F396+October!F396+November!F396+December!F396</f>
        <v>0</v>
      </c>
      <c r="G396" s="3">
        <f>January!G396+February!G396+March!G396+April!G396+May!G396+June!G396+July!G396+August!G396+September!G396+October!G396+November!G396+December!G396</f>
        <v>0</v>
      </c>
    </row>
    <row r="397" spans="1:7" ht="30" customHeight="1" x14ac:dyDescent="0.25">
      <c r="A397" s="20" t="s">
        <v>56</v>
      </c>
      <c r="B397" s="12" t="s">
        <v>13</v>
      </c>
      <c r="C397" s="4">
        <f>January!C397+February!C397+March!C397+April!C397+May!C397+June!C397+July!C397+August!C397+September!C397+October!C397+November!C397+December!C397</f>
        <v>0</v>
      </c>
      <c r="D397" s="4">
        <f>January!D397+February!D397+March!D397+April!D397+May!D397+June!D397+July!D397+August!D397+September!D397+October!D397+November!D397+December!D397</f>
        <v>0</v>
      </c>
      <c r="E397" s="4">
        <f>January!E397+February!E397+March!E397+April!E397+May!E397+June!E397+July!E397+August!E397+September!E397+October!E397+November!E397+December!E397</f>
        <v>0</v>
      </c>
      <c r="F397" s="4">
        <f>January!F397+February!F397+March!F397+April!F397+May!F397+June!F397+July!F397+August!F397+September!F397+October!F397+November!F397+December!F397</f>
        <v>0</v>
      </c>
      <c r="G397" s="4">
        <f>January!G397+February!G397+March!G397+April!G397+May!G397+June!G397+July!G397+August!G397+September!G397+October!G397+November!G397+December!G397</f>
        <v>0</v>
      </c>
    </row>
    <row r="398" spans="1:7" ht="30" customHeight="1" x14ac:dyDescent="0.25">
      <c r="A398" s="19" t="s">
        <v>56</v>
      </c>
      <c r="B398" s="11" t="s">
        <v>14</v>
      </c>
      <c r="C398" s="3">
        <f>January!C398+February!C398+March!C398+April!C398+May!C398+June!C398+July!C398+August!C398+September!C398+October!C398+November!C398+December!C398</f>
        <v>11</v>
      </c>
      <c r="D398" s="3">
        <f>January!D398+February!D398+March!D398+April!D398+May!D398+June!D398+July!D398+August!D398+September!D398+October!D398+November!D398+December!D398</f>
        <v>9</v>
      </c>
      <c r="E398" s="3">
        <f>January!E398+February!E398+March!E398+April!E398+May!E398+June!E398+July!E398+August!E398+September!E398+October!E398+November!E398+December!E398</f>
        <v>0</v>
      </c>
      <c r="F398" s="3">
        <f>January!F398+February!F398+March!F398+April!F398+May!F398+June!F398+July!F398+August!F398+September!F398+October!F398+November!F398+December!F398</f>
        <v>2</v>
      </c>
      <c r="G398" s="3">
        <f>January!G398+February!G398+March!G398+April!G398+May!G398+June!G398+July!G398+August!G398+September!G398+October!G398+November!G398+December!G398</f>
        <v>0</v>
      </c>
    </row>
    <row r="399" spans="1:7" ht="30" customHeight="1" x14ac:dyDescent="0.25">
      <c r="A399" s="20" t="s">
        <v>56</v>
      </c>
      <c r="B399" s="12" t="s">
        <v>15</v>
      </c>
      <c r="C399" s="4">
        <f>January!C399+February!C399+March!C399+April!C399+May!C399+June!C399+July!C399+August!C399+September!C399+October!C399+November!C399+December!C399</f>
        <v>0</v>
      </c>
      <c r="D399" s="4">
        <f>January!D399+February!D399+March!D399+April!D399+May!D399+June!D399+July!D399+August!D399+September!D399+October!D399+November!D399+December!D399</f>
        <v>0</v>
      </c>
      <c r="E399" s="4">
        <f>January!E399+February!E399+March!E399+April!E399+May!E399+June!E399+July!E399+August!E399+September!E399+October!E399+November!E399+December!E399</f>
        <v>0</v>
      </c>
      <c r="F399" s="4">
        <f>January!F399+February!F399+March!F399+April!F399+May!F399+June!F399+July!F399+August!F399+September!F399+October!F399+November!F399+December!F399</f>
        <v>0</v>
      </c>
      <c r="G399" s="4">
        <f>January!G399+February!G399+March!G399+April!G399+May!G399+June!G399+July!G399+August!G399+September!G399+October!G399+November!G399+December!G399</f>
        <v>0</v>
      </c>
    </row>
    <row r="400" spans="1:7" ht="30" customHeight="1" x14ac:dyDescent="0.25">
      <c r="A400" s="19" t="s">
        <v>56</v>
      </c>
      <c r="B400" s="11" t="s">
        <v>16</v>
      </c>
      <c r="C400" s="3">
        <f>January!C400+February!C400+March!C400+April!C400+May!C400+June!C400+July!C400+August!C400+September!C400+October!C400+November!C400+December!C400</f>
        <v>0</v>
      </c>
      <c r="D400" s="3">
        <f>January!D400+February!D400+March!D400+April!D400+May!D400+June!D400+July!D400+August!D400+September!D400+October!D400+November!D400+December!D400</f>
        <v>0</v>
      </c>
      <c r="E400" s="3">
        <f>January!E400+February!E400+March!E400+April!E400+May!E400+June!E400+July!E400+August!E400+September!E400+October!E400+November!E400+December!E400</f>
        <v>0</v>
      </c>
      <c r="F400" s="3">
        <f>January!F400+February!F400+March!F400+April!F400+May!F400+June!F400+July!F400+August!F400+September!F400+October!F400+November!F400+December!F400</f>
        <v>0</v>
      </c>
      <c r="G400" s="3">
        <f>January!G400+February!G400+March!G400+April!G400+May!G400+June!G400+July!G400+August!G400+September!G400+October!G400+November!G400+December!G400</f>
        <v>0</v>
      </c>
    </row>
    <row r="401" spans="1:7" ht="30" customHeight="1" x14ac:dyDescent="0.25">
      <c r="A401" s="20" t="s">
        <v>56</v>
      </c>
      <c r="B401" s="12" t="s">
        <v>17</v>
      </c>
      <c r="C401" s="4">
        <f>January!C401+February!C401+March!C401+April!C401+May!C401+June!C401+July!C401+August!C401+September!C401+October!C401+November!C401+December!C401</f>
        <v>0</v>
      </c>
      <c r="D401" s="4">
        <f>January!D401+February!D401+March!D401+April!D401+May!D401+June!D401+July!D401+August!D401+September!D401+October!D401+November!D401+December!D401</f>
        <v>0</v>
      </c>
      <c r="E401" s="4">
        <f>January!E401+February!E401+March!E401+April!E401+May!E401+June!E401+July!E401+August!E401+September!E401+October!E401+November!E401+December!E401</f>
        <v>0</v>
      </c>
      <c r="F401" s="4">
        <f>January!F401+February!F401+March!F401+April!F401+May!F401+June!F401+July!F401+August!F401+September!F401+October!F401+November!F401+December!F401</f>
        <v>0</v>
      </c>
      <c r="G401" s="4">
        <f>January!G401+February!G401+March!G401+April!G401+May!G401+June!G401+July!G401+August!G401+September!G401+October!G401+November!G401+December!G401</f>
        <v>0</v>
      </c>
    </row>
    <row r="402" spans="1:7" ht="30" customHeight="1" x14ac:dyDescent="0.25">
      <c r="A402" s="19" t="s">
        <v>56</v>
      </c>
      <c r="B402" s="11" t="s">
        <v>18</v>
      </c>
      <c r="C402" s="3">
        <f>January!C402+February!C402+March!C402+April!C402+May!C402+June!C402+July!C402+August!C402+September!C402+October!C402+November!C402+December!C402</f>
        <v>0</v>
      </c>
      <c r="D402" s="3">
        <f>January!D402+February!D402+March!D402+April!D402+May!D402+June!D402+July!D402+August!D402+September!D402+October!D402+November!D402+December!D402</f>
        <v>0</v>
      </c>
      <c r="E402" s="3">
        <f>January!E402+February!E402+March!E402+April!E402+May!E402+June!E402+July!E402+August!E402+September!E402+October!E402+November!E402+December!E402</f>
        <v>0</v>
      </c>
      <c r="F402" s="3">
        <f>January!F402+February!F402+March!F402+April!F402+May!F402+June!F402+July!F402+August!F402+September!F402+October!F402+November!F402+December!F402</f>
        <v>0</v>
      </c>
      <c r="G402" s="3">
        <f>January!G402+February!G402+March!G402+April!G402+May!G402+June!G402+July!G402+August!G402+September!G402+October!G402+November!G402+December!G402</f>
        <v>0</v>
      </c>
    </row>
    <row r="403" spans="1:7" ht="30" customHeight="1" x14ac:dyDescent="0.25">
      <c r="A403" s="20" t="s">
        <v>56</v>
      </c>
      <c r="B403" s="12" t="s">
        <v>19</v>
      </c>
      <c r="C403" s="4">
        <f>January!C403+February!C403+March!C403+April!C403+May!C403+June!C403+July!C403+August!C403+September!C403+October!C403+November!C403+December!C403</f>
        <v>0</v>
      </c>
      <c r="D403" s="4">
        <f>January!D403+February!D403+March!D403+April!D403+May!D403+June!D403+July!D403+August!D403+September!D403+October!D403+November!D403+December!D403</f>
        <v>0</v>
      </c>
      <c r="E403" s="4">
        <f>January!E403+February!E403+March!E403+April!E403+May!E403+June!E403+July!E403+August!E403+September!E403+October!E403+November!E403+December!E403</f>
        <v>0</v>
      </c>
      <c r="F403" s="4">
        <f>January!F403+February!F403+March!F403+April!F403+May!F403+June!F403+July!F403+August!F403+September!F403+October!F403+November!F403+December!F403</f>
        <v>0</v>
      </c>
      <c r="G403" s="4">
        <f>January!G403+February!G403+March!G403+April!G403+May!G403+June!G403+July!G403+August!G403+September!G403+October!G403+November!G403+December!G403</f>
        <v>0</v>
      </c>
    </row>
    <row r="404" spans="1:7" ht="30" customHeight="1" x14ac:dyDescent="0.25">
      <c r="A404" s="19" t="s">
        <v>56</v>
      </c>
      <c r="B404" s="11" t="s">
        <v>20</v>
      </c>
      <c r="C404" s="3">
        <f>January!C404+February!C404+March!C404+April!C404+May!C404+June!C404+July!C404+August!C404+September!C404+October!C404+November!C404+December!C404</f>
        <v>0</v>
      </c>
      <c r="D404" s="3">
        <f>January!D404+February!D404+March!D404+April!D404+May!D404+June!D404+July!D404+August!D404+September!D404+October!D404+November!D404+December!D404</f>
        <v>0</v>
      </c>
      <c r="E404" s="3">
        <f>January!E404+February!E404+March!E404+April!E404+May!E404+June!E404+July!E404+August!E404+September!E404+October!E404+November!E404+December!E404</f>
        <v>0</v>
      </c>
      <c r="F404" s="3">
        <f>January!F404+February!F404+March!F404+April!F404+May!F404+June!F404+July!F404+August!F404+September!F404+October!F404+November!F404+December!F404</f>
        <v>0</v>
      </c>
      <c r="G404" s="3">
        <f>January!G404+February!G404+March!G404+April!G404+May!G404+June!G404+July!G404+August!G404+September!G404+October!G404+November!G404+December!G404</f>
        <v>0</v>
      </c>
    </row>
    <row r="405" spans="1:7" ht="30" customHeight="1" x14ac:dyDescent="0.25">
      <c r="A405" s="20" t="s">
        <v>56</v>
      </c>
      <c r="B405" s="12" t="s">
        <v>21</v>
      </c>
      <c r="C405" s="4">
        <f>January!C405+February!C405+March!C405+April!C405+May!C405+June!C405+July!C405+August!C405+September!C405+October!C405+November!C405+December!C405</f>
        <v>0</v>
      </c>
      <c r="D405" s="4">
        <f>January!D405+February!D405+March!D405+April!D405+May!D405+June!D405+July!D405+August!D405+September!D405+October!D405+November!D405+December!D405</f>
        <v>0</v>
      </c>
      <c r="E405" s="4">
        <f>January!E405+February!E405+March!E405+April!E405+May!E405+June!E405+July!E405+August!E405+September!E405+October!E405+November!E405+December!E405</f>
        <v>0</v>
      </c>
      <c r="F405" s="4">
        <f>January!F405+February!F405+March!F405+April!F405+May!F405+June!F405+July!F405+August!F405+September!F405+October!F405+November!F405+December!F405</f>
        <v>0</v>
      </c>
      <c r="G405" s="4">
        <f>January!G405+February!G405+March!G405+April!G405+May!G405+June!G405+July!G405+August!G405+September!G405+October!G405+November!G405+December!G405</f>
        <v>0</v>
      </c>
    </row>
    <row r="406" spans="1:7" ht="30" customHeight="1" x14ac:dyDescent="0.25">
      <c r="A406" s="19" t="s">
        <v>56</v>
      </c>
      <c r="B406" s="11" t="s">
        <v>22</v>
      </c>
      <c r="C406" s="3">
        <f>January!C406+February!C406+March!C406+April!C406+May!C406+June!C406+July!C406+August!C406+September!C406+October!C406+November!C406+December!C406</f>
        <v>0</v>
      </c>
      <c r="D406" s="3">
        <f>January!D406+February!D406+March!D406+April!D406+May!D406+June!D406+July!D406+August!D406+September!D406+October!D406+November!D406+December!D406</f>
        <v>0</v>
      </c>
      <c r="E406" s="3">
        <f>January!E406+February!E406+March!E406+April!E406+May!E406+June!E406+July!E406+August!E406+September!E406+October!E406+November!E406+December!E406</f>
        <v>0</v>
      </c>
      <c r="F406" s="3">
        <f>January!F406+February!F406+March!F406+April!F406+May!F406+June!F406+July!F406+August!F406+September!F406+October!F406+November!F406+December!F406</f>
        <v>0</v>
      </c>
      <c r="G406" s="3">
        <f>January!G406+February!G406+March!G406+April!G406+May!G406+June!G406+July!G406+August!G406+September!G406+October!G406+November!G406+December!G406</f>
        <v>0</v>
      </c>
    </row>
    <row r="407" spans="1:7" ht="30" customHeight="1" x14ac:dyDescent="0.25">
      <c r="A407" s="20" t="s">
        <v>56</v>
      </c>
      <c r="B407" s="12" t="s">
        <v>23</v>
      </c>
      <c r="C407" s="4">
        <f>January!C407+February!C407+March!C407+April!C407+May!C407+June!C407+July!C407+August!C407+September!C407+October!C407+November!C407+December!C407</f>
        <v>0</v>
      </c>
      <c r="D407" s="4">
        <f>January!D407+February!D407+March!D407+April!D407+May!D407+June!D407+July!D407+August!D407+September!D407+October!D407+November!D407+December!D407</f>
        <v>0</v>
      </c>
      <c r="E407" s="4">
        <f>January!E407+February!E407+March!E407+April!E407+May!E407+June!E407+July!E407+August!E407+September!E407+October!E407+November!E407+December!E407</f>
        <v>0</v>
      </c>
      <c r="F407" s="4">
        <f>January!F407+February!F407+March!F407+April!F407+May!F407+June!F407+July!F407+August!F407+September!F407+October!F407+November!F407+December!F407</f>
        <v>0</v>
      </c>
      <c r="G407" s="4">
        <f>January!G407+February!G407+March!G407+April!G407+May!G407+June!G407+July!G407+August!G407+September!G407+October!G407+November!G407+December!G407</f>
        <v>0</v>
      </c>
    </row>
    <row r="408" spans="1:7" ht="30" customHeight="1" x14ac:dyDescent="0.25">
      <c r="A408" s="19" t="s">
        <v>56</v>
      </c>
      <c r="B408" s="11" t="s">
        <v>24</v>
      </c>
      <c r="C408" s="3">
        <f>January!C408+February!C408+March!C408+April!C408+May!C408+June!C408+July!C408+August!C408+September!C408+October!C408+November!C408+December!C408</f>
        <v>0</v>
      </c>
      <c r="D408" s="3">
        <f>January!D408+February!D408+March!D408+April!D408+May!D408+June!D408+July!D408+August!D408+September!D408+October!D408+November!D408+December!D408</f>
        <v>0</v>
      </c>
      <c r="E408" s="3">
        <f>January!E408+February!E408+March!E408+April!E408+May!E408+June!E408+July!E408+August!E408+September!E408+October!E408+November!E408+December!E408</f>
        <v>0</v>
      </c>
      <c r="F408" s="3">
        <f>January!F408+February!F408+March!F408+April!F408+May!F408+June!F408+July!F408+August!F408+September!F408+October!F408+November!F408+December!F408</f>
        <v>0</v>
      </c>
      <c r="G408" s="3">
        <f>January!G408+February!G408+March!G408+April!G408+May!G408+June!G408+July!G408+August!G408+September!G408+October!G408+November!G408+December!G408</f>
        <v>0</v>
      </c>
    </row>
    <row r="409" spans="1:7" ht="30" customHeight="1" x14ac:dyDescent="0.25">
      <c r="A409" s="20" t="s">
        <v>56</v>
      </c>
      <c r="B409" s="12" t="s">
        <v>25</v>
      </c>
      <c r="C409" s="4">
        <f>January!C409+February!C409+March!C409+April!C409+May!C409+June!C409+July!C409+August!C409+September!C409+October!C409+November!C409+December!C409</f>
        <v>175</v>
      </c>
      <c r="D409" s="4">
        <f>January!D409+February!D409+March!D409+April!D409+May!D409+June!D409+July!D409+August!D409+September!D409+October!D409+November!D409+December!D409</f>
        <v>44</v>
      </c>
      <c r="E409" s="4">
        <f>January!E409+February!E409+March!E409+April!E409+May!E409+June!E409+July!E409+August!E409+September!E409+October!E409+November!E409+December!E409</f>
        <v>30</v>
      </c>
      <c r="F409" s="4">
        <f>January!F409+February!F409+March!F409+April!F409+May!F409+June!F409+July!F409+August!F409+September!F409+October!F409+November!F409+December!F409</f>
        <v>101</v>
      </c>
      <c r="G409" s="4">
        <f>January!G409+February!G409+March!G409+April!G409+May!G409+June!G409+July!G409+August!G409+September!G409+October!G409+November!G409+December!G409</f>
        <v>0</v>
      </c>
    </row>
    <row r="410" spans="1:7" ht="30" customHeight="1" x14ac:dyDescent="0.25">
      <c r="A410" s="19" t="s">
        <v>56</v>
      </c>
      <c r="B410" s="11" t="s">
        <v>26</v>
      </c>
      <c r="C410" s="3">
        <f>January!C410+February!C410+March!C410+April!C410+May!C410+June!C410+July!C410+August!C410+September!C410+October!C410+November!C410+December!C410</f>
        <v>0</v>
      </c>
      <c r="D410" s="3">
        <f>January!D410+February!D410+March!D410+April!D410+May!D410+June!D410+July!D410+August!D410+September!D410+October!D410+November!D410+December!D410</f>
        <v>0</v>
      </c>
      <c r="E410" s="3">
        <f>January!E410+February!E410+March!E410+April!E410+May!E410+June!E410+July!E410+August!E410+September!E410+October!E410+November!E410+December!E410</f>
        <v>0</v>
      </c>
      <c r="F410" s="3">
        <f>January!F410+February!F410+March!F410+April!F410+May!F410+June!F410+July!F410+August!F410+September!F410+October!F410+November!F410+December!F410</f>
        <v>0</v>
      </c>
      <c r="G410" s="3">
        <f>January!G410+February!G410+March!G410+April!G410+May!G410+June!G410+July!G410+August!G410+September!G410+October!G410+November!G410+December!G410</f>
        <v>0</v>
      </c>
    </row>
    <row r="411" spans="1:7" ht="30" customHeight="1" x14ac:dyDescent="0.25">
      <c r="A411" s="20" t="s">
        <v>56</v>
      </c>
      <c r="B411" s="12" t="s">
        <v>27</v>
      </c>
      <c r="C411" s="4">
        <f>January!C411+February!C411+March!C411+April!C411+May!C411+June!C411+July!C411+August!C411+September!C411+October!C411+November!C411+December!C411</f>
        <v>0</v>
      </c>
      <c r="D411" s="4">
        <f>January!D411+February!D411+March!D411+April!D411+May!D411+June!D411+July!D411+August!D411+September!D411+October!D411+November!D411+December!D411</f>
        <v>0</v>
      </c>
      <c r="E411" s="4">
        <f>January!E411+February!E411+March!E411+April!E411+May!E411+June!E411+July!E411+August!E411+September!E411+October!E411+November!E411+December!E411</f>
        <v>0</v>
      </c>
      <c r="F411" s="4">
        <f>January!F411+February!F411+March!F411+April!F411+May!F411+June!F411+July!F411+August!F411+September!F411+October!F411+November!F411+December!F411</f>
        <v>0</v>
      </c>
      <c r="G411" s="4">
        <f>January!G411+February!G411+March!G411+April!G411+May!G411+June!G411+July!G411+August!G411+September!G411+October!G411+November!G411+December!G411</f>
        <v>0</v>
      </c>
    </row>
    <row r="412" spans="1:7" ht="30" customHeight="1" x14ac:dyDescent="0.25">
      <c r="A412" s="19" t="s">
        <v>56</v>
      </c>
      <c r="B412" s="11" t="s">
        <v>28</v>
      </c>
      <c r="C412" s="3">
        <f>January!C412+February!C412+March!C412+April!C412+May!C412+June!C412+July!C412+August!C412+September!C412+October!C412+November!C412+December!C412</f>
        <v>0</v>
      </c>
      <c r="D412" s="3">
        <f>January!D412+February!D412+March!D412+April!D412+May!D412+June!D412+July!D412+August!D412+September!D412+October!D412+November!D412+December!D412</f>
        <v>0</v>
      </c>
      <c r="E412" s="3">
        <f>January!E412+February!E412+March!E412+April!E412+May!E412+June!E412+July!E412+August!E412+September!E412+October!E412+November!E412+December!E412</f>
        <v>0</v>
      </c>
      <c r="F412" s="3">
        <f>January!F412+February!F412+March!F412+April!F412+May!F412+June!F412+July!F412+August!F412+September!F412+October!F412+November!F412+December!F412</f>
        <v>0</v>
      </c>
      <c r="G412" s="3">
        <f>January!G412+February!G412+March!G412+April!G412+May!G412+June!G412+July!G412+August!G412+September!G412+October!G412+November!G412+December!G412</f>
        <v>0</v>
      </c>
    </row>
    <row r="413" spans="1:7" ht="30" customHeight="1" x14ac:dyDescent="0.25">
      <c r="A413" s="20" t="s">
        <v>56</v>
      </c>
      <c r="B413" s="12" t="s">
        <v>29</v>
      </c>
      <c r="C413" s="4">
        <f>January!C413+February!C413+March!C413+April!C413+May!C413+June!C413+July!C413+August!C413+September!C413+October!C413+November!C413+December!C413</f>
        <v>0</v>
      </c>
      <c r="D413" s="4">
        <f>January!D413+February!D413+March!D413+April!D413+May!D413+June!D413+July!D413+August!D413+September!D413+October!D413+November!D413+December!D413</f>
        <v>0</v>
      </c>
      <c r="E413" s="4">
        <f>January!E413+February!E413+March!E413+April!E413+May!E413+June!E413+July!E413+August!E413+September!E413+October!E413+November!E413+December!E413</f>
        <v>0</v>
      </c>
      <c r="F413" s="4">
        <f>January!F413+February!F413+March!F413+April!F413+May!F413+June!F413+July!F413+August!F413+September!F413+October!F413+November!F413+December!F413</f>
        <v>0</v>
      </c>
      <c r="G413" s="4">
        <f>January!G413+February!G413+March!G413+April!G413+May!G413+June!G413+July!G413+August!G413+September!G413+October!G413+November!G413+December!G413</f>
        <v>0</v>
      </c>
    </row>
    <row r="414" spans="1:7" ht="30" customHeight="1" x14ac:dyDescent="0.25">
      <c r="A414" s="19" t="s">
        <v>56</v>
      </c>
      <c r="B414" s="11" t="s">
        <v>30</v>
      </c>
      <c r="C414" s="3">
        <f>January!C414+February!C414+March!C414+April!C414+May!C414+June!C414+July!C414+August!C414+September!C414+October!C414+November!C414+December!C414</f>
        <v>0</v>
      </c>
      <c r="D414" s="3">
        <f>January!D414+February!D414+March!D414+April!D414+May!D414+June!D414+July!D414+August!D414+September!D414+October!D414+November!D414+December!D414</f>
        <v>0</v>
      </c>
      <c r="E414" s="3">
        <f>January!E414+February!E414+March!E414+April!E414+May!E414+June!E414+July!E414+August!E414+September!E414+October!E414+November!E414+December!E414</f>
        <v>0</v>
      </c>
      <c r="F414" s="3">
        <f>January!F414+February!F414+March!F414+April!F414+May!F414+June!F414+July!F414+August!F414+September!F414+October!F414+November!F414+December!F414</f>
        <v>0</v>
      </c>
      <c r="G414" s="3">
        <f>January!G414+February!G414+March!G414+April!G414+May!G414+June!G414+July!G414+August!G414+September!G414+October!G414+November!G414+December!G414</f>
        <v>0</v>
      </c>
    </row>
    <row r="415" spans="1:7" ht="30" customHeight="1" x14ac:dyDescent="0.25">
      <c r="A415" s="20" t="s">
        <v>56</v>
      </c>
      <c r="B415" s="12" t="s">
        <v>31</v>
      </c>
      <c r="C415" s="4">
        <f>January!C415+February!C415+March!C415+April!C415+May!C415+June!C415+July!C415+August!C415+September!C415+October!C415+November!C415+December!C415</f>
        <v>0</v>
      </c>
      <c r="D415" s="4">
        <f>January!D415+February!D415+March!D415+April!D415+May!D415+June!D415+July!D415+August!D415+September!D415+October!D415+November!D415+December!D415</f>
        <v>0</v>
      </c>
      <c r="E415" s="4">
        <f>January!E415+February!E415+March!E415+April!E415+May!E415+June!E415+July!E415+August!E415+September!E415+October!E415+November!E415+December!E415</f>
        <v>0</v>
      </c>
      <c r="F415" s="4">
        <f>January!F415+February!F415+March!F415+April!F415+May!F415+June!F415+July!F415+August!F415+September!F415+October!F415+November!F415+December!F415</f>
        <v>0</v>
      </c>
      <c r="G415" s="4">
        <f>January!G415+February!G415+March!G415+April!G415+May!G415+June!G415+July!G415+August!G415+September!G415+October!G415+November!G415+December!G415</f>
        <v>0</v>
      </c>
    </row>
    <row r="416" spans="1:7" ht="30" customHeight="1" x14ac:dyDescent="0.25">
      <c r="A416" s="19" t="s">
        <v>56</v>
      </c>
      <c r="B416" s="11" t="s">
        <v>32</v>
      </c>
      <c r="C416" s="3">
        <f>January!C416+February!C416+March!C416+April!C416+May!C416+June!C416+July!C416+August!C416+September!C416+October!C416+November!C416+December!C416</f>
        <v>0</v>
      </c>
      <c r="D416" s="3">
        <f>January!D416+February!D416+March!D416+April!D416+May!D416+June!D416+July!D416+August!D416+September!D416+October!D416+November!D416+December!D416</f>
        <v>0</v>
      </c>
      <c r="E416" s="3">
        <f>January!E416+February!E416+March!E416+April!E416+May!E416+June!E416+July!E416+August!E416+September!E416+October!E416+November!E416+December!E416</f>
        <v>0</v>
      </c>
      <c r="F416" s="3">
        <f>January!F416+February!F416+March!F416+April!F416+May!F416+June!F416+July!F416+August!F416+September!F416+October!F416+November!F416+December!F416</f>
        <v>0</v>
      </c>
      <c r="G416" s="3">
        <f>January!G416+February!G416+March!G416+April!G416+May!G416+June!G416+July!G416+August!G416+September!G416+October!G416+November!G416+December!G416</f>
        <v>0</v>
      </c>
    </row>
    <row r="417" spans="1:7" ht="30" customHeight="1" x14ac:dyDescent="0.25">
      <c r="A417" s="20" t="s">
        <v>56</v>
      </c>
      <c r="B417" s="12" t="s">
        <v>33</v>
      </c>
      <c r="C417" s="4">
        <f>January!C417+February!C417+March!C417+April!C417+May!C417+June!C417+July!C417+August!C417+September!C417+October!C417+November!C417+December!C417</f>
        <v>3</v>
      </c>
      <c r="D417" s="4">
        <f>January!D417+February!D417+March!D417+April!D417+May!D417+June!D417+July!D417+August!D417+September!D417+October!D417+November!D417+December!D417</f>
        <v>1</v>
      </c>
      <c r="E417" s="4">
        <f>January!E417+February!E417+March!E417+April!E417+May!E417+June!E417+July!E417+August!E417+September!E417+October!E417+November!E417+December!E417</f>
        <v>0</v>
      </c>
      <c r="F417" s="4">
        <f>January!F417+February!F417+March!F417+April!F417+May!F417+June!F417+July!F417+August!F417+September!F417+October!F417+November!F417+December!F417</f>
        <v>2</v>
      </c>
      <c r="G417" s="4">
        <f>January!G417+February!G417+March!G417+April!G417+May!G417+June!G417+July!G417+August!G417+September!G417+October!G417+November!G417+December!G417</f>
        <v>0</v>
      </c>
    </row>
    <row r="418" spans="1:7" ht="30" customHeight="1" x14ac:dyDescent="0.25">
      <c r="A418" s="19" t="s">
        <v>56</v>
      </c>
      <c r="B418" s="11" t="s">
        <v>34</v>
      </c>
      <c r="C418" s="3">
        <f>January!C418+February!C418+March!C418+April!C418+May!C418+June!C418+July!C418+August!C418+September!C418+October!C418+November!C418+December!C418</f>
        <v>0</v>
      </c>
      <c r="D418" s="3">
        <f>January!D418+February!D418+March!D418+April!D418+May!D418+June!D418+July!D418+August!D418+September!D418+October!D418+November!D418+December!D418</f>
        <v>0</v>
      </c>
      <c r="E418" s="3">
        <f>January!E418+February!E418+March!E418+April!E418+May!E418+June!E418+July!E418+August!E418+September!E418+October!E418+November!E418+December!E418</f>
        <v>0</v>
      </c>
      <c r="F418" s="3">
        <f>January!F418+February!F418+March!F418+April!F418+May!F418+June!F418+July!F418+August!F418+September!F418+October!F418+November!F418+December!F418</f>
        <v>0</v>
      </c>
      <c r="G418" s="3">
        <f>January!G418+February!G418+March!G418+April!G418+May!G418+June!G418+July!G418+August!G418+September!G418+October!G418+November!G418+December!G418</f>
        <v>0</v>
      </c>
    </row>
    <row r="419" spans="1:7" ht="30" customHeight="1" x14ac:dyDescent="0.25">
      <c r="A419" s="20" t="s">
        <v>56</v>
      </c>
      <c r="B419" s="12" t="s">
        <v>35</v>
      </c>
      <c r="C419" s="4">
        <f>January!C419+February!C419+March!C419+April!C419+May!C419+June!C419+July!C419+August!C419+September!C419+October!C419+November!C419+December!C419</f>
        <v>0</v>
      </c>
      <c r="D419" s="4">
        <f>January!D419+February!D419+March!D419+April!D419+May!D419+June!D419+July!D419+August!D419+September!D419+October!D419+November!D419+December!D419</f>
        <v>0</v>
      </c>
      <c r="E419" s="4">
        <f>January!E419+February!E419+March!E419+April!E419+May!E419+June!E419+July!E419+August!E419+September!E419+October!E419+November!E419+December!E419</f>
        <v>0</v>
      </c>
      <c r="F419" s="4">
        <f>January!F419+February!F419+March!F419+April!F419+May!F419+June!F419+July!F419+August!F419+September!F419+October!F419+November!F419+December!F419</f>
        <v>0</v>
      </c>
      <c r="G419" s="4">
        <f>January!G419+February!G419+March!G419+April!G419+May!G419+June!G419+July!G419+August!G419+September!G419+October!G419+November!G419+December!G419</f>
        <v>0</v>
      </c>
    </row>
    <row r="420" spans="1:7" ht="30" customHeight="1" x14ac:dyDescent="0.25">
      <c r="A420" s="19" t="s">
        <v>56</v>
      </c>
      <c r="B420" s="11" t="s">
        <v>36</v>
      </c>
      <c r="C420" s="3">
        <f>January!C420+February!C420+March!C420+April!C420+May!C420+June!C420+July!C420+August!C420+September!C420+October!C420+November!C420+December!C420</f>
        <v>147</v>
      </c>
      <c r="D420" s="3">
        <f>January!D420+February!D420+March!D420+April!D420+May!D420+June!D420+July!D420+August!D420+September!D420+October!D420+November!D420+December!D420</f>
        <v>146</v>
      </c>
      <c r="E420" s="3">
        <f>January!E420+February!E420+March!E420+April!E420+May!E420+June!E420+July!E420+August!E420+September!E420+October!E420+November!E420+December!E420</f>
        <v>0</v>
      </c>
      <c r="F420" s="3">
        <f>January!F420+February!F420+March!F420+April!F420+May!F420+June!F420+July!F420+August!F420+September!F420+October!F420+November!F420+December!F420</f>
        <v>1</v>
      </c>
      <c r="G420" s="3">
        <f>January!G420+February!G420+March!G420+April!G420+May!G420+June!G420+July!G420+August!G420+September!G420+October!G420+November!G420+December!G420</f>
        <v>0</v>
      </c>
    </row>
    <row r="421" spans="1:7" ht="30" customHeight="1" x14ac:dyDescent="0.25">
      <c r="A421" s="20" t="s">
        <v>56</v>
      </c>
      <c r="B421" s="12" t="s">
        <v>37</v>
      </c>
      <c r="C421" s="4">
        <f>January!C421+February!C421+March!C421+April!C421+May!C421+June!C421+July!C421+August!C421+September!C421+October!C421+November!C421+December!C421</f>
        <v>251</v>
      </c>
      <c r="D421" s="4">
        <f>January!D421+February!D421+March!D421+April!D421+May!D421+June!D421+July!D421+August!D421+September!D421+October!D421+November!D421+December!D421</f>
        <v>202</v>
      </c>
      <c r="E421" s="4">
        <f>January!E421+February!E421+March!E421+April!E421+May!E421+June!E421+July!E421+August!E421+September!E421+October!E421+November!E421+December!E421</f>
        <v>16</v>
      </c>
      <c r="F421" s="4">
        <f>January!F421+February!F421+March!F421+April!F421+May!F421+June!F421+July!F421+August!F421+September!F421+October!F421+November!F421+December!F421</f>
        <v>33</v>
      </c>
      <c r="G421" s="4">
        <f>January!G421+February!G421+March!G421+April!G421+May!G421+June!G421+July!G421+August!G421+September!G421+October!G421+November!G421+December!G421</f>
        <v>0</v>
      </c>
    </row>
    <row r="422" spans="1:7" ht="30" customHeight="1" x14ac:dyDescent="0.25">
      <c r="A422" s="19" t="s">
        <v>56</v>
      </c>
      <c r="B422" s="11" t="s">
        <v>38</v>
      </c>
      <c r="C422" s="3">
        <f>January!C422+February!C422+March!C422+April!C422+May!C422+June!C422+July!C422+August!C422+September!C422+October!C422+November!C422+December!C422</f>
        <v>30</v>
      </c>
      <c r="D422" s="3">
        <f>January!D422+February!D422+March!D422+April!D422+May!D422+June!D422+July!D422+August!D422+September!D422+October!D422+November!D422+December!D422</f>
        <v>23</v>
      </c>
      <c r="E422" s="3">
        <f>January!E422+February!E422+March!E422+April!E422+May!E422+June!E422+July!E422+August!E422+September!E422+October!E422+November!E422+December!E422</f>
        <v>4</v>
      </c>
      <c r="F422" s="3">
        <f>January!F422+February!F422+March!F422+April!F422+May!F422+June!F422+July!F422+August!F422+September!F422+October!F422+November!F422+December!F422</f>
        <v>3</v>
      </c>
      <c r="G422" s="3">
        <f>January!G422+February!G422+March!G422+April!G422+May!G422+June!G422+July!G422+August!G422+September!G422+October!G422+November!G422+December!G422</f>
        <v>0</v>
      </c>
    </row>
    <row r="423" spans="1:7" ht="30" customHeight="1" x14ac:dyDescent="0.25">
      <c r="A423" s="20" t="s">
        <v>56</v>
      </c>
      <c r="B423" s="12" t="s">
        <v>39</v>
      </c>
      <c r="C423" s="4">
        <f>January!C423+February!C423+March!C423+April!C423+May!C423+June!C423+July!C423+August!C423+September!C423+October!C423+November!C423+December!C423</f>
        <v>0</v>
      </c>
      <c r="D423" s="4">
        <f>January!D423+February!D423+March!D423+April!D423+May!D423+June!D423+July!D423+August!D423+September!D423+October!D423+November!D423+December!D423</f>
        <v>0</v>
      </c>
      <c r="E423" s="4">
        <f>January!E423+February!E423+March!E423+April!E423+May!E423+June!E423+July!E423+August!E423+September!E423+October!E423+November!E423+December!E423</f>
        <v>0</v>
      </c>
      <c r="F423" s="4">
        <f>January!F423+February!F423+March!F423+April!F423+May!F423+June!F423+July!F423+August!F423+September!F423+October!F423+November!F423+December!F423</f>
        <v>0</v>
      </c>
      <c r="G423" s="4">
        <f>January!G423+February!G423+March!G423+April!G423+May!G423+June!G423+July!G423+August!G423+September!G423+October!G423+November!G423+December!G423</f>
        <v>0</v>
      </c>
    </row>
    <row r="424" spans="1:7" ht="30" customHeight="1" x14ac:dyDescent="0.25">
      <c r="A424" s="19" t="s">
        <v>56</v>
      </c>
      <c r="B424" s="11" t="s">
        <v>40</v>
      </c>
      <c r="C424" s="3">
        <f>January!C424+February!C424+March!C424+April!C424+May!C424+June!C424+July!C424+August!C424+September!C424+October!C424+November!C424+December!C424</f>
        <v>0</v>
      </c>
      <c r="D424" s="3">
        <f>January!D424+February!D424+March!D424+April!D424+May!D424+June!D424+July!D424+August!D424+September!D424+October!D424+November!D424+December!D424</f>
        <v>0</v>
      </c>
      <c r="E424" s="3">
        <f>January!E424+February!E424+March!E424+April!E424+May!E424+June!E424+July!E424+August!E424+September!E424+October!E424+November!E424+December!E424</f>
        <v>0</v>
      </c>
      <c r="F424" s="3">
        <f>January!F424+February!F424+March!F424+April!F424+May!F424+June!F424+July!F424+August!F424+September!F424+October!F424+November!F424+December!F424</f>
        <v>0</v>
      </c>
      <c r="G424" s="3">
        <f>January!G424+February!G424+March!G424+April!G424+May!G424+June!G424+July!G424+August!G424+September!G424+October!G424+November!G424+December!G424</f>
        <v>0</v>
      </c>
    </row>
    <row r="425" spans="1:7" ht="30" customHeight="1" x14ac:dyDescent="0.25">
      <c r="A425" s="20" t="s">
        <v>56</v>
      </c>
      <c r="B425" s="12" t="s">
        <v>41</v>
      </c>
      <c r="C425" s="4">
        <f>January!C425+February!C425+March!C425+April!C425+May!C425+June!C425+July!C425+August!C425+September!C425+October!C425+November!C425+December!C425</f>
        <v>0</v>
      </c>
      <c r="D425" s="4">
        <f>January!D425+February!D425+March!D425+April!D425+May!D425+June!D425+July!D425+August!D425+September!D425+October!D425+November!D425+December!D425</f>
        <v>0</v>
      </c>
      <c r="E425" s="4">
        <f>January!E425+February!E425+March!E425+April!E425+May!E425+June!E425+July!E425+August!E425+September!E425+October!E425+November!E425+December!E425</f>
        <v>0</v>
      </c>
      <c r="F425" s="4">
        <f>January!F425+February!F425+March!F425+April!F425+May!F425+June!F425+July!F425+August!F425+September!F425+October!F425+November!F425+December!F425</f>
        <v>0</v>
      </c>
      <c r="G425" s="4">
        <f>January!G425+February!G425+March!G425+April!G425+May!G425+June!G425+July!G425+August!G425+September!G425+October!G425+November!G425+December!G425</f>
        <v>0</v>
      </c>
    </row>
    <row r="426" spans="1:7" ht="30" customHeight="1" x14ac:dyDescent="0.25">
      <c r="A426" s="19" t="s">
        <v>56</v>
      </c>
      <c r="B426" s="11" t="s">
        <v>42</v>
      </c>
      <c r="C426" s="3">
        <f>January!C426+February!C426+March!C426+April!C426+May!C426+June!C426+July!C426+August!C426+September!C426+October!C426+November!C426+December!C426</f>
        <v>0</v>
      </c>
      <c r="D426" s="3">
        <f>January!D426+February!D426+March!D426+April!D426+May!D426+June!D426+July!D426+August!D426+September!D426+October!D426+November!D426+December!D426</f>
        <v>0</v>
      </c>
      <c r="E426" s="3">
        <f>January!E426+February!E426+March!E426+April!E426+May!E426+June!E426+July!E426+August!E426+September!E426+October!E426+November!E426+December!E426</f>
        <v>0</v>
      </c>
      <c r="F426" s="3">
        <f>January!F426+February!F426+March!F426+April!F426+May!F426+June!F426+July!F426+August!F426+September!F426+October!F426+November!F426+December!F426</f>
        <v>0</v>
      </c>
      <c r="G426" s="3">
        <f>January!G426+February!G426+March!G426+April!G426+May!G426+June!G426+July!G426+August!G426+September!G426+October!G426+November!G426+December!G426</f>
        <v>0</v>
      </c>
    </row>
    <row r="427" spans="1:7" ht="30" customHeight="1" x14ac:dyDescent="0.25">
      <c r="A427" s="20" t="s">
        <v>56</v>
      </c>
      <c r="B427" s="12" t="s">
        <v>43</v>
      </c>
      <c r="C427" s="4">
        <f>January!C427+February!C427+March!C427+April!C427+May!C427+June!C427+July!C427+August!C427+September!C427+October!C427+November!C427+December!C427</f>
        <v>0</v>
      </c>
      <c r="D427" s="4">
        <f>January!D427+February!D427+March!D427+April!D427+May!D427+June!D427+July!D427+August!D427+September!D427+October!D427+November!D427+December!D427</f>
        <v>0</v>
      </c>
      <c r="E427" s="4">
        <f>January!E427+February!E427+March!E427+April!E427+May!E427+June!E427+July!E427+August!E427+September!E427+October!E427+November!E427+December!E427</f>
        <v>0</v>
      </c>
      <c r="F427" s="4">
        <f>January!F427+February!F427+March!F427+April!F427+May!F427+June!F427+July!F427+August!F427+September!F427+October!F427+November!F427+December!F427</f>
        <v>0</v>
      </c>
      <c r="G427" s="4">
        <f>January!G427+February!G427+March!G427+April!G427+May!G427+June!G427+July!G427+August!G427+September!G427+October!G427+November!G427+December!G427</f>
        <v>0</v>
      </c>
    </row>
    <row r="428" spans="1:7" ht="30" customHeight="1" x14ac:dyDescent="0.25">
      <c r="A428" s="19" t="s">
        <v>56</v>
      </c>
      <c r="B428" s="11" t="s">
        <v>44</v>
      </c>
      <c r="C428" s="3">
        <f>January!C428+February!C428+March!C428+April!C428+May!C428+June!C428+July!C428+August!C428+September!C428+October!C428+November!C428+December!C428</f>
        <v>0</v>
      </c>
      <c r="D428" s="3">
        <f>January!D428+February!D428+March!D428+April!D428+May!D428+June!D428+July!D428+August!D428+September!D428+October!D428+November!D428+December!D428</f>
        <v>0</v>
      </c>
      <c r="E428" s="3">
        <f>January!E428+February!E428+March!E428+April!E428+May!E428+June!E428+July!E428+August!E428+September!E428+October!E428+November!E428+December!E428</f>
        <v>0</v>
      </c>
      <c r="F428" s="3">
        <f>January!F428+February!F428+March!F428+April!F428+May!F428+June!F428+July!F428+August!F428+September!F428+October!F428+November!F428+December!F428</f>
        <v>0</v>
      </c>
      <c r="G428" s="3">
        <f>January!G428+February!G428+March!G428+April!G428+May!G428+June!G428+July!G428+August!G428+September!G428+October!G428+November!G428+December!G428</f>
        <v>0</v>
      </c>
    </row>
    <row r="429" spans="1:7" ht="30" customHeight="1" x14ac:dyDescent="0.25">
      <c r="A429" s="20" t="s">
        <v>56</v>
      </c>
      <c r="B429" s="12" t="s">
        <v>45</v>
      </c>
      <c r="C429" s="4">
        <f>January!C429+February!C429+March!C429+April!C429+May!C429+June!C429+July!C429+August!C429+September!C429+October!C429+November!C429+December!C429</f>
        <v>0</v>
      </c>
      <c r="D429" s="4">
        <f>January!D429+February!D429+March!D429+April!D429+May!D429+June!D429+July!D429+August!D429+September!D429+October!D429+November!D429+December!D429</f>
        <v>0</v>
      </c>
      <c r="E429" s="4">
        <f>January!E429+February!E429+March!E429+April!E429+May!E429+June!E429+July!E429+August!E429+September!E429+October!E429+November!E429+December!E429</f>
        <v>0</v>
      </c>
      <c r="F429" s="4">
        <f>January!F429+February!F429+March!F429+April!F429+May!F429+June!F429+July!F429+August!F429+September!F429+October!F429+November!F429+December!F429</f>
        <v>0</v>
      </c>
      <c r="G429" s="4">
        <f>January!G429+February!G429+March!G429+April!G429+May!G429+June!G429+July!G429+August!G429+September!G429+October!G429+November!G429+December!G429</f>
        <v>0</v>
      </c>
    </row>
    <row r="430" spans="1:7" ht="30" customHeight="1" x14ac:dyDescent="0.25">
      <c r="A430" s="19" t="s">
        <v>56</v>
      </c>
      <c r="B430" s="11" t="s">
        <v>46</v>
      </c>
      <c r="C430" s="3">
        <f>January!C430+February!C430+March!C430+April!C430+May!C430+June!C430+July!C430+August!C430+September!C430+October!C430+November!C430+December!C430</f>
        <v>0</v>
      </c>
      <c r="D430" s="3">
        <f>January!D430+February!D430+March!D430+April!D430+May!D430+June!D430+July!D430+August!D430+September!D430+October!D430+November!D430+December!D430</f>
        <v>0</v>
      </c>
      <c r="E430" s="3">
        <f>January!E430+February!E430+March!E430+April!E430+May!E430+June!E430+July!E430+August!E430+September!E430+October!E430+November!E430+December!E430</f>
        <v>0</v>
      </c>
      <c r="F430" s="3">
        <f>January!F430+February!F430+March!F430+April!F430+May!F430+June!F430+July!F430+August!F430+September!F430+October!F430+November!F430+December!F430</f>
        <v>0</v>
      </c>
      <c r="G430" s="3">
        <f>January!G430+February!G430+March!G430+April!G430+May!G430+June!G430+July!G430+August!G430+September!G430+October!G430+November!G430+December!G430</f>
        <v>0</v>
      </c>
    </row>
    <row r="431" spans="1:7" ht="30" customHeight="1" x14ac:dyDescent="0.25">
      <c r="A431" s="21" t="s">
        <v>57</v>
      </c>
      <c r="B431" s="13" t="s">
        <v>8</v>
      </c>
      <c r="C431" s="5">
        <f>January!C431+February!C431+March!C431+April!C431+May!C431+June!C431+July!C431+August!C431+September!C431+October!C431+November!C431+December!C431</f>
        <v>3438</v>
      </c>
      <c r="D431" s="5">
        <f>January!D431+February!D431+March!D431+April!D431+May!D431+June!D431+July!D431+August!D431+September!D431+October!D431+November!D431+December!D431</f>
        <v>2286</v>
      </c>
      <c r="E431" s="5">
        <f>January!E431+February!E431+March!E431+April!E431+May!E431+June!E431+July!E431+August!E431+September!E431+October!E431+November!E431+December!E431</f>
        <v>71</v>
      </c>
      <c r="F431" s="5">
        <f>January!F431+February!F431+March!F431+April!F431+May!F431+June!F431+July!F431+August!F431+September!F431+October!F431+November!F431+December!F431</f>
        <v>1081</v>
      </c>
      <c r="G431" s="5">
        <f>January!G431+February!G431+March!G431+April!G431+May!G431+June!G431+July!G431+August!G431+September!G431+October!G431+November!G431+December!G431</f>
        <v>0</v>
      </c>
    </row>
    <row r="432" spans="1:7" ht="30" customHeight="1" x14ac:dyDescent="0.25">
      <c r="A432" s="22" t="s">
        <v>57</v>
      </c>
      <c r="B432" s="14" t="s">
        <v>9</v>
      </c>
      <c r="C432" s="6">
        <f>January!C432+February!C432+March!C432+April!C432+May!C432+June!C432+July!C432+August!C432+September!C432+October!C432+November!C432+December!C432</f>
        <v>0</v>
      </c>
      <c r="D432" s="6">
        <f>January!D432+February!D432+March!D432+April!D432+May!D432+June!D432+July!D432+August!D432+September!D432+October!D432+November!D432+December!D432</f>
        <v>0</v>
      </c>
      <c r="E432" s="6">
        <f>January!E432+February!E432+March!E432+April!E432+May!E432+June!E432+July!E432+August!E432+September!E432+October!E432+November!E432+December!E432</f>
        <v>0</v>
      </c>
      <c r="F432" s="6">
        <f>January!F432+February!F432+March!F432+April!F432+May!F432+June!F432+July!F432+August!F432+September!F432+October!F432+November!F432+December!F432</f>
        <v>0</v>
      </c>
      <c r="G432" s="6">
        <f>January!G432+February!G432+March!G432+April!G432+May!G432+June!G432+July!G432+August!G432+September!G432+October!G432+November!G432+December!G432</f>
        <v>0</v>
      </c>
    </row>
    <row r="433" spans="1:7" ht="30" customHeight="1" x14ac:dyDescent="0.25">
      <c r="A433" s="21" t="s">
        <v>57</v>
      </c>
      <c r="B433" s="13" t="s">
        <v>10</v>
      </c>
      <c r="C433" s="5">
        <f>January!C433+February!C433+March!C433+April!C433+May!C433+June!C433+July!C433+August!C433+September!C433+October!C433+November!C433+December!C433</f>
        <v>0</v>
      </c>
      <c r="D433" s="5">
        <f>January!D433+February!D433+March!D433+April!D433+May!D433+June!D433+July!D433+August!D433+September!D433+October!D433+November!D433+December!D433</f>
        <v>0</v>
      </c>
      <c r="E433" s="5">
        <f>January!E433+February!E433+March!E433+April!E433+May!E433+June!E433+July!E433+August!E433+September!E433+October!E433+November!E433+December!E433</f>
        <v>0</v>
      </c>
      <c r="F433" s="5">
        <f>January!F433+February!F433+March!F433+April!F433+May!F433+June!F433+July!F433+August!F433+September!F433+October!F433+November!F433+December!F433</f>
        <v>0</v>
      </c>
      <c r="G433" s="5">
        <f>January!G433+February!G433+March!G433+April!G433+May!G433+June!G433+July!G433+August!G433+September!G433+October!G433+November!G433+December!G433</f>
        <v>0</v>
      </c>
    </row>
    <row r="434" spans="1:7" ht="30" customHeight="1" x14ac:dyDescent="0.25">
      <c r="A434" s="22" t="s">
        <v>57</v>
      </c>
      <c r="B434" s="14" t="s">
        <v>11</v>
      </c>
      <c r="C434" s="6">
        <f>January!C434+February!C434+March!C434+April!C434+May!C434+June!C434+July!C434+August!C434+September!C434+October!C434+November!C434+December!C434</f>
        <v>0</v>
      </c>
      <c r="D434" s="6">
        <f>January!D434+February!D434+March!D434+April!D434+May!D434+June!D434+July!D434+August!D434+September!D434+October!D434+November!D434+December!D434</f>
        <v>0</v>
      </c>
      <c r="E434" s="6">
        <f>January!E434+February!E434+March!E434+April!E434+May!E434+June!E434+July!E434+August!E434+September!E434+October!E434+November!E434+December!E434</f>
        <v>0</v>
      </c>
      <c r="F434" s="6">
        <f>January!F434+February!F434+March!F434+April!F434+May!F434+June!F434+July!F434+August!F434+September!F434+October!F434+November!F434+December!F434</f>
        <v>0</v>
      </c>
      <c r="G434" s="6">
        <f>January!G434+February!G434+March!G434+April!G434+May!G434+June!G434+July!G434+August!G434+September!G434+October!G434+November!G434+December!G434</f>
        <v>0</v>
      </c>
    </row>
    <row r="435" spans="1:7" ht="30" customHeight="1" x14ac:dyDescent="0.25">
      <c r="A435" s="21" t="s">
        <v>57</v>
      </c>
      <c r="B435" s="13" t="s">
        <v>12</v>
      </c>
      <c r="C435" s="5">
        <f>January!C435+February!C435+March!C435+April!C435+May!C435+June!C435+July!C435+August!C435+September!C435+October!C435+November!C435+December!C435</f>
        <v>0</v>
      </c>
      <c r="D435" s="5">
        <f>January!D435+February!D435+March!D435+April!D435+May!D435+June!D435+July!D435+August!D435+September!D435+October!D435+November!D435+December!D435</f>
        <v>0</v>
      </c>
      <c r="E435" s="5">
        <f>January!E435+February!E435+March!E435+April!E435+May!E435+June!E435+July!E435+August!E435+September!E435+October!E435+November!E435+December!E435</f>
        <v>0</v>
      </c>
      <c r="F435" s="5">
        <f>January!F435+February!F435+March!F435+April!F435+May!F435+June!F435+July!F435+August!F435+September!F435+October!F435+November!F435+December!F435</f>
        <v>0</v>
      </c>
      <c r="G435" s="5">
        <f>January!G435+February!G435+March!G435+April!G435+May!G435+June!G435+July!G435+August!G435+September!G435+October!G435+November!G435+December!G435</f>
        <v>0</v>
      </c>
    </row>
    <row r="436" spans="1:7" ht="30" customHeight="1" x14ac:dyDescent="0.25">
      <c r="A436" s="22" t="s">
        <v>57</v>
      </c>
      <c r="B436" s="14" t="s">
        <v>13</v>
      </c>
      <c r="C436" s="6">
        <f>January!C436+February!C436+March!C436+April!C436+May!C436+June!C436+July!C436+August!C436+September!C436+October!C436+November!C436+December!C436</f>
        <v>0</v>
      </c>
      <c r="D436" s="6">
        <f>January!D436+February!D436+March!D436+April!D436+May!D436+June!D436+July!D436+August!D436+September!D436+October!D436+November!D436+December!D436</f>
        <v>0</v>
      </c>
      <c r="E436" s="6">
        <f>January!E436+February!E436+March!E436+April!E436+May!E436+June!E436+July!E436+August!E436+September!E436+October!E436+November!E436+December!E436</f>
        <v>0</v>
      </c>
      <c r="F436" s="6">
        <f>January!F436+February!F436+March!F436+April!F436+May!F436+June!F436+July!F436+August!F436+September!F436+October!F436+November!F436+December!F436</f>
        <v>0</v>
      </c>
      <c r="G436" s="6">
        <f>January!G436+February!G436+March!G436+April!G436+May!G436+June!G436+July!G436+August!G436+September!G436+October!G436+November!G436+December!G436</f>
        <v>0</v>
      </c>
    </row>
    <row r="437" spans="1:7" ht="30" customHeight="1" x14ac:dyDescent="0.25">
      <c r="A437" s="21" t="s">
        <v>57</v>
      </c>
      <c r="B437" s="13" t="s">
        <v>14</v>
      </c>
      <c r="C437" s="5">
        <f>January!C437+February!C437+March!C437+April!C437+May!C437+June!C437+July!C437+August!C437+September!C437+October!C437+November!C437+December!C437</f>
        <v>56</v>
      </c>
      <c r="D437" s="5">
        <f>January!D437+February!D437+March!D437+April!D437+May!D437+June!D437+July!D437+August!D437+September!D437+October!D437+November!D437+December!D437</f>
        <v>32</v>
      </c>
      <c r="E437" s="5">
        <f>January!E437+February!E437+March!E437+April!E437+May!E437+June!E437+July!E437+August!E437+September!E437+October!E437+November!E437+December!E437</f>
        <v>3</v>
      </c>
      <c r="F437" s="5">
        <f>January!F437+February!F437+March!F437+April!F437+May!F437+June!F437+July!F437+August!F437+September!F437+October!F437+November!F437+December!F437</f>
        <v>21</v>
      </c>
      <c r="G437" s="5">
        <f>January!G437+February!G437+March!G437+April!G437+May!G437+June!G437+July!G437+August!G437+September!G437+October!G437+November!G437+December!G437</f>
        <v>0</v>
      </c>
    </row>
    <row r="438" spans="1:7" ht="30" customHeight="1" x14ac:dyDescent="0.25">
      <c r="A438" s="22" t="s">
        <v>57</v>
      </c>
      <c r="B438" s="14" t="s">
        <v>15</v>
      </c>
      <c r="C438" s="6">
        <f>January!C438+February!C438+March!C438+April!C438+May!C438+June!C438+July!C438+August!C438+September!C438+October!C438+November!C438+December!C438</f>
        <v>0</v>
      </c>
      <c r="D438" s="6">
        <f>January!D438+February!D438+March!D438+April!D438+May!D438+June!D438+July!D438+August!D438+September!D438+October!D438+November!D438+December!D438</f>
        <v>0</v>
      </c>
      <c r="E438" s="6">
        <f>January!E438+February!E438+March!E438+April!E438+May!E438+June!E438+July!E438+August!E438+September!E438+October!E438+November!E438+December!E438</f>
        <v>0</v>
      </c>
      <c r="F438" s="6">
        <f>January!F438+February!F438+March!F438+April!F438+May!F438+June!F438+July!F438+August!F438+September!F438+October!F438+November!F438+December!F438</f>
        <v>0</v>
      </c>
      <c r="G438" s="6">
        <f>January!G438+February!G438+March!G438+April!G438+May!G438+June!G438+July!G438+August!G438+September!G438+October!G438+November!G438+December!G438</f>
        <v>0</v>
      </c>
    </row>
    <row r="439" spans="1:7" ht="30" customHeight="1" x14ac:dyDescent="0.25">
      <c r="A439" s="21" t="s">
        <v>57</v>
      </c>
      <c r="B439" s="13" t="s">
        <v>16</v>
      </c>
      <c r="C439" s="5">
        <f>January!C439+February!C439+March!C439+April!C439+May!C439+June!C439+July!C439+August!C439+September!C439+October!C439+November!C439+December!C439</f>
        <v>0</v>
      </c>
      <c r="D439" s="5">
        <f>January!D439+February!D439+March!D439+April!D439+May!D439+June!D439+July!D439+August!D439+September!D439+October!D439+November!D439+December!D439</f>
        <v>0</v>
      </c>
      <c r="E439" s="5">
        <f>January!E439+February!E439+March!E439+April!E439+May!E439+June!E439+July!E439+August!E439+September!E439+October!E439+November!E439+December!E439</f>
        <v>0</v>
      </c>
      <c r="F439" s="5">
        <f>January!F439+February!F439+March!F439+April!F439+May!F439+June!F439+July!F439+August!F439+September!F439+October!F439+November!F439+December!F439</f>
        <v>0</v>
      </c>
      <c r="G439" s="5">
        <f>January!G439+February!G439+March!G439+April!G439+May!G439+June!G439+July!G439+August!G439+September!G439+October!G439+November!G439+December!G439</f>
        <v>0</v>
      </c>
    </row>
    <row r="440" spans="1:7" ht="30" customHeight="1" x14ac:dyDescent="0.25">
      <c r="A440" s="22" t="s">
        <v>57</v>
      </c>
      <c r="B440" s="14" t="s">
        <v>17</v>
      </c>
      <c r="C440" s="6">
        <f>January!C440+February!C440+March!C440+April!C440+May!C440+June!C440+July!C440+August!C440+September!C440+October!C440+November!C440+December!C440</f>
        <v>0</v>
      </c>
      <c r="D440" s="6">
        <f>January!D440+February!D440+March!D440+April!D440+May!D440+June!D440+July!D440+August!D440+September!D440+October!D440+November!D440+December!D440</f>
        <v>0</v>
      </c>
      <c r="E440" s="6">
        <f>January!E440+February!E440+March!E440+April!E440+May!E440+June!E440+July!E440+August!E440+September!E440+October!E440+November!E440+December!E440</f>
        <v>0</v>
      </c>
      <c r="F440" s="6">
        <f>January!F440+February!F440+March!F440+April!F440+May!F440+June!F440+July!F440+August!F440+September!F440+October!F440+November!F440+December!F440</f>
        <v>0</v>
      </c>
      <c r="G440" s="6">
        <f>January!G440+February!G440+March!G440+April!G440+May!G440+June!G440+July!G440+August!G440+September!G440+October!G440+November!G440+December!G440</f>
        <v>0</v>
      </c>
    </row>
    <row r="441" spans="1:7" ht="30" customHeight="1" x14ac:dyDescent="0.25">
      <c r="A441" s="21" t="s">
        <v>57</v>
      </c>
      <c r="B441" s="13" t="s">
        <v>18</v>
      </c>
      <c r="C441" s="5">
        <f>January!C441+February!C441+March!C441+April!C441+May!C441+June!C441+July!C441+August!C441+September!C441+October!C441+November!C441+December!C441</f>
        <v>2</v>
      </c>
      <c r="D441" s="5">
        <f>January!D441+February!D441+March!D441+April!D441+May!D441+June!D441+July!D441+August!D441+September!D441+October!D441+November!D441+December!D441</f>
        <v>0</v>
      </c>
      <c r="E441" s="5">
        <f>January!E441+February!E441+March!E441+April!E441+May!E441+June!E441+July!E441+August!E441+September!E441+October!E441+November!E441+December!E441</f>
        <v>0</v>
      </c>
      <c r="F441" s="5">
        <f>January!F441+February!F441+March!F441+April!F441+May!F441+June!F441+July!F441+August!F441+September!F441+October!F441+November!F441+December!F441</f>
        <v>2</v>
      </c>
      <c r="G441" s="5">
        <f>January!G441+February!G441+March!G441+April!G441+May!G441+June!G441+July!G441+August!G441+September!G441+October!G441+November!G441+December!G441</f>
        <v>0</v>
      </c>
    </row>
    <row r="442" spans="1:7" ht="30" customHeight="1" x14ac:dyDescent="0.25">
      <c r="A442" s="22" t="s">
        <v>57</v>
      </c>
      <c r="B442" s="14" t="s">
        <v>19</v>
      </c>
      <c r="C442" s="6">
        <f>January!C442+February!C442+March!C442+April!C442+May!C442+June!C442+July!C442+August!C442+September!C442+October!C442+November!C442+December!C442</f>
        <v>0</v>
      </c>
      <c r="D442" s="6">
        <f>January!D442+February!D442+March!D442+April!D442+May!D442+June!D442+July!D442+August!D442+September!D442+October!D442+November!D442+December!D442</f>
        <v>0</v>
      </c>
      <c r="E442" s="6">
        <f>January!E442+February!E442+March!E442+April!E442+May!E442+June!E442+July!E442+August!E442+September!E442+October!E442+November!E442+December!E442</f>
        <v>0</v>
      </c>
      <c r="F442" s="6">
        <f>January!F442+February!F442+March!F442+April!F442+May!F442+June!F442+July!F442+August!F442+September!F442+October!F442+November!F442+December!F442</f>
        <v>0</v>
      </c>
      <c r="G442" s="6">
        <f>January!G442+February!G442+March!G442+April!G442+May!G442+June!G442+July!G442+August!G442+September!G442+October!G442+November!G442+December!G442</f>
        <v>0</v>
      </c>
    </row>
    <row r="443" spans="1:7" ht="30" customHeight="1" x14ac:dyDescent="0.25">
      <c r="A443" s="21" t="s">
        <v>57</v>
      </c>
      <c r="B443" s="13" t="s">
        <v>20</v>
      </c>
      <c r="C443" s="5">
        <f>January!C443+February!C443+March!C443+April!C443+May!C443+June!C443+July!C443+August!C443+September!C443+October!C443+November!C443+December!C443</f>
        <v>0</v>
      </c>
      <c r="D443" s="5">
        <f>January!D443+February!D443+March!D443+April!D443+May!D443+June!D443+July!D443+August!D443+September!D443+October!D443+November!D443+December!D443</f>
        <v>0</v>
      </c>
      <c r="E443" s="5">
        <f>January!E443+February!E443+March!E443+April!E443+May!E443+June!E443+July!E443+August!E443+September!E443+October!E443+November!E443+December!E443</f>
        <v>0</v>
      </c>
      <c r="F443" s="5">
        <f>January!F443+February!F443+March!F443+April!F443+May!F443+June!F443+July!F443+August!F443+September!F443+October!F443+November!F443+December!F443</f>
        <v>0</v>
      </c>
      <c r="G443" s="5">
        <f>January!G443+February!G443+March!G443+April!G443+May!G443+June!G443+July!G443+August!G443+September!G443+October!G443+November!G443+December!G443</f>
        <v>0</v>
      </c>
    </row>
    <row r="444" spans="1:7" ht="30" customHeight="1" x14ac:dyDescent="0.25">
      <c r="A444" s="22" t="s">
        <v>57</v>
      </c>
      <c r="B444" s="14" t="s">
        <v>21</v>
      </c>
      <c r="C444" s="6">
        <f>January!C444+February!C444+March!C444+April!C444+May!C444+June!C444+July!C444+August!C444+September!C444+October!C444+November!C444+December!C444</f>
        <v>9</v>
      </c>
      <c r="D444" s="6">
        <f>January!D444+February!D444+March!D444+April!D444+May!D444+June!D444+July!D444+August!D444+September!D444+October!D444+November!D444+December!D444</f>
        <v>3</v>
      </c>
      <c r="E444" s="6">
        <f>January!E444+February!E444+March!E444+April!E444+May!E444+June!E444+July!E444+August!E444+September!E444+October!E444+November!E444+December!E444</f>
        <v>0</v>
      </c>
      <c r="F444" s="6">
        <f>January!F444+February!F444+March!F444+April!F444+May!F444+June!F444+July!F444+August!F444+September!F444+October!F444+November!F444+December!F444</f>
        <v>6</v>
      </c>
      <c r="G444" s="6">
        <f>January!G444+February!G444+March!G444+April!G444+May!G444+June!G444+July!G444+August!G444+September!G444+October!G444+November!G444+December!G444</f>
        <v>0</v>
      </c>
    </row>
    <row r="445" spans="1:7" ht="30" customHeight="1" x14ac:dyDescent="0.25">
      <c r="A445" s="21" t="s">
        <v>57</v>
      </c>
      <c r="B445" s="13" t="s">
        <v>22</v>
      </c>
      <c r="C445" s="5">
        <f>January!C445+February!C445+March!C445+April!C445+May!C445+June!C445+July!C445+August!C445+September!C445+October!C445+November!C445+December!C445</f>
        <v>0</v>
      </c>
      <c r="D445" s="5">
        <f>January!D445+February!D445+March!D445+April!D445+May!D445+June!D445+July!D445+August!D445+September!D445+October!D445+November!D445+December!D445</f>
        <v>0</v>
      </c>
      <c r="E445" s="5">
        <f>January!E445+February!E445+March!E445+April!E445+May!E445+June!E445+July!E445+August!E445+September!E445+October!E445+November!E445+December!E445</f>
        <v>0</v>
      </c>
      <c r="F445" s="5">
        <f>January!F445+February!F445+March!F445+April!F445+May!F445+June!F445+July!F445+August!F445+September!F445+October!F445+November!F445+December!F445</f>
        <v>0</v>
      </c>
      <c r="G445" s="5">
        <f>January!G445+February!G445+March!G445+April!G445+May!G445+June!G445+July!G445+August!G445+September!G445+October!G445+November!G445+December!G445</f>
        <v>0</v>
      </c>
    </row>
    <row r="446" spans="1:7" ht="30" customHeight="1" x14ac:dyDescent="0.25">
      <c r="A446" s="22" t="s">
        <v>57</v>
      </c>
      <c r="B446" s="14" t="s">
        <v>23</v>
      </c>
      <c r="C446" s="6">
        <f>January!C446+February!C446+March!C446+April!C446+May!C446+June!C446+July!C446+August!C446+September!C446+October!C446+November!C446+December!C446</f>
        <v>0</v>
      </c>
      <c r="D446" s="6">
        <f>January!D446+February!D446+March!D446+April!D446+May!D446+June!D446+July!D446+August!D446+September!D446+October!D446+November!D446+December!D446</f>
        <v>0</v>
      </c>
      <c r="E446" s="6">
        <f>January!E446+February!E446+March!E446+April!E446+May!E446+June!E446+July!E446+August!E446+September!E446+October!E446+November!E446+December!E446</f>
        <v>0</v>
      </c>
      <c r="F446" s="6">
        <f>January!F446+February!F446+March!F446+April!F446+May!F446+June!F446+July!F446+August!F446+September!F446+October!F446+November!F446+December!F446</f>
        <v>0</v>
      </c>
      <c r="G446" s="6">
        <f>January!G446+February!G446+March!G446+April!G446+May!G446+June!G446+July!G446+August!G446+September!G446+October!G446+November!G446+December!G446</f>
        <v>0</v>
      </c>
    </row>
    <row r="447" spans="1:7" ht="30" customHeight="1" x14ac:dyDescent="0.25">
      <c r="A447" s="21" t="s">
        <v>57</v>
      </c>
      <c r="B447" s="13" t="s">
        <v>24</v>
      </c>
      <c r="C447" s="5">
        <f>January!C447+February!C447+March!C447+April!C447+May!C447+June!C447+July!C447+August!C447+September!C447+October!C447+November!C447+December!C447</f>
        <v>0</v>
      </c>
      <c r="D447" s="5">
        <f>January!D447+February!D447+March!D447+April!D447+May!D447+June!D447+July!D447+August!D447+September!D447+October!D447+November!D447+December!D447</f>
        <v>0</v>
      </c>
      <c r="E447" s="5">
        <f>January!E447+February!E447+March!E447+April!E447+May!E447+June!E447+July!E447+August!E447+September!E447+October!E447+November!E447+December!E447</f>
        <v>0</v>
      </c>
      <c r="F447" s="5">
        <f>January!F447+February!F447+March!F447+April!F447+May!F447+June!F447+July!F447+August!F447+September!F447+October!F447+November!F447+December!F447</f>
        <v>0</v>
      </c>
      <c r="G447" s="5">
        <f>January!G447+February!G447+March!G447+April!G447+May!G447+June!G447+July!G447+August!G447+September!G447+October!G447+November!G447+December!G447</f>
        <v>0</v>
      </c>
    </row>
    <row r="448" spans="1:7" ht="30" customHeight="1" x14ac:dyDescent="0.25">
      <c r="A448" s="22" t="s">
        <v>57</v>
      </c>
      <c r="B448" s="14" t="s">
        <v>25</v>
      </c>
      <c r="C448" s="6">
        <f>January!C448+February!C448+March!C448+April!C448+May!C448+June!C448+July!C448+August!C448+September!C448+October!C448+November!C448+December!C448</f>
        <v>267</v>
      </c>
      <c r="D448" s="6">
        <f>January!D448+February!D448+March!D448+April!D448+May!D448+June!D448+July!D448+August!D448+September!D448+October!D448+November!D448+December!D448</f>
        <v>90</v>
      </c>
      <c r="E448" s="6">
        <f>January!E448+February!E448+March!E448+April!E448+May!E448+June!E448+July!E448+August!E448+September!E448+October!E448+November!E448+December!E448</f>
        <v>2</v>
      </c>
      <c r="F448" s="6">
        <f>January!F448+February!F448+March!F448+April!F448+May!F448+June!F448+July!F448+August!F448+September!F448+October!F448+November!F448+December!F448</f>
        <v>175</v>
      </c>
      <c r="G448" s="6">
        <f>January!G448+February!G448+March!G448+April!G448+May!G448+June!G448+July!G448+August!G448+September!G448+October!G448+November!G448+December!G448</f>
        <v>0</v>
      </c>
    </row>
    <row r="449" spans="1:7" ht="30" customHeight="1" x14ac:dyDescent="0.25">
      <c r="A449" s="21" t="s">
        <v>57</v>
      </c>
      <c r="B449" s="13" t="s">
        <v>26</v>
      </c>
      <c r="C449" s="5">
        <f>January!C449+February!C449+March!C449+April!C449+May!C449+June!C449+July!C449+August!C449+September!C449+October!C449+November!C449+December!C449</f>
        <v>0</v>
      </c>
      <c r="D449" s="5">
        <f>January!D449+February!D449+March!D449+April!D449+May!D449+June!D449+July!D449+August!D449+September!D449+October!D449+November!D449+December!D449</f>
        <v>0</v>
      </c>
      <c r="E449" s="5">
        <f>January!E449+February!E449+March!E449+April!E449+May!E449+June!E449+July!E449+August!E449+September!E449+October!E449+November!E449+December!E449</f>
        <v>0</v>
      </c>
      <c r="F449" s="5">
        <f>January!F449+February!F449+March!F449+April!F449+May!F449+June!F449+July!F449+August!F449+September!F449+October!F449+November!F449+December!F449</f>
        <v>0</v>
      </c>
      <c r="G449" s="5">
        <f>January!G449+February!G449+March!G449+April!G449+May!G449+June!G449+July!G449+August!G449+September!G449+October!G449+November!G449+December!G449</f>
        <v>0</v>
      </c>
    </row>
    <row r="450" spans="1:7" ht="30" customHeight="1" x14ac:dyDescent="0.25">
      <c r="A450" s="22" t="s">
        <v>57</v>
      </c>
      <c r="B450" s="14" t="s">
        <v>27</v>
      </c>
      <c r="C450" s="6">
        <f>January!C450+February!C450+March!C450+April!C450+May!C450+June!C450+July!C450+August!C450+September!C450+October!C450+November!C450+December!C450</f>
        <v>0</v>
      </c>
      <c r="D450" s="6">
        <f>January!D450+February!D450+March!D450+April!D450+May!D450+June!D450+July!D450+August!D450+September!D450+October!D450+November!D450+December!D450</f>
        <v>0</v>
      </c>
      <c r="E450" s="6">
        <f>January!E450+February!E450+March!E450+April!E450+May!E450+June!E450+July!E450+August!E450+September!E450+October!E450+November!E450+December!E450</f>
        <v>0</v>
      </c>
      <c r="F450" s="6">
        <f>January!F450+February!F450+March!F450+April!F450+May!F450+June!F450+July!F450+August!F450+September!F450+October!F450+November!F450+December!F450</f>
        <v>0</v>
      </c>
      <c r="G450" s="6">
        <f>January!G450+February!G450+March!G450+April!G450+May!G450+June!G450+July!G450+August!G450+September!G450+October!G450+November!G450+December!G450</f>
        <v>0</v>
      </c>
    </row>
    <row r="451" spans="1:7" ht="30" customHeight="1" x14ac:dyDescent="0.25">
      <c r="A451" s="21" t="s">
        <v>57</v>
      </c>
      <c r="B451" s="13" t="s">
        <v>28</v>
      </c>
      <c r="C451" s="5">
        <f>January!C451+February!C451+March!C451+April!C451+May!C451+June!C451+July!C451+August!C451+September!C451+October!C451+November!C451+December!C451</f>
        <v>0</v>
      </c>
      <c r="D451" s="5">
        <f>January!D451+February!D451+March!D451+April!D451+May!D451+June!D451+July!D451+August!D451+September!D451+October!D451+November!D451+December!D451</f>
        <v>0</v>
      </c>
      <c r="E451" s="5">
        <f>January!E451+February!E451+March!E451+April!E451+May!E451+June!E451+July!E451+August!E451+September!E451+October!E451+November!E451+December!E451</f>
        <v>0</v>
      </c>
      <c r="F451" s="5">
        <f>January!F451+February!F451+March!F451+April!F451+May!F451+June!F451+July!F451+August!F451+September!F451+October!F451+November!F451+December!F451</f>
        <v>0</v>
      </c>
      <c r="G451" s="5">
        <f>January!G451+February!G451+March!G451+April!G451+May!G451+June!G451+July!G451+August!G451+September!G451+October!G451+November!G451+December!G451</f>
        <v>0</v>
      </c>
    </row>
    <row r="452" spans="1:7" ht="30" customHeight="1" x14ac:dyDescent="0.25">
      <c r="A452" s="22" t="s">
        <v>57</v>
      </c>
      <c r="B452" s="14" t="s">
        <v>29</v>
      </c>
      <c r="C452" s="6">
        <f>January!C452+February!C452+March!C452+April!C452+May!C452+June!C452+July!C452+August!C452+September!C452+October!C452+November!C452+December!C452</f>
        <v>0</v>
      </c>
      <c r="D452" s="6">
        <f>January!D452+February!D452+March!D452+April!D452+May!D452+June!D452+July!D452+August!D452+September!D452+October!D452+November!D452+December!D452</f>
        <v>0</v>
      </c>
      <c r="E452" s="6">
        <f>January!E452+February!E452+March!E452+April!E452+May!E452+June!E452+July!E452+August!E452+September!E452+October!E452+November!E452+December!E452</f>
        <v>0</v>
      </c>
      <c r="F452" s="6">
        <f>January!F452+February!F452+March!F452+April!F452+May!F452+June!F452+July!F452+August!F452+September!F452+October!F452+November!F452+December!F452</f>
        <v>0</v>
      </c>
      <c r="G452" s="6">
        <f>January!G452+February!G452+March!G452+April!G452+May!G452+June!G452+July!G452+August!G452+September!G452+October!G452+November!G452+December!G452</f>
        <v>0</v>
      </c>
    </row>
    <row r="453" spans="1:7" ht="30" customHeight="1" x14ac:dyDescent="0.25">
      <c r="A453" s="21" t="s">
        <v>57</v>
      </c>
      <c r="B453" s="13" t="s">
        <v>30</v>
      </c>
      <c r="C453" s="5">
        <f>January!C453+February!C453+March!C453+April!C453+May!C453+June!C453+July!C453+August!C453+September!C453+October!C453+November!C453+December!C453</f>
        <v>0</v>
      </c>
      <c r="D453" s="5">
        <f>January!D453+February!D453+March!D453+April!D453+May!D453+June!D453+July!D453+August!D453+September!D453+October!D453+November!D453+December!D453</f>
        <v>0</v>
      </c>
      <c r="E453" s="5">
        <f>January!E453+February!E453+March!E453+April!E453+May!E453+June!E453+July!E453+August!E453+September!E453+October!E453+November!E453+December!E453</f>
        <v>0</v>
      </c>
      <c r="F453" s="5">
        <f>January!F453+February!F453+March!F453+April!F453+May!F453+June!F453+July!F453+August!F453+September!F453+October!F453+November!F453+December!F453</f>
        <v>0</v>
      </c>
      <c r="G453" s="5">
        <f>January!G453+February!G453+March!G453+April!G453+May!G453+June!G453+July!G453+August!G453+September!G453+October!G453+November!G453+December!G453</f>
        <v>0</v>
      </c>
    </row>
    <row r="454" spans="1:7" ht="30" customHeight="1" x14ac:dyDescent="0.25">
      <c r="A454" s="22" t="s">
        <v>57</v>
      </c>
      <c r="B454" s="14" t="s">
        <v>31</v>
      </c>
      <c r="C454" s="6">
        <f>January!C454+February!C454+March!C454+April!C454+May!C454+June!C454+July!C454+August!C454+September!C454+October!C454+November!C454+December!C454</f>
        <v>0</v>
      </c>
      <c r="D454" s="6">
        <f>January!D454+February!D454+March!D454+April!D454+May!D454+June!D454+July!D454+August!D454+September!D454+October!D454+November!D454+December!D454</f>
        <v>0</v>
      </c>
      <c r="E454" s="6">
        <f>January!E454+February!E454+March!E454+April!E454+May!E454+June!E454+July!E454+August!E454+September!E454+October!E454+November!E454+December!E454</f>
        <v>0</v>
      </c>
      <c r="F454" s="6">
        <f>January!F454+February!F454+March!F454+April!F454+May!F454+June!F454+July!F454+August!F454+September!F454+October!F454+November!F454+December!F454</f>
        <v>0</v>
      </c>
      <c r="G454" s="6">
        <f>January!G454+February!G454+March!G454+April!G454+May!G454+June!G454+July!G454+August!G454+September!G454+October!G454+November!G454+December!G454</f>
        <v>0</v>
      </c>
    </row>
    <row r="455" spans="1:7" ht="30" customHeight="1" x14ac:dyDescent="0.25">
      <c r="A455" s="21" t="s">
        <v>57</v>
      </c>
      <c r="B455" s="13" t="s">
        <v>32</v>
      </c>
      <c r="C455" s="5">
        <f>January!C455+February!C455+March!C455+April!C455+May!C455+June!C455+July!C455+August!C455+September!C455+October!C455+November!C455+December!C455</f>
        <v>0</v>
      </c>
      <c r="D455" s="5">
        <f>January!D455+February!D455+March!D455+April!D455+May!D455+June!D455+July!D455+August!D455+September!D455+October!D455+November!D455+December!D455</f>
        <v>0</v>
      </c>
      <c r="E455" s="5">
        <f>January!E455+February!E455+March!E455+April!E455+May!E455+June!E455+July!E455+August!E455+September!E455+October!E455+November!E455+December!E455</f>
        <v>0</v>
      </c>
      <c r="F455" s="5">
        <f>January!F455+February!F455+March!F455+April!F455+May!F455+June!F455+July!F455+August!F455+September!F455+October!F455+November!F455+December!F455</f>
        <v>0</v>
      </c>
      <c r="G455" s="5">
        <f>January!G455+February!G455+March!G455+April!G455+May!G455+June!G455+July!G455+August!G455+September!G455+October!G455+November!G455+December!G455</f>
        <v>0</v>
      </c>
    </row>
    <row r="456" spans="1:7" ht="30" customHeight="1" x14ac:dyDescent="0.25">
      <c r="A456" s="22" t="s">
        <v>57</v>
      </c>
      <c r="B456" s="14" t="s">
        <v>33</v>
      </c>
      <c r="C456" s="6">
        <f>January!C456+February!C456+March!C456+April!C456+May!C456+June!C456+July!C456+August!C456+September!C456+October!C456+November!C456+December!C456</f>
        <v>0</v>
      </c>
      <c r="D456" s="6">
        <f>January!D456+February!D456+March!D456+April!D456+May!D456+June!D456+July!D456+August!D456+September!D456+October!D456+November!D456+December!D456</f>
        <v>0</v>
      </c>
      <c r="E456" s="6">
        <f>January!E456+February!E456+March!E456+April!E456+May!E456+June!E456+July!E456+August!E456+September!E456+October!E456+November!E456+December!E456</f>
        <v>0</v>
      </c>
      <c r="F456" s="6">
        <f>January!F456+February!F456+March!F456+April!F456+May!F456+June!F456+July!F456+August!F456+September!F456+October!F456+November!F456+December!F456</f>
        <v>0</v>
      </c>
      <c r="G456" s="6">
        <f>January!G456+February!G456+March!G456+April!G456+May!G456+June!G456+July!G456+August!G456+September!G456+October!G456+November!G456+December!G456</f>
        <v>0</v>
      </c>
    </row>
    <row r="457" spans="1:7" ht="30" customHeight="1" x14ac:dyDescent="0.25">
      <c r="A457" s="21" t="s">
        <v>57</v>
      </c>
      <c r="B457" s="13" t="s">
        <v>34</v>
      </c>
      <c r="C457" s="5">
        <f>January!C457+February!C457+March!C457+April!C457+May!C457+June!C457+July!C457+August!C457+September!C457+October!C457+November!C457+December!C457</f>
        <v>0</v>
      </c>
      <c r="D457" s="5">
        <f>January!D457+February!D457+March!D457+April!D457+May!D457+June!D457+July!D457+August!D457+September!D457+October!D457+November!D457+December!D457</f>
        <v>0</v>
      </c>
      <c r="E457" s="5">
        <f>January!E457+February!E457+March!E457+April!E457+May!E457+June!E457+July!E457+August!E457+September!E457+October!E457+November!E457+December!E457</f>
        <v>0</v>
      </c>
      <c r="F457" s="5">
        <f>January!F457+February!F457+March!F457+April!F457+May!F457+June!F457+July!F457+August!F457+September!F457+October!F457+November!F457+December!F457</f>
        <v>0</v>
      </c>
      <c r="G457" s="5">
        <f>January!G457+February!G457+March!G457+April!G457+May!G457+June!G457+July!G457+August!G457+September!G457+October!G457+November!G457+December!G457</f>
        <v>0</v>
      </c>
    </row>
    <row r="458" spans="1:7" ht="30" customHeight="1" x14ac:dyDescent="0.25">
      <c r="A458" s="22" t="s">
        <v>57</v>
      </c>
      <c r="B458" s="14" t="s">
        <v>35</v>
      </c>
      <c r="C458" s="6">
        <f>January!C458+February!C458+March!C458+April!C458+May!C458+June!C458+July!C458+August!C458+September!C458+October!C458+November!C458+December!C458</f>
        <v>0</v>
      </c>
      <c r="D458" s="6">
        <f>January!D458+February!D458+March!D458+April!D458+May!D458+June!D458+July!D458+August!D458+September!D458+October!D458+November!D458+December!D458</f>
        <v>0</v>
      </c>
      <c r="E458" s="6">
        <f>January!E458+February!E458+March!E458+April!E458+May!E458+June!E458+July!E458+August!E458+September!E458+October!E458+November!E458+December!E458</f>
        <v>0</v>
      </c>
      <c r="F458" s="6">
        <f>January!F458+February!F458+March!F458+April!F458+May!F458+June!F458+July!F458+August!F458+September!F458+October!F458+November!F458+December!F458</f>
        <v>0</v>
      </c>
      <c r="G458" s="6">
        <f>January!G458+February!G458+March!G458+April!G458+May!G458+June!G458+July!G458+August!G458+September!G458+October!G458+November!G458+December!G458</f>
        <v>0</v>
      </c>
    </row>
    <row r="459" spans="1:7" ht="30" customHeight="1" x14ac:dyDescent="0.25">
      <c r="A459" s="21" t="s">
        <v>57</v>
      </c>
      <c r="B459" s="13" t="s">
        <v>36</v>
      </c>
      <c r="C459" s="5">
        <f>January!C459+February!C459+March!C459+April!C459+May!C459+June!C459+July!C459+August!C459+September!C459+October!C459+November!C459+December!C459</f>
        <v>17</v>
      </c>
      <c r="D459" s="5">
        <f>January!D459+February!D459+March!D459+April!D459+May!D459+June!D459+July!D459+August!D459+September!D459+October!D459+November!D459+December!D459</f>
        <v>17</v>
      </c>
      <c r="E459" s="5">
        <f>January!E459+February!E459+March!E459+April!E459+May!E459+June!E459+July!E459+August!E459+September!E459+October!E459+November!E459+December!E459</f>
        <v>0</v>
      </c>
      <c r="F459" s="5">
        <f>January!F459+February!F459+March!F459+April!F459+May!F459+June!F459+July!F459+August!F459+September!F459+October!F459+November!F459+December!F459</f>
        <v>0</v>
      </c>
      <c r="G459" s="5">
        <f>January!G459+February!G459+March!G459+April!G459+May!G459+June!G459+July!G459+August!G459+September!G459+October!G459+November!G459+December!G459</f>
        <v>0</v>
      </c>
    </row>
    <row r="460" spans="1:7" ht="30" customHeight="1" x14ac:dyDescent="0.25">
      <c r="A460" s="22" t="s">
        <v>57</v>
      </c>
      <c r="B460" s="14" t="s">
        <v>37</v>
      </c>
      <c r="C460" s="6">
        <f>January!C460+February!C460+March!C460+April!C460+May!C460+June!C460+July!C460+August!C460+September!C460+October!C460+November!C460+December!C460</f>
        <v>0</v>
      </c>
      <c r="D460" s="6">
        <f>January!D460+February!D460+March!D460+April!D460+May!D460+June!D460+July!D460+August!D460+September!D460+October!D460+November!D460+December!D460</f>
        <v>0</v>
      </c>
      <c r="E460" s="6">
        <f>January!E460+February!E460+March!E460+April!E460+May!E460+June!E460+July!E460+August!E460+September!E460+October!E460+November!E460+December!E460</f>
        <v>0</v>
      </c>
      <c r="F460" s="6">
        <f>January!F460+February!F460+March!F460+April!F460+May!F460+June!F460+July!F460+August!F460+September!F460+October!F460+November!F460+December!F460</f>
        <v>0</v>
      </c>
      <c r="G460" s="6">
        <f>January!G460+February!G460+March!G460+April!G460+May!G460+June!G460+July!G460+August!G460+September!G460+October!G460+November!G460+December!G460</f>
        <v>0</v>
      </c>
    </row>
    <row r="461" spans="1:7" ht="30" customHeight="1" x14ac:dyDescent="0.25">
      <c r="A461" s="21" t="s">
        <v>57</v>
      </c>
      <c r="B461" s="13" t="s">
        <v>38</v>
      </c>
      <c r="C461" s="5">
        <f>January!C461+February!C461+March!C461+April!C461+May!C461+June!C461+July!C461+August!C461+September!C461+October!C461+November!C461+December!C461</f>
        <v>6</v>
      </c>
      <c r="D461" s="5">
        <f>January!D461+February!D461+March!D461+April!D461+May!D461+June!D461+July!D461+August!D461+September!D461+October!D461+November!D461+December!D461</f>
        <v>6</v>
      </c>
      <c r="E461" s="5">
        <f>January!E461+February!E461+March!E461+April!E461+May!E461+June!E461+July!E461+August!E461+September!E461+October!E461+November!E461+December!E461</f>
        <v>0</v>
      </c>
      <c r="F461" s="5">
        <f>January!F461+February!F461+March!F461+April!F461+May!F461+June!F461+July!F461+August!F461+September!F461+October!F461+November!F461+December!F461</f>
        <v>0</v>
      </c>
      <c r="G461" s="5">
        <f>January!G461+February!G461+March!G461+April!G461+May!G461+June!G461+July!G461+August!G461+September!G461+October!G461+November!G461+December!G461</f>
        <v>0</v>
      </c>
    </row>
    <row r="462" spans="1:7" ht="30" customHeight="1" x14ac:dyDescent="0.25">
      <c r="A462" s="22" t="s">
        <v>57</v>
      </c>
      <c r="B462" s="14" t="s">
        <v>39</v>
      </c>
      <c r="C462" s="6">
        <f>January!C462+February!C462+March!C462+April!C462+May!C462+June!C462+July!C462+August!C462+September!C462+October!C462+November!C462+December!C462</f>
        <v>0</v>
      </c>
      <c r="D462" s="6">
        <f>January!D462+February!D462+March!D462+April!D462+May!D462+June!D462+July!D462+August!D462+September!D462+October!D462+November!D462+December!D462</f>
        <v>0</v>
      </c>
      <c r="E462" s="6">
        <f>January!E462+February!E462+March!E462+April!E462+May!E462+June!E462+July!E462+August!E462+September!E462+October!E462+November!E462+December!E462</f>
        <v>0</v>
      </c>
      <c r="F462" s="6">
        <f>January!F462+February!F462+March!F462+April!F462+May!F462+June!F462+July!F462+August!F462+September!F462+October!F462+November!F462+December!F462</f>
        <v>0</v>
      </c>
      <c r="G462" s="6">
        <f>January!G462+February!G462+March!G462+April!G462+May!G462+June!G462+July!G462+August!G462+September!G462+October!G462+November!G462+December!G462</f>
        <v>0</v>
      </c>
    </row>
    <row r="463" spans="1:7" ht="30" customHeight="1" x14ac:dyDescent="0.25">
      <c r="A463" s="21" t="s">
        <v>57</v>
      </c>
      <c r="B463" s="13" t="s">
        <v>40</v>
      </c>
      <c r="C463" s="5">
        <f>January!C463+February!C463+March!C463+April!C463+May!C463+June!C463+July!C463+August!C463+September!C463+October!C463+November!C463+December!C463</f>
        <v>0</v>
      </c>
      <c r="D463" s="5">
        <f>January!D463+February!D463+March!D463+April!D463+May!D463+June!D463+July!D463+August!D463+September!D463+October!D463+November!D463+December!D463</f>
        <v>0</v>
      </c>
      <c r="E463" s="5">
        <f>January!E463+February!E463+March!E463+April!E463+May!E463+June!E463+July!E463+August!E463+September!E463+October!E463+November!E463+December!E463</f>
        <v>0</v>
      </c>
      <c r="F463" s="5">
        <f>January!F463+February!F463+March!F463+April!F463+May!F463+June!F463+July!F463+August!F463+September!F463+October!F463+November!F463+December!F463</f>
        <v>0</v>
      </c>
      <c r="G463" s="5">
        <f>January!G463+February!G463+March!G463+April!G463+May!G463+June!G463+July!G463+August!G463+September!G463+October!G463+November!G463+December!G463</f>
        <v>0</v>
      </c>
    </row>
    <row r="464" spans="1:7" ht="30" customHeight="1" x14ac:dyDescent="0.25">
      <c r="A464" s="22" t="s">
        <v>57</v>
      </c>
      <c r="B464" s="14" t="s">
        <v>41</v>
      </c>
      <c r="C464" s="6">
        <f>January!C464+February!C464+March!C464+April!C464+May!C464+June!C464+July!C464+August!C464+September!C464+October!C464+November!C464+December!C464</f>
        <v>0</v>
      </c>
      <c r="D464" s="6">
        <f>January!D464+February!D464+March!D464+April!D464+May!D464+June!D464+July!D464+August!D464+September!D464+October!D464+November!D464+December!D464</f>
        <v>0</v>
      </c>
      <c r="E464" s="6">
        <f>January!E464+February!E464+March!E464+April!E464+May!E464+June!E464+July!E464+August!E464+September!E464+October!E464+November!E464+December!E464</f>
        <v>0</v>
      </c>
      <c r="F464" s="6">
        <f>January!F464+February!F464+March!F464+April!F464+May!F464+June!F464+July!F464+August!F464+September!F464+October!F464+November!F464+December!F464</f>
        <v>0</v>
      </c>
      <c r="G464" s="6">
        <f>January!G464+February!G464+March!G464+April!G464+May!G464+June!G464+July!G464+August!G464+September!G464+October!G464+November!G464+December!G464</f>
        <v>0</v>
      </c>
    </row>
    <row r="465" spans="1:7" ht="30" customHeight="1" x14ac:dyDescent="0.25">
      <c r="A465" s="21" t="s">
        <v>57</v>
      </c>
      <c r="B465" s="13" t="s">
        <v>42</v>
      </c>
      <c r="C465" s="5">
        <f>January!C465+February!C465+March!C465+April!C465+May!C465+June!C465+July!C465+August!C465+September!C465+October!C465+November!C465+December!C465</f>
        <v>0</v>
      </c>
      <c r="D465" s="5">
        <f>January!D465+February!D465+March!D465+April!D465+May!D465+June!D465+July!D465+August!D465+September!D465+October!D465+November!D465+December!D465</f>
        <v>0</v>
      </c>
      <c r="E465" s="5">
        <f>January!E465+February!E465+March!E465+April!E465+May!E465+June!E465+July!E465+August!E465+September!E465+October!E465+November!E465+December!E465</f>
        <v>0</v>
      </c>
      <c r="F465" s="5">
        <f>January!F465+February!F465+March!F465+April!F465+May!F465+June!F465+July!F465+August!F465+September!F465+October!F465+November!F465+December!F465</f>
        <v>0</v>
      </c>
      <c r="G465" s="5">
        <f>January!G465+February!G465+March!G465+April!G465+May!G465+June!G465+July!G465+August!G465+September!G465+October!G465+November!G465+December!G465</f>
        <v>0</v>
      </c>
    </row>
    <row r="466" spans="1:7" ht="30" customHeight="1" x14ac:dyDescent="0.25">
      <c r="A466" s="22" t="s">
        <v>57</v>
      </c>
      <c r="B466" s="14" t="s">
        <v>43</v>
      </c>
      <c r="C466" s="6">
        <f>January!C466+February!C466+March!C466+April!C466+May!C466+June!C466+July!C466+August!C466+September!C466+October!C466+November!C466+December!C466</f>
        <v>0</v>
      </c>
      <c r="D466" s="6">
        <f>January!D466+February!D466+March!D466+April!D466+May!D466+June!D466+July!D466+August!D466+September!D466+October!D466+November!D466+December!D466</f>
        <v>0</v>
      </c>
      <c r="E466" s="6">
        <f>January!E466+February!E466+March!E466+April!E466+May!E466+June!E466+July!E466+August!E466+September!E466+October!E466+November!E466+December!E466</f>
        <v>0</v>
      </c>
      <c r="F466" s="6">
        <f>January!F466+February!F466+March!F466+April!F466+May!F466+June!F466+July!F466+August!F466+September!F466+October!F466+November!F466+December!F466</f>
        <v>0</v>
      </c>
      <c r="G466" s="6">
        <f>January!G466+February!G466+March!G466+April!G466+May!G466+June!G466+July!G466+August!G466+September!G466+October!G466+November!G466+December!G466</f>
        <v>0</v>
      </c>
    </row>
    <row r="467" spans="1:7" ht="30" customHeight="1" x14ac:dyDescent="0.25">
      <c r="A467" s="21" t="s">
        <v>57</v>
      </c>
      <c r="B467" s="13" t="s">
        <v>44</v>
      </c>
      <c r="C467" s="5">
        <f>January!C467+February!C467+March!C467+April!C467+May!C467+June!C467+July!C467+August!C467+September!C467+October!C467+November!C467+December!C467</f>
        <v>0</v>
      </c>
      <c r="D467" s="5">
        <f>January!D467+February!D467+March!D467+April!D467+May!D467+June!D467+July!D467+August!D467+September!D467+October!D467+November!D467+December!D467</f>
        <v>0</v>
      </c>
      <c r="E467" s="5">
        <f>January!E467+February!E467+March!E467+April!E467+May!E467+June!E467+July!E467+August!E467+September!E467+October!E467+November!E467+December!E467</f>
        <v>0</v>
      </c>
      <c r="F467" s="5">
        <f>January!F467+February!F467+March!F467+April!F467+May!F467+June!F467+July!F467+August!F467+September!F467+October!F467+November!F467+December!F467</f>
        <v>0</v>
      </c>
      <c r="G467" s="5">
        <f>January!G467+February!G467+March!G467+April!G467+May!G467+June!G467+July!G467+August!G467+September!G467+October!G467+November!G467+December!G467</f>
        <v>0</v>
      </c>
    </row>
    <row r="468" spans="1:7" ht="30" customHeight="1" x14ac:dyDescent="0.25">
      <c r="A468" s="22" t="s">
        <v>57</v>
      </c>
      <c r="B468" s="14" t="s">
        <v>45</v>
      </c>
      <c r="C468" s="6">
        <f>January!C468+February!C468+March!C468+April!C468+May!C468+June!C468+July!C468+August!C468+September!C468+October!C468+November!C468+December!C468</f>
        <v>22</v>
      </c>
      <c r="D468" s="6">
        <f>January!D468+February!D468+March!D468+April!D468+May!D468+June!D468+July!D468+August!D468+September!D468+October!D468+November!D468+December!D468</f>
        <v>3</v>
      </c>
      <c r="E468" s="6">
        <f>January!E468+February!E468+March!E468+April!E468+May!E468+June!E468+July!E468+August!E468+September!E468+October!E468+November!E468+December!E468</f>
        <v>1</v>
      </c>
      <c r="F468" s="6">
        <f>January!F468+February!F468+March!F468+April!F468+May!F468+June!F468+July!F468+August!F468+September!F468+October!F468+November!F468+December!F468</f>
        <v>18</v>
      </c>
      <c r="G468" s="6">
        <f>January!G468+February!G468+March!G468+April!G468+May!G468+June!G468+July!G468+August!G468+September!G468+October!G468+November!G468+December!G468</f>
        <v>0</v>
      </c>
    </row>
    <row r="469" spans="1:7" ht="30" customHeight="1" x14ac:dyDescent="0.25">
      <c r="A469" s="21" t="s">
        <v>57</v>
      </c>
      <c r="B469" s="13" t="s">
        <v>46</v>
      </c>
      <c r="C469" s="5">
        <f>January!C469+February!C469+March!C469+April!C469+May!C469+June!C469+July!C469+August!C469+September!C469+October!C469+November!C469+December!C469</f>
        <v>0</v>
      </c>
      <c r="D469" s="5">
        <f>January!D469+February!D469+March!D469+April!D469+May!D469+June!D469+July!D469+August!D469+September!D469+October!D469+November!D469+December!D469</f>
        <v>0</v>
      </c>
      <c r="E469" s="5">
        <f>January!E469+February!E469+March!E469+April!E469+May!E469+June!E469+July!E469+August!E469+September!E469+October!E469+November!E469+December!E469</f>
        <v>0</v>
      </c>
      <c r="F469" s="5">
        <f>January!F469+February!F469+March!F469+April!F469+May!F469+June!F469+July!F469+August!F469+September!F469+October!F469+November!F469+December!F469</f>
        <v>0</v>
      </c>
      <c r="G469" s="5">
        <f>January!G469+February!G469+March!G469+April!G469+May!G469+June!G469+July!G469+August!G469+September!G469+October!G469+November!G469+December!G469</f>
        <v>0</v>
      </c>
    </row>
    <row r="470" spans="1:7" ht="30" customHeight="1" x14ac:dyDescent="0.25">
      <c r="A470" s="19" t="s">
        <v>58</v>
      </c>
      <c r="B470" s="11" t="s">
        <v>8</v>
      </c>
      <c r="C470" s="3">
        <f>January!C470+February!C470+March!C470+April!C470+May!C470+June!C470+July!C470+August!C470+September!C470+October!C470+November!C470+December!C470</f>
        <v>4857</v>
      </c>
      <c r="D470" s="3">
        <f>January!D470+February!D470+March!D470+April!D470+May!D470+June!D470+July!D470+August!D470+September!D470+October!D470+November!D470+December!D470</f>
        <v>3337</v>
      </c>
      <c r="E470" s="3">
        <f>January!E470+February!E470+March!E470+April!E470+May!E470+June!E470+July!E470+August!E470+September!E470+October!E470+November!E470+December!E470</f>
        <v>155</v>
      </c>
      <c r="F470" s="3">
        <f>January!F470+February!F470+March!F470+April!F470+May!F470+June!F470+July!F470+August!F470+September!F470+October!F470+November!F470+December!F470</f>
        <v>1365</v>
      </c>
      <c r="G470" s="3">
        <f>January!G470+February!G470+March!G470+April!G470+May!G470+June!G470+July!G470+August!G470+September!G470+October!G470+November!G470+December!G470</f>
        <v>0</v>
      </c>
    </row>
    <row r="471" spans="1:7" ht="30" customHeight="1" x14ac:dyDescent="0.25">
      <c r="A471" s="20" t="s">
        <v>58</v>
      </c>
      <c r="B471" s="12" t="s">
        <v>9</v>
      </c>
      <c r="C471" s="4">
        <f>January!C471+February!C471+March!C471+April!C471+May!C471+June!C471+July!C471+August!C471+September!C471+October!C471+November!C471+December!C471</f>
        <v>0</v>
      </c>
      <c r="D471" s="4">
        <f>January!D471+February!D471+March!D471+April!D471+May!D471+June!D471+July!D471+August!D471+September!D471+October!D471+November!D471+December!D471</f>
        <v>0</v>
      </c>
      <c r="E471" s="4">
        <f>January!E471+February!E471+March!E471+April!E471+May!E471+June!E471+July!E471+August!E471+September!E471+October!E471+November!E471+December!E471</f>
        <v>0</v>
      </c>
      <c r="F471" s="4">
        <f>January!F471+February!F471+March!F471+April!F471+May!F471+June!F471+July!F471+August!F471+September!F471+October!F471+November!F471+December!F471</f>
        <v>0</v>
      </c>
      <c r="G471" s="4">
        <f>January!G471+February!G471+March!G471+April!G471+May!G471+June!G471+July!G471+August!G471+September!G471+October!G471+November!G471+December!G471</f>
        <v>0</v>
      </c>
    </row>
    <row r="472" spans="1:7" ht="30" customHeight="1" x14ac:dyDescent="0.25">
      <c r="A472" s="19" t="s">
        <v>58</v>
      </c>
      <c r="B472" s="11" t="s">
        <v>10</v>
      </c>
      <c r="C472" s="3">
        <f>January!C472+February!C472+March!C472+April!C472+May!C472+June!C472+July!C472+August!C472+September!C472+October!C472+November!C472+December!C472</f>
        <v>0</v>
      </c>
      <c r="D472" s="3">
        <f>January!D472+February!D472+March!D472+April!D472+May!D472+June!D472+July!D472+August!D472+September!D472+October!D472+November!D472+December!D472</f>
        <v>0</v>
      </c>
      <c r="E472" s="3">
        <f>January!E472+February!E472+March!E472+April!E472+May!E472+June!E472+July!E472+August!E472+September!E472+October!E472+November!E472+December!E472</f>
        <v>0</v>
      </c>
      <c r="F472" s="3">
        <f>January!F472+February!F472+March!F472+April!F472+May!F472+June!F472+July!F472+August!F472+September!F472+October!F472+November!F472+December!F472</f>
        <v>0</v>
      </c>
      <c r="G472" s="3">
        <f>January!G472+February!G472+March!G472+April!G472+May!G472+June!G472+July!G472+August!G472+September!G472+October!G472+November!G472+December!G472</f>
        <v>0</v>
      </c>
    </row>
    <row r="473" spans="1:7" ht="30" customHeight="1" x14ac:dyDescent="0.25">
      <c r="A473" s="20" t="s">
        <v>58</v>
      </c>
      <c r="B473" s="12" t="s">
        <v>11</v>
      </c>
      <c r="C473" s="4">
        <f>January!C473+February!C473+March!C473+April!C473+May!C473+June!C473+July!C473+August!C473+September!C473+October!C473+November!C473+December!C473</f>
        <v>0</v>
      </c>
      <c r="D473" s="4">
        <f>January!D473+February!D473+March!D473+April!D473+May!D473+June!D473+July!D473+August!D473+September!D473+October!D473+November!D473+December!D473</f>
        <v>0</v>
      </c>
      <c r="E473" s="4">
        <f>January!E473+February!E473+March!E473+April!E473+May!E473+June!E473+July!E473+August!E473+September!E473+October!E473+November!E473+December!E473</f>
        <v>0</v>
      </c>
      <c r="F473" s="4">
        <f>January!F473+February!F473+March!F473+April!F473+May!F473+June!F473+July!F473+August!F473+September!F473+October!F473+November!F473+December!F473</f>
        <v>0</v>
      </c>
      <c r="G473" s="4">
        <f>January!G473+February!G473+March!G473+April!G473+May!G473+June!G473+July!G473+August!G473+September!G473+October!G473+November!G473+December!G473</f>
        <v>0</v>
      </c>
    </row>
    <row r="474" spans="1:7" ht="30" customHeight="1" x14ac:dyDescent="0.25">
      <c r="A474" s="19" t="s">
        <v>58</v>
      </c>
      <c r="B474" s="11" t="s">
        <v>12</v>
      </c>
      <c r="C474" s="3">
        <f>January!C474+February!C474+March!C474+April!C474+May!C474+June!C474+July!C474+August!C474+September!C474+October!C474+November!C474+December!C474</f>
        <v>0</v>
      </c>
      <c r="D474" s="3">
        <f>January!D474+February!D474+March!D474+April!D474+May!D474+June!D474+July!D474+August!D474+September!D474+October!D474+November!D474+December!D474</f>
        <v>0</v>
      </c>
      <c r="E474" s="3">
        <f>January!E474+February!E474+March!E474+April!E474+May!E474+June!E474+July!E474+August!E474+September!E474+October!E474+November!E474+December!E474</f>
        <v>0</v>
      </c>
      <c r="F474" s="3">
        <f>January!F474+February!F474+March!F474+April!F474+May!F474+June!F474+July!F474+August!F474+September!F474+October!F474+November!F474+December!F474</f>
        <v>0</v>
      </c>
      <c r="G474" s="3">
        <f>January!G474+February!G474+March!G474+April!G474+May!G474+June!G474+July!G474+August!G474+September!G474+October!G474+November!G474+December!G474</f>
        <v>0</v>
      </c>
    </row>
    <row r="475" spans="1:7" ht="30" customHeight="1" x14ac:dyDescent="0.25">
      <c r="A475" s="20" t="s">
        <v>58</v>
      </c>
      <c r="B475" s="12" t="s">
        <v>13</v>
      </c>
      <c r="C475" s="4">
        <f>January!C475+February!C475+March!C475+April!C475+May!C475+June!C475+July!C475+August!C475+September!C475+October!C475+November!C475+December!C475</f>
        <v>0</v>
      </c>
      <c r="D475" s="4">
        <f>January!D475+February!D475+March!D475+April!D475+May!D475+June!D475+July!D475+August!D475+September!D475+October!D475+November!D475+December!D475</f>
        <v>0</v>
      </c>
      <c r="E475" s="4">
        <f>January!E475+February!E475+March!E475+April!E475+May!E475+June!E475+July!E475+August!E475+September!E475+October!E475+November!E475+December!E475</f>
        <v>0</v>
      </c>
      <c r="F475" s="4">
        <f>January!F475+February!F475+March!F475+April!F475+May!F475+June!F475+July!F475+August!F475+September!F475+October!F475+November!F475+December!F475</f>
        <v>0</v>
      </c>
      <c r="G475" s="4">
        <f>January!G475+February!G475+March!G475+April!G475+May!G475+June!G475+July!G475+August!G475+September!G475+October!G475+November!G475+December!G475</f>
        <v>0</v>
      </c>
    </row>
    <row r="476" spans="1:7" ht="30" customHeight="1" x14ac:dyDescent="0.25">
      <c r="A476" s="19" t="s">
        <v>58</v>
      </c>
      <c r="B476" s="11" t="s">
        <v>14</v>
      </c>
      <c r="C476" s="3">
        <f>January!C476+February!C476+March!C476+April!C476+May!C476+June!C476+July!C476+August!C476+September!C476+October!C476+November!C476+December!C476</f>
        <v>16</v>
      </c>
      <c r="D476" s="3">
        <f>January!D476+February!D476+March!D476+April!D476+May!D476+June!D476+July!D476+August!D476+September!D476+October!D476+November!D476+December!D476</f>
        <v>16</v>
      </c>
      <c r="E476" s="3">
        <f>January!E476+February!E476+March!E476+April!E476+May!E476+June!E476+July!E476+August!E476+September!E476+October!E476+November!E476+December!E476</f>
        <v>0</v>
      </c>
      <c r="F476" s="3">
        <f>January!F476+February!F476+March!F476+April!F476+May!F476+June!F476+July!F476+August!F476+September!F476+October!F476+November!F476+December!F476</f>
        <v>0</v>
      </c>
      <c r="G476" s="3">
        <f>January!G476+February!G476+March!G476+April!G476+May!G476+June!G476+July!G476+August!G476+September!G476+October!G476+November!G476+December!G476</f>
        <v>0</v>
      </c>
    </row>
    <row r="477" spans="1:7" ht="30" customHeight="1" x14ac:dyDescent="0.25">
      <c r="A477" s="20" t="s">
        <v>58</v>
      </c>
      <c r="B477" s="12" t="s">
        <v>15</v>
      </c>
      <c r="C477" s="4">
        <f>January!C477+February!C477+March!C477+April!C477+May!C477+June!C477+July!C477+August!C477+September!C477+October!C477+November!C477+December!C477</f>
        <v>0</v>
      </c>
      <c r="D477" s="4">
        <f>January!D477+February!D477+March!D477+April!D477+May!D477+June!D477+July!D477+August!D477+September!D477+October!D477+November!D477+December!D477</f>
        <v>0</v>
      </c>
      <c r="E477" s="4">
        <f>January!E477+February!E477+March!E477+April!E477+May!E477+June!E477+July!E477+August!E477+September!E477+October!E477+November!E477+December!E477</f>
        <v>0</v>
      </c>
      <c r="F477" s="4">
        <f>January!F477+February!F477+March!F477+April!F477+May!F477+June!F477+July!F477+August!F477+September!F477+October!F477+November!F477+December!F477</f>
        <v>0</v>
      </c>
      <c r="G477" s="4">
        <f>January!G477+February!G477+March!G477+April!G477+May!G477+June!G477+July!G477+August!G477+September!G477+October!G477+November!G477+December!G477</f>
        <v>0</v>
      </c>
    </row>
    <row r="478" spans="1:7" ht="30" customHeight="1" x14ac:dyDescent="0.25">
      <c r="A478" s="19" t="s">
        <v>58</v>
      </c>
      <c r="B478" s="11" t="s">
        <v>16</v>
      </c>
      <c r="C478" s="3">
        <f>January!C478+February!C478+March!C478+April!C478+May!C478+June!C478+July!C478+August!C478+September!C478+October!C478+November!C478+December!C478</f>
        <v>0</v>
      </c>
      <c r="D478" s="3">
        <f>January!D478+February!D478+March!D478+April!D478+May!D478+June!D478+July!D478+August!D478+September!D478+October!D478+November!D478+December!D478</f>
        <v>0</v>
      </c>
      <c r="E478" s="3">
        <f>January!E478+February!E478+March!E478+April!E478+May!E478+June!E478+July!E478+August!E478+September!E478+October!E478+November!E478+December!E478</f>
        <v>0</v>
      </c>
      <c r="F478" s="3">
        <f>January!F478+February!F478+March!F478+April!F478+May!F478+June!F478+July!F478+August!F478+September!F478+October!F478+November!F478+December!F478</f>
        <v>0</v>
      </c>
      <c r="G478" s="3">
        <f>January!G478+February!G478+March!G478+April!G478+May!G478+June!G478+July!G478+August!G478+September!G478+October!G478+November!G478+December!G478</f>
        <v>0</v>
      </c>
    </row>
    <row r="479" spans="1:7" ht="30" customHeight="1" x14ac:dyDescent="0.25">
      <c r="A479" s="20" t="s">
        <v>58</v>
      </c>
      <c r="B479" s="12" t="s">
        <v>17</v>
      </c>
      <c r="C479" s="4">
        <f>January!C479+February!C479+March!C479+April!C479+May!C479+June!C479+July!C479+August!C479+September!C479+October!C479+November!C479+December!C479</f>
        <v>0</v>
      </c>
      <c r="D479" s="4">
        <f>January!D479+February!D479+March!D479+April!D479+May!D479+June!D479+July!D479+August!D479+September!D479+October!D479+November!D479+December!D479</f>
        <v>0</v>
      </c>
      <c r="E479" s="4">
        <f>January!E479+February!E479+March!E479+April!E479+May!E479+June!E479+July!E479+August!E479+September!E479+October!E479+November!E479+December!E479</f>
        <v>0</v>
      </c>
      <c r="F479" s="4">
        <f>January!F479+February!F479+March!F479+April!F479+May!F479+June!F479+July!F479+August!F479+September!F479+October!F479+November!F479+December!F479</f>
        <v>0</v>
      </c>
      <c r="G479" s="4">
        <f>January!G479+February!G479+March!G479+April!G479+May!G479+June!G479+July!G479+August!G479+September!G479+October!G479+November!G479+December!G479</f>
        <v>0</v>
      </c>
    </row>
    <row r="480" spans="1:7" ht="30" customHeight="1" x14ac:dyDescent="0.25">
      <c r="A480" s="19" t="s">
        <v>58</v>
      </c>
      <c r="B480" s="11" t="s">
        <v>18</v>
      </c>
      <c r="C480" s="3">
        <f>January!C480+February!C480+March!C480+April!C480+May!C480+June!C480+July!C480+August!C480+September!C480+October!C480+November!C480+December!C480</f>
        <v>0</v>
      </c>
      <c r="D480" s="3">
        <f>January!D480+February!D480+March!D480+April!D480+May!D480+June!D480+July!D480+August!D480+September!D480+October!D480+November!D480+December!D480</f>
        <v>0</v>
      </c>
      <c r="E480" s="3">
        <f>January!E480+February!E480+March!E480+April!E480+May!E480+June!E480+July!E480+August!E480+September!E480+October!E480+November!E480+December!E480</f>
        <v>0</v>
      </c>
      <c r="F480" s="3">
        <f>January!F480+February!F480+March!F480+April!F480+May!F480+June!F480+July!F480+August!F480+September!F480+October!F480+November!F480+December!F480</f>
        <v>0</v>
      </c>
      <c r="G480" s="3">
        <f>January!G480+February!G480+March!G480+April!G480+May!G480+June!G480+July!G480+August!G480+September!G480+October!G480+November!G480+December!G480</f>
        <v>0</v>
      </c>
    </row>
    <row r="481" spans="1:7" ht="30" customHeight="1" x14ac:dyDescent="0.25">
      <c r="A481" s="20" t="s">
        <v>58</v>
      </c>
      <c r="B481" s="12" t="s">
        <v>19</v>
      </c>
      <c r="C481" s="4">
        <f>January!C481+February!C481+March!C481+April!C481+May!C481+June!C481+July!C481+August!C481+September!C481+October!C481+November!C481+December!C481</f>
        <v>0</v>
      </c>
      <c r="D481" s="4">
        <f>January!D481+February!D481+March!D481+April!D481+May!D481+June!D481+July!D481+August!D481+September!D481+October!D481+November!D481+December!D481</f>
        <v>0</v>
      </c>
      <c r="E481" s="4">
        <f>January!E481+February!E481+March!E481+April!E481+May!E481+June!E481+July!E481+August!E481+September!E481+October!E481+November!E481+December!E481</f>
        <v>0</v>
      </c>
      <c r="F481" s="4">
        <f>January!F481+February!F481+March!F481+April!F481+May!F481+June!F481+July!F481+August!F481+September!F481+October!F481+November!F481+December!F481</f>
        <v>0</v>
      </c>
      <c r="G481" s="4">
        <f>January!G481+February!G481+March!G481+April!G481+May!G481+June!G481+July!G481+August!G481+September!G481+October!G481+November!G481+December!G481</f>
        <v>0</v>
      </c>
    </row>
    <row r="482" spans="1:7" ht="30" customHeight="1" x14ac:dyDescent="0.25">
      <c r="A482" s="19" t="s">
        <v>58</v>
      </c>
      <c r="B482" s="11" t="s">
        <v>20</v>
      </c>
      <c r="C482" s="3">
        <f>January!C482+February!C482+March!C482+April!C482+May!C482+June!C482+July!C482+August!C482+September!C482+October!C482+November!C482+December!C482</f>
        <v>0</v>
      </c>
      <c r="D482" s="3">
        <f>January!D482+February!D482+March!D482+April!D482+May!D482+June!D482+July!D482+August!D482+September!D482+October!D482+November!D482+December!D482</f>
        <v>0</v>
      </c>
      <c r="E482" s="3">
        <f>January!E482+February!E482+March!E482+April!E482+May!E482+June!E482+July!E482+August!E482+September!E482+October!E482+November!E482+December!E482</f>
        <v>0</v>
      </c>
      <c r="F482" s="3">
        <f>January!F482+February!F482+March!F482+April!F482+May!F482+June!F482+July!F482+August!F482+September!F482+October!F482+November!F482+December!F482</f>
        <v>0</v>
      </c>
      <c r="G482" s="3">
        <f>January!G482+February!G482+March!G482+April!G482+May!G482+June!G482+July!G482+August!G482+September!G482+October!G482+November!G482+December!G482</f>
        <v>0</v>
      </c>
    </row>
    <row r="483" spans="1:7" ht="30" customHeight="1" x14ac:dyDescent="0.25">
      <c r="A483" s="20" t="s">
        <v>58</v>
      </c>
      <c r="B483" s="12" t="s">
        <v>21</v>
      </c>
      <c r="C483" s="4">
        <f>January!C483+February!C483+March!C483+April!C483+May!C483+June!C483+July!C483+August!C483+September!C483+October!C483+November!C483+December!C483</f>
        <v>0</v>
      </c>
      <c r="D483" s="4">
        <f>January!D483+February!D483+March!D483+April!D483+May!D483+June!D483+July!D483+August!D483+September!D483+October!D483+November!D483+December!D483</f>
        <v>0</v>
      </c>
      <c r="E483" s="4">
        <f>January!E483+February!E483+March!E483+April!E483+May!E483+June!E483+July!E483+August!E483+September!E483+October!E483+November!E483+December!E483</f>
        <v>0</v>
      </c>
      <c r="F483" s="4">
        <f>January!F483+February!F483+March!F483+April!F483+May!F483+June!F483+July!F483+August!F483+September!F483+October!F483+November!F483+December!F483</f>
        <v>0</v>
      </c>
      <c r="G483" s="4">
        <f>January!G483+February!G483+March!G483+April!G483+May!G483+June!G483+July!G483+August!G483+September!G483+October!G483+November!G483+December!G483</f>
        <v>0</v>
      </c>
    </row>
    <row r="484" spans="1:7" ht="30" customHeight="1" x14ac:dyDescent="0.25">
      <c r="A484" s="19" t="s">
        <v>58</v>
      </c>
      <c r="B484" s="11" t="s">
        <v>22</v>
      </c>
      <c r="C484" s="3">
        <f>January!C484+February!C484+March!C484+April!C484+May!C484+June!C484+July!C484+August!C484+September!C484+October!C484+November!C484+December!C484</f>
        <v>0</v>
      </c>
      <c r="D484" s="3">
        <f>January!D484+February!D484+March!D484+April!D484+May!D484+June!D484+July!D484+August!D484+September!D484+October!D484+November!D484+December!D484</f>
        <v>0</v>
      </c>
      <c r="E484" s="3">
        <f>January!E484+February!E484+March!E484+April!E484+May!E484+June!E484+July!E484+August!E484+September!E484+October!E484+November!E484+December!E484</f>
        <v>0</v>
      </c>
      <c r="F484" s="3">
        <f>January!F484+February!F484+March!F484+April!F484+May!F484+June!F484+July!F484+August!F484+September!F484+October!F484+November!F484+December!F484</f>
        <v>0</v>
      </c>
      <c r="G484" s="3">
        <f>January!G484+February!G484+March!G484+April!G484+May!G484+June!G484+July!G484+August!G484+September!G484+October!G484+November!G484+December!G484</f>
        <v>0</v>
      </c>
    </row>
    <row r="485" spans="1:7" ht="30" customHeight="1" x14ac:dyDescent="0.25">
      <c r="A485" s="20" t="s">
        <v>58</v>
      </c>
      <c r="B485" s="12" t="s">
        <v>23</v>
      </c>
      <c r="C485" s="4">
        <f>January!C485+February!C485+March!C485+April!C485+May!C485+June!C485+July!C485+August!C485+September!C485+October!C485+November!C485+December!C485</f>
        <v>0</v>
      </c>
      <c r="D485" s="4">
        <f>January!D485+February!D485+March!D485+April!D485+May!D485+June!D485+July!D485+August!D485+September!D485+October!D485+November!D485+December!D485</f>
        <v>0</v>
      </c>
      <c r="E485" s="4">
        <f>January!E485+February!E485+March!E485+April!E485+May!E485+June!E485+July!E485+August!E485+September!E485+October!E485+November!E485+December!E485</f>
        <v>0</v>
      </c>
      <c r="F485" s="4">
        <f>January!F485+February!F485+March!F485+April!F485+May!F485+June!F485+July!F485+August!F485+September!F485+October!F485+November!F485+December!F485</f>
        <v>0</v>
      </c>
      <c r="G485" s="4">
        <f>January!G485+February!G485+March!G485+April!G485+May!G485+June!G485+July!G485+August!G485+September!G485+October!G485+November!G485+December!G485</f>
        <v>0</v>
      </c>
    </row>
    <row r="486" spans="1:7" ht="30" customHeight="1" x14ac:dyDescent="0.25">
      <c r="A486" s="19" t="s">
        <v>58</v>
      </c>
      <c r="B486" s="11" t="s">
        <v>24</v>
      </c>
      <c r="C486" s="3">
        <f>January!C486+February!C486+March!C486+April!C486+May!C486+June!C486+July!C486+August!C486+September!C486+October!C486+November!C486+December!C486</f>
        <v>0</v>
      </c>
      <c r="D486" s="3">
        <f>January!D486+February!D486+March!D486+April!D486+May!D486+June!D486+July!D486+August!D486+September!D486+October!D486+November!D486+December!D486</f>
        <v>0</v>
      </c>
      <c r="E486" s="3">
        <f>January!E486+February!E486+March!E486+April!E486+May!E486+June!E486+July!E486+August!E486+September!E486+October!E486+November!E486+December!E486</f>
        <v>0</v>
      </c>
      <c r="F486" s="3">
        <f>January!F486+February!F486+March!F486+April!F486+May!F486+June!F486+July!F486+August!F486+September!F486+October!F486+November!F486+December!F486</f>
        <v>0</v>
      </c>
      <c r="G486" s="3">
        <f>January!G486+February!G486+March!G486+April!G486+May!G486+June!G486+July!G486+August!G486+September!G486+October!G486+November!G486+December!G486</f>
        <v>0</v>
      </c>
    </row>
    <row r="487" spans="1:7" ht="30" customHeight="1" x14ac:dyDescent="0.25">
      <c r="A487" s="20" t="s">
        <v>58</v>
      </c>
      <c r="B487" s="12" t="s">
        <v>25</v>
      </c>
      <c r="C487" s="4">
        <f>January!C487+February!C487+March!C487+April!C487+May!C487+June!C487+July!C487+August!C487+September!C487+October!C487+November!C487+December!C487</f>
        <v>1399</v>
      </c>
      <c r="D487" s="4">
        <f>January!D487+February!D487+March!D487+April!D487+May!D487+June!D487+July!D487+August!D487+September!D487+October!D487+November!D487+December!D487</f>
        <v>184</v>
      </c>
      <c r="E487" s="4">
        <f>January!E487+February!E487+March!E487+April!E487+May!E487+June!E487+July!E487+August!E487+September!E487+October!E487+November!E487+December!E487</f>
        <v>60</v>
      </c>
      <c r="F487" s="4">
        <f>January!F487+February!F487+March!F487+April!F487+May!F487+June!F487+July!F487+August!F487+September!F487+October!F487+November!F487+December!F487</f>
        <v>1155</v>
      </c>
      <c r="G487" s="4">
        <f>January!G487+February!G487+March!G487+April!G487+May!G487+June!G487+July!G487+August!G487+September!G487+October!G487+November!G487+December!G487</f>
        <v>0</v>
      </c>
    </row>
    <row r="488" spans="1:7" ht="30" customHeight="1" x14ac:dyDescent="0.25">
      <c r="A488" s="19" t="s">
        <v>58</v>
      </c>
      <c r="B488" s="11" t="s">
        <v>26</v>
      </c>
      <c r="C488" s="3">
        <f>January!C488+February!C488+March!C488+April!C488+May!C488+June!C488+July!C488+August!C488+September!C488+October!C488+November!C488+December!C488</f>
        <v>0</v>
      </c>
      <c r="D488" s="3">
        <f>January!D488+February!D488+March!D488+April!D488+May!D488+June!D488+July!D488+August!D488+September!D488+October!D488+November!D488+December!D488</f>
        <v>0</v>
      </c>
      <c r="E488" s="3">
        <f>January!E488+February!E488+March!E488+April!E488+May!E488+June!E488+July!E488+August!E488+September!E488+October!E488+November!E488+December!E488</f>
        <v>0</v>
      </c>
      <c r="F488" s="3">
        <f>January!F488+February!F488+March!F488+April!F488+May!F488+June!F488+July!F488+August!F488+September!F488+October!F488+November!F488+December!F488</f>
        <v>0</v>
      </c>
      <c r="G488" s="3">
        <f>January!G488+February!G488+March!G488+April!G488+May!G488+June!G488+July!G488+August!G488+September!G488+October!G488+November!G488+December!G488</f>
        <v>0</v>
      </c>
    </row>
    <row r="489" spans="1:7" ht="30" customHeight="1" x14ac:dyDescent="0.25">
      <c r="A489" s="20" t="s">
        <v>58</v>
      </c>
      <c r="B489" s="12" t="s">
        <v>27</v>
      </c>
      <c r="C489" s="4">
        <f>January!C489+February!C489+March!C489+April!C489+May!C489+June!C489+July!C489+August!C489+September!C489+October!C489+November!C489+December!C489</f>
        <v>0</v>
      </c>
      <c r="D489" s="4">
        <f>January!D489+February!D489+March!D489+April!D489+May!D489+June!D489+July!D489+August!D489+September!D489+October!D489+November!D489+December!D489</f>
        <v>0</v>
      </c>
      <c r="E489" s="4">
        <f>January!E489+February!E489+March!E489+April!E489+May!E489+June!E489+July!E489+August!E489+September!E489+October!E489+November!E489+December!E489</f>
        <v>0</v>
      </c>
      <c r="F489" s="4">
        <f>January!F489+February!F489+March!F489+April!F489+May!F489+June!F489+July!F489+August!F489+September!F489+October!F489+November!F489+December!F489</f>
        <v>0</v>
      </c>
      <c r="G489" s="4">
        <f>January!G489+February!G489+March!G489+April!G489+May!G489+June!G489+July!G489+August!G489+September!G489+October!G489+November!G489+December!G489</f>
        <v>0</v>
      </c>
    </row>
    <row r="490" spans="1:7" ht="30" customHeight="1" x14ac:dyDescent="0.25">
      <c r="A490" s="19" t="s">
        <v>58</v>
      </c>
      <c r="B490" s="11" t="s">
        <v>28</v>
      </c>
      <c r="C490" s="3">
        <f>January!C490+February!C490+March!C490+April!C490+May!C490+June!C490+July!C490+August!C490+September!C490+October!C490+November!C490+December!C490</f>
        <v>0</v>
      </c>
      <c r="D490" s="3">
        <f>January!D490+February!D490+March!D490+April!D490+May!D490+June!D490+July!D490+August!D490+September!D490+October!D490+November!D490+December!D490</f>
        <v>0</v>
      </c>
      <c r="E490" s="3">
        <f>January!E490+February!E490+March!E490+April!E490+May!E490+June!E490+July!E490+August!E490+September!E490+October!E490+November!E490+December!E490</f>
        <v>0</v>
      </c>
      <c r="F490" s="3">
        <f>January!F490+February!F490+March!F490+April!F490+May!F490+June!F490+July!F490+August!F490+September!F490+October!F490+November!F490+December!F490</f>
        <v>0</v>
      </c>
      <c r="G490" s="3">
        <f>January!G490+February!G490+March!G490+April!G490+May!G490+June!G490+July!G490+August!G490+September!G490+October!G490+November!G490+December!G490</f>
        <v>0</v>
      </c>
    </row>
    <row r="491" spans="1:7" ht="30" customHeight="1" x14ac:dyDescent="0.25">
      <c r="A491" s="20" t="s">
        <v>58</v>
      </c>
      <c r="B491" s="12" t="s">
        <v>29</v>
      </c>
      <c r="C491" s="4">
        <f>January!C491+February!C491+March!C491+April!C491+May!C491+June!C491+July!C491+August!C491+September!C491+October!C491+November!C491+December!C491</f>
        <v>0</v>
      </c>
      <c r="D491" s="4">
        <f>January!D491+February!D491+March!D491+April!D491+May!D491+June!D491+July!D491+August!D491+September!D491+October!D491+November!D491+December!D491</f>
        <v>0</v>
      </c>
      <c r="E491" s="4">
        <f>January!E491+February!E491+March!E491+April!E491+May!E491+June!E491+July!E491+August!E491+September!E491+October!E491+November!E491+December!E491</f>
        <v>0</v>
      </c>
      <c r="F491" s="4">
        <f>January!F491+February!F491+March!F491+April!F491+May!F491+June!F491+July!F491+August!F491+September!F491+October!F491+November!F491+December!F491</f>
        <v>0</v>
      </c>
      <c r="G491" s="4">
        <f>January!G491+February!G491+March!G491+April!G491+May!G491+June!G491+July!G491+August!G491+September!G491+October!G491+November!G491+December!G491</f>
        <v>0</v>
      </c>
    </row>
    <row r="492" spans="1:7" ht="30" customHeight="1" x14ac:dyDescent="0.25">
      <c r="A492" s="19" t="s">
        <v>58</v>
      </c>
      <c r="B492" s="11" t="s">
        <v>30</v>
      </c>
      <c r="C492" s="3">
        <f>January!C492+February!C492+March!C492+April!C492+May!C492+June!C492+July!C492+August!C492+September!C492+October!C492+November!C492+December!C492</f>
        <v>0</v>
      </c>
      <c r="D492" s="3">
        <f>January!D492+February!D492+March!D492+April!D492+May!D492+June!D492+July!D492+August!D492+September!D492+October!D492+November!D492+December!D492</f>
        <v>0</v>
      </c>
      <c r="E492" s="3">
        <f>January!E492+February!E492+March!E492+April!E492+May!E492+June!E492+July!E492+August!E492+September!E492+October!E492+November!E492+December!E492</f>
        <v>0</v>
      </c>
      <c r="F492" s="3">
        <f>January!F492+February!F492+March!F492+April!F492+May!F492+June!F492+July!F492+August!F492+September!F492+October!F492+November!F492+December!F492</f>
        <v>0</v>
      </c>
      <c r="G492" s="3">
        <f>January!G492+February!G492+March!G492+April!G492+May!G492+June!G492+July!G492+August!G492+September!G492+October!G492+November!G492+December!G492</f>
        <v>0</v>
      </c>
    </row>
    <row r="493" spans="1:7" ht="30" customHeight="1" x14ac:dyDescent="0.25">
      <c r="A493" s="20" t="s">
        <v>58</v>
      </c>
      <c r="B493" s="12" t="s">
        <v>31</v>
      </c>
      <c r="C493" s="4">
        <f>January!C493+February!C493+March!C493+April!C493+May!C493+June!C493+July!C493+August!C493+September!C493+October!C493+November!C493+December!C493</f>
        <v>0</v>
      </c>
      <c r="D493" s="4">
        <f>January!D493+February!D493+March!D493+April!D493+May!D493+June!D493+July!D493+August!D493+September!D493+October!D493+November!D493+December!D493</f>
        <v>0</v>
      </c>
      <c r="E493" s="4">
        <f>January!E493+February!E493+March!E493+April!E493+May!E493+June!E493+July!E493+August!E493+September!E493+October!E493+November!E493+December!E493</f>
        <v>0</v>
      </c>
      <c r="F493" s="4">
        <f>January!F493+February!F493+March!F493+April!F493+May!F493+June!F493+July!F493+August!F493+September!F493+October!F493+November!F493+December!F493</f>
        <v>0</v>
      </c>
      <c r="G493" s="4">
        <f>January!G493+February!G493+March!G493+April!G493+May!G493+June!G493+July!G493+August!G493+September!G493+October!G493+November!G493+December!G493</f>
        <v>0</v>
      </c>
    </row>
    <row r="494" spans="1:7" ht="30" customHeight="1" x14ac:dyDescent="0.25">
      <c r="A494" s="19" t="s">
        <v>58</v>
      </c>
      <c r="B494" s="11" t="s">
        <v>32</v>
      </c>
      <c r="C494" s="3">
        <f>January!C494+February!C494+March!C494+April!C494+May!C494+June!C494+July!C494+August!C494+September!C494+October!C494+November!C494+December!C494</f>
        <v>0</v>
      </c>
      <c r="D494" s="3">
        <f>January!D494+February!D494+March!D494+April!D494+May!D494+June!D494+July!D494+August!D494+September!D494+October!D494+November!D494+December!D494</f>
        <v>0</v>
      </c>
      <c r="E494" s="3">
        <f>January!E494+February!E494+March!E494+April!E494+May!E494+June!E494+July!E494+August!E494+September!E494+October!E494+November!E494+December!E494</f>
        <v>0</v>
      </c>
      <c r="F494" s="3">
        <f>January!F494+February!F494+March!F494+April!F494+May!F494+June!F494+July!F494+August!F494+September!F494+October!F494+November!F494+December!F494</f>
        <v>0</v>
      </c>
      <c r="G494" s="3">
        <f>January!G494+February!G494+March!G494+April!G494+May!G494+June!G494+July!G494+August!G494+September!G494+October!G494+November!G494+December!G494</f>
        <v>0</v>
      </c>
    </row>
    <row r="495" spans="1:7" ht="30" customHeight="1" x14ac:dyDescent="0.25">
      <c r="A495" s="20" t="s">
        <v>58</v>
      </c>
      <c r="B495" s="12" t="s">
        <v>33</v>
      </c>
      <c r="C495" s="4">
        <f>January!C495+February!C495+March!C495+April!C495+May!C495+June!C495+July!C495+August!C495+September!C495+October!C495+November!C495+December!C495</f>
        <v>2</v>
      </c>
      <c r="D495" s="4">
        <f>January!D495+February!D495+March!D495+April!D495+May!D495+June!D495+July!D495+August!D495+September!D495+October!D495+November!D495+December!D495</f>
        <v>0</v>
      </c>
      <c r="E495" s="4">
        <f>January!E495+February!E495+March!E495+April!E495+May!E495+June!E495+July!E495+August!E495+September!E495+October!E495+November!E495+December!E495</f>
        <v>0</v>
      </c>
      <c r="F495" s="4">
        <f>January!F495+February!F495+March!F495+April!F495+May!F495+June!F495+July!F495+August!F495+September!F495+October!F495+November!F495+December!F495</f>
        <v>2</v>
      </c>
      <c r="G495" s="4">
        <f>January!G495+February!G495+March!G495+April!G495+May!G495+June!G495+July!G495+August!G495+September!G495+October!G495+November!G495+December!G495</f>
        <v>0</v>
      </c>
    </row>
    <row r="496" spans="1:7" ht="30" customHeight="1" x14ac:dyDescent="0.25">
      <c r="A496" s="19" t="s">
        <v>58</v>
      </c>
      <c r="B496" s="11" t="s">
        <v>34</v>
      </c>
      <c r="C496" s="3">
        <f>January!C496+February!C496+March!C496+April!C496+May!C496+June!C496+July!C496+August!C496+September!C496+October!C496+November!C496+December!C496</f>
        <v>0</v>
      </c>
      <c r="D496" s="3">
        <f>January!D496+February!D496+March!D496+April!D496+May!D496+June!D496+July!D496+August!D496+September!D496+October!D496+November!D496+December!D496</f>
        <v>0</v>
      </c>
      <c r="E496" s="3">
        <f>January!E496+February!E496+March!E496+April!E496+May!E496+June!E496+July!E496+August!E496+September!E496+October!E496+November!E496+December!E496</f>
        <v>0</v>
      </c>
      <c r="F496" s="3">
        <f>January!F496+February!F496+March!F496+April!F496+May!F496+June!F496+July!F496+August!F496+September!F496+October!F496+November!F496+December!F496</f>
        <v>0</v>
      </c>
      <c r="G496" s="3">
        <f>January!G496+February!G496+March!G496+April!G496+May!G496+June!G496+July!G496+August!G496+September!G496+October!G496+November!G496+December!G496</f>
        <v>0</v>
      </c>
    </row>
    <row r="497" spans="1:7" ht="30" customHeight="1" x14ac:dyDescent="0.25">
      <c r="A497" s="20" t="s">
        <v>58</v>
      </c>
      <c r="B497" s="12" t="s">
        <v>35</v>
      </c>
      <c r="C497" s="4">
        <f>January!C497+February!C497+March!C497+April!C497+May!C497+June!C497+July!C497+August!C497+September!C497+October!C497+November!C497+December!C497</f>
        <v>0</v>
      </c>
      <c r="D497" s="4">
        <f>January!D497+February!D497+March!D497+April!D497+May!D497+June!D497+July!D497+August!D497+September!D497+October!D497+November!D497+December!D497</f>
        <v>0</v>
      </c>
      <c r="E497" s="4">
        <f>January!E497+February!E497+March!E497+April!E497+May!E497+June!E497+July!E497+August!E497+September!E497+October!E497+November!E497+December!E497</f>
        <v>0</v>
      </c>
      <c r="F497" s="4">
        <f>January!F497+February!F497+March!F497+April!F497+May!F497+June!F497+July!F497+August!F497+September!F497+October!F497+November!F497+December!F497</f>
        <v>0</v>
      </c>
      <c r="G497" s="4">
        <f>January!G497+February!G497+March!G497+April!G497+May!G497+June!G497+July!G497+August!G497+September!G497+October!G497+November!G497+December!G497</f>
        <v>0</v>
      </c>
    </row>
    <row r="498" spans="1:7" ht="30" customHeight="1" x14ac:dyDescent="0.25">
      <c r="A498" s="19" t="s">
        <v>58</v>
      </c>
      <c r="B498" s="11" t="s">
        <v>36</v>
      </c>
      <c r="C498" s="3">
        <f>January!C498+February!C498+March!C498+April!C498+May!C498+June!C498+July!C498+August!C498+September!C498+October!C498+November!C498+December!C498</f>
        <v>10</v>
      </c>
      <c r="D498" s="3">
        <f>January!D498+February!D498+March!D498+April!D498+May!D498+June!D498+July!D498+August!D498+September!D498+October!D498+November!D498+December!D498</f>
        <v>10</v>
      </c>
      <c r="E498" s="3">
        <f>January!E498+February!E498+March!E498+April!E498+May!E498+June!E498+July!E498+August!E498+September!E498+October!E498+November!E498+December!E498</f>
        <v>0</v>
      </c>
      <c r="F498" s="3">
        <f>January!F498+February!F498+March!F498+April!F498+May!F498+June!F498+July!F498+August!F498+September!F498+October!F498+November!F498+December!F498</f>
        <v>0</v>
      </c>
      <c r="G498" s="3">
        <f>January!G498+February!G498+March!G498+April!G498+May!G498+June!G498+July!G498+August!G498+September!G498+October!G498+November!G498+December!G498</f>
        <v>0</v>
      </c>
    </row>
    <row r="499" spans="1:7" ht="30" customHeight="1" x14ac:dyDescent="0.25">
      <c r="A499" s="20" t="s">
        <v>58</v>
      </c>
      <c r="B499" s="12" t="s">
        <v>37</v>
      </c>
      <c r="C499" s="4">
        <f>January!C499+February!C499+March!C499+April!C499+May!C499+June!C499+July!C499+August!C499+September!C499+October!C499+November!C499+December!C499</f>
        <v>30</v>
      </c>
      <c r="D499" s="4">
        <f>January!D499+February!D499+March!D499+April!D499+May!D499+June!D499+July!D499+August!D499+September!D499+October!D499+November!D499+December!D499</f>
        <v>26</v>
      </c>
      <c r="E499" s="4">
        <f>January!E499+February!E499+March!E499+April!E499+May!E499+June!E499+July!E499+August!E499+September!E499+October!E499+November!E499+December!E499</f>
        <v>1</v>
      </c>
      <c r="F499" s="4">
        <f>January!F499+February!F499+March!F499+April!F499+May!F499+June!F499+July!F499+August!F499+September!F499+October!F499+November!F499+December!F499</f>
        <v>3</v>
      </c>
      <c r="G499" s="4">
        <f>January!G499+February!G499+March!G499+April!G499+May!G499+June!G499+July!G499+August!G499+September!G499+October!G499+November!G499+December!G499</f>
        <v>0</v>
      </c>
    </row>
    <row r="500" spans="1:7" ht="30" customHeight="1" x14ac:dyDescent="0.25">
      <c r="A500" s="19" t="s">
        <v>58</v>
      </c>
      <c r="B500" s="11" t="s">
        <v>38</v>
      </c>
      <c r="C500" s="3">
        <f>January!C500+February!C500+March!C500+April!C500+May!C500+June!C500+July!C500+August!C500+September!C500+October!C500+November!C500+December!C500</f>
        <v>560</v>
      </c>
      <c r="D500" s="3">
        <f>January!D500+February!D500+March!D500+April!D500+May!D500+June!D500+July!D500+August!D500+September!D500+October!D500+November!D500+December!D500</f>
        <v>307</v>
      </c>
      <c r="E500" s="3">
        <f>January!E500+February!E500+March!E500+April!E500+May!E500+June!E500+July!E500+August!E500+September!E500+October!E500+November!E500+December!E500</f>
        <v>1</v>
      </c>
      <c r="F500" s="3">
        <f>January!F500+February!F500+March!F500+April!F500+May!F500+June!F500+July!F500+August!F500+September!F500+October!F500+November!F500+December!F500</f>
        <v>252</v>
      </c>
      <c r="G500" s="3">
        <f>January!G500+February!G500+March!G500+April!G500+May!G500+June!G500+July!G500+August!G500+September!G500+October!G500+November!G500+December!G500</f>
        <v>0</v>
      </c>
    </row>
    <row r="501" spans="1:7" ht="30" customHeight="1" x14ac:dyDescent="0.25">
      <c r="A501" s="20" t="s">
        <v>58</v>
      </c>
      <c r="B501" s="12" t="s">
        <v>39</v>
      </c>
      <c r="C501" s="4">
        <f>January!C501+February!C501+March!C501+April!C501+May!C501+June!C501+July!C501+August!C501+September!C501+October!C501+November!C501+December!C501</f>
        <v>0</v>
      </c>
      <c r="D501" s="4">
        <f>January!D501+February!D501+March!D501+April!D501+May!D501+June!D501+July!D501+August!D501+September!D501+October!D501+November!D501+December!D501</f>
        <v>0</v>
      </c>
      <c r="E501" s="4">
        <f>January!E501+February!E501+March!E501+April!E501+May!E501+June!E501+July!E501+August!E501+September!E501+October!E501+November!E501+December!E501</f>
        <v>0</v>
      </c>
      <c r="F501" s="4">
        <f>January!F501+February!F501+March!F501+April!F501+May!F501+June!F501+July!F501+August!F501+September!F501+October!F501+November!F501+December!F501</f>
        <v>0</v>
      </c>
      <c r="G501" s="4">
        <f>January!G501+February!G501+March!G501+April!G501+May!G501+June!G501+July!G501+August!G501+September!G501+October!G501+November!G501+December!G501</f>
        <v>0</v>
      </c>
    </row>
    <row r="502" spans="1:7" ht="30" customHeight="1" x14ac:dyDescent="0.25">
      <c r="A502" s="19" t="s">
        <v>58</v>
      </c>
      <c r="B502" s="11" t="s">
        <v>40</v>
      </c>
      <c r="C502" s="3">
        <f>January!C502+February!C502+March!C502+April!C502+May!C502+June!C502+July!C502+August!C502+September!C502+October!C502+November!C502+December!C502</f>
        <v>0</v>
      </c>
      <c r="D502" s="3">
        <f>January!D502+February!D502+March!D502+April!D502+May!D502+June!D502+July!D502+August!D502+September!D502+October!D502+November!D502+December!D502</f>
        <v>0</v>
      </c>
      <c r="E502" s="3">
        <f>January!E502+February!E502+March!E502+April!E502+May!E502+June!E502+July!E502+August!E502+September!E502+October!E502+November!E502+December!E502</f>
        <v>0</v>
      </c>
      <c r="F502" s="3">
        <f>January!F502+February!F502+March!F502+April!F502+May!F502+June!F502+July!F502+August!F502+September!F502+October!F502+November!F502+December!F502</f>
        <v>0</v>
      </c>
      <c r="G502" s="3">
        <f>January!G502+February!G502+March!G502+April!G502+May!G502+June!G502+July!G502+August!G502+September!G502+October!G502+November!G502+December!G502</f>
        <v>0</v>
      </c>
    </row>
    <row r="503" spans="1:7" ht="30" customHeight="1" x14ac:dyDescent="0.25">
      <c r="A503" s="20" t="s">
        <v>58</v>
      </c>
      <c r="B503" s="12" t="s">
        <v>41</v>
      </c>
      <c r="C503" s="4">
        <f>January!C503+February!C503+March!C503+April!C503+May!C503+June!C503+July!C503+August!C503+September!C503+October!C503+November!C503+December!C503</f>
        <v>0</v>
      </c>
      <c r="D503" s="4">
        <f>January!D503+February!D503+March!D503+April!D503+May!D503+June!D503+July!D503+August!D503+September!D503+October!D503+November!D503+December!D503</f>
        <v>0</v>
      </c>
      <c r="E503" s="4">
        <f>January!E503+February!E503+March!E503+April!E503+May!E503+June!E503+July!E503+August!E503+September!E503+October!E503+November!E503+December!E503</f>
        <v>0</v>
      </c>
      <c r="F503" s="4">
        <f>January!F503+February!F503+March!F503+April!F503+May!F503+June!F503+July!F503+August!F503+September!F503+October!F503+November!F503+December!F503</f>
        <v>0</v>
      </c>
      <c r="G503" s="4">
        <f>January!G503+February!G503+March!G503+April!G503+May!G503+June!G503+July!G503+August!G503+September!G503+October!G503+November!G503+December!G503</f>
        <v>0</v>
      </c>
    </row>
    <row r="504" spans="1:7" ht="30" customHeight="1" x14ac:dyDescent="0.25">
      <c r="A504" s="19" t="s">
        <v>58</v>
      </c>
      <c r="B504" s="11" t="s">
        <v>42</v>
      </c>
      <c r="C504" s="3">
        <f>January!C504+February!C504+March!C504+April!C504+May!C504+June!C504+July!C504+August!C504+September!C504+October!C504+November!C504+December!C504</f>
        <v>0</v>
      </c>
      <c r="D504" s="3">
        <f>January!D504+February!D504+March!D504+April!D504+May!D504+June!D504+July!D504+August!D504+September!D504+October!D504+November!D504+December!D504</f>
        <v>0</v>
      </c>
      <c r="E504" s="3">
        <f>January!E504+February!E504+March!E504+April!E504+May!E504+June!E504+July!E504+August!E504+September!E504+October!E504+November!E504+December!E504</f>
        <v>0</v>
      </c>
      <c r="F504" s="3">
        <f>January!F504+February!F504+March!F504+April!F504+May!F504+June!F504+July!F504+August!F504+September!F504+October!F504+November!F504+December!F504</f>
        <v>0</v>
      </c>
      <c r="G504" s="3">
        <f>January!G504+February!G504+March!G504+April!G504+May!G504+June!G504+July!G504+August!G504+September!G504+October!G504+November!G504+December!G504</f>
        <v>0</v>
      </c>
    </row>
    <row r="505" spans="1:7" ht="30" customHeight="1" x14ac:dyDescent="0.25">
      <c r="A505" s="20" t="s">
        <v>58</v>
      </c>
      <c r="B505" s="12" t="s">
        <v>43</v>
      </c>
      <c r="C505" s="4">
        <f>January!C505+February!C505+March!C505+April!C505+May!C505+June!C505+July!C505+August!C505+September!C505+October!C505+November!C505+December!C505</f>
        <v>0</v>
      </c>
      <c r="D505" s="4">
        <f>January!D505+February!D505+March!D505+April!D505+May!D505+June!D505+July!D505+August!D505+September!D505+October!D505+November!D505+December!D505</f>
        <v>0</v>
      </c>
      <c r="E505" s="4">
        <f>January!E505+February!E505+March!E505+April!E505+May!E505+June!E505+July!E505+August!E505+September!E505+October!E505+November!E505+December!E505</f>
        <v>0</v>
      </c>
      <c r="F505" s="4">
        <f>January!F505+February!F505+March!F505+April!F505+May!F505+June!F505+July!F505+August!F505+September!F505+October!F505+November!F505+December!F505</f>
        <v>0</v>
      </c>
      <c r="G505" s="4">
        <f>January!G505+February!G505+March!G505+April!G505+May!G505+June!G505+July!G505+August!G505+September!G505+October!G505+November!G505+December!G505</f>
        <v>0</v>
      </c>
    </row>
    <row r="506" spans="1:7" ht="30" customHeight="1" x14ac:dyDescent="0.25">
      <c r="A506" s="19" t="s">
        <v>58</v>
      </c>
      <c r="B506" s="11" t="s">
        <v>44</v>
      </c>
      <c r="C506" s="3">
        <f>January!C506+February!C506+March!C506+April!C506+May!C506+June!C506+July!C506+August!C506+September!C506+October!C506+November!C506+December!C506</f>
        <v>0</v>
      </c>
      <c r="D506" s="3">
        <f>January!D506+February!D506+March!D506+April!D506+May!D506+June!D506+July!D506+August!D506+September!D506+October!D506+November!D506+December!D506</f>
        <v>0</v>
      </c>
      <c r="E506" s="3">
        <f>January!E506+February!E506+March!E506+April!E506+May!E506+June!E506+July!E506+August!E506+September!E506+October!E506+November!E506+December!E506</f>
        <v>0</v>
      </c>
      <c r="F506" s="3">
        <f>January!F506+February!F506+March!F506+April!F506+May!F506+June!F506+July!F506+August!F506+September!F506+October!F506+November!F506+December!F506</f>
        <v>0</v>
      </c>
      <c r="G506" s="3">
        <f>January!G506+February!G506+March!G506+April!G506+May!G506+June!G506+July!G506+August!G506+September!G506+October!G506+November!G506+December!G506</f>
        <v>0</v>
      </c>
    </row>
    <row r="507" spans="1:7" ht="30" customHeight="1" x14ac:dyDescent="0.25">
      <c r="A507" s="20" t="s">
        <v>58</v>
      </c>
      <c r="B507" s="12" t="s">
        <v>45</v>
      </c>
      <c r="C507" s="4">
        <f>January!C507+February!C507+March!C507+April!C507+May!C507+June!C507+July!C507+August!C507+September!C507+October!C507+November!C507+December!C507</f>
        <v>139</v>
      </c>
      <c r="D507" s="4">
        <f>January!D507+February!D507+March!D507+April!D507+May!D507+June!D507+July!D507+August!D507+September!D507+October!D507+November!D507+December!D507</f>
        <v>28</v>
      </c>
      <c r="E507" s="4">
        <f>January!E507+February!E507+March!E507+April!E507+May!E507+June!E507+July!E507+August!E507+September!E507+October!E507+November!E507+December!E507</f>
        <v>16</v>
      </c>
      <c r="F507" s="4">
        <f>January!F507+February!F507+March!F507+April!F507+May!F507+June!F507+July!F507+August!F507+September!F507+October!F507+November!F507+December!F507</f>
        <v>95</v>
      </c>
      <c r="G507" s="4">
        <f>January!G507+February!G507+March!G507+April!G507+May!G507+June!G507+July!G507+August!G507+September!G507+October!G507+November!G507+December!G507</f>
        <v>0</v>
      </c>
    </row>
    <row r="508" spans="1:7" ht="30" customHeight="1" x14ac:dyDescent="0.25">
      <c r="A508" s="19" t="s">
        <v>58</v>
      </c>
      <c r="B508" s="11" t="s">
        <v>46</v>
      </c>
      <c r="C508" s="3">
        <f>January!C508+February!C508+March!C508+April!C508+May!C508+June!C508+July!C508+August!C508+September!C508+October!C508+November!C508+December!C508</f>
        <v>0</v>
      </c>
      <c r="D508" s="3">
        <f>January!D508+February!D508+March!D508+April!D508+May!D508+June!D508+July!D508+August!D508+September!D508+October!D508+November!D508+December!D508</f>
        <v>0</v>
      </c>
      <c r="E508" s="3">
        <f>January!E508+February!E508+March!E508+April!E508+May!E508+June!E508+July!E508+August!E508+September!E508+October!E508+November!E508+December!E508</f>
        <v>0</v>
      </c>
      <c r="F508" s="3">
        <f>January!F508+February!F508+March!F508+April!F508+May!F508+June!F508+July!F508+August!F508+September!F508+October!F508+November!F508+December!F508</f>
        <v>0</v>
      </c>
      <c r="G508" s="3">
        <f>January!G508+February!G508+March!G508+April!G508+May!G508+June!G508+July!G508+August!G508+September!G508+October!G508+November!G508+December!G508</f>
        <v>0</v>
      </c>
    </row>
    <row r="509" spans="1:7" ht="30" customHeight="1" x14ac:dyDescent="0.25">
      <c r="A509" s="21" t="s">
        <v>59</v>
      </c>
      <c r="B509" s="13" t="s">
        <v>8</v>
      </c>
      <c r="C509" s="5">
        <f>January!C509+February!C509+March!C509+April!C509+May!C509+June!C509+July!C509+August!C509+September!C509+October!C509+November!C509+December!C509</f>
        <v>3201</v>
      </c>
      <c r="D509" s="5">
        <f>January!D509+February!D509+March!D509+April!D509+May!D509+June!D509+July!D509+August!D509+September!D509+October!D509+November!D509+December!D509</f>
        <v>1693</v>
      </c>
      <c r="E509" s="5">
        <f>January!E509+February!E509+March!E509+April!E509+May!E509+June!E509+July!E509+August!E509+September!E509+October!E509+November!E509+December!E509</f>
        <v>71</v>
      </c>
      <c r="F509" s="5">
        <f>January!F509+February!F509+March!F509+April!F509+May!F509+June!F509+July!F509+August!F509+September!F509+October!F509+November!F509+December!F509</f>
        <v>1437</v>
      </c>
      <c r="G509" s="5">
        <f>January!G509+February!G509+March!G509+April!G509+May!G509+June!G509+July!G509+August!G509+September!G509+October!G509+November!G509+December!G509</f>
        <v>0</v>
      </c>
    </row>
    <row r="510" spans="1:7" ht="30" customHeight="1" x14ac:dyDescent="0.25">
      <c r="A510" s="22" t="s">
        <v>59</v>
      </c>
      <c r="B510" s="14" t="s">
        <v>9</v>
      </c>
      <c r="C510" s="6">
        <f>January!C510+February!C510+March!C510+April!C510+May!C510+June!C510+July!C510+August!C510+September!C510+October!C510+November!C510+December!C510</f>
        <v>0</v>
      </c>
      <c r="D510" s="6">
        <f>January!D510+February!D510+March!D510+April!D510+May!D510+June!D510+July!D510+August!D510+September!D510+October!D510+November!D510+December!D510</f>
        <v>0</v>
      </c>
      <c r="E510" s="6">
        <f>January!E510+February!E510+March!E510+April!E510+May!E510+June!E510+July!E510+August!E510+September!E510+October!E510+November!E510+December!E510</f>
        <v>0</v>
      </c>
      <c r="F510" s="6">
        <f>January!F510+February!F510+March!F510+April!F510+May!F510+June!F510+July!F510+August!F510+September!F510+October!F510+November!F510+December!F510</f>
        <v>0</v>
      </c>
      <c r="G510" s="6">
        <f>January!G510+February!G510+March!G510+April!G510+May!G510+June!G510+July!G510+August!G510+September!G510+October!G510+November!G510+December!G510</f>
        <v>0</v>
      </c>
    </row>
    <row r="511" spans="1:7" ht="30" customHeight="1" x14ac:dyDescent="0.25">
      <c r="A511" s="21" t="s">
        <v>59</v>
      </c>
      <c r="B511" s="13" t="s">
        <v>10</v>
      </c>
      <c r="C511" s="5">
        <f>January!C511+February!C511+March!C511+April!C511+May!C511+June!C511+July!C511+August!C511+September!C511+October!C511+November!C511+December!C511</f>
        <v>0</v>
      </c>
      <c r="D511" s="5">
        <f>January!D511+February!D511+March!D511+April!D511+May!D511+June!D511+July!D511+August!D511+September!D511+October!D511+November!D511+December!D511</f>
        <v>0</v>
      </c>
      <c r="E511" s="5">
        <f>January!E511+February!E511+March!E511+April!E511+May!E511+June!E511+July!E511+August!E511+September!E511+October!E511+November!E511+December!E511</f>
        <v>0</v>
      </c>
      <c r="F511" s="5">
        <f>January!F511+February!F511+March!F511+April!F511+May!F511+June!F511+July!F511+August!F511+September!F511+October!F511+November!F511+December!F511</f>
        <v>0</v>
      </c>
      <c r="G511" s="5">
        <f>January!G511+February!G511+March!G511+April!G511+May!G511+June!G511+July!G511+August!G511+September!G511+October!G511+November!G511+December!G511</f>
        <v>0</v>
      </c>
    </row>
    <row r="512" spans="1:7" ht="30" customHeight="1" x14ac:dyDescent="0.25">
      <c r="A512" s="22" t="s">
        <v>59</v>
      </c>
      <c r="B512" s="14" t="s">
        <v>11</v>
      </c>
      <c r="C512" s="6">
        <f>January!C512+February!C512+March!C512+April!C512+May!C512+June!C512+July!C512+August!C512+September!C512+October!C512+November!C512+December!C512</f>
        <v>0</v>
      </c>
      <c r="D512" s="6">
        <f>January!D512+February!D512+March!D512+April!D512+May!D512+June!D512+July!D512+August!D512+September!D512+October!D512+November!D512+December!D512</f>
        <v>0</v>
      </c>
      <c r="E512" s="6">
        <f>January!E512+February!E512+March!E512+April!E512+May!E512+June!E512+July!E512+August!E512+September!E512+October!E512+November!E512+December!E512</f>
        <v>0</v>
      </c>
      <c r="F512" s="6">
        <f>January!F512+February!F512+March!F512+April!F512+May!F512+June!F512+July!F512+August!F512+September!F512+October!F512+November!F512+December!F512</f>
        <v>0</v>
      </c>
      <c r="G512" s="6">
        <f>January!G512+February!G512+March!G512+April!G512+May!G512+June!G512+July!G512+August!G512+September!G512+October!G512+November!G512+December!G512</f>
        <v>0</v>
      </c>
    </row>
    <row r="513" spans="1:7" ht="30" customHeight="1" x14ac:dyDescent="0.25">
      <c r="A513" s="21" t="s">
        <v>59</v>
      </c>
      <c r="B513" s="13" t="s">
        <v>12</v>
      </c>
      <c r="C513" s="5">
        <f>January!C513+February!C513+March!C513+April!C513+May!C513+June!C513+July!C513+August!C513+September!C513+October!C513+November!C513+December!C513</f>
        <v>0</v>
      </c>
      <c r="D513" s="5">
        <f>January!D513+February!D513+March!D513+April!D513+May!D513+June!D513+July!D513+August!D513+September!D513+October!D513+November!D513+December!D513</f>
        <v>0</v>
      </c>
      <c r="E513" s="5">
        <f>January!E513+February!E513+March!E513+April!E513+May!E513+June!E513+July!E513+August!E513+September!E513+October!E513+November!E513+December!E513</f>
        <v>0</v>
      </c>
      <c r="F513" s="5">
        <f>January!F513+February!F513+March!F513+April!F513+May!F513+June!F513+July!F513+August!F513+September!F513+October!F513+November!F513+December!F513</f>
        <v>0</v>
      </c>
      <c r="G513" s="5">
        <f>January!G513+February!G513+March!G513+April!G513+May!G513+June!G513+July!G513+August!G513+September!G513+October!G513+November!G513+December!G513</f>
        <v>0</v>
      </c>
    </row>
    <row r="514" spans="1:7" ht="30" customHeight="1" x14ac:dyDescent="0.25">
      <c r="A514" s="22" t="s">
        <v>59</v>
      </c>
      <c r="B514" s="14" t="s">
        <v>13</v>
      </c>
      <c r="C514" s="6">
        <f>January!C514+February!C514+March!C514+April!C514+May!C514+June!C514+July!C514+August!C514+September!C514+October!C514+November!C514+December!C514</f>
        <v>0</v>
      </c>
      <c r="D514" s="6">
        <f>January!D514+February!D514+March!D514+April!D514+May!D514+June!D514+July!D514+August!D514+September!D514+October!D514+November!D514+December!D514</f>
        <v>0</v>
      </c>
      <c r="E514" s="6">
        <f>January!E514+February!E514+March!E514+April!E514+May!E514+June!E514+July!E514+August!E514+September!E514+October!E514+November!E514+December!E514</f>
        <v>0</v>
      </c>
      <c r="F514" s="6">
        <f>January!F514+February!F514+March!F514+April!F514+May!F514+June!F514+July!F514+August!F514+September!F514+October!F514+November!F514+December!F514</f>
        <v>0</v>
      </c>
      <c r="G514" s="6">
        <f>January!G514+February!G514+March!G514+April!G514+May!G514+June!G514+July!G514+August!G514+September!G514+October!G514+November!G514+December!G514</f>
        <v>0</v>
      </c>
    </row>
    <row r="515" spans="1:7" ht="30" customHeight="1" x14ac:dyDescent="0.25">
      <c r="A515" s="21" t="s">
        <v>59</v>
      </c>
      <c r="B515" s="13" t="s">
        <v>14</v>
      </c>
      <c r="C515" s="5">
        <f>January!C515+February!C515+March!C515+April!C515+May!C515+June!C515+July!C515+August!C515+September!C515+October!C515+November!C515+December!C515</f>
        <v>0</v>
      </c>
      <c r="D515" s="5">
        <f>January!D515+February!D515+March!D515+April!D515+May!D515+June!D515+July!D515+August!D515+September!D515+October!D515+November!D515+December!D515</f>
        <v>0</v>
      </c>
      <c r="E515" s="5">
        <f>January!E515+February!E515+March!E515+April!E515+May!E515+June!E515+July!E515+August!E515+September!E515+October!E515+November!E515+December!E515</f>
        <v>0</v>
      </c>
      <c r="F515" s="5">
        <f>January!F515+February!F515+March!F515+April!F515+May!F515+June!F515+July!F515+August!F515+September!F515+October!F515+November!F515+December!F515</f>
        <v>0</v>
      </c>
      <c r="G515" s="5">
        <f>January!G515+February!G515+March!G515+April!G515+May!G515+June!G515+July!G515+August!G515+September!G515+October!G515+November!G515+December!G515</f>
        <v>0</v>
      </c>
    </row>
    <row r="516" spans="1:7" ht="30" customHeight="1" x14ac:dyDescent="0.25">
      <c r="A516" s="22" t="s">
        <v>59</v>
      </c>
      <c r="B516" s="14" t="s">
        <v>15</v>
      </c>
      <c r="C516" s="6">
        <f>January!C516+February!C516+March!C516+April!C516+May!C516+June!C516+July!C516+August!C516+September!C516+October!C516+November!C516+December!C516</f>
        <v>0</v>
      </c>
      <c r="D516" s="6">
        <f>January!D516+February!D516+March!D516+April!D516+May!D516+June!D516+July!D516+August!D516+September!D516+October!D516+November!D516+December!D516</f>
        <v>0</v>
      </c>
      <c r="E516" s="6">
        <f>January!E516+February!E516+March!E516+April!E516+May!E516+June!E516+July!E516+August!E516+September!E516+October!E516+November!E516+December!E516</f>
        <v>0</v>
      </c>
      <c r="F516" s="6">
        <f>January!F516+February!F516+March!F516+April!F516+May!F516+June!F516+July!F516+August!F516+September!F516+October!F516+November!F516+December!F516</f>
        <v>0</v>
      </c>
      <c r="G516" s="6">
        <f>January!G516+February!G516+March!G516+April!G516+May!G516+June!G516+July!G516+August!G516+September!G516+October!G516+November!G516+December!G516</f>
        <v>0</v>
      </c>
    </row>
    <row r="517" spans="1:7" ht="30" customHeight="1" x14ac:dyDescent="0.25">
      <c r="A517" s="21" t="s">
        <v>59</v>
      </c>
      <c r="B517" s="13" t="s">
        <v>16</v>
      </c>
      <c r="C517" s="5">
        <f>January!C517+February!C517+March!C517+April!C517+May!C517+June!C517+July!C517+August!C517+September!C517+October!C517+November!C517+December!C517</f>
        <v>0</v>
      </c>
      <c r="D517" s="5">
        <f>January!D517+February!D517+March!D517+April!D517+May!D517+June!D517+July!D517+August!D517+September!D517+October!D517+November!D517+December!D517</f>
        <v>0</v>
      </c>
      <c r="E517" s="5">
        <f>January!E517+February!E517+March!E517+April!E517+May!E517+June!E517+July!E517+August!E517+September!E517+October!E517+November!E517+December!E517</f>
        <v>0</v>
      </c>
      <c r="F517" s="5">
        <f>January!F517+February!F517+March!F517+April!F517+May!F517+June!F517+July!F517+August!F517+September!F517+October!F517+November!F517+December!F517</f>
        <v>0</v>
      </c>
      <c r="G517" s="5">
        <f>January!G517+February!G517+March!G517+April!G517+May!G517+June!G517+July!G517+August!G517+September!G517+October!G517+November!G517+December!G517</f>
        <v>0</v>
      </c>
    </row>
    <row r="518" spans="1:7" ht="30" customHeight="1" x14ac:dyDescent="0.25">
      <c r="A518" s="22" t="s">
        <v>59</v>
      </c>
      <c r="B518" s="14" t="s">
        <v>17</v>
      </c>
      <c r="C518" s="6">
        <f>January!C518+February!C518+March!C518+April!C518+May!C518+June!C518+July!C518+August!C518+September!C518+October!C518+November!C518+December!C518</f>
        <v>0</v>
      </c>
      <c r="D518" s="6">
        <f>January!D518+February!D518+March!D518+April!D518+May!D518+June!D518+July!D518+August!D518+September!D518+October!D518+November!D518+December!D518</f>
        <v>0</v>
      </c>
      <c r="E518" s="6">
        <f>January!E518+February!E518+March!E518+April!E518+May!E518+June!E518+July!E518+August!E518+September!E518+October!E518+November!E518+December!E518</f>
        <v>0</v>
      </c>
      <c r="F518" s="6">
        <f>January!F518+February!F518+March!F518+April!F518+May!F518+June!F518+July!F518+August!F518+September!F518+October!F518+November!F518+December!F518</f>
        <v>0</v>
      </c>
      <c r="G518" s="6">
        <f>January!G518+February!G518+March!G518+April!G518+May!G518+June!G518+July!G518+August!G518+September!G518+October!G518+November!G518+December!G518</f>
        <v>0</v>
      </c>
    </row>
    <row r="519" spans="1:7" ht="30" customHeight="1" x14ac:dyDescent="0.25">
      <c r="A519" s="21" t="s">
        <v>59</v>
      </c>
      <c r="B519" s="13" t="s">
        <v>18</v>
      </c>
      <c r="C519" s="5">
        <f>January!C519+February!C519+March!C519+April!C519+May!C519+June!C519+July!C519+August!C519+September!C519+October!C519+November!C519+December!C519</f>
        <v>0</v>
      </c>
      <c r="D519" s="5">
        <f>January!D519+February!D519+March!D519+April!D519+May!D519+June!D519+July!D519+August!D519+September!D519+October!D519+November!D519+December!D519</f>
        <v>0</v>
      </c>
      <c r="E519" s="5">
        <f>January!E519+February!E519+March!E519+April!E519+May!E519+June!E519+July!E519+August!E519+September!E519+October!E519+November!E519+December!E519</f>
        <v>0</v>
      </c>
      <c r="F519" s="5">
        <f>January!F519+February!F519+March!F519+April!F519+May!F519+June!F519+July!F519+August!F519+September!F519+October!F519+November!F519+December!F519</f>
        <v>0</v>
      </c>
      <c r="G519" s="5">
        <f>January!G519+February!G519+March!G519+April!G519+May!G519+June!G519+July!G519+August!G519+September!G519+October!G519+November!G519+December!G519</f>
        <v>0</v>
      </c>
    </row>
    <row r="520" spans="1:7" ht="30" customHeight="1" x14ac:dyDescent="0.25">
      <c r="A520" s="22" t="s">
        <v>59</v>
      </c>
      <c r="B520" s="14" t="s">
        <v>19</v>
      </c>
      <c r="C520" s="6">
        <f>January!C520+February!C520+March!C520+April!C520+May!C520+June!C520+July!C520+August!C520+September!C520+October!C520+November!C520+December!C520</f>
        <v>0</v>
      </c>
      <c r="D520" s="6">
        <f>January!D520+February!D520+March!D520+April!D520+May!D520+June!D520+July!D520+August!D520+September!D520+October!D520+November!D520+December!D520</f>
        <v>0</v>
      </c>
      <c r="E520" s="6">
        <f>January!E520+February!E520+March!E520+April!E520+May!E520+June!E520+July!E520+August!E520+September!E520+October!E520+November!E520+December!E520</f>
        <v>0</v>
      </c>
      <c r="F520" s="6">
        <f>January!F520+February!F520+March!F520+April!F520+May!F520+June!F520+July!F520+August!F520+September!F520+October!F520+November!F520+December!F520</f>
        <v>0</v>
      </c>
      <c r="G520" s="6">
        <f>January!G520+February!G520+March!G520+April!G520+May!G520+June!G520+July!G520+August!G520+September!G520+October!G520+November!G520+December!G520</f>
        <v>0</v>
      </c>
    </row>
    <row r="521" spans="1:7" ht="30" customHeight="1" x14ac:dyDescent="0.25">
      <c r="A521" s="21" t="s">
        <v>59</v>
      </c>
      <c r="B521" s="13" t="s">
        <v>20</v>
      </c>
      <c r="C521" s="5">
        <f>January!C521+February!C521+March!C521+April!C521+May!C521+June!C521+July!C521+August!C521+September!C521+October!C521+November!C521+December!C521</f>
        <v>0</v>
      </c>
      <c r="D521" s="5">
        <f>January!D521+February!D521+March!D521+April!D521+May!D521+June!D521+July!D521+August!D521+September!D521+October!D521+November!D521+December!D521</f>
        <v>0</v>
      </c>
      <c r="E521" s="5">
        <f>January!E521+February!E521+March!E521+April!E521+May!E521+June!E521+July!E521+August!E521+September!E521+October!E521+November!E521+December!E521</f>
        <v>0</v>
      </c>
      <c r="F521" s="5">
        <f>January!F521+February!F521+March!F521+April!F521+May!F521+June!F521+July!F521+August!F521+September!F521+October!F521+November!F521+December!F521</f>
        <v>0</v>
      </c>
      <c r="G521" s="5">
        <f>January!G521+February!G521+March!G521+April!G521+May!G521+June!G521+July!G521+August!G521+September!G521+October!G521+November!G521+December!G521</f>
        <v>0</v>
      </c>
    </row>
    <row r="522" spans="1:7" ht="30" customHeight="1" x14ac:dyDescent="0.25">
      <c r="A522" s="22" t="s">
        <v>59</v>
      </c>
      <c r="B522" s="14" t="s">
        <v>21</v>
      </c>
      <c r="C522" s="6">
        <f>January!C522+February!C522+March!C522+April!C522+May!C522+June!C522+July!C522+August!C522+September!C522+October!C522+November!C522+December!C522</f>
        <v>0</v>
      </c>
      <c r="D522" s="6">
        <f>January!D522+February!D522+March!D522+April!D522+May!D522+June!D522+July!D522+August!D522+September!D522+October!D522+November!D522+December!D522</f>
        <v>0</v>
      </c>
      <c r="E522" s="6">
        <f>January!E522+February!E522+March!E522+April!E522+May!E522+June!E522+July!E522+August!E522+September!E522+October!E522+November!E522+December!E522</f>
        <v>0</v>
      </c>
      <c r="F522" s="6">
        <f>January!F522+February!F522+March!F522+April!F522+May!F522+June!F522+July!F522+August!F522+September!F522+October!F522+November!F522+December!F522</f>
        <v>0</v>
      </c>
      <c r="G522" s="6">
        <f>January!G522+February!G522+March!G522+April!G522+May!G522+June!G522+July!G522+August!G522+September!G522+October!G522+November!G522+December!G522</f>
        <v>0</v>
      </c>
    </row>
    <row r="523" spans="1:7" ht="30" customHeight="1" x14ac:dyDescent="0.25">
      <c r="A523" s="21" t="s">
        <v>59</v>
      </c>
      <c r="B523" s="13" t="s">
        <v>22</v>
      </c>
      <c r="C523" s="5">
        <f>January!C523+February!C523+March!C523+April!C523+May!C523+June!C523+July!C523+August!C523+September!C523+October!C523+November!C523+December!C523</f>
        <v>0</v>
      </c>
      <c r="D523" s="5">
        <f>January!D523+February!D523+March!D523+April!D523+May!D523+June!D523+July!D523+August!D523+September!D523+October!D523+November!D523+December!D523</f>
        <v>0</v>
      </c>
      <c r="E523" s="5">
        <f>January!E523+February!E523+March!E523+April!E523+May!E523+June!E523+July!E523+August!E523+September!E523+October!E523+November!E523+December!E523</f>
        <v>0</v>
      </c>
      <c r="F523" s="5">
        <f>January!F523+February!F523+March!F523+April!F523+May!F523+June!F523+July!F523+August!F523+September!F523+October!F523+November!F523+December!F523</f>
        <v>0</v>
      </c>
      <c r="G523" s="5">
        <f>January!G523+February!G523+March!G523+April!G523+May!G523+June!G523+July!G523+August!G523+September!G523+October!G523+November!G523+December!G523</f>
        <v>0</v>
      </c>
    </row>
    <row r="524" spans="1:7" ht="30" customHeight="1" x14ac:dyDescent="0.25">
      <c r="A524" s="22" t="s">
        <v>59</v>
      </c>
      <c r="B524" s="14" t="s">
        <v>23</v>
      </c>
      <c r="C524" s="6">
        <f>January!C524+February!C524+March!C524+April!C524+May!C524+June!C524+July!C524+August!C524+September!C524+October!C524+November!C524+December!C524</f>
        <v>0</v>
      </c>
      <c r="D524" s="6">
        <f>January!D524+February!D524+March!D524+April!D524+May!D524+June!D524+July!D524+August!D524+September!D524+October!D524+November!D524+December!D524</f>
        <v>0</v>
      </c>
      <c r="E524" s="6">
        <f>January!E524+February!E524+March!E524+April!E524+May!E524+June!E524+July!E524+August!E524+September!E524+October!E524+November!E524+December!E524</f>
        <v>0</v>
      </c>
      <c r="F524" s="6">
        <f>January!F524+February!F524+March!F524+April!F524+May!F524+June!F524+July!F524+August!F524+September!F524+October!F524+November!F524+December!F524</f>
        <v>0</v>
      </c>
      <c r="G524" s="6">
        <f>January!G524+February!G524+March!G524+April!G524+May!G524+June!G524+July!G524+August!G524+September!G524+October!G524+November!G524+December!G524</f>
        <v>0</v>
      </c>
    </row>
    <row r="525" spans="1:7" ht="30" customHeight="1" x14ac:dyDescent="0.25">
      <c r="A525" s="21" t="s">
        <v>59</v>
      </c>
      <c r="B525" s="13" t="s">
        <v>24</v>
      </c>
      <c r="C525" s="5">
        <f>January!C525+February!C525+March!C525+April!C525+May!C525+June!C525+July!C525+August!C525+September!C525+October!C525+November!C525+December!C525</f>
        <v>0</v>
      </c>
      <c r="D525" s="5">
        <f>January!D525+February!D525+March!D525+April!D525+May!D525+June!D525+July!D525+August!D525+September!D525+October!D525+November!D525+December!D525</f>
        <v>0</v>
      </c>
      <c r="E525" s="5">
        <f>January!E525+February!E525+March!E525+April!E525+May!E525+June!E525+July!E525+August!E525+September!E525+October!E525+November!E525+December!E525</f>
        <v>0</v>
      </c>
      <c r="F525" s="5">
        <f>January!F525+February!F525+March!F525+April!F525+May!F525+June!F525+July!F525+August!F525+September!F525+October!F525+November!F525+December!F525</f>
        <v>0</v>
      </c>
      <c r="G525" s="5">
        <f>January!G525+February!G525+March!G525+April!G525+May!G525+June!G525+July!G525+August!G525+September!G525+October!G525+November!G525+December!G525</f>
        <v>0</v>
      </c>
    </row>
    <row r="526" spans="1:7" ht="30" customHeight="1" x14ac:dyDescent="0.25">
      <c r="A526" s="22" t="s">
        <v>59</v>
      </c>
      <c r="B526" s="14" t="s">
        <v>25</v>
      </c>
      <c r="C526" s="6">
        <f>January!C526+February!C526+March!C526+April!C526+May!C526+June!C526+July!C526+August!C526+September!C526+October!C526+November!C526+December!C526</f>
        <v>1190</v>
      </c>
      <c r="D526" s="6">
        <f>January!D526+February!D526+March!D526+April!D526+May!D526+June!D526+July!D526+August!D526+September!D526+October!D526+November!D526+December!D526</f>
        <v>127</v>
      </c>
      <c r="E526" s="6">
        <f>January!E526+February!E526+March!E526+April!E526+May!E526+June!E526+July!E526+August!E526+September!E526+October!E526+November!E526+December!E526</f>
        <v>37</v>
      </c>
      <c r="F526" s="6">
        <f>January!F526+February!F526+March!F526+April!F526+May!F526+June!F526+July!F526+August!F526+September!F526+October!F526+November!F526+December!F526</f>
        <v>1026</v>
      </c>
      <c r="G526" s="6">
        <f>January!G526+February!G526+March!G526+April!G526+May!G526+June!G526+July!G526+August!G526+September!G526+October!G526+November!G526+December!G526</f>
        <v>0</v>
      </c>
    </row>
    <row r="527" spans="1:7" ht="30" customHeight="1" x14ac:dyDescent="0.25">
      <c r="A527" s="21" t="s">
        <v>59</v>
      </c>
      <c r="B527" s="13" t="s">
        <v>26</v>
      </c>
      <c r="C527" s="5">
        <f>January!C527+February!C527+March!C527+April!C527+May!C527+June!C527+July!C527+August!C527+September!C527+October!C527+November!C527+December!C527</f>
        <v>0</v>
      </c>
      <c r="D527" s="5">
        <f>January!D527+February!D527+March!D527+April!D527+May!D527+June!D527+July!D527+August!D527+September!D527+October!D527+November!D527+December!D527</f>
        <v>0</v>
      </c>
      <c r="E527" s="5">
        <f>January!E527+February!E527+March!E527+April!E527+May!E527+June!E527+July!E527+August!E527+September!E527+October!E527+November!E527+December!E527</f>
        <v>0</v>
      </c>
      <c r="F527" s="5">
        <f>January!F527+February!F527+March!F527+April!F527+May!F527+June!F527+July!F527+August!F527+September!F527+October!F527+November!F527+December!F527</f>
        <v>0</v>
      </c>
      <c r="G527" s="5">
        <f>January!G527+February!G527+March!G527+April!G527+May!G527+June!G527+July!G527+August!G527+September!G527+October!G527+November!G527+December!G527</f>
        <v>0</v>
      </c>
    </row>
    <row r="528" spans="1:7" ht="30" customHeight="1" x14ac:dyDescent="0.25">
      <c r="A528" s="22" t="s">
        <v>59</v>
      </c>
      <c r="B528" s="14" t="s">
        <v>27</v>
      </c>
      <c r="C528" s="6">
        <f>January!C528+February!C528+March!C528+April!C528+May!C528+June!C528+July!C528+August!C528+September!C528+October!C528+November!C528+December!C528</f>
        <v>0</v>
      </c>
      <c r="D528" s="6">
        <f>January!D528+February!D528+March!D528+April!D528+May!D528+June!D528+July!D528+August!D528+September!D528+October!D528+November!D528+December!D528</f>
        <v>0</v>
      </c>
      <c r="E528" s="6">
        <f>January!E528+February!E528+March!E528+April!E528+May!E528+June!E528+July!E528+August!E528+September!E528+October!E528+November!E528+December!E528</f>
        <v>0</v>
      </c>
      <c r="F528" s="6">
        <f>January!F528+February!F528+March!F528+April!F528+May!F528+June!F528+July!F528+August!F528+September!F528+October!F528+November!F528+December!F528</f>
        <v>0</v>
      </c>
      <c r="G528" s="6">
        <f>January!G528+February!G528+March!G528+April!G528+May!G528+June!G528+July!G528+August!G528+September!G528+October!G528+November!G528+December!G528</f>
        <v>0</v>
      </c>
    </row>
    <row r="529" spans="1:7" ht="30" customHeight="1" x14ac:dyDescent="0.25">
      <c r="A529" s="21" t="s">
        <v>59</v>
      </c>
      <c r="B529" s="13" t="s">
        <v>28</v>
      </c>
      <c r="C529" s="5">
        <f>January!C529+February!C529+March!C529+April!C529+May!C529+June!C529+July!C529+August!C529+September!C529+October!C529+November!C529+December!C529</f>
        <v>0</v>
      </c>
      <c r="D529" s="5">
        <f>January!D529+February!D529+March!D529+April!D529+May!D529+June!D529+July!D529+August!D529+September!D529+October!D529+November!D529+December!D529</f>
        <v>0</v>
      </c>
      <c r="E529" s="5">
        <f>January!E529+February!E529+March!E529+April!E529+May!E529+June!E529+July!E529+August!E529+September!E529+October!E529+November!E529+December!E529</f>
        <v>0</v>
      </c>
      <c r="F529" s="5">
        <f>January!F529+February!F529+March!F529+April!F529+May!F529+June!F529+July!F529+August!F529+September!F529+October!F529+November!F529+December!F529</f>
        <v>0</v>
      </c>
      <c r="G529" s="5">
        <f>January!G529+February!G529+March!G529+April!G529+May!G529+June!G529+July!G529+August!G529+September!G529+October!G529+November!G529+December!G529</f>
        <v>0</v>
      </c>
    </row>
    <row r="530" spans="1:7" ht="30" customHeight="1" x14ac:dyDescent="0.25">
      <c r="A530" s="22" t="s">
        <v>59</v>
      </c>
      <c r="B530" s="14" t="s">
        <v>29</v>
      </c>
      <c r="C530" s="6">
        <f>January!C530+February!C530+March!C530+April!C530+May!C530+June!C530+July!C530+August!C530+September!C530+October!C530+November!C530+December!C530</f>
        <v>0</v>
      </c>
      <c r="D530" s="6">
        <f>January!D530+February!D530+March!D530+April!D530+May!D530+June!D530+July!D530+August!D530+September!D530+October!D530+November!D530+December!D530</f>
        <v>0</v>
      </c>
      <c r="E530" s="6">
        <f>January!E530+February!E530+March!E530+April!E530+May!E530+June!E530+July!E530+August!E530+September!E530+October!E530+November!E530+December!E530</f>
        <v>0</v>
      </c>
      <c r="F530" s="6">
        <f>January!F530+February!F530+March!F530+April!F530+May!F530+June!F530+July!F530+August!F530+September!F530+October!F530+November!F530+December!F530</f>
        <v>0</v>
      </c>
      <c r="G530" s="6">
        <f>January!G530+February!G530+March!G530+April!G530+May!G530+June!G530+July!G530+August!G530+September!G530+October!G530+November!G530+December!G530</f>
        <v>0</v>
      </c>
    </row>
    <row r="531" spans="1:7" ht="30" customHeight="1" x14ac:dyDescent="0.25">
      <c r="A531" s="21" t="s">
        <v>59</v>
      </c>
      <c r="B531" s="13" t="s">
        <v>30</v>
      </c>
      <c r="C531" s="5">
        <f>January!C531+February!C531+March!C531+April!C531+May!C531+June!C531+July!C531+August!C531+September!C531+October!C531+November!C531+December!C531</f>
        <v>0</v>
      </c>
      <c r="D531" s="5">
        <f>January!D531+February!D531+March!D531+April!D531+May!D531+June!D531+July!D531+August!D531+September!D531+October!D531+November!D531+December!D531</f>
        <v>0</v>
      </c>
      <c r="E531" s="5">
        <f>January!E531+February!E531+March!E531+April!E531+May!E531+June!E531+July!E531+August!E531+September!E531+October!E531+November!E531+December!E531</f>
        <v>0</v>
      </c>
      <c r="F531" s="5">
        <f>January!F531+February!F531+March!F531+April!F531+May!F531+June!F531+July!F531+August!F531+September!F531+October!F531+November!F531+December!F531</f>
        <v>0</v>
      </c>
      <c r="G531" s="5">
        <f>January!G531+February!G531+March!G531+April!G531+May!G531+June!G531+July!G531+August!G531+September!G531+October!G531+November!G531+December!G531</f>
        <v>0</v>
      </c>
    </row>
    <row r="532" spans="1:7" ht="30" customHeight="1" x14ac:dyDescent="0.25">
      <c r="A532" s="22" t="s">
        <v>59</v>
      </c>
      <c r="B532" s="14" t="s">
        <v>31</v>
      </c>
      <c r="C532" s="6">
        <f>January!C532+February!C532+March!C532+April!C532+May!C532+June!C532+July!C532+August!C532+September!C532+October!C532+November!C532+December!C532</f>
        <v>0</v>
      </c>
      <c r="D532" s="6">
        <f>January!D532+February!D532+March!D532+April!D532+May!D532+June!D532+July!D532+August!D532+September!D532+October!D532+November!D532+December!D532</f>
        <v>0</v>
      </c>
      <c r="E532" s="6">
        <f>January!E532+February!E532+March!E532+April!E532+May!E532+June!E532+July!E532+August!E532+September!E532+October!E532+November!E532+December!E532</f>
        <v>0</v>
      </c>
      <c r="F532" s="6">
        <f>January!F532+February!F532+March!F532+April!F532+May!F532+June!F532+July!F532+August!F532+September!F532+October!F532+November!F532+December!F532</f>
        <v>0</v>
      </c>
      <c r="G532" s="6">
        <f>January!G532+February!G532+March!G532+April!G532+May!G532+June!G532+July!G532+August!G532+September!G532+October!G532+November!G532+December!G532</f>
        <v>0</v>
      </c>
    </row>
    <row r="533" spans="1:7" ht="30" customHeight="1" x14ac:dyDescent="0.25">
      <c r="A533" s="21" t="s">
        <v>59</v>
      </c>
      <c r="B533" s="13" t="s">
        <v>32</v>
      </c>
      <c r="C533" s="5">
        <f>January!C533+February!C533+March!C533+April!C533+May!C533+June!C533+July!C533+August!C533+September!C533+October!C533+November!C533+December!C533</f>
        <v>0</v>
      </c>
      <c r="D533" s="5">
        <f>January!D533+February!D533+March!D533+April!D533+May!D533+June!D533+July!D533+August!D533+September!D533+October!D533+November!D533+December!D533</f>
        <v>0</v>
      </c>
      <c r="E533" s="5">
        <f>January!E533+February!E533+March!E533+April!E533+May!E533+June!E533+July!E533+August!E533+September!E533+October!E533+November!E533+December!E533</f>
        <v>0</v>
      </c>
      <c r="F533" s="5">
        <f>January!F533+February!F533+March!F533+April!F533+May!F533+June!F533+July!F533+August!F533+September!F533+October!F533+November!F533+December!F533</f>
        <v>0</v>
      </c>
      <c r="G533" s="5">
        <f>January!G533+February!G533+March!G533+April!G533+May!G533+June!G533+July!G533+August!G533+September!G533+October!G533+November!G533+December!G533</f>
        <v>0</v>
      </c>
    </row>
    <row r="534" spans="1:7" ht="30" customHeight="1" x14ac:dyDescent="0.25">
      <c r="A534" s="22" t="s">
        <v>59</v>
      </c>
      <c r="B534" s="14" t="s">
        <v>33</v>
      </c>
      <c r="C534" s="6">
        <f>January!C534+February!C534+March!C534+April!C534+May!C534+June!C534+July!C534+August!C534+September!C534+October!C534+November!C534+December!C534</f>
        <v>0</v>
      </c>
      <c r="D534" s="6">
        <f>January!D534+February!D534+March!D534+April!D534+May!D534+June!D534+July!D534+August!D534+September!D534+October!D534+November!D534+December!D534</f>
        <v>0</v>
      </c>
      <c r="E534" s="6">
        <f>January!E534+February!E534+March!E534+April!E534+May!E534+June!E534+July!E534+August!E534+September!E534+October!E534+November!E534+December!E534</f>
        <v>0</v>
      </c>
      <c r="F534" s="6">
        <f>January!F534+February!F534+March!F534+April!F534+May!F534+June!F534+July!F534+August!F534+September!F534+October!F534+November!F534+December!F534</f>
        <v>0</v>
      </c>
      <c r="G534" s="6">
        <f>January!G534+February!G534+March!G534+April!G534+May!G534+June!G534+July!G534+August!G534+September!G534+October!G534+November!G534+December!G534</f>
        <v>0</v>
      </c>
    </row>
    <row r="535" spans="1:7" ht="30" customHeight="1" x14ac:dyDescent="0.25">
      <c r="A535" s="21" t="s">
        <v>59</v>
      </c>
      <c r="B535" s="13" t="s">
        <v>34</v>
      </c>
      <c r="C535" s="5">
        <f>January!C535+February!C535+March!C535+April!C535+May!C535+June!C535+July!C535+August!C535+September!C535+October!C535+November!C535+December!C535</f>
        <v>0</v>
      </c>
      <c r="D535" s="5">
        <f>January!D535+February!D535+March!D535+April!D535+May!D535+June!D535+July!D535+August!D535+September!D535+October!D535+November!D535+December!D535</f>
        <v>0</v>
      </c>
      <c r="E535" s="5">
        <f>January!E535+February!E535+March!E535+April!E535+May!E535+June!E535+July!E535+August!E535+September!E535+October!E535+November!E535+December!E535</f>
        <v>0</v>
      </c>
      <c r="F535" s="5">
        <f>January!F535+February!F535+March!F535+April!F535+May!F535+June!F535+July!F535+August!F535+September!F535+October!F535+November!F535+December!F535</f>
        <v>0</v>
      </c>
      <c r="G535" s="5">
        <f>January!G535+February!G535+March!G535+April!G535+May!G535+June!G535+July!G535+August!G535+September!G535+October!G535+November!G535+December!G535</f>
        <v>0</v>
      </c>
    </row>
    <row r="536" spans="1:7" ht="30" customHeight="1" x14ac:dyDescent="0.25">
      <c r="A536" s="22" t="s">
        <v>59</v>
      </c>
      <c r="B536" s="14" t="s">
        <v>35</v>
      </c>
      <c r="C536" s="6">
        <f>January!C536+February!C536+March!C536+April!C536+May!C536+June!C536+July!C536+August!C536+September!C536+October!C536+November!C536+December!C536</f>
        <v>0</v>
      </c>
      <c r="D536" s="6">
        <f>January!D536+February!D536+March!D536+April!D536+May!D536+June!D536+July!D536+August!D536+September!D536+October!D536+November!D536+December!D536</f>
        <v>0</v>
      </c>
      <c r="E536" s="6">
        <f>January!E536+February!E536+March!E536+April!E536+May!E536+June!E536+July!E536+August!E536+September!E536+October!E536+November!E536+December!E536</f>
        <v>0</v>
      </c>
      <c r="F536" s="6">
        <f>January!F536+February!F536+March!F536+April!F536+May!F536+June!F536+July!F536+August!F536+September!F536+October!F536+November!F536+December!F536</f>
        <v>0</v>
      </c>
      <c r="G536" s="6">
        <f>January!G536+February!G536+March!G536+April!G536+May!G536+June!G536+July!G536+August!G536+September!G536+October!G536+November!G536+December!G536</f>
        <v>0</v>
      </c>
    </row>
    <row r="537" spans="1:7" ht="30" customHeight="1" x14ac:dyDescent="0.25">
      <c r="A537" s="21" t="s">
        <v>59</v>
      </c>
      <c r="B537" s="13" t="s">
        <v>36</v>
      </c>
      <c r="C537" s="5">
        <f>January!C537+February!C537+March!C537+April!C537+May!C537+June!C537+July!C537+August!C537+September!C537+October!C537+November!C537+December!C537</f>
        <v>4</v>
      </c>
      <c r="D537" s="5">
        <f>January!D537+February!D537+March!D537+April!D537+May!D537+June!D537+July!D537+August!D537+September!D537+October!D537+November!D537+December!D537</f>
        <v>4</v>
      </c>
      <c r="E537" s="5">
        <f>January!E537+February!E537+March!E537+April!E537+May!E537+June!E537+July!E537+August!E537+September!E537+October!E537+November!E537+December!E537</f>
        <v>0</v>
      </c>
      <c r="F537" s="5">
        <f>January!F537+February!F537+March!F537+April!F537+May!F537+June!F537+July!F537+August!F537+September!F537+October!F537+November!F537+December!F537</f>
        <v>0</v>
      </c>
      <c r="G537" s="5">
        <f>January!G537+February!G537+March!G537+April!G537+May!G537+June!G537+July!G537+August!G537+September!G537+October!G537+November!G537+December!G537</f>
        <v>0</v>
      </c>
    </row>
    <row r="538" spans="1:7" ht="30" customHeight="1" x14ac:dyDescent="0.25">
      <c r="A538" s="22" t="s">
        <v>59</v>
      </c>
      <c r="B538" s="14" t="s">
        <v>37</v>
      </c>
      <c r="C538" s="6">
        <f>January!C538+February!C538+March!C538+April!C538+May!C538+June!C538+July!C538+August!C538+September!C538+October!C538+November!C538+December!C538</f>
        <v>0</v>
      </c>
      <c r="D538" s="6">
        <f>January!D538+February!D538+March!D538+April!D538+May!D538+June!D538+July!D538+August!D538+September!D538+October!D538+November!D538+December!D538</f>
        <v>0</v>
      </c>
      <c r="E538" s="6">
        <f>January!E538+February!E538+March!E538+April!E538+May!E538+June!E538+July!E538+August!E538+September!E538+October!E538+November!E538+December!E538</f>
        <v>0</v>
      </c>
      <c r="F538" s="6">
        <f>January!F538+February!F538+March!F538+April!F538+May!F538+June!F538+July!F538+August!F538+September!F538+October!F538+November!F538+December!F538</f>
        <v>0</v>
      </c>
      <c r="G538" s="6">
        <f>January!G538+February!G538+March!G538+April!G538+May!G538+June!G538+July!G538+August!G538+September!G538+October!G538+November!G538+December!G538</f>
        <v>0</v>
      </c>
    </row>
    <row r="539" spans="1:7" ht="30" customHeight="1" x14ac:dyDescent="0.25">
      <c r="A539" s="21" t="s">
        <v>59</v>
      </c>
      <c r="B539" s="13" t="s">
        <v>38</v>
      </c>
      <c r="C539" s="5">
        <f>January!C539+February!C539+March!C539+April!C539+May!C539+June!C539+July!C539+August!C539+September!C539+October!C539+November!C539+December!C539</f>
        <v>394</v>
      </c>
      <c r="D539" s="5">
        <f>January!D539+February!D539+March!D539+April!D539+May!D539+June!D539+July!D539+August!D539+September!D539+October!D539+November!D539+December!D539</f>
        <v>325</v>
      </c>
      <c r="E539" s="5">
        <f>January!E539+February!E539+March!E539+April!E539+May!E539+June!E539+July!E539+August!E539+September!E539+October!E539+November!E539+December!E539</f>
        <v>66</v>
      </c>
      <c r="F539" s="5">
        <f>January!F539+February!F539+March!F539+April!F539+May!F539+June!F539+July!F539+August!F539+September!F539+October!F539+November!F539+December!F539</f>
        <v>3</v>
      </c>
      <c r="G539" s="5">
        <f>January!G539+February!G539+March!G539+April!G539+May!G539+June!G539+July!G539+August!G539+September!G539+October!G539+November!G539+December!G539</f>
        <v>0</v>
      </c>
    </row>
    <row r="540" spans="1:7" ht="30" customHeight="1" x14ac:dyDescent="0.25">
      <c r="A540" s="22" t="s">
        <v>59</v>
      </c>
      <c r="B540" s="14" t="s">
        <v>39</v>
      </c>
      <c r="C540" s="6">
        <f>January!C540+February!C540+March!C540+April!C540+May!C540+June!C540+July!C540+August!C540+September!C540+October!C540+November!C540+December!C540</f>
        <v>0</v>
      </c>
      <c r="D540" s="6">
        <f>January!D540+February!D540+March!D540+April!D540+May!D540+June!D540+July!D540+August!D540+September!D540+October!D540+November!D540+December!D540</f>
        <v>0</v>
      </c>
      <c r="E540" s="6">
        <f>January!E540+February!E540+March!E540+April!E540+May!E540+June!E540+July!E540+August!E540+September!E540+October!E540+November!E540+December!E540</f>
        <v>0</v>
      </c>
      <c r="F540" s="6">
        <f>January!F540+February!F540+March!F540+April!F540+May!F540+June!F540+July!F540+August!F540+September!F540+October!F540+November!F540+December!F540</f>
        <v>0</v>
      </c>
      <c r="G540" s="6">
        <f>January!G540+February!G540+March!G540+April!G540+May!G540+June!G540+July!G540+August!G540+September!G540+October!G540+November!G540+December!G540</f>
        <v>0</v>
      </c>
    </row>
    <row r="541" spans="1:7" ht="30" customHeight="1" x14ac:dyDescent="0.25">
      <c r="A541" s="21" t="s">
        <v>59</v>
      </c>
      <c r="B541" s="13" t="s">
        <v>40</v>
      </c>
      <c r="C541" s="5">
        <f>January!C541+February!C541+March!C541+April!C541+May!C541+June!C541+July!C541+August!C541+September!C541+October!C541+November!C541+December!C541</f>
        <v>0</v>
      </c>
      <c r="D541" s="5">
        <f>January!D541+February!D541+March!D541+April!D541+May!D541+June!D541+July!D541+August!D541+September!D541+October!D541+November!D541+December!D541</f>
        <v>0</v>
      </c>
      <c r="E541" s="5">
        <f>January!E541+February!E541+March!E541+April!E541+May!E541+June!E541+July!E541+August!E541+September!E541+October!E541+November!E541+December!E541</f>
        <v>0</v>
      </c>
      <c r="F541" s="5">
        <f>January!F541+February!F541+March!F541+April!F541+May!F541+June!F541+July!F541+August!F541+September!F541+October!F541+November!F541+December!F541</f>
        <v>0</v>
      </c>
      <c r="G541" s="5">
        <f>January!G541+February!G541+March!G541+April!G541+May!G541+June!G541+July!G541+August!G541+September!G541+October!G541+November!G541+December!G541</f>
        <v>0</v>
      </c>
    </row>
    <row r="542" spans="1:7" ht="30" customHeight="1" x14ac:dyDescent="0.25">
      <c r="A542" s="22" t="s">
        <v>59</v>
      </c>
      <c r="B542" s="14" t="s">
        <v>41</v>
      </c>
      <c r="C542" s="6">
        <f>January!C542+February!C542+March!C542+April!C542+May!C542+June!C542+July!C542+August!C542+September!C542+October!C542+November!C542+December!C542</f>
        <v>0</v>
      </c>
      <c r="D542" s="6">
        <f>January!D542+February!D542+March!D542+April!D542+May!D542+June!D542+July!D542+August!D542+September!D542+October!D542+November!D542+December!D542</f>
        <v>0</v>
      </c>
      <c r="E542" s="6">
        <f>January!E542+February!E542+March!E542+April!E542+May!E542+June!E542+July!E542+August!E542+September!E542+October!E542+November!E542+December!E542</f>
        <v>0</v>
      </c>
      <c r="F542" s="6">
        <f>January!F542+February!F542+March!F542+April!F542+May!F542+June!F542+July!F542+August!F542+September!F542+October!F542+November!F542+December!F542</f>
        <v>0</v>
      </c>
      <c r="G542" s="6">
        <f>January!G542+February!G542+March!G542+April!G542+May!G542+June!G542+July!G542+August!G542+September!G542+October!G542+November!G542+December!G542</f>
        <v>0</v>
      </c>
    </row>
    <row r="543" spans="1:7" ht="30" customHeight="1" x14ac:dyDescent="0.25">
      <c r="A543" s="21" t="s">
        <v>59</v>
      </c>
      <c r="B543" s="13" t="s">
        <v>42</v>
      </c>
      <c r="C543" s="5">
        <f>January!C543+February!C543+March!C543+April!C543+May!C543+June!C543+July!C543+August!C543+September!C543+October!C543+November!C543+December!C543</f>
        <v>0</v>
      </c>
      <c r="D543" s="5">
        <f>January!D543+February!D543+March!D543+April!D543+May!D543+June!D543+July!D543+August!D543+September!D543+October!D543+November!D543+December!D543</f>
        <v>0</v>
      </c>
      <c r="E543" s="5">
        <f>January!E543+February!E543+March!E543+April!E543+May!E543+June!E543+July!E543+August!E543+September!E543+October!E543+November!E543+December!E543</f>
        <v>0</v>
      </c>
      <c r="F543" s="5">
        <f>January!F543+February!F543+March!F543+April!F543+May!F543+June!F543+July!F543+August!F543+September!F543+October!F543+November!F543+December!F543</f>
        <v>0</v>
      </c>
      <c r="G543" s="5">
        <f>January!G543+February!G543+March!G543+April!G543+May!G543+June!G543+July!G543+August!G543+September!G543+October!G543+November!G543+December!G543</f>
        <v>0</v>
      </c>
    </row>
    <row r="544" spans="1:7" ht="30" customHeight="1" x14ac:dyDescent="0.25">
      <c r="A544" s="22" t="s">
        <v>59</v>
      </c>
      <c r="B544" s="14" t="s">
        <v>43</v>
      </c>
      <c r="C544" s="6">
        <f>January!C544+February!C544+March!C544+April!C544+May!C544+June!C544+July!C544+August!C544+September!C544+October!C544+November!C544+December!C544</f>
        <v>0</v>
      </c>
      <c r="D544" s="6">
        <f>January!D544+February!D544+March!D544+April!D544+May!D544+June!D544+July!D544+August!D544+September!D544+October!D544+November!D544+December!D544</f>
        <v>0</v>
      </c>
      <c r="E544" s="6">
        <f>January!E544+February!E544+March!E544+April!E544+May!E544+June!E544+July!E544+August!E544+September!E544+October!E544+November!E544+December!E544</f>
        <v>0</v>
      </c>
      <c r="F544" s="6">
        <f>January!F544+February!F544+March!F544+April!F544+May!F544+June!F544+July!F544+August!F544+September!F544+October!F544+November!F544+December!F544</f>
        <v>0</v>
      </c>
      <c r="G544" s="6">
        <f>January!G544+February!G544+March!G544+April!G544+May!G544+June!G544+July!G544+August!G544+September!G544+October!G544+November!G544+December!G544</f>
        <v>0</v>
      </c>
    </row>
    <row r="545" spans="1:7" ht="30" customHeight="1" x14ac:dyDescent="0.25">
      <c r="A545" s="21" t="s">
        <v>59</v>
      </c>
      <c r="B545" s="13" t="s">
        <v>44</v>
      </c>
      <c r="C545" s="5">
        <f>January!C545+February!C545+March!C545+April!C545+May!C545+June!C545+July!C545+August!C545+September!C545+October!C545+November!C545+December!C545</f>
        <v>0</v>
      </c>
      <c r="D545" s="5">
        <f>January!D545+February!D545+March!D545+April!D545+May!D545+June!D545+July!D545+August!D545+September!D545+October!D545+November!D545+December!D545</f>
        <v>0</v>
      </c>
      <c r="E545" s="5">
        <f>January!E545+February!E545+March!E545+April!E545+May!E545+June!E545+July!E545+August!E545+September!E545+October!E545+November!E545+December!E545</f>
        <v>0</v>
      </c>
      <c r="F545" s="5">
        <f>January!F545+February!F545+March!F545+April!F545+May!F545+June!F545+July!F545+August!F545+September!F545+October!F545+November!F545+December!F545</f>
        <v>0</v>
      </c>
      <c r="G545" s="5">
        <f>January!G545+February!G545+March!G545+April!G545+May!G545+June!G545+July!G545+August!G545+September!G545+October!G545+November!G545+December!G545</f>
        <v>0</v>
      </c>
    </row>
    <row r="546" spans="1:7" ht="30" customHeight="1" x14ac:dyDescent="0.25">
      <c r="A546" s="22" t="s">
        <v>59</v>
      </c>
      <c r="B546" s="14" t="s">
        <v>45</v>
      </c>
      <c r="C546" s="6">
        <f>January!C546+February!C546+March!C546+April!C546+May!C546+June!C546+July!C546+August!C546+September!C546+October!C546+November!C546+December!C546</f>
        <v>9</v>
      </c>
      <c r="D546" s="6">
        <f>January!D546+February!D546+March!D546+April!D546+May!D546+June!D546+July!D546+August!D546+September!D546+October!D546+November!D546+December!D546</f>
        <v>9</v>
      </c>
      <c r="E546" s="6">
        <f>January!E546+February!E546+March!E546+April!E546+May!E546+June!E546+July!E546+August!E546+September!E546+October!E546+November!E546+December!E546</f>
        <v>0</v>
      </c>
      <c r="F546" s="6">
        <f>January!F546+February!F546+March!F546+April!F546+May!F546+June!F546+July!F546+August!F546+September!F546+October!F546+November!F546+December!F546</f>
        <v>0</v>
      </c>
      <c r="G546" s="6">
        <f>January!G546+February!G546+March!G546+April!G546+May!G546+June!G546+July!G546+August!G546+September!G546+October!G546+November!G546+December!G546</f>
        <v>0</v>
      </c>
    </row>
    <row r="547" spans="1:7" ht="30" customHeight="1" x14ac:dyDescent="0.25">
      <c r="A547" s="21" t="s">
        <v>59</v>
      </c>
      <c r="B547" s="13" t="s">
        <v>46</v>
      </c>
      <c r="C547" s="5">
        <f>January!C547+February!C547+March!C547+April!C547+May!C547+June!C547+July!C547+August!C547+September!C547+October!C547+November!C547+December!C547</f>
        <v>0</v>
      </c>
      <c r="D547" s="5">
        <f>January!D547+February!D547+March!D547+April!D547+May!D547+June!D547+July!D547+August!D547+September!D547+October!D547+November!D547+December!D547</f>
        <v>0</v>
      </c>
      <c r="E547" s="5">
        <f>January!E547+February!E547+March!E547+April!E547+May!E547+June!E547+July!E547+August!E547+September!E547+October!E547+November!E547+December!E547</f>
        <v>0</v>
      </c>
      <c r="F547" s="5">
        <f>January!F547+February!F547+March!F547+April!F547+May!F547+June!F547+July!F547+August!F547+September!F547+October!F547+November!F547+December!F547</f>
        <v>0</v>
      </c>
      <c r="G547" s="5">
        <f>January!G547+February!G547+March!G547+April!G547+May!G547+June!G547+July!G547+August!G547+September!G547+October!G547+November!G547+December!G547</f>
        <v>0</v>
      </c>
    </row>
    <row r="548" spans="1:7" ht="30" customHeight="1" x14ac:dyDescent="0.25">
      <c r="A548" s="19" t="s">
        <v>60</v>
      </c>
      <c r="B548" s="11" t="s">
        <v>8</v>
      </c>
      <c r="C548" s="3">
        <f>January!C548+February!C548+March!C548+April!C548+May!C548+June!C548+July!C548+August!C548+September!C548+October!C548+November!C548+December!C548</f>
        <v>2131</v>
      </c>
      <c r="D548" s="3">
        <f>January!D548+February!D548+March!D548+April!D548+May!D548+June!D548+July!D548+August!D548+September!D548+October!D548+November!D548+December!D548</f>
        <v>931</v>
      </c>
      <c r="E548" s="3">
        <f>January!E548+February!E548+March!E548+April!E548+May!E548+June!E548+July!E548+August!E548+September!E548+October!E548+November!E548+December!E548</f>
        <v>187</v>
      </c>
      <c r="F548" s="3">
        <f>January!F548+February!F548+March!F548+April!F548+May!F548+June!F548+July!F548+August!F548+September!F548+October!F548+November!F548+December!F548</f>
        <v>1013</v>
      </c>
      <c r="G548" s="3">
        <f>January!G548+February!G548+March!G548+April!G548+May!G548+June!G548+July!G548+August!G548+September!G548+October!G548+November!G548+December!G548</f>
        <v>0</v>
      </c>
    </row>
    <row r="549" spans="1:7" ht="30" customHeight="1" x14ac:dyDescent="0.25">
      <c r="A549" s="20" t="s">
        <v>60</v>
      </c>
      <c r="B549" s="12" t="s">
        <v>9</v>
      </c>
      <c r="C549" s="4">
        <f>January!C549+February!C549+March!C549+April!C549+May!C549+June!C549+July!C549+August!C549+September!C549+October!C549+November!C549+December!C549</f>
        <v>0</v>
      </c>
      <c r="D549" s="4">
        <f>January!D549+February!D549+March!D549+April!D549+May!D549+June!D549+July!D549+August!D549+September!D549+October!D549+November!D549+December!D549</f>
        <v>0</v>
      </c>
      <c r="E549" s="4">
        <f>January!E549+February!E549+March!E549+April!E549+May!E549+June!E549+July!E549+August!E549+September!E549+October!E549+November!E549+December!E549</f>
        <v>0</v>
      </c>
      <c r="F549" s="4">
        <f>January!F549+February!F549+March!F549+April!F549+May!F549+June!F549+July!F549+August!F549+September!F549+October!F549+November!F549+December!F549</f>
        <v>0</v>
      </c>
      <c r="G549" s="4">
        <f>January!G549+February!G549+March!G549+April!G549+May!G549+June!G549+July!G549+August!G549+September!G549+October!G549+November!G549+December!G549</f>
        <v>0</v>
      </c>
    </row>
    <row r="550" spans="1:7" ht="30" customHeight="1" x14ac:dyDescent="0.25">
      <c r="A550" s="19" t="s">
        <v>60</v>
      </c>
      <c r="B550" s="11" t="s">
        <v>10</v>
      </c>
      <c r="C550" s="3">
        <f>January!C550+February!C550+March!C550+April!C550+May!C550+June!C550+July!C550+August!C550+September!C550+October!C550+November!C550+December!C550</f>
        <v>0</v>
      </c>
      <c r="D550" s="3">
        <f>January!D550+February!D550+March!D550+April!D550+May!D550+June!D550+July!D550+August!D550+September!D550+October!D550+November!D550+December!D550</f>
        <v>0</v>
      </c>
      <c r="E550" s="3">
        <f>January!E550+February!E550+March!E550+April!E550+May!E550+June!E550+July!E550+August!E550+September!E550+October!E550+November!E550+December!E550</f>
        <v>0</v>
      </c>
      <c r="F550" s="3">
        <f>January!F550+February!F550+March!F550+April!F550+May!F550+June!F550+July!F550+August!F550+September!F550+October!F550+November!F550+December!F550</f>
        <v>0</v>
      </c>
      <c r="G550" s="3">
        <f>January!G550+February!G550+March!G550+April!G550+May!G550+June!G550+July!G550+August!G550+September!G550+October!G550+November!G550+December!G550</f>
        <v>0</v>
      </c>
    </row>
    <row r="551" spans="1:7" ht="30" customHeight="1" x14ac:dyDescent="0.25">
      <c r="A551" s="20" t="s">
        <v>60</v>
      </c>
      <c r="B551" s="12" t="s">
        <v>11</v>
      </c>
      <c r="C551" s="4">
        <f>January!C551+February!C551+March!C551+April!C551+May!C551+June!C551+July!C551+August!C551+September!C551+October!C551+November!C551+December!C551</f>
        <v>0</v>
      </c>
      <c r="D551" s="4">
        <f>January!D551+February!D551+March!D551+April!D551+May!D551+June!D551+July!D551+August!D551+September!D551+October!D551+November!D551+December!D551</f>
        <v>0</v>
      </c>
      <c r="E551" s="4">
        <f>January!E551+February!E551+March!E551+April!E551+May!E551+June!E551+July!E551+August!E551+September!E551+October!E551+November!E551+December!E551</f>
        <v>0</v>
      </c>
      <c r="F551" s="4">
        <f>January!F551+February!F551+March!F551+April!F551+May!F551+June!F551+July!F551+August!F551+September!F551+October!F551+November!F551+December!F551</f>
        <v>0</v>
      </c>
      <c r="G551" s="4">
        <f>January!G551+February!G551+March!G551+April!G551+May!G551+June!G551+July!G551+August!G551+September!G551+October!G551+November!G551+December!G551</f>
        <v>0</v>
      </c>
    </row>
    <row r="552" spans="1:7" ht="30" customHeight="1" x14ac:dyDescent="0.25">
      <c r="A552" s="19" t="s">
        <v>60</v>
      </c>
      <c r="B552" s="11" t="s">
        <v>12</v>
      </c>
      <c r="C552" s="3">
        <f>January!C552+February!C552+March!C552+April!C552+May!C552+June!C552+July!C552+August!C552+September!C552+October!C552+November!C552+December!C552</f>
        <v>0</v>
      </c>
      <c r="D552" s="3">
        <f>January!D552+February!D552+March!D552+April!D552+May!D552+June!D552+July!D552+August!D552+September!D552+October!D552+November!D552+December!D552</f>
        <v>0</v>
      </c>
      <c r="E552" s="3">
        <f>January!E552+February!E552+March!E552+April!E552+May!E552+June!E552+July!E552+August!E552+September!E552+October!E552+November!E552+December!E552</f>
        <v>0</v>
      </c>
      <c r="F552" s="3">
        <f>January!F552+February!F552+March!F552+April!F552+May!F552+June!F552+July!F552+August!F552+September!F552+October!F552+November!F552+December!F552</f>
        <v>0</v>
      </c>
      <c r="G552" s="3">
        <f>January!G552+February!G552+March!G552+April!G552+May!G552+June!G552+July!G552+August!G552+September!G552+October!G552+November!G552+December!G552</f>
        <v>0</v>
      </c>
    </row>
    <row r="553" spans="1:7" ht="30" customHeight="1" x14ac:dyDescent="0.25">
      <c r="A553" s="20" t="s">
        <v>60</v>
      </c>
      <c r="B553" s="12" t="s">
        <v>13</v>
      </c>
      <c r="C553" s="4">
        <f>January!C553+February!C553+March!C553+April!C553+May!C553+June!C553+July!C553+August!C553+September!C553+October!C553+November!C553+December!C553</f>
        <v>0</v>
      </c>
      <c r="D553" s="4">
        <f>January!D553+February!D553+March!D553+April!D553+May!D553+June!D553+July!D553+August!D553+September!D553+October!D553+November!D553+December!D553</f>
        <v>0</v>
      </c>
      <c r="E553" s="4">
        <f>January!E553+February!E553+March!E553+April!E553+May!E553+June!E553+July!E553+August!E553+September!E553+October!E553+November!E553+December!E553</f>
        <v>0</v>
      </c>
      <c r="F553" s="4">
        <f>January!F553+February!F553+March!F553+April!F553+May!F553+June!F553+July!F553+August!F553+September!F553+October!F553+November!F553+December!F553</f>
        <v>0</v>
      </c>
      <c r="G553" s="4">
        <f>January!G553+February!G553+March!G553+April!G553+May!G553+June!G553+July!G553+August!G553+September!G553+October!G553+November!G553+December!G553</f>
        <v>0</v>
      </c>
    </row>
    <row r="554" spans="1:7" ht="30" customHeight="1" x14ac:dyDescent="0.25">
      <c r="A554" s="19" t="s">
        <v>60</v>
      </c>
      <c r="B554" s="11" t="s">
        <v>14</v>
      </c>
      <c r="C554" s="3">
        <f>January!C554+February!C554+March!C554+April!C554+May!C554+June!C554+July!C554+August!C554+September!C554+October!C554+November!C554+December!C554</f>
        <v>405</v>
      </c>
      <c r="D554" s="3">
        <f>January!D554+February!D554+March!D554+April!D554+May!D554+June!D554+July!D554+August!D554+September!D554+October!D554+November!D554+December!D554</f>
        <v>381</v>
      </c>
      <c r="E554" s="3">
        <f>January!E554+February!E554+March!E554+April!E554+May!E554+June!E554+July!E554+August!E554+September!E554+October!E554+November!E554+December!E554</f>
        <v>3</v>
      </c>
      <c r="F554" s="3">
        <f>January!F554+February!F554+March!F554+April!F554+May!F554+June!F554+July!F554+August!F554+September!F554+October!F554+November!F554+December!F554</f>
        <v>21</v>
      </c>
      <c r="G554" s="3">
        <f>January!G554+February!G554+March!G554+April!G554+May!G554+June!G554+July!G554+August!G554+September!G554+October!G554+November!G554+December!G554</f>
        <v>0</v>
      </c>
    </row>
    <row r="555" spans="1:7" ht="30" customHeight="1" x14ac:dyDescent="0.25">
      <c r="A555" s="20" t="s">
        <v>60</v>
      </c>
      <c r="B555" s="12" t="s">
        <v>15</v>
      </c>
      <c r="C555" s="4">
        <f>January!C555+February!C555+March!C555+April!C555+May!C555+June!C555+July!C555+August!C555+September!C555+October!C555+November!C555+December!C555</f>
        <v>0</v>
      </c>
      <c r="D555" s="4">
        <f>January!D555+February!D555+March!D555+April!D555+May!D555+June!D555+July!D555+August!D555+September!D555+October!D555+November!D555+December!D555</f>
        <v>0</v>
      </c>
      <c r="E555" s="4">
        <f>January!E555+February!E555+March!E555+April!E555+May!E555+June!E555+July!E555+August!E555+September!E555+October!E555+November!E555+December!E555</f>
        <v>0</v>
      </c>
      <c r="F555" s="4">
        <f>January!F555+February!F555+March!F555+April!F555+May!F555+June!F555+July!F555+August!F555+September!F555+October!F555+November!F555+December!F555</f>
        <v>0</v>
      </c>
      <c r="G555" s="4">
        <f>January!G555+February!G555+March!G555+April!G555+May!G555+June!G555+July!G555+August!G555+September!G555+October!G555+November!G555+December!G555</f>
        <v>0</v>
      </c>
    </row>
    <row r="556" spans="1:7" ht="30" customHeight="1" x14ac:dyDescent="0.25">
      <c r="A556" s="19" t="s">
        <v>60</v>
      </c>
      <c r="B556" s="11" t="s">
        <v>16</v>
      </c>
      <c r="C556" s="3">
        <f>January!C556+February!C556+March!C556+April!C556+May!C556+June!C556+July!C556+August!C556+September!C556+October!C556+November!C556+December!C556</f>
        <v>0</v>
      </c>
      <c r="D556" s="3">
        <f>January!D556+February!D556+March!D556+April!D556+May!D556+June!D556+July!D556+August!D556+September!D556+October!D556+November!D556+December!D556</f>
        <v>0</v>
      </c>
      <c r="E556" s="3">
        <f>January!E556+February!E556+March!E556+April!E556+May!E556+June!E556+July!E556+August!E556+September!E556+October!E556+November!E556+December!E556</f>
        <v>0</v>
      </c>
      <c r="F556" s="3">
        <f>January!F556+February!F556+March!F556+April!F556+May!F556+June!F556+July!F556+August!F556+September!F556+October!F556+November!F556+December!F556</f>
        <v>0</v>
      </c>
      <c r="G556" s="3">
        <f>January!G556+February!G556+March!G556+April!G556+May!G556+June!G556+July!G556+August!G556+September!G556+October!G556+November!G556+December!G556</f>
        <v>0</v>
      </c>
    </row>
    <row r="557" spans="1:7" ht="30" customHeight="1" x14ac:dyDescent="0.25">
      <c r="A557" s="20" t="s">
        <v>60</v>
      </c>
      <c r="B557" s="12" t="s">
        <v>17</v>
      </c>
      <c r="C557" s="4">
        <f>January!C557+February!C557+March!C557+April!C557+May!C557+June!C557+July!C557+August!C557+September!C557+October!C557+November!C557+December!C557</f>
        <v>0</v>
      </c>
      <c r="D557" s="4">
        <f>January!D557+February!D557+March!D557+April!D557+May!D557+June!D557+July!D557+August!D557+September!D557+October!D557+November!D557+December!D557</f>
        <v>0</v>
      </c>
      <c r="E557" s="4">
        <f>January!E557+February!E557+March!E557+April!E557+May!E557+June!E557+July!E557+August!E557+September!E557+October!E557+November!E557+December!E557</f>
        <v>0</v>
      </c>
      <c r="F557" s="4">
        <f>January!F557+February!F557+March!F557+April!F557+May!F557+June!F557+July!F557+August!F557+September!F557+October!F557+November!F557+December!F557</f>
        <v>0</v>
      </c>
      <c r="G557" s="4">
        <f>January!G557+February!G557+March!G557+April!G557+May!G557+June!G557+July!G557+August!G557+September!G557+October!G557+November!G557+December!G557</f>
        <v>0</v>
      </c>
    </row>
    <row r="558" spans="1:7" ht="30" customHeight="1" x14ac:dyDescent="0.25">
      <c r="A558" s="19" t="s">
        <v>60</v>
      </c>
      <c r="B558" s="11" t="s">
        <v>18</v>
      </c>
      <c r="C558" s="3">
        <f>January!C558+February!C558+March!C558+April!C558+May!C558+June!C558+July!C558+August!C558+September!C558+October!C558+November!C558+December!C558</f>
        <v>0</v>
      </c>
      <c r="D558" s="3">
        <f>January!D558+February!D558+March!D558+April!D558+May!D558+June!D558+July!D558+August!D558+September!D558+October!D558+November!D558+December!D558</f>
        <v>0</v>
      </c>
      <c r="E558" s="3">
        <f>January!E558+February!E558+March!E558+April!E558+May!E558+June!E558+July!E558+August!E558+September!E558+October!E558+November!E558+December!E558</f>
        <v>0</v>
      </c>
      <c r="F558" s="3">
        <f>January!F558+February!F558+March!F558+April!F558+May!F558+June!F558+July!F558+August!F558+September!F558+October!F558+November!F558+December!F558</f>
        <v>0</v>
      </c>
      <c r="G558" s="3">
        <f>January!G558+February!G558+March!G558+April!G558+May!G558+June!G558+July!G558+August!G558+September!G558+October!G558+November!G558+December!G558</f>
        <v>0</v>
      </c>
    </row>
    <row r="559" spans="1:7" ht="30" customHeight="1" x14ac:dyDescent="0.25">
      <c r="A559" s="20" t="s">
        <v>60</v>
      </c>
      <c r="B559" s="12" t="s">
        <v>19</v>
      </c>
      <c r="C559" s="4">
        <f>January!C559+February!C559+March!C559+April!C559+May!C559+June!C559+July!C559+August!C559+September!C559+October!C559+November!C559+December!C559</f>
        <v>0</v>
      </c>
      <c r="D559" s="4">
        <f>January!D559+February!D559+March!D559+April!D559+May!D559+June!D559+July!D559+August!D559+September!D559+October!D559+November!D559+December!D559</f>
        <v>0</v>
      </c>
      <c r="E559" s="4">
        <f>January!E559+February!E559+March!E559+April!E559+May!E559+June!E559+July!E559+August!E559+September!E559+October!E559+November!E559+December!E559</f>
        <v>0</v>
      </c>
      <c r="F559" s="4">
        <f>January!F559+February!F559+March!F559+April!F559+May!F559+June!F559+July!F559+August!F559+September!F559+October!F559+November!F559+December!F559</f>
        <v>0</v>
      </c>
      <c r="G559" s="4">
        <f>January!G559+February!G559+March!G559+April!G559+May!G559+June!G559+July!G559+August!G559+September!G559+October!G559+November!G559+December!G559</f>
        <v>0</v>
      </c>
    </row>
    <row r="560" spans="1:7" ht="30" customHeight="1" x14ac:dyDescent="0.25">
      <c r="A560" s="19" t="s">
        <v>60</v>
      </c>
      <c r="B560" s="11" t="s">
        <v>20</v>
      </c>
      <c r="C560" s="3">
        <f>January!C560+February!C560+March!C560+April!C560+May!C560+June!C560+July!C560+August!C560+September!C560+October!C560+November!C560+December!C560</f>
        <v>0</v>
      </c>
      <c r="D560" s="3">
        <f>January!D560+February!D560+March!D560+April!D560+May!D560+June!D560+July!D560+August!D560+September!D560+October!D560+November!D560+December!D560</f>
        <v>0</v>
      </c>
      <c r="E560" s="3">
        <f>January!E560+February!E560+March!E560+April!E560+May!E560+June!E560+July!E560+August!E560+September!E560+October!E560+November!E560+December!E560</f>
        <v>0</v>
      </c>
      <c r="F560" s="3">
        <f>January!F560+February!F560+March!F560+April!F560+May!F560+June!F560+July!F560+August!F560+September!F560+October!F560+November!F560+December!F560</f>
        <v>0</v>
      </c>
      <c r="G560" s="3">
        <f>January!G560+February!G560+March!G560+April!G560+May!G560+June!G560+July!G560+August!G560+September!G560+October!G560+November!G560+December!G560</f>
        <v>0</v>
      </c>
    </row>
    <row r="561" spans="1:7" ht="30" customHeight="1" x14ac:dyDescent="0.25">
      <c r="A561" s="20" t="s">
        <v>60</v>
      </c>
      <c r="B561" s="12" t="s">
        <v>21</v>
      </c>
      <c r="C561" s="4">
        <f>January!C561+February!C561+March!C561+April!C561+May!C561+June!C561+July!C561+August!C561+September!C561+October!C561+November!C561+December!C561</f>
        <v>0</v>
      </c>
      <c r="D561" s="4">
        <f>January!D561+February!D561+March!D561+April!D561+May!D561+June!D561+July!D561+August!D561+September!D561+October!D561+November!D561+December!D561</f>
        <v>0</v>
      </c>
      <c r="E561" s="4">
        <f>January!E561+February!E561+March!E561+April!E561+May!E561+June!E561+July!E561+August!E561+September!E561+October!E561+November!E561+December!E561</f>
        <v>0</v>
      </c>
      <c r="F561" s="4">
        <f>January!F561+February!F561+March!F561+April!F561+May!F561+June!F561+July!F561+August!F561+September!F561+October!F561+November!F561+December!F561</f>
        <v>0</v>
      </c>
      <c r="G561" s="4">
        <f>January!G561+February!G561+March!G561+April!G561+May!G561+June!G561+July!G561+August!G561+September!G561+October!G561+November!G561+December!G561</f>
        <v>0</v>
      </c>
    </row>
    <row r="562" spans="1:7" ht="30" customHeight="1" x14ac:dyDescent="0.25">
      <c r="A562" s="19" t="s">
        <v>60</v>
      </c>
      <c r="B562" s="11" t="s">
        <v>22</v>
      </c>
      <c r="C562" s="3">
        <f>January!C562+February!C562+March!C562+April!C562+May!C562+June!C562+July!C562+August!C562+September!C562+October!C562+November!C562+December!C562</f>
        <v>12</v>
      </c>
      <c r="D562" s="3">
        <f>January!D562+February!D562+March!D562+April!D562+May!D562+June!D562+July!D562+August!D562+September!D562+October!D562+November!D562+December!D562</f>
        <v>0</v>
      </c>
      <c r="E562" s="3">
        <f>January!E562+February!E562+March!E562+April!E562+May!E562+June!E562+July!E562+August!E562+September!E562+October!E562+November!E562+December!E562</f>
        <v>0</v>
      </c>
      <c r="F562" s="3">
        <f>January!F562+February!F562+March!F562+April!F562+May!F562+June!F562+July!F562+August!F562+September!F562+October!F562+November!F562+December!F562</f>
        <v>12</v>
      </c>
      <c r="G562" s="3">
        <f>January!G562+February!G562+March!G562+April!G562+May!G562+June!G562+July!G562+August!G562+September!G562+October!G562+November!G562+December!G562</f>
        <v>0</v>
      </c>
    </row>
    <row r="563" spans="1:7" ht="30" customHeight="1" x14ac:dyDescent="0.25">
      <c r="A563" s="20" t="s">
        <v>60</v>
      </c>
      <c r="B563" s="12" t="s">
        <v>23</v>
      </c>
      <c r="C563" s="4">
        <f>January!C563+February!C563+March!C563+April!C563+May!C563+June!C563+July!C563+August!C563+September!C563+October!C563+November!C563+December!C563</f>
        <v>0</v>
      </c>
      <c r="D563" s="4">
        <f>January!D563+February!D563+March!D563+April!D563+May!D563+June!D563+July!D563+August!D563+September!D563+October!D563+November!D563+December!D563</f>
        <v>0</v>
      </c>
      <c r="E563" s="4">
        <f>January!E563+February!E563+March!E563+April!E563+May!E563+June!E563+July!E563+August!E563+September!E563+October!E563+November!E563+December!E563</f>
        <v>0</v>
      </c>
      <c r="F563" s="4">
        <f>January!F563+February!F563+March!F563+April!F563+May!F563+June!F563+July!F563+August!F563+September!F563+October!F563+November!F563+December!F563</f>
        <v>0</v>
      </c>
      <c r="G563" s="4">
        <f>January!G563+February!G563+March!G563+April!G563+May!G563+June!G563+July!G563+August!G563+September!G563+October!G563+November!G563+December!G563</f>
        <v>0</v>
      </c>
    </row>
    <row r="564" spans="1:7" ht="30" customHeight="1" x14ac:dyDescent="0.25">
      <c r="A564" s="19" t="s">
        <v>60</v>
      </c>
      <c r="B564" s="11" t="s">
        <v>24</v>
      </c>
      <c r="C564" s="3">
        <f>January!C564+February!C564+March!C564+April!C564+May!C564+June!C564+July!C564+August!C564+September!C564+October!C564+November!C564+December!C564</f>
        <v>10</v>
      </c>
      <c r="D564" s="3">
        <f>January!D564+February!D564+March!D564+April!D564+May!D564+June!D564+July!D564+August!D564+September!D564+October!D564+November!D564+December!D564</f>
        <v>0</v>
      </c>
      <c r="E564" s="3">
        <f>January!E564+February!E564+March!E564+April!E564+May!E564+June!E564+July!E564+August!E564+September!E564+October!E564+November!E564+December!E564</f>
        <v>0</v>
      </c>
      <c r="F564" s="3">
        <f>January!F564+February!F564+March!F564+April!F564+May!F564+June!F564+July!F564+August!F564+September!F564+October!F564+November!F564+December!F564</f>
        <v>10</v>
      </c>
      <c r="G564" s="3">
        <f>January!G564+February!G564+March!G564+April!G564+May!G564+June!G564+July!G564+August!G564+September!G564+October!G564+November!G564+December!G564</f>
        <v>0</v>
      </c>
    </row>
    <row r="565" spans="1:7" ht="30" customHeight="1" x14ac:dyDescent="0.25">
      <c r="A565" s="20" t="s">
        <v>60</v>
      </c>
      <c r="B565" s="12" t="s">
        <v>25</v>
      </c>
      <c r="C565" s="4">
        <f>January!C565+February!C565+March!C565+April!C565+May!C565+June!C565+July!C565+August!C565+September!C565+October!C565+November!C565+December!C565</f>
        <v>692</v>
      </c>
      <c r="D565" s="4">
        <f>January!D565+February!D565+March!D565+April!D565+May!D565+June!D565+July!D565+August!D565+September!D565+October!D565+November!D565+December!D565</f>
        <v>94</v>
      </c>
      <c r="E565" s="4">
        <f>January!E565+February!E565+March!E565+April!E565+May!E565+June!E565+July!E565+August!E565+September!E565+October!E565+November!E565+December!E565</f>
        <v>102</v>
      </c>
      <c r="F565" s="4">
        <f>January!F565+February!F565+March!F565+April!F565+May!F565+June!F565+July!F565+August!F565+September!F565+October!F565+November!F565+December!F565</f>
        <v>496</v>
      </c>
      <c r="G565" s="4">
        <f>January!G565+February!G565+March!G565+April!G565+May!G565+June!G565+July!G565+August!G565+September!G565+October!G565+November!G565+December!G565</f>
        <v>0</v>
      </c>
    </row>
    <row r="566" spans="1:7" ht="30" customHeight="1" x14ac:dyDescent="0.25">
      <c r="A566" s="19" t="s">
        <v>60</v>
      </c>
      <c r="B566" s="11" t="s">
        <v>26</v>
      </c>
      <c r="C566" s="3">
        <f>January!C566+February!C566+March!C566+April!C566+May!C566+June!C566+July!C566+August!C566+September!C566+October!C566+November!C566+December!C566</f>
        <v>0</v>
      </c>
      <c r="D566" s="3">
        <f>January!D566+February!D566+March!D566+April!D566+May!D566+June!D566+July!D566+August!D566+September!D566+October!D566+November!D566+December!D566</f>
        <v>0</v>
      </c>
      <c r="E566" s="3">
        <f>January!E566+February!E566+March!E566+April!E566+May!E566+June!E566+July!E566+August!E566+September!E566+October!E566+November!E566+December!E566</f>
        <v>0</v>
      </c>
      <c r="F566" s="3">
        <f>January!F566+February!F566+March!F566+April!F566+May!F566+June!F566+July!F566+August!F566+September!F566+October!F566+November!F566+December!F566</f>
        <v>0</v>
      </c>
      <c r="G566" s="3">
        <f>January!G566+February!G566+March!G566+April!G566+May!G566+June!G566+July!G566+August!G566+September!G566+October!G566+November!G566+December!G566</f>
        <v>0</v>
      </c>
    </row>
    <row r="567" spans="1:7" ht="30" customHeight="1" x14ac:dyDescent="0.25">
      <c r="A567" s="20" t="s">
        <v>60</v>
      </c>
      <c r="B567" s="12" t="s">
        <v>27</v>
      </c>
      <c r="C567" s="4">
        <f>January!C567+February!C567+March!C567+April!C567+May!C567+June!C567+July!C567+August!C567+September!C567+October!C567+November!C567+December!C567</f>
        <v>0</v>
      </c>
      <c r="D567" s="4">
        <f>January!D567+February!D567+March!D567+April!D567+May!D567+June!D567+July!D567+August!D567+September!D567+October!D567+November!D567+December!D567</f>
        <v>0</v>
      </c>
      <c r="E567" s="4">
        <f>January!E567+February!E567+March!E567+April!E567+May!E567+June!E567+July!E567+August!E567+September!E567+October!E567+November!E567+December!E567</f>
        <v>0</v>
      </c>
      <c r="F567" s="4">
        <f>January!F567+February!F567+March!F567+April!F567+May!F567+June!F567+July!F567+August!F567+September!F567+October!F567+November!F567+December!F567</f>
        <v>0</v>
      </c>
      <c r="G567" s="4">
        <f>January!G567+February!G567+March!G567+April!G567+May!G567+June!G567+July!G567+August!G567+September!G567+October!G567+November!G567+December!G567</f>
        <v>0</v>
      </c>
    </row>
    <row r="568" spans="1:7" ht="30" customHeight="1" x14ac:dyDescent="0.25">
      <c r="A568" s="19" t="s">
        <v>60</v>
      </c>
      <c r="B568" s="11" t="s">
        <v>28</v>
      </c>
      <c r="C568" s="3">
        <f>January!C568+February!C568+March!C568+April!C568+May!C568+June!C568+July!C568+August!C568+September!C568+October!C568+November!C568+December!C568</f>
        <v>0</v>
      </c>
      <c r="D568" s="3">
        <f>January!D568+February!D568+March!D568+April!D568+May!D568+June!D568+July!D568+August!D568+September!D568+October!D568+November!D568+December!D568</f>
        <v>0</v>
      </c>
      <c r="E568" s="3">
        <f>January!E568+February!E568+March!E568+April!E568+May!E568+June!E568+July!E568+August!E568+September!E568+October!E568+November!E568+December!E568</f>
        <v>0</v>
      </c>
      <c r="F568" s="3">
        <f>January!F568+February!F568+March!F568+April!F568+May!F568+June!F568+July!F568+August!F568+September!F568+October!F568+November!F568+December!F568</f>
        <v>0</v>
      </c>
      <c r="G568" s="3">
        <f>January!G568+February!G568+March!G568+April!G568+May!G568+June!G568+July!G568+August!G568+September!G568+October!G568+November!G568+December!G568</f>
        <v>0</v>
      </c>
    </row>
    <row r="569" spans="1:7" ht="30" customHeight="1" x14ac:dyDescent="0.25">
      <c r="A569" s="20" t="s">
        <v>60</v>
      </c>
      <c r="B569" s="12" t="s">
        <v>29</v>
      </c>
      <c r="C569" s="4">
        <f>January!C569+February!C569+March!C569+April!C569+May!C569+June!C569+July!C569+August!C569+September!C569+October!C569+November!C569+December!C569</f>
        <v>0</v>
      </c>
      <c r="D569" s="4">
        <f>January!D569+February!D569+March!D569+April!D569+May!D569+June!D569+July!D569+August!D569+September!D569+October!D569+November!D569+December!D569</f>
        <v>0</v>
      </c>
      <c r="E569" s="4">
        <f>January!E569+February!E569+March!E569+April!E569+May!E569+June!E569+July!E569+August!E569+September!E569+October!E569+November!E569+December!E569</f>
        <v>0</v>
      </c>
      <c r="F569" s="4">
        <f>January!F569+February!F569+March!F569+April!F569+May!F569+June!F569+July!F569+August!F569+September!F569+October!F569+November!F569+December!F569</f>
        <v>0</v>
      </c>
      <c r="G569" s="4">
        <f>January!G569+February!G569+March!G569+April!G569+May!G569+June!G569+July!G569+August!G569+September!G569+October!G569+November!G569+December!G569</f>
        <v>0</v>
      </c>
    </row>
    <row r="570" spans="1:7" ht="30" customHeight="1" x14ac:dyDescent="0.25">
      <c r="A570" s="19" t="s">
        <v>60</v>
      </c>
      <c r="B570" s="11" t="s">
        <v>30</v>
      </c>
      <c r="C570" s="3">
        <f>January!C570+February!C570+March!C570+April!C570+May!C570+June!C570+July!C570+August!C570+September!C570+October!C570+November!C570+December!C570</f>
        <v>0</v>
      </c>
      <c r="D570" s="3">
        <f>January!D570+February!D570+March!D570+April!D570+May!D570+June!D570+July!D570+August!D570+September!D570+October!D570+November!D570+December!D570</f>
        <v>0</v>
      </c>
      <c r="E570" s="3">
        <f>January!E570+February!E570+March!E570+April!E570+May!E570+June!E570+July!E570+August!E570+September!E570+October!E570+November!E570+December!E570</f>
        <v>0</v>
      </c>
      <c r="F570" s="3">
        <f>January!F570+February!F570+March!F570+April!F570+May!F570+June!F570+July!F570+August!F570+September!F570+October!F570+November!F570+December!F570</f>
        <v>0</v>
      </c>
      <c r="G570" s="3">
        <f>January!G570+February!G570+March!G570+April!G570+May!G570+June!G570+July!G570+August!G570+September!G570+October!G570+November!G570+December!G570</f>
        <v>0</v>
      </c>
    </row>
    <row r="571" spans="1:7" ht="30" customHeight="1" x14ac:dyDescent="0.25">
      <c r="A571" s="20" t="s">
        <v>60</v>
      </c>
      <c r="B571" s="12" t="s">
        <v>31</v>
      </c>
      <c r="C571" s="4">
        <f>January!C571+February!C571+March!C571+April!C571+May!C571+June!C571+July!C571+August!C571+September!C571+October!C571+November!C571+December!C571</f>
        <v>0</v>
      </c>
      <c r="D571" s="4">
        <f>January!D571+February!D571+March!D571+April!D571+May!D571+June!D571+July!D571+August!D571+September!D571+October!D571+November!D571+December!D571</f>
        <v>0</v>
      </c>
      <c r="E571" s="4">
        <f>January!E571+February!E571+March!E571+April!E571+May!E571+June!E571+July!E571+August!E571+September!E571+October!E571+November!E571+December!E571</f>
        <v>0</v>
      </c>
      <c r="F571" s="4">
        <f>January!F571+February!F571+March!F571+April!F571+May!F571+June!F571+July!F571+August!F571+September!F571+October!F571+November!F571+December!F571</f>
        <v>0</v>
      </c>
      <c r="G571" s="4">
        <f>January!G571+February!G571+March!G571+April!G571+May!G571+June!G571+July!G571+August!G571+September!G571+October!G571+November!G571+December!G571</f>
        <v>0</v>
      </c>
    </row>
    <row r="572" spans="1:7" ht="30" customHeight="1" x14ac:dyDescent="0.25">
      <c r="A572" s="19" t="s">
        <v>60</v>
      </c>
      <c r="B572" s="11" t="s">
        <v>32</v>
      </c>
      <c r="C572" s="3">
        <f>January!C572+February!C572+March!C572+April!C572+May!C572+June!C572+July!C572+August!C572+September!C572+October!C572+November!C572+December!C572</f>
        <v>0</v>
      </c>
      <c r="D572" s="3">
        <f>January!D572+February!D572+March!D572+April!D572+May!D572+June!D572+July!D572+August!D572+September!D572+October!D572+November!D572+December!D572</f>
        <v>0</v>
      </c>
      <c r="E572" s="3">
        <f>January!E572+February!E572+March!E572+April!E572+May!E572+June!E572+July!E572+August!E572+September!E572+October!E572+November!E572+December!E572</f>
        <v>0</v>
      </c>
      <c r="F572" s="3">
        <f>January!F572+February!F572+March!F572+April!F572+May!F572+June!F572+July!F572+August!F572+September!F572+October!F572+November!F572+December!F572</f>
        <v>0</v>
      </c>
      <c r="G572" s="3">
        <f>January!G572+February!G572+March!G572+April!G572+May!G572+June!G572+July!G572+August!G572+September!G572+October!G572+November!G572+December!G572</f>
        <v>0</v>
      </c>
    </row>
    <row r="573" spans="1:7" ht="30" customHeight="1" x14ac:dyDescent="0.25">
      <c r="A573" s="20" t="s">
        <v>60</v>
      </c>
      <c r="B573" s="12" t="s">
        <v>33</v>
      </c>
      <c r="C573" s="4">
        <f>January!C573+February!C573+March!C573+April!C573+May!C573+June!C573+July!C573+August!C573+September!C573+October!C573+November!C573+December!C573</f>
        <v>21</v>
      </c>
      <c r="D573" s="4">
        <f>January!D573+February!D573+March!D573+April!D573+May!D573+June!D573+July!D573+August!D573+September!D573+October!D573+November!D573+December!D573</f>
        <v>2</v>
      </c>
      <c r="E573" s="4">
        <f>January!E573+February!E573+March!E573+April!E573+May!E573+June!E573+July!E573+August!E573+September!E573+October!E573+November!E573+December!E573</f>
        <v>13</v>
      </c>
      <c r="F573" s="4">
        <f>January!F573+February!F573+March!F573+April!F573+May!F573+June!F573+July!F573+August!F573+September!F573+October!F573+November!F573+December!F573</f>
        <v>6</v>
      </c>
      <c r="G573" s="4">
        <f>January!G573+February!G573+March!G573+April!G573+May!G573+June!G573+July!G573+August!G573+September!G573+October!G573+November!G573+December!G573</f>
        <v>0</v>
      </c>
    </row>
    <row r="574" spans="1:7" ht="30" customHeight="1" x14ac:dyDescent="0.25">
      <c r="A574" s="19" t="s">
        <v>60</v>
      </c>
      <c r="B574" s="11" t="s">
        <v>34</v>
      </c>
      <c r="C574" s="3">
        <f>January!C574+February!C574+March!C574+April!C574+May!C574+June!C574+July!C574+August!C574+September!C574+October!C574+November!C574+December!C574</f>
        <v>0</v>
      </c>
      <c r="D574" s="3">
        <f>January!D574+February!D574+March!D574+April!D574+May!D574+June!D574+July!D574+August!D574+September!D574+October!D574+November!D574+December!D574</f>
        <v>0</v>
      </c>
      <c r="E574" s="3">
        <f>January!E574+February!E574+March!E574+April!E574+May!E574+June!E574+July!E574+August!E574+September!E574+October!E574+November!E574+December!E574</f>
        <v>0</v>
      </c>
      <c r="F574" s="3">
        <f>January!F574+February!F574+March!F574+April!F574+May!F574+June!F574+July!F574+August!F574+September!F574+October!F574+November!F574+December!F574</f>
        <v>0</v>
      </c>
      <c r="G574" s="3">
        <f>January!G574+February!G574+March!G574+April!G574+May!G574+June!G574+July!G574+August!G574+September!G574+October!G574+November!G574+December!G574</f>
        <v>0</v>
      </c>
    </row>
    <row r="575" spans="1:7" ht="30" customHeight="1" x14ac:dyDescent="0.25">
      <c r="A575" s="20" t="s">
        <v>60</v>
      </c>
      <c r="B575" s="12" t="s">
        <v>35</v>
      </c>
      <c r="C575" s="4">
        <f>January!C575+February!C575+March!C575+April!C575+May!C575+June!C575+July!C575+August!C575+September!C575+October!C575+November!C575+December!C575</f>
        <v>65</v>
      </c>
      <c r="D575" s="4">
        <f>January!D575+February!D575+March!D575+April!D575+May!D575+June!D575+July!D575+August!D575+September!D575+October!D575+November!D575+December!D575</f>
        <v>23</v>
      </c>
      <c r="E575" s="4">
        <f>January!E575+February!E575+March!E575+April!E575+May!E575+June!E575+July!E575+August!E575+September!E575+October!E575+November!E575+December!E575</f>
        <v>28</v>
      </c>
      <c r="F575" s="4">
        <f>January!F575+February!F575+March!F575+April!F575+May!F575+June!F575+July!F575+August!F575+September!F575+October!F575+November!F575+December!F575</f>
        <v>14</v>
      </c>
      <c r="G575" s="4">
        <f>January!G575+February!G575+March!G575+April!G575+May!G575+June!G575+July!G575+August!G575+September!G575+October!G575+November!G575+December!G575</f>
        <v>0</v>
      </c>
    </row>
    <row r="576" spans="1:7" ht="30" customHeight="1" x14ac:dyDescent="0.25">
      <c r="A576" s="19" t="s">
        <v>60</v>
      </c>
      <c r="B576" s="11" t="s">
        <v>36</v>
      </c>
      <c r="C576" s="3">
        <f>January!C576+February!C576+March!C576+April!C576+May!C576+June!C576+July!C576+August!C576+September!C576+October!C576+November!C576+December!C576</f>
        <v>533</v>
      </c>
      <c r="D576" s="3">
        <f>January!D576+February!D576+March!D576+April!D576+May!D576+June!D576+July!D576+August!D576+September!D576+October!D576+November!D576+December!D576</f>
        <v>327</v>
      </c>
      <c r="E576" s="3">
        <f>January!E576+February!E576+March!E576+April!E576+May!E576+June!E576+July!E576+August!E576+September!E576+October!E576+November!E576+December!E576</f>
        <v>93</v>
      </c>
      <c r="F576" s="3">
        <f>January!F576+February!F576+March!F576+April!F576+May!F576+June!F576+July!F576+August!F576+September!F576+October!F576+November!F576+December!F576</f>
        <v>113</v>
      </c>
      <c r="G576" s="3">
        <f>January!G576+February!G576+March!G576+April!G576+May!G576+June!G576+July!G576+August!G576+September!G576+October!G576+November!G576+December!G576</f>
        <v>0</v>
      </c>
    </row>
    <row r="577" spans="1:7" ht="30" customHeight="1" x14ac:dyDescent="0.25">
      <c r="A577" s="20" t="s">
        <v>60</v>
      </c>
      <c r="B577" s="12" t="s">
        <v>37</v>
      </c>
      <c r="C577" s="4">
        <f>January!C577+February!C577+March!C577+April!C577+May!C577+June!C577+July!C577+August!C577+September!C577+October!C577+November!C577+December!C577</f>
        <v>0</v>
      </c>
      <c r="D577" s="4">
        <f>January!D577+February!D577+March!D577+April!D577+May!D577+June!D577+July!D577+August!D577+September!D577+October!D577+November!D577+December!D577</f>
        <v>0</v>
      </c>
      <c r="E577" s="4">
        <f>January!E577+February!E577+March!E577+April!E577+May!E577+June!E577+July!E577+August!E577+September!E577+October!E577+November!E577+December!E577</f>
        <v>0</v>
      </c>
      <c r="F577" s="4">
        <f>January!F577+February!F577+March!F577+April!F577+May!F577+June!F577+July!F577+August!F577+September!F577+October!F577+November!F577+December!F577</f>
        <v>0</v>
      </c>
      <c r="G577" s="4">
        <f>January!G577+February!G577+March!G577+April!G577+May!G577+June!G577+July!G577+August!G577+September!G577+October!G577+November!G577+December!G577</f>
        <v>0</v>
      </c>
    </row>
    <row r="578" spans="1:7" ht="30" customHeight="1" x14ac:dyDescent="0.25">
      <c r="A578" s="19" t="s">
        <v>60</v>
      </c>
      <c r="B578" s="11" t="s">
        <v>38</v>
      </c>
      <c r="C578" s="3">
        <f>January!C578+February!C578+March!C578+April!C578+May!C578+June!C578+July!C578+August!C578+September!C578+October!C578+November!C578+December!C578</f>
        <v>1</v>
      </c>
      <c r="D578" s="3">
        <f>January!D578+February!D578+March!D578+April!D578+May!D578+June!D578+July!D578+August!D578+September!D578+October!D578+November!D578+December!D578</f>
        <v>1</v>
      </c>
      <c r="E578" s="3">
        <f>January!E578+February!E578+March!E578+April!E578+May!E578+June!E578+July!E578+August!E578+September!E578+October!E578+November!E578+December!E578</f>
        <v>0</v>
      </c>
      <c r="F578" s="3">
        <f>January!F578+February!F578+March!F578+April!F578+May!F578+June!F578+July!F578+August!F578+September!F578+October!F578+November!F578+December!F578</f>
        <v>0</v>
      </c>
      <c r="G578" s="3">
        <f>January!G578+February!G578+March!G578+April!G578+May!G578+June!G578+July!G578+August!G578+September!G578+October!G578+November!G578+December!G578</f>
        <v>0</v>
      </c>
    </row>
    <row r="579" spans="1:7" ht="30" customHeight="1" x14ac:dyDescent="0.25">
      <c r="A579" s="20" t="s">
        <v>60</v>
      </c>
      <c r="B579" s="12" t="s">
        <v>39</v>
      </c>
      <c r="C579" s="4">
        <f>January!C579+February!C579+March!C579+April!C579+May!C579+June!C579+July!C579+August!C579+September!C579+October!C579+November!C579+December!C579</f>
        <v>0</v>
      </c>
      <c r="D579" s="4">
        <f>January!D579+February!D579+March!D579+April!D579+May!D579+June!D579+July!D579+August!D579+September!D579+October!D579+November!D579+December!D579</f>
        <v>0</v>
      </c>
      <c r="E579" s="4">
        <f>January!E579+February!E579+March!E579+April!E579+May!E579+June!E579+July!E579+August!E579+September!E579+October!E579+November!E579+December!E579</f>
        <v>0</v>
      </c>
      <c r="F579" s="4">
        <f>January!F579+February!F579+March!F579+April!F579+May!F579+June!F579+July!F579+August!F579+September!F579+October!F579+November!F579+December!F579</f>
        <v>0</v>
      </c>
      <c r="G579" s="4">
        <f>January!G579+February!G579+March!G579+April!G579+May!G579+June!G579+July!G579+August!G579+September!G579+October!G579+November!G579+December!G579</f>
        <v>0</v>
      </c>
    </row>
    <row r="580" spans="1:7" ht="30" customHeight="1" x14ac:dyDescent="0.25">
      <c r="A580" s="19" t="s">
        <v>60</v>
      </c>
      <c r="B580" s="11" t="s">
        <v>40</v>
      </c>
      <c r="C580" s="3">
        <f>January!C580+February!C580+March!C580+April!C580+May!C580+June!C580+July!C580+August!C580+September!C580+October!C580+November!C580+December!C580</f>
        <v>0</v>
      </c>
      <c r="D580" s="3">
        <f>January!D580+February!D580+March!D580+April!D580+May!D580+June!D580+July!D580+August!D580+September!D580+October!D580+November!D580+December!D580</f>
        <v>0</v>
      </c>
      <c r="E580" s="3">
        <f>January!E580+February!E580+March!E580+April!E580+May!E580+June!E580+July!E580+August!E580+September!E580+October!E580+November!E580+December!E580</f>
        <v>0</v>
      </c>
      <c r="F580" s="3">
        <f>January!F580+February!F580+March!F580+April!F580+May!F580+June!F580+July!F580+August!F580+September!F580+October!F580+November!F580+December!F580</f>
        <v>0</v>
      </c>
      <c r="G580" s="3">
        <f>January!G580+February!G580+March!G580+April!G580+May!G580+June!G580+July!G580+August!G580+September!G580+October!G580+November!G580+December!G580</f>
        <v>0</v>
      </c>
    </row>
    <row r="581" spans="1:7" ht="30" customHeight="1" x14ac:dyDescent="0.25">
      <c r="A581" s="20" t="s">
        <v>60</v>
      </c>
      <c r="B581" s="12" t="s">
        <v>41</v>
      </c>
      <c r="C581" s="4">
        <f>January!C581+February!C581+March!C581+April!C581+May!C581+June!C581+July!C581+August!C581+September!C581+October!C581+November!C581+December!C581</f>
        <v>0</v>
      </c>
      <c r="D581" s="4">
        <f>January!D581+February!D581+March!D581+April!D581+May!D581+June!D581+July!D581+August!D581+September!D581+October!D581+November!D581+December!D581</f>
        <v>0</v>
      </c>
      <c r="E581" s="4">
        <f>January!E581+February!E581+March!E581+April!E581+May!E581+June!E581+July!E581+August!E581+September!E581+October!E581+November!E581+December!E581</f>
        <v>0</v>
      </c>
      <c r="F581" s="4">
        <f>January!F581+February!F581+March!F581+April!F581+May!F581+June!F581+July!F581+August!F581+September!F581+October!F581+November!F581+December!F581</f>
        <v>0</v>
      </c>
      <c r="G581" s="4">
        <f>January!G581+February!G581+March!G581+April!G581+May!G581+June!G581+July!G581+August!G581+September!G581+October!G581+November!G581+December!G581</f>
        <v>0</v>
      </c>
    </row>
    <row r="582" spans="1:7" ht="30" customHeight="1" x14ac:dyDescent="0.25">
      <c r="A582" s="19" t="s">
        <v>60</v>
      </c>
      <c r="B582" s="11" t="s">
        <v>42</v>
      </c>
      <c r="C582" s="3">
        <f>January!C582+February!C582+March!C582+April!C582+May!C582+June!C582+July!C582+August!C582+September!C582+October!C582+November!C582+December!C582</f>
        <v>0</v>
      </c>
      <c r="D582" s="3">
        <f>January!D582+February!D582+March!D582+April!D582+May!D582+June!D582+July!D582+August!D582+September!D582+October!D582+November!D582+December!D582</f>
        <v>0</v>
      </c>
      <c r="E582" s="3">
        <f>January!E582+February!E582+March!E582+April!E582+May!E582+June!E582+July!E582+August!E582+September!E582+October!E582+November!E582+December!E582</f>
        <v>0</v>
      </c>
      <c r="F582" s="3">
        <f>January!F582+February!F582+March!F582+April!F582+May!F582+June!F582+July!F582+August!F582+September!F582+October!F582+November!F582+December!F582</f>
        <v>0</v>
      </c>
      <c r="G582" s="3">
        <f>January!G582+February!G582+March!G582+April!G582+May!G582+June!G582+July!G582+August!G582+September!G582+October!G582+November!G582+December!G582</f>
        <v>0</v>
      </c>
    </row>
    <row r="583" spans="1:7" ht="30" customHeight="1" x14ac:dyDescent="0.25">
      <c r="A583" s="20" t="s">
        <v>60</v>
      </c>
      <c r="B583" s="12" t="s">
        <v>43</v>
      </c>
      <c r="C583" s="4">
        <f>January!C583+February!C583+March!C583+April!C583+May!C583+June!C583+July!C583+August!C583+September!C583+October!C583+November!C583+December!C583</f>
        <v>0</v>
      </c>
      <c r="D583" s="4">
        <f>January!D583+February!D583+March!D583+April!D583+May!D583+June!D583+July!D583+August!D583+September!D583+October!D583+November!D583+December!D583</f>
        <v>0</v>
      </c>
      <c r="E583" s="4">
        <f>January!E583+February!E583+March!E583+April!E583+May!E583+June!E583+July!E583+August!E583+September!E583+October!E583+November!E583+December!E583</f>
        <v>0</v>
      </c>
      <c r="F583" s="4">
        <f>January!F583+February!F583+March!F583+April!F583+May!F583+June!F583+July!F583+August!F583+September!F583+October!F583+November!F583+December!F583</f>
        <v>0</v>
      </c>
      <c r="G583" s="4">
        <f>January!G583+February!G583+March!G583+April!G583+May!G583+June!G583+July!G583+August!G583+September!G583+October!G583+November!G583+December!G583</f>
        <v>0</v>
      </c>
    </row>
    <row r="584" spans="1:7" ht="30" customHeight="1" x14ac:dyDescent="0.25">
      <c r="A584" s="19" t="s">
        <v>60</v>
      </c>
      <c r="B584" s="11" t="s">
        <v>44</v>
      </c>
      <c r="C584" s="3">
        <f>January!C584+February!C584+March!C584+April!C584+May!C584+June!C584+July!C584+August!C584+September!C584+October!C584+November!C584+December!C584</f>
        <v>0</v>
      </c>
      <c r="D584" s="3">
        <f>January!D584+February!D584+March!D584+April!D584+May!D584+June!D584+July!D584+August!D584+September!D584+October!D584+November!D584+December!D584</f>
        <v>0</v>
      </c>
      <c r="E584" s="3">
        <f>January!E584+February!E584+March!E584+April!E584+May!E584+June!E584+July!E584+August!E584+September!E584+October!E584+November!E584+December!E584</f>
        <v>0</v>
      </c>
      <c r="F584" s="3">
        <f>January!F584+February!F584+March!F584+April!F584+May!F584+June!F584+July!F584+August!F584+September!F584+October!F584+November!F584+December!F584</f>
        <v>0</v>
      </c>
      <c r="G584" s="3">
        <f>January!G584+February!G584+March!G584+April!G584+May!G584+June!G584+July!G584+August!G584+September!G584+October!G584+November!G584+December!G584</f>
        <v>0</v>
      </c>
    </row>
    <row r="585" spans="1:7" ht="30" customHeight="1" x14ac:dyDescent="0.25">
      <c r="A585" s="20" t="s">
        <v>60</v>
      </c>
      <c r="B585" s="12" t="s">
        <v>45</v>
      </c>
      <c r="C585" s="4">
        <f>January!C585+February!C585+March!C585+April!C585+May!C585+June!C585+July!C585+August!C585+September!C585+October!C585+November!C585+December!C585</f>
        <v>0</v>
      </c>
      <c r="D585" s="4">
        <f>January!D585+February!D585+March!D585+April!D585+May!D585+June!D585+July!D585+August!D585+September!D585+October!D585+November!D585+December!D585</f>
        <v>0</v>
      </c>
      <c r="E585" s="4">
        <f>January!E585+February!E585+March!E585+April!E585+May!E585+June!E585+July!E585+August!E585+September!E585+October!E585+November!E585+December!E585</f>
        <v>0</v>
      </c>
      <c r="F585" s="4">
        <f>January!F585+February!F585+March!F585+April!F585+May!F585+June!F585+July!F585+August!F585+September!F585+October!F585+November!F585+December!F585</f>
        <v>0</v>
      </c>
      <c r="G585" s="4">
        <f>January!G585+February!G585+March!G585+April!G585+May!G585+June!G585+July!G585+August!G585+September!G585+October!G585+November!G585+December!G585</f>
        <v>0</v>
      </c>
    </row>
    <row r="586" spans="1:7" ht="30" customHeight="1" x14ac:dyDescent="0.25">
      <c r="A586" s="19" t="s">
        <v>60</v>
      </c>
      <c r="B586" s="11" t="s">
        <v>46</v>
      </c>
      <c r="C586" s="3">
        <f>January!C586+February!C586+March!C586+April!C586+May!C586+June!C586+July!C586+August!C586+September!C586+October!C586+November!C586+December!C586</f>
        <v>0</v>
      </c>
      <c r="D586" s="3">
        <f>January!D586+February!D586+March!D586+April!D586+May!D586+June!D586+July!D586+August!D586+September!D586+October!D586+November!D586+December!D586</f>
        <v>0</v>
      </c>
      <c r="E586" s="3">
        <f>January!E586+February!E586+March!E586+April!E586+May!E586+June!E586+July!E586+August!E586+September!E586+October!E586+November!E586+December!E586</f>
        <v>0</v>
      </c>
      <c r="F586" s="3">
        <f>January!F586+February!F586+March!F586+April!F586+May!F586+June!F586+July!F586+August!F586+September!F586+October!F586+November!F586+December!F586</f>
        <v>0</v>
      </c>
      <c r="G586" s="3">
        <f>January!G586+February!G586+March!G586+April!G586+May!G586+June!G586+July!G586+August!G586+September!G586+October!G586+November!G586+December!G586</f>
        <v>0</v>
      </c>
    </row>
    <row r="587" spans="1:7" ht="30" customHeight="1" x14ac:dyDescent="0.25">
      <c r="A587" s="21" t="s">
        <v>61</v>
      </c>
      <c r="B587" s="13" t="s">
        <v>8</v>
      </c>
      <c r="C587" s="5">
        <f>January!C587+February!C587+March!C587+April!C587+May!C587+June!C587+July!C587+August!C587+September!C587+October!C587+November!C587+December!C587</f>
        <v>14088</v>
      </c>
      <c r="D587" s="5">
        <f>January!D587+February!D587+March!D587+April!D587+May!D587+June!D587+July!D587+August!D587+September!D587+October!D587+November!D587+December!D587</f>
        <v>5624</v>
      </c>
      <c r="E587" s="5">
        <f>January!E587+February!E587+March!E587+April!E587+May!E587+June!E587+July!E587+August!E587+September!E587+October!E587+November!E587+December!E587</f>
        <v>1802</v>
      </c>
      <c r="F587" s="5">
        <f>January!F587+February!F587+March!F587+April!F587+May!F587+June!F587+July!F587+August!F587+September!F587+October!F587+November!F587+December!F587</f>
        <v>6662</v>
      </c>
      <c r="G587" s="5">
        <f>January!G587+February!G587+March!G587+April!G587+May!G587+June!G587+July!G587+August!G587+September!G587+October!G587+November!G587+December!G587</f>
        <v>0</v>
      </c>
    </row>
    <row r="588" spans="1:7" ht="30" customHeight="1" x14ac:dyDescent="0.25">
      <c r="A588" s="22" t="s">
        <v>61</v>
      </c>
      <c r="B588" s="14" t="s">
        <v>9</v>
      </c>
      <c r="C588" s="6">
        <f>January!C588+February!C588+March!C588+April!C588+May!C588+June!C588+July!C588+August!C588+September!C588+October!C588+November!C588+December!C588</f>
        <v>0</v>
      </c>
      <c r="D588" s="6">
        <f>January!D588+February!D588+March!D588+April!D588+May!D588+June!D588+July!D588+August!D588+September!D588+October!D588+November!D588+December!D588</f>
        <v>0</v>
      </c>
      <c r="E588" s="6">
        <f>January!E588+February!E588+March!E588+April!E588+May!E588+June!E588+July!E588+August!E588+September!E588+October!E588+November!E588+December!E588</f>
        <v>0</v>
      </c>
      <c r="F588" s="6">
        <f>January!F588+February!F588+March!F588+April!F588+May!F588+June!F588+July!F588+August!F588+September!F588+October!F588+November!F588+December!F588</f>
        <v>0</v>
      </c>
      <c r="G588" s="6">
        <f>January!G588+February!G588+March!G588+April!G588+May!G588+June!G588+July!G588+August!G588+September!G588+October!G588+November!G588+December!G588</f>
        <v>0</v>
      </c>
    </row>
    <row r="589" spans="1:7" ht="30" customHeight="1" x14ac:dyDescent="0.25">
      <c r="A589" s="21" t="s">
        <v>61</v>
      </c>
      <c r="B589" s="13" t="s">
        <v>10</v>
      </c>
      <c r="C589" s="5">
        <f>January!C589+February!C589+March!C589+April!C589+May!C589+June!C589+July!C589+August!C589+September!C589+October!C589+November!C589+December!C589</f>
        <v>0</v>
      </c>
      <c r="D589" s="5">
        <f>January!D589+February!D589+March!D589+April!D589+May!D589+June!D589+July!D589+August!D589+September!D589+October!D589+November!D589+December!D589</f>
        <v>0</v>
      </c>
      <c r="E589" s="5">
        <f>January!E589+February!E589+March!E589+April!E589+May!E589+June!E589+July!E589+August!E589+September!E589+October!E589+November!E589+December!E589</f>
        <v>0</v>
      </c>
      <c r="F589" s="5">
        <f>January!F589+February!F589+March!F589+April!F589+May!F589+June!F589+July!F589+August!F589+September!F589+October!F589+November!F589+December!F589</f>
        <v>0</v>
      </c>
      <c r="G589" s="5">
        <f>January!G589+February!G589+March!G589+April!G589+May!G589+June!G589+July!G589+August!G589+September!G589+October!G589+November!G589+December!G589</f>
        <v>0</v>
      </c>
    </row>
    <row r="590" spans="1:7" ht="30" customHeight="1" x14ac:dyDescent="0.25">
      <c r="A590" s="22" t="s">
        <v>61</v>
      </c>
      <c r="B590" s="14" t="s">
        <v>11</v>
      </c>
      <c r="C590" s="6">
        <f>January!C590+February!C590+March!C590+April!C590+May!C590+June!C590+July!C590+August!C590+September!C590+October!C590+November!C590+December!C590</f>
        <v>0</v>
      </c>
      <c r="D590" s="6">
        <f>January!D590+February!D590+March!D590+April!D590+May!D590+June!D590+July!D590+August!D590+September!D590+October!D590+November!D590+December!D590</f>
        <v>0</v>
      </c>
      <c r="E590" s="6">
        <f>January!E590+February!E590+March!E590+April!E590+May!E590+June!E590+July!E590+August!E590+September!E590+October!E590+November!E590+December!E590</f>
        <v>0</v>
      </c>
      <c r="F590" s="6">
        <f>January!F590+February!F590+March!F590+April!F590+May!F590+June!F590+July!F590+August!F590+September!F590+October!F590+November!F590+December!F590</f>
        <v>0</v>
      </c>
      <c r="G590" s="6">
        <f>January!G590+February!G590+March!G590+April!G590+May!G590+June!G590+July!G590+August!G590+September!G590+October!G590+November!G590+December!G590</f>
        <v>0</v>
      </c>
    </row>
    <row r="591" spans="1:7" ht="30" customHeight="1" x14ac:dyDescent="0.25">
      <c r="A591" s="21" t="s">
        <v>61</v>
      </c>
      <c r="B591" s="13" t="s">
        <v>12</v>
      </c>
      <c r="C591" s="5">
        <f>January!C591+February!C591+March!C591+April!C591+May!C591+June!C591+July!C591+August!C591+September!C591+October!C591+November!C591+December!C591</f>
        <v>956</v>
      </c>
      <c r="D591" s="5">
        <f>January!D591+February!D591+March!D591+April!D591+May!D591+June!D591+July!D591+August!D591+September!D591+October!D591+November!D591+December!D591</f>
        <v>715</v>
      </c>
      <c r="E591" s="5">
        <f>January!E591+February!E591+March!E591+April!E591+May!E591+June!E591+July!E591+August!E591+September!E591+October!E591+November!E591+December!E591</f>
        <v>88</v>
      </c>
      <c r="F591" s="5">
        <f>January!F591+February!F591+March!F591+April!F591+May!F591+June!F591+July!F591+August!F591+September!F591+October!F591+November!F591+December!F591</f>
        <v>153</v>
      </c>
      <c r="G591" s="5">
        <f>January!G591+February!G591+March!G591+April!G591+May!G591+June!G591+July!G591+August!G591+September!G591+October!G591+November!G591+December!G591</f>
        <v>0</v>
      </c>
    </row>
    <row r="592" spans="1:7" ht="30" customHeight="1" x14ac:dyDescent="0.25">
      <c r="A592" s="22" t="s">
        <v>61</v>
      </c>
      <c r="B592" s="14" t="s">
        <v>13</v>
      </c>
      <c r="C592" s="6">
        <f>January!C592+February!C592+March!C592+April!C592+May!C592+June!C592+July!C592+August!C592+September!C592+October!C592+November!C592+December!C592</f>
        <v>0</v>
      </c>
      <c r="D592" s="6">
        <f>January!D592+February!D592+March!D592+April!D592+May!D592+June!D592+July!D592+August!D592+September!D592+October!D592+November!D592+December!D592</f>
        <v>0</v>
      </c>
      <c r="E592" s="6">
        <f>January!E592+February!E592+March!E592+April!E592+May!E592+June!E592+July!E592+August!E592+September!E592+October!E592+November!E592+December!E592</f>
        <v>0</v>
      </c>
      <c r="F592" s="6">
        <f>January!F592+February!F592+March!F592+April!F592+May!F592+June!F592+July!F592+August!F592+September!F592+October!F592+November!F592+December!F592</f>
        <v>0</v>
      </c>
      <c r="G592" s="6">
        <f>January!G592+February!G592+March!G592+April!G592+May!G592+June!G592+July!G592+August!G592+September!G592+October!G592+November!G592+December!G592</f>
        <v>0</v>
      </c>
    </row>
    <row r="593" spans="1:7" ht="30" customHeight="1" x14ac:dyDescent="0.25">
      <c r="A593" s="21" t="s">
        <v>61</v>
      </c>
      <c r="B593" s="13" t="s">
        <v>14</v>
      </c>
      <c r="C593" s="5">
        <f>January!C593+February!C593+March!C593+April!C593+May!C593+June!C593+July!C593+August!C593+September!C593+October!C593+November!C593+December!C593</f>
        <v>197</v>
      </c>
      <c r="D593" s="5">
        <f>January!D593+February!D593+March!D593+April!D593+May!D593+June!D593+July!D593+August!D593+September!D593+October!D593+November!D593+December!D593</f>
        <v>141</v>
      </c>
      <c r="E593" s="5">
        <f>January!E593+February!E593+March!E593+April!E593+May!E593+June!E593+July!E593+August!E593+September!E593+October!E593+November!E593+December!E593</f>
        <v>39</v>
      </c>
      <c r="F593" s="5">
        <f>January!F593+February!F593+March!F593+April!F593+May!F593+June!F593+July!F593+August!F593+September!F593+October!F593+November!F593+December!F593</f>
        <v>17</v>
      </c>
      <c r="G593" s="5">
        <f>January!G593+February!G593+March!G593+April!G593+May!G593+June!G593+July!G593+August!G593+September!G593+October!G593+November!G593+December!G593</f>
        <v>0</v>
      </c>
    </row>
    <row r="594" spans="1:7" ht="30" customHeight="1" x14ac:dyDescent="0.25">
      <c r="A594" s="22" t="s">
        <v>61</v>
      </c>
      <c r="B594" s="14" t="s">
        <v>15</v>
      </c>
      <c r="C594" s="6">
        <f>January!C594+February!C594+March!C594+April!C594+May!C594+June!C594+July!C594+August!C594+September!C594+October!C594+November!C594+December!C594</f>
        <v>0</v>
      </c>
      <c r="D594" s="6">
        <f>January!D594+February!D594+March!D594+April!D594+May!D594+June!D594+July!D594+August!D594+September!D594+October!D594+November!D594+December!D594</f>
        <v>0</v>
      </c>
      <c r="E594" s="6">
        <f>January!E594+February!E594+March!E594+April!E594+May!E594+June!E594+July!E594+August!E594+September!E594+October!E594+November!E594+December!E594</f>
        <v>0</v>
      </c>
      <c r="F594" s="6">
        <f>January!F594+February!F594+March!F594+April!F594+May!F594+June!F594+July!F594+August!F594+September!F594+October!F594+November!F594+December!F594</f>
        <v>0</v>
      </c>
      <c r="G594" s="6">
        <f>January!G594+February!G594+March!G594+April!G594+May!G594+June!G594+July!G594+August!G594+September!G594+October!G594+November!G594+December!G594</f>
        <v>0</v>
      </c>
    </row>
    <row r="595" spans="1:7" ht="30" customHeight="1" x14ac:dyDescent="0.25">
      <c r="A595" s="21" t="s">
        <v>61</v>
      </c>
      <c r="B595" s="13" t="s">
        <v>16</v>
      </c>
      <c r="C595" s="5">
        <f>January!C595+February!C595+March!C595+April!C595+May!C595+June!C595+July!C595+August!C595+September!C595+October!C595+November!C595+December!C595</f>
        <v>0</v>
      </c>
      <c r="D595" s="5">
        <f>January!D595+February!D595+March!D595+April!D595+May!D595+June!D595+July!D595+August!D595+September!D595+October!D595+November!D595+December!D595</f>
        <v>0</v>
      </c>
      <c r="E595" s="5">
        <f>January!E595+February!E595+March!E595+April!E595+May!E595+June!E595+July!E595+August!E595+September!E595+October!E595+November!E595+December!E595</f>
        <v>0</v>
      </c>
      <c r="F595" s="5">
        <f>January!F595+February!F595+March!F595+April!F595+May!F595+June!F595+July!F595+August!F595+September!F595+October!F595+November!F595+December!F595</f>
        <v>0</v>
      </c>
      <c r="G595" s="5">
        <f>January!G595+February!G595+March!G595+April!G595+May!G595+June!G595+July!G595+August!G595+September!G595+October!G595+November!G595+December!G595</f>
        <v>0</v>
      </c>
    </row>
    <row r="596" spans="1:7" ht="30" customHeight="1" x14ac:dyDescent="0.25">
      <c r="A596" s="22" t="s">
        <v>61</v>
      </c>
      <c r="B596" s="14" t="s">
        <v>17</v>
      </c>
      <c r="C596" s="6">
        <f>January!C596+February!C596+March!C596+April!C596+May!C596+June!C596+July!C596+August!C596+September!C596+October!C596+November!C596+December!C596</f>
        <v>0</v>
      </c>
      <c r="D596" s="6">
        <f>January!D596+February!D596+March!D596+April!D596+May!D596+June!D596+July!D596+August!D596+September!D596+October!D596+November!D596+December!D596</f>
        <v>0</v>
      </c>
      <c r="E596" s="6">
        <f>January!E596+February!E596+March!E596+April!E596+May!E596+June!E596+July!E596+August!E596+September!E596+October!E596+November!E596+December!E596</f>
        <v>0</v>
      </c>
      <c r="F596" s="6">
        <f>January!F596+February!F596+March!F596+April!F596+May!F596+June!F596+July!F596+August!F596+September!F596+October!F596+November!F596+December!F596</f>
        <v>0</v>
      </c>
      <c r="G596" s="6">
        <f>January!G596+February!G596+March!G596+April!G596+May!G596+June!G596+July!G596+August!G596+September!G596+October!G596+November!G596+December!G596</f>
        <v>0</v>
      </c>
    </row>
    <row r="597" spans="1:7" ht="30" customHeight="1" x14ac:dyDescent="0.25">
      <c r="A597" s="21" t="s">
        <v>61</v>
      </c>
      <c r="B597" s="13" t="s">
        <v>18</v>
      </c>
      <c r="C597" s="5">
        <f>January!C597+February!C597+March!C597+April!C597+May!C597+June!C597+July!C597+August!C597+September!C597+October!C597+November!C597+December!C597</f>
        <v>0</v>
      </c>
      <c r="D597" s="5">
        <f>January!D597+February!D597+March!D597+April!D597+May!D597+June!D597+July!D597+August!D597+September!D597+October!D597+November!D597+December!D597</f>
        <v>0</v>
      </c>
      <c r="E597" s="5">
        <f>January!E597+February!E597+March!E597+April!E597+May!E597+June!E597+July!E597+August!E597+September!E597+October!E597+November!E597+December!E597</f>
        <v>0</v>
      </c>
      <c r="F597" s="5">
        <f>January!F597+February!F597+March!F597+April!F597+May!F597+June!F597+July!F597+August!F597+September!F597+October!F597+November!F597+December!F597</f>
        <v>0</v>
      </c>
      <c r="G597" s="5">
        <f>January!G597+February!G597+March!G597+April!G597+May!G597+June!G597+July!G597+August!G597+September!G597+October!G597+November!G597+December!G597</f>
        <v>0</v>
      </c>
    </row>
    <row r="598" spans="1:7" ht="30" customHeight="1" x14ac:dyDescent="0.25">
      <c r="A598" s="22" t="s">
        <v>61</v>
      </c>
      <c r="B598" s="14" t="s">
        <v>19</v>
      </c>
      <c r="C598" s="6">
        <f>January!C598+February!C598+March!C598+April!C598+May!C598+June!C598+July!C598+August!C598+September!C598+October!C598+November!C598+December!C598</f>
        <v>0</v>
      </c>
      <c r="D598" s="6">
        <f>January!D598+February!D598+March!D598+April!D598+May!D598+June!D598+July!D598+August!D598+September!D598+October!D598+November!D598+December!D598</f>
        <v>0</v>
      </c>
      <c r="E598" s="6">
        <f>January!E598+February!E598+March!E598+April!E598+May!E598+June!E598+July!E598+August!E598+September!E598+October!E598+November!E598+December!E598</f>
        <v>0</v>
      </c>
      <c r="F598" s="6">
        <f>January!F598+February!F598+March!F598+April!F598+May!F598+June!F598+July!F598+August!F598+September!F598+October!F598+November!F598+December!F598</f>
        <v>0</v>
      </c>
      <c r="G598" s="6">
        <f>January!G598+February!G598+March!G598+April!G598+May!G598+June!G598+July!G598+August!G598+September!G598+October!G598+November!G598+December!G598</f>
        <v>0</v>
      </c>
    </row>
    <row r="599" spans="1:7" ht="30" customHeight="1" x14ac:dyDescent="0.25">
      <c r="A599" s="21" t="s">
        <v>61</v>
      </c>
      <c r="B599" s="13" t="s">
        <v>20</v>
      </c>
      <c r="C599" s="5">
        <f>January!C599+February!C599+March!C599+April!C599+May!C599+June!C599+July!C599+August!C599+September!C599+October!C599+November!C599+December!C599</f>
        <v>0</v>
      </c>
      <c r="D599" s="5">
        <f>January!D599+February!D599+March!D599+April!D599+May!D599+June!D599+July!D599+August!D599+September!D599+October!D599+November!D599+December!D599</f>
        <v>0</v>
      </c>
      <c r="E599" s="5">
        <f>January!E599+February!E599+March!E599+April!E599+May!E599+June!E599+July!E599+August!E599+September!E599+October!E599+November!E599+December!E599</f>
        <v>0</v>
      </c>
      <c r="F599" s="5">
        <f>January!F599+February!F599+March!F599+April!F599+May!F599+June!F599+July!F599+August!F599+September!F599+October!F599+November!F599+December!F599</f>
        <v>0</v>
      </c>
      <c r="G599" s="5">
        <f>January!G599+February!G599+March!G599+April!G599+May!G599+June!G599+July!G599+August!G599+September!G599+October!G599+November!G599+December!G599</f>
        <v>0</v>
      </c>
    </row>
    <row r="600" spans="1:7" ht="30" customHeight="1" x14ac:dyDescent="0.25">
      <c r="A600" s="22" t="s">
        <v>61</v>
      </c>
      <c r="B600" s="14" t="s">
        <v>21</v>
      </c>
      <c r="C600" s="6">
        <f>January!C600+February!C600+March!C600+April!C600+May!C600+June!C600+July!C600+August!C600+September!C600+October!C600+November!C600+December!C600</f>
        <v>0</v>
      </c>
      <c r="D600" s="6">
        <f>January!D600+February!D600+March!D600+April!D600+May!D600+June!D600+July!D600+August!D600+September!D600+October!D600+November!D600+December!D600</f>
        <v>0</v>
      </c>
      <c r="E600" s="6">
        <f>January!E600+February!E600+March!E600+April!E600+May!E600+June!E600+July!E600+August!E600+September!E600+October!E600+November!E600+December!E600</f>
        <v>0</v>
      </c>
      <c r="F600" s="6">
        <f>January!F600+February!F600+March!F600+April!F600+May!F600+June!F600+July!F600+August!F600+September!F600+October!F600+November!F600+December!F600</f>
        <v>0</v>
      </c>
      <c r="G600" s="6">
        <f>January!G600+February!G600+March!G600+April!G600+May!G600+June!G600+July!G600+August!G600+September!G600+October!G600+November!G600+December!G600</f>
        <v>0</v>
      </c>
    </row>
    <row r="601" spans="1:7" ht="30" customHeight="1" x14ac:dyDescent="0.25">
      <c r="A601" s="21" t="s">
        <v>61</v>
      </c>
      <c r="B601" s="13" t="s">
        <v>22</v>
      </c>
      <c r="C601" s="5">
        <f>January!C601+February!C601+March!C601+April!C601+May!C601+June!C601+July!C601+August!C601+September!C601+October!C601+November!C601+December!C601</f>
        <v>0</v>
      </c>
      <c r="D601" s="5">
        <f>January!D601+February!D601+March!D601+April!D601+May!D601+June!D601+July!D601+August!D601+September!D601+October!D601+November!D601+December!D601</f>
        <v>0</v>
      </c>
      <c r="E601" s="5">
        <f>January!E601+February!E601+March!E601+April!E601+May!E601+June!E601+July!E601+August!E601+September!E601+October!E601+November!E601+December!E601</f>
        <v>0</v>
      </c>
      <c r="F601" s="5">
        <f>January!F601+February!F601+March!F601+April!F601+May!F601+June!F601+July!F601+August!F601+September!F601+October!F601+November!F601+December!F601</f>
        <v>0</v>
      </c>
      <c r="G601" s="5">
        <f>January!G601+February!G601+March!G601+April!G601+May!G601+June!G601+July!G601+August!G601+September!G601+October!G601+November!G601+December!G601</f>
        <v>0</v>
      </c>
    </row>
    <row r="602" spans="1:7" ht="30" customHeight="1" x14ac:dyDescent="0.25">
      <c r="A602" s="22" t="s">
        <v>61</v>
      </c>
      <c r="B602" s="14" t="s">
        <v>23</v>
      </c>
      <c r="C602" s="6">
        <f>January!C602+February!C602+March!C602+April!C602+May!C602+June!C602+July!C602+August!C602+September!C602+October!C602+November!C602+December!C602</f>
        <v>0</v>
      </c>
      <c r="D602" s="6">
        <f>January!D602+February!D602+March!D602+April!D602+May!D602+June!D602+July!D602+August!D602+September!D602+October!D602+November!D602+December!D602</f>
        <v>0</v>
      </c>
      <c r="E602" s="6">
        <f>January!E602+February!E602+March!E602+April!E602+May!E602+June!E602+July!E602+August!E602+September!E602+October!E602+November!E602+December!E602</f>
        <v>0</v>
      </c>
      <c r="F602" s="6">
        <f>January!F602+February!F602+March!F602+April!F602+May!F602+June!F602+July!F602+August!F602+September!F602+October!F602+November!F602+December!F602</f>
        <v>0</v>
      </c>
      <c r="G602" s="6">
        <f>January!G602+February!G602+March!G602+April!G602+May!G602+June!G602+July!G602+August!G602+September!G602+October!G602+November!G602+December!G602</f>
        <v>0</v>
      </c>
    </row>
    <row r="603" spans="1:7" ht="30" customHeight="1" x14ac:dyDescent="0.25">
      <c r="A603" s="21" t="s">
        <v>61</v>
      </c>
      <c r="B603" s="13" t="s">
        <v>24</v>
      </c>
      <c r="C603" s="5">
        <f>January!C603+February!C603+March!C603+April!C603+May!C603+June!C603+July!C603+August!C603+September!C603+October!C603+November!C603+December!C603</f>
        <v>0</v>
      </c>
      <c r="D603" s="5">
        <f>January!D603+February!D603+March!D603+April!D603+May!D603+June!D603+July!D603+August!D603+September!D603+October!D603+November!D603+December!D603</f>
        <v>0</v>
      </c>
      <c r="E603" s="5">
        <f>January!E603+February!E603+March!E603+April!E603+May!E603+June!E603+July!E603+August!E603+September!E603+October!E603+November!E603+December!E603</f>
        <v>0</v>
      </c>
      <c r="F603" s="5">
        <f>January!F603+February!F603+March!F603+April!F603+May!F603+June!F603+July!F603+August!F603+September!F603+October!F603+November!F603+December!F603</f>
        <v>0</v>
      </c>
      <c r="G603" s="5">
        <f>January!G603+February!G603+March!G603+April!G603+May!G603+June!G603+July!G603+August!G603+September!G603+October!G603+November!G603+December!G603</f>
        <v>0</v>
      </c>
    </row>
    <row r="604" spans="1:7" ht="30" customHeight="1" x14ac:dyDescent="0.25">
      <c r="A604" s="22" t="s">
        <v>61</v>
      </c>
      <c r="B604" s="14" t="s">
        <v>25</v>
      </c>
      <c r="C604" s="6">
        <f>January!C604+February!C604+March!C604+April!C604+May!C604+June!C604+July!C604+August!C604+September!C604+October!C604+November!C604+December!C604</f>
        <v>2021</v>
      </c>
      <c r="D604" s="6">
        <f>January!D604+February!D604+March!D604+April!D604+May!D604+June!D604+July!D604+August!D604+September!D604+October!D604+November!D604+December!D604</f>
        <v>345</v>
      </c>
      <c r="E604" s="6">
        <f>January!E604+February!E604+March!E604+April!E604+May!E604+June!E604+July!E604+August!E604+September!E604+October!E604+November!E604+December!E604</f>
        <v>925</v>
      </c>
      <c r="F604" s="6">
        <f>January!F604+February!F604+March!F604+April!F604+May!F604+June!F604+July!F604+August!F604+September!F604+October!F604+November!F604+December!F604</f>
        <v>751</v>
      </c>
      <c r="G604" s="6">
        <f>January!G604+February!G604+March!G604+April!G604+May!G604+June!G604+July!G604+August!G604+September!G604+October!G604+November!G604+December!G604</f>
        <v>0</v>
      </c>
    </row>
    <row r="605" spans="1:7" ht="30" customHeight="1" x14ac:dyDescent="0.25">
      <c r="A605" s="21" t="s">
        <v>61</v>
      </c>
      <c r="B605" s="13" t="s">
        <v>26</v>
      </c>
      <c r="C605" s="5">
        <f>January!C605+February!C605+March!C605+April!C605+May!C605+June!C605+July!C605+August!C605+September!C605+October!C605+November!C605+December!C605</f>
        <v>0</v>
      </c>
      <c r="D605" s="5">
        <f>January!D605+February!D605+March!D605+April!D605+May!D605+June!D605+July!D605+August!D605+September!D605+October!D605+November!D605+December!D605</f>
        <v>0</v>
      </c>
      <c r="E605" s="5">
        <f>January!E605+February!E605+March!E605+April!E605+May!E605+June!E605+July!E605+August!E605+September!E605+October!E605+November!E605+December!E605</f>
        <v>0</v>
      </c>
      <c r="F605" s="5">
        <f>January!F605+February!F605+March!F605+April!F605+May!F605+June!F605+July!F605+August!F605+September!F605+October!F605+November!F605+December!F605</f>
        <v>0</v>
      </c>
      <c r="G605" s="5">
        <f>January!G605+February!G605+March!G605+April!G605+May!G605+June!G605+July!G605+August!G605+September!G605+October!G605+November!G605+December!G605</f>
        <v>0</v>
      </c>
    </row>
    <row r="606" spans="1:7" ht="30" customHeight="1" x14ac:dyDescent="0.25">
      <c r="A606" s="22" t="s">
        <v>61</v>
      </c>
      <c r="B606" s="14" t="s">
        <v>27</v>
      </c>
      <c r="C606" s="6">
        <f>January!C606+February!C606+March!C606+April!C606+May!C606+June!C606+July!C606+August!C606+September!C606+October!C606+November!C606+December!C606</f>
        <v>0</v>
      </c>
      <c r="D606" s="6">
        <f>January!D606+February!D606+March!D606+April!D606+May!D606+June!D606+July!D606+August!D606+September!D606+October!D606+November!D606+December!D606</f>
        <v>0</v>
      </c>
      <c r="E606" s="6">
        <f>January!E606+February!E606+March!E606+April!E606+May!E606+June!E606+July!E606+August!E606+September!E606+October!E606+November!E606+December!E606</f>
        <v>0</v>
      </c>
      <c r="F606" s="6">
        <f>January!F606+February!F606+March!F606+April!F606+May!F606+June!F606+July!F606+August!F606+September!F606+October!F606+November!F606+December!F606</f>
        <v>0</v>
      </c>
      <c r="G606" s="6">
        <f>January!G606+February!G606+March!G606+April!G606+May!G606+June!G606+July!G606+August!G606+September!G606+October!G606+November!G606+December!G606</f>
        <v>0</v>
      </c>
    </row>
    <row r="607" spans="1:7" ht="30" customHeight="1" x14ac:dyDescent="0.25">
      <c r="A607" s="21" t="s">
        <v>61</v>
      </c>
      <c r="B607" s="13" t="s">
        <v>28</v>
      </c>
      <c r="C607" s="5">
        <f>January!C607+February!C607+March!C607+April!C607+May!C607+June!C607+July!C607+August!C607+September!C607+October!C607+November!C607+December!C607</f>
        <v>0</v>
      </c>
      <c r="D607" s="5">
        <f>January!D607+February!D607+March!D607+April!D607+May!D607+June!D607+July!D607+August!D607+September!D607+October!D607+November!D607+December!D607</f>
        <v>0</v>
      </c>
      <c r="E607" s="5">
        <f>January!E607+February!E607+March!E607+April!E607+May!E607+June!E607+July!E607+August!E607+September!E607+October!E607+November!E607+December!E607</f>
        <v>0</v>
      </c>
      <c r="F607" s="5">
        <f>January!F607+February!F607+March!F607+April!F607+May!F607+June!F607+July!F607+August!F607+September!F607+October!F607+November!F607+December!F607</f>
        <v>0</v>
      </c>
      <c r="G607" s="5">
        <f>January!G607+February!G607+March!G607+April!G607+May!G607+June!G607+July!G607+August!G607+September!G607+October!G607+November!G607+December!G607</f>
        <v>0</v>
      </c>
    </row>
    <row r="608" spans="1:7" ht="30" customHeight="1" x14ac:dyDescent="0.25">
      <c r="A608" s="22" t="s">
        <v>61</v>
      </c>
      <c r="B608" s="14" t="s">
        <v>29</v>
      </c>
      <c r="C608" s="6">
        <f>January!C608+February!C608+March!C608+April!C608+May!C608+June!C608+July!C608+August!C608+September!C608+October!C608+November!C608+December!C608</f>
        <v>0</v>
      </c>
      <c r="D608" s="6">
        <f>January!D608+February!D608+March!D608+April!D608+May!D608+June!D608+July!D608+August!D608+September!D608+October!D608+November!D608+December!D608</f>
        <v>0</v>
      </c>
      <c r="E608" s="6">
        <f>January!E608+February!E608+March!E608+April!E608+May!E608+June!E608+July!E608+August!E608+September!E608+October!E608+November!E608+December!E608</f>
        <v>0</v>
      </c>
      <c r="F608" s="6">
        <f>January!F608+February!F608+March!F608+April!F608+May!F608+June!F608+July!F608+August!F608+September!F608+October!F608+November!F608+December!F608</f>
        <v>0</v>
      </c>
      <c r="G608" s="6">
        <f>January!G608+February!G608+March!G608+April!G608+May!G608+June!G608+July!G608+August!G608+September!G608+October!G608+November!G608+December!G608</f>
        <v>0</v>
      </c>
    </row>
    <row r="609" spans="1:7" ht="30" customHeight="1" x14ac:dyDescent="0.25">
      <c r="A609" s="21" t="s">
        <v>61</v>
      </c>
      <c r="B609" s="13" t="s">
        <v>30</v>
      </c>
      <c r="C609" s="5">
        <f>January!C609+February!C609+March!C609+April!C609+May!C609+June!C609+July!C609+August!C609+September!C609+October!C609+November!C609+December!C609</f>
        <v>0</v>
      </c>
      <c r="D609" s="5">
        <f>January!D609+February!D609+March!D609+April!D609+May!D609+June!D609+July!D609+August!D609+September!D609+October!D609+November!D609+December!D609</f>
        <v>0</v>
      </c>
      <c r="E609" s="5">
        <f>January!E609+February!E609+March!E609+April!E609+May!E609+June!E609+July!E609+August!E609+September!E609+October!E609+November!E609+December!E609</f>
        <v>0</v>
      </c>
      <c r="F609" s="5">
        <f>January!F609+February!F609+March!F609+April!F609+May!F609+June!F609+July!F609+August!F609+September!F609+October!F609+November!F609+December!F609</f>
        <v>0</v>
      </c>
      <c r="G609" s="5">
        <f>January!G609+February!G609+March!G609+April!G609+May!G609+June!G609+July!G609+August!G609+September!G609+October!G609+November!G609+December!G609</f>
        <v>0</v>
      </c>
    </row>
    <row r="610" spans="1:7" ht="30" customHeight="1" x14ac:dyDescent="0.25">
      <c r="A610" s="22" t="s">
        <v>61</v>
      </c>
      <c r="B610" s="14" t="s">
        <v>31</v>
      </c>
      <c r="C610" s="6">
        <f>January!C610+February!C610+March!C610+April!C610+May!C610+June!C610+July!C610+August!C610+September!C610+October!C610+November!C610+December!C610</f>
        <v>0</v>
      </c>
      <c r="D610" s="6">
        <f>January!D610+February!D610+March!D610+April!D610+May!D610+June!D610+July!D610+August!D610+September!D610+October!D610+November!D610+December!D610</f>
        <v>0</v>
      </c>
      <c r="E610" s="6">
        <f>January!E610+February!E610+March!E610+April!E610+May!E610+June!E610+July!E610+August!E610+September!E610+October!E610+November!E610+December!E610</f>
        <v>0</v>
      </c>
      <c r="F610" s="6">
        <f>January!F610+February!F610+March!F610+April!F610+May!F610+June!F610+July!F610+August!F610+September!F610+October!F610+November!F610+December!F610</f>
        <v>0</v>
      </c>
      <c r="G610" s="6">
        <f>January!G610+February!G610+March!G610+April!G610+May!G610+June!G610+July!G610+August!G610+September!G610+October!G610+November!G610+December!G610</f>
        <v>0</v>
      </c>
    </row>
    <row r="611" spans="1:7" ht="30" customHeight="1" x14ac:dyDescent="0.25">
      <c r="A611" s="21" t="s">
        <v>61</v>
      </c>
      <c r="B611" s="13" t="s">
        <v>32</v>
      </c>
      <c r="C611" s="5">
        <f>January!C611+February!C611+March!C611+April!C611+May!C611+June!C611+July!C611+August!C611+September!C611+October!C611+November!C611+December!C611</f>
        <v>0</v>
      </c>
      <c r="D611" s="5">
        <f>January!D611+February!D611+March!D611+April!D611+May!D611+June!D611+July!D611+August!D611+September!D611+October!D611+November!D611+December!D611</f>
        <v>0</v>
      </c>
      <c r="E611" s="5">
        <f>January!E611+February!E611+March!E611+April!E611+May!E611+June!E611+July!E611+August!E611+September!E611+October!E611+November!E611+December!E611</f>
        <v>0</v>
      </c>
      <c r="F611" s="5">
        <f>January!F611+February!F611+March!F611+April!F611+May!F611+June!F611+July!F611+August!F611+September!F611+October!F611+November!F611+December!F611</f>
        <v>0</v>
      </c>
      <c r="G611" s="5">
        <f>January!G611+February!G611+March!G611+April!G611+May!G611+June!G611+July!G611+August!G611+September!G611+October!G611+November!G611+December!G611</f>
        <v>0</v>
      </c>
    </row>
    <row r="612" spans="1:7" ht="30" customHeight="1" x14ac:dyDescent="0.25">
      <c r="A612" s="22" t="s">
        <v>61</v>
      </c>
      <c r="B612" s="14" t="s">
        <v>33</v>
      </c>
      <c r="C612" s="6">
        <f>January!C612+February!C612+March!C612+April!C612+May!C612+June!C612+July!C612+August!C612+September!C612+October!C612+November!C612+December!C612</f>
        <v>28</v>
      </c>
      <c r="D612" s="6">
        <f>January!D612+February!D612+March!D612+April!D612+May!D612+June!D612+July!D612+August!D612+September!D612+October!D612+November!D612+December!D612</f>
        <v>3</v>
      </c>
      <c r="E612" s="6">
        <f>January!E612+February!E612+March!E612+April!E612+May!E612+June!E612+July!E612+August!E612+September!E612+October!E612+November!E612+December!E612</f>
        <v>11</v>
      </c>
      <c r="F612" s="6">
        <f>January!F612+February!F612+March!F612+April!F612+May!F612+June!F612+July!F612+August!F612+September!F612+October!F612+November!F612+December!F612</f>
        <v>14</v>
      </c>
      <c r="G612" s="6">
        <f>January!G612+February!G612+March!G612+April!G612+May!G612+June!G612+July!G612+August!G612+September!G612+October!G612+November!G612+December!G612</f>
        <v>0</v>
      </c>
    </row>
    <row r="613" spans="1:7" ht="30" customHeight="1" x14ac:dyDescent="0.25">
      <c r="A613" s="21" t="s">
        <v>61</v>
      </c>
      <c r="B613" s="13" t="s">
        <v>34</v>
      </c>
      <c r="C613" s="5">
        <f>January!C613+February!C613+March!C613+April!C613+May!C613+June!C613+July!C613+August!C613+September!C613+October!C613+November!C613+December!C613</f>
        <v>0</v>
      </c>
      <c r="D613" s="5">
        <f>January!D613+February!D613+March!D613+April!D613+May!D613+June!D613+July!D613+August!D613+September!D613+October!D613+November!D613+December!D613</f>
        <v>0</v>
      </c>
      <c r="E613" s="5">
        <f>January!E613+February!E613+March!E613+April!E613+May!E613+June!E613+July!E613+August!E613+September!E613+October!E613+November!E613+December!E613</f>
        <v>0</v>
      </c>
      <c r="F613" s="5">
        <f>January!F613+February!F613+March!F613+April!F613+May!F613+June!F613+July!F613+August!F613+September!F613+October!F613+November!F613+December!F613</f>
        <v>0</v>
      </c>
      <c r="G613" s="5">
        <f>January!G613+February!G613+March!G613+April!G613+May!G613+June!G613+July!G613+August!G613+September!G613+October!G613+November!G613+December!G613</f>
        <v>0</v>
      </c>
    </row>
    <row r="614" spans="1:7" ht="30" customHeight="1" x14ac:dyDescent="0.25">
      <c r="A614" s="22" t="s">
        <v>61</v>
      </c>
      <c r="B614" s="14" t="s">
        <v>35</v>
      </c>
      <c r="C614" s="6">
        <f>January!C614+February!C614+March!C614+April!C614+May!C614+June!C614+July!C614+August!C614+September!C614+October!C614+November!C614+December!C614</f>
        <v>209</v>
      </c>
      <c r="D614" s="6">
        <f>January!D614+February!D614+March!D614+April!D614+May!D614+June!D614+July!D614+August!D614+September!D614+October!D614+November!D614+December!D614</f>
        <v>144</v>
      </c>
      <c r="E614" s="6">
        <f>January!E614+February!E614+March!E614+April!E614+May!E614+June!E614+July!E614+August!E614+September!E614+October!E614+November!E614+December!E614</f>
        <v>29</v>
      </c>
      <c r="F614" s="6">
        <f>January!F614+February!F614+March!F614+April!F614+May!F614+June!F614+July!F614+August!F614+September!F614+October!F614+November!F614+December!F614</f>
        <v>36</v>
      </c>
      <c r="G614" s="6">
        <f>January!G614+February!G614+March!G614+April!G614+May!G614+June!G614+July!G614+August!G614+September!G614+October!G614+November!G614+December!G614</f>
        <v>0</v>
      </c>
    </row>
    <row r="615" spans="1:7" ht="30" customHeight="1" x14ac:dyDescent="0.25">
      <c r="A615" s="21" t="s">
        <v>61</v>
      </c>
      <c r="B615" s="13" t="s">
        <v>36</v>
      </c>
      <c r="C615" s="5">
        <f>January!C615+February!C615+March!C615+April!C615+May!C615+June!C615+July!C615+August!C615+September!C615+October!C615+November!C615+December!C615</f>
        <v>83</v>
      </c>
      <c r="D615" s="5">
        <f>January!D615+February!D615+March!D615+April!D615+May!D615+June!D615+July!D615+August!D615+September!D615+October!D615+November!D615+December!D615</f>
        <v>55</v>
      </c>
      <c r="E615" s="5">
        <f>January!E615+February!E615+March!E615+April!E615+May!E615+June!E615+July!E615+August!E615+September!E615+October!E615+November!E615+December!E615</f>
        <v>24</v>
      </c>
      <c r="F615" s="5">
        <f>January!F615+February!F615+March!F615+April!F615+May!F615+June!F615+July!F615+August!F615+September!F615+October!F615+November!F615+December!F615</f>
        <v>4</v>
      </c>
      <c r="G615" s="5">
        <f>January!G615+February!G615+March!G615+April!G615+May!G615+June!G615+July!G615+August!G615+September!G615+October!G615+November!G615+December!G615</f>
        <v>0</v>
      </c>
    </row>
    <row r="616" spans="1:7" ht="30" customHeight="1" x14ac:dyDescent="0.25">
      <c r="A616" s="22" t="s">
        <v>61</v>
      </c>
      <c r="B616" s="14" t="s">
        <v>37</v>
      </c>
      <c r="C616" s="6">
        <f>January!C616+February!C616+March!C616+April!C616+May!C616+June!C616+July!C616+August!C616+September!C616+October!C616+November!C616+December!C616</f>
        <v>87</v>
      </c>
      <c r="D616" s="6">
        <f>January!D616+February!D616+March!D616+April!D616+May!D616+June!D616+July!D616+August!D616+September!D616+October!D616+November!D616+December!D616</f>
        <v>1</v>
      </c>
      <c r="E616" s="6">
        <f>January!E616+February!E616+March!E616+April!E616+May!E616+June!E616+July!E616+August!E616+September!E616+October!E616+November!E616+December!E616</f>
        <v>8</v>
      </c>
      <c r="F616" s="6">
        <f>January!F616+February!F616+March!F616+April!F616+May!F616+June!F616+July!F616+August!F616+September!F616+October!F616+November!F616+December!F616</f>
        <v>78</v>
      </c>
      <c r="G616" s="6">
        <f>January!G616+February!G616+March!G616+April!G616+May!G616+June!G616+July!G616+August!G616+September!G616+October!G616+November!G616+December!G616</f>
        <v>0</v>
      </c>
    </row>
    <row r="617" spans="1:7" ht="30" customHeight="1" x14ac:dyDescent="0.25">
      <c r="A617" s="21" t="s">
        <v>61</v>
      </c>
      <c r="B617" s="13" t="s">
        <v>38</v>
      </c>
      <c r="C617" s="5">
        <f>January!C617+February!C617+March!C617+April!C617+May!C617+June!C617+July!C617+August!C617+September!C617+October!C617+November!C617+December!C617</f>
        <v>6</v>
      </c>
      <c r="D617" s="5">
        <f>January!D617+February!D617+March!D617+April!D617+May!D617+June!D617+July!D617+August!D617+September!D617+October!D617+November!D617+December!D617</f>
        <v>6</v>
      </c>
      <c r="E617" s="5">
        <f>January!E617+February!E617+March!E617+April!E617+May!E617+June!E617+July!E617+August!E617+September!E617+October!E617+November!E617+December!E617</f>
        <v>0</v>
      </c>
      <c r="F617" s="5">
        <f>January!F617+February!F617+March!F617+April!F617+May!F617+June!F617+July!F617+August!F617+September!F617+October!F617+November!F617+December!F617</f>
        <v>0</v>
      </c>
      <c r="G617" s="5">
        <f>January!G617+February!G617+March!G617+April!G617+May!G617+June!G617+July!G617+August!G617+September!G617+October!G617+November!G617+December!G617</f>
        <v>0</v>
      </c>
    </row>
    <row r="618" spans="1:7" ht="30" customHeight="1" x14ac:dyDescent="0.25">
      <c r="A618" s="22" t="s">
        <v>61</v>
      </c>
      <c r="B618" s="14" t="s">
        <v>39</v>
      </c>
      <c r="C618" s="6">
        <f>January!C618+February!C618+March!C618+April!C618+May!C618+June!C618+July!C618+August!C618+September!C618+October!C618+November!C618+December!C618</f>
        <v>0</v>
      </c>
      <c r="D618" s="6">
        <f>January!D618+February!D618+March!D618+April!D618+May!D618+June!D618+July!D618+August!D618+September!D618+October!D618+November!D618+December!D618</f>
        <v>0</v>
      </c>
      <c r="E618" s="6">
        <f>January!E618+February!E618+March!E618+April!E618+May!E618+June!E618+July!E618+August!E618+September!E618+October!E618+November!E618+December!E618</f>
        <v>0</v>
      </c>
      <c r="F618" s="6">
        <f>January!F618+February!F618+March!F618+April!F618+May!F618+June!F618+July!F618+August!F618+September!F618+October!F618+November!F618+December!F618</f>
        <v>0</v>
      </c>
      <c r="G618" s="6">
        <f>January!G618+February!G618+March!G618+April!G618+May!G618+June!G618+July!G618+August!G618+September!G618+October!G618+November!G618+December!G618</f>
        <v>0</v>
      </c>
    </row>
    <row r="619" spans="1:7" ht="30" customHeight="1" x14ac:dyDescent="0.25">
      <c r="A619" s="21" t="s">
        <v>61</v>
      </c>
      <c r="B619" s="13" t="s">
        <v>40</v>
      </c>
      <c r="C619" s="5">
        <f>January!C619+February!C619+March!C619+April!C619+May!C619+June!C619+July!C619+August!C619+September!C619+October!C619+November!C619+December!C619</f>
        <v>0</v>
      </c>
      <c r="D619" s="5">
        <f>January!D619+February!D619+March!D619+April!D619+May!D619+June!D619+July!D619+August!D619+September!D619+October!D619+November!D619+December!D619</f>
        <v>0</v>
      </c>
      <c r="E619" s="5">
        <f>January!E619+February!E619+March!E619+April!E619+May!E619+June!E619+July!E619+August!E619+September!E619+October!E619+November!E619+December!E619</f>
        <v>0</v>
      </c>
      <c r="F619" s="5">
        <f>January!F619+February!F619+March!F619+April!F619+May!F619+June!F619+July!F619+August!F619+September!F619+October!F619+November!F619+December!F619</f>
        <v>0</v>
      </c>
      <c r="G619" s="5">
        <f>January!G619+February!G619+March!G619+April!G619+May!G619+June!G619+July!G619+August!G619+September!G619+October!G619+November!G619+December!G619</f>
        <v>0</v>
      </c>
    </row>
    <row r="620" spans="1:7" ht="30" customHeight="1" x14ac:dyDescent="0.25">
      <c r="A620" s="22" t="s">
        <v>61</v>
      </c>
      <c r="B620" s="14" t="s">
        <v>41</v>
      </c>
      <c r="C620" s="6">
        <f>January!C620+February!C620+March!C620+April!C620+May!C620+June!C620+July!C620+August!C620+September!C620+October!C620+November!C620+December!C620</f>
        <v>0</v>
      </c>
      <c r="D620" s="6">
        <f>January!D620+February!D620+March!D620+April!D620+May!D620+June!D620+July!D620+August!D620+September!D620+October!D620+November!D620+December!D620</f>
        <v>0</v>
      </c>
      <c r="E620" s="6">
        <f>January!E620+February!E620+March!E620+April!E620+May!E620+June!E620+July!E620+August!E620+September!E620+October!E620+November!E620+December!E620</f>
        <v>0</v>
      </c>
      <c r="F620" s="6">
        <f>January!F620+February!F620+March!F620+April!F620+May!F620+June!F620+July!F620+August!F620+September!F620+October!F620+November!F620+December!F620</f>
        <v>0</v>
      </c>
      <c r="G620" s="6">
        <f>January!G620+February!G620+March!G620+April!G620+May!G620+June!G620+July!G620+August!G620+September!G620+October!G620+November!G620+December!G620</f>
        <v>0</v>
      </c>
    </row>
    <row r="621" spans="1:7" ht="30" customHeight="1" x14ac:dyDescent="0.25">
      <c r="A621" s="21" t="s">
        <v>61</v>
      </c>
      <c r="B621" s="13" t="s">
        <v>42</v>
      </c>
      <c r="C621" s="5">
        <f>January!C621+February!C621+March!C621+April!C621+May!C621+June!C621+July!C621+August!C621+September!C621+October!C621+November!C621+December!C621</f>
        <v>0</v>
      </c>
      <c r="D621" s="5">
        <f>January!D621+February!D621+March!D621+April!D621+May!D621+June!D621+July!D621+August!D621+September!D621+October!D621+November!D621+December!D621</f>
        <v>0</v>
      </c>
      <c r="E621" s="5">
        <f>January!E621+February!E621+March!E621+April!E621+May!E621+June!E621+July!E621+August!E621+September!E621+October!E621+November!E621+December!E621</f>
        <v>0</v>
      </c>
      <c r="F621" s="5">
        <f>January!F621+February!F621+March!F621+April!F621+May!F621+June!F621+July!F621+August!F621+September!F621+October!F621+November!F621+December!F621</f>
        <v>0</v>
      </c>
      <c r="G621" s="5">
        <f>January!G621+February!G621+March!G621+April!G621+May!G621+June!G621+July!G621+August!G621+September!G621+October!G621+November!G621+December!G621</f>
        <v>0</v>
      </c>
    </row>
    <row r="622" spans="1:7" ht="30" customHeight="1" x14ac:dyDescent="0.25">
      <c r="A622" s="22" t="s">
        <v>61</v>
      </c>
      <c r="B622" s="14" t="s">
        <v>43</v>
      </c>
      <c r="C622" s="6">
        <f>January!C622+February!C622+March!C622+April!C622+May!C622+June!C622+July!C622+August!C622+September!C622+October!C622+November!C622+December!C622</f>
        <v>0</v>
      </c>
      <c r="D622" s="6">
        <f>January!D622+February!D622+March!D622+April!D622+May!D622+June!D622+July!D622+August!D622+September!D622+October!D622+November!D622+December!D622</f>
        <v>0</v>
      </c>
      <c r="E622" s="6">
        <f>January!E622+February!E622+March!E622+April!E622+May!E622+June!E622+July!E622+August!E622+September!E622+October!E622+November!E622+December!E622</f>
        <v>0</v>
      </c>
      <c r="F622" s="6">
        <f>January!F622+February!F622+March!F622+April!F622+May!F622+June!F622+July!F622+August!F622+September!F622+October!F622+November!F622+December!F622</f>
        <v>0</v>
      </c>
      <c r="G622" s="6">
        <f>January!G622+February!G622+March!G622+April!G622+May!G622+June!G622+July!G622+August!G622+September!G622+October!G622+November!G622+December!G622</f>
        <v>0</v>
      </c>
    </row>
    <row r="623" spans="1:7" ht="30" customHeight="1" x14ac:dyDescent="0.25">
      <c r="A623" s="21" t="s">
        <v>61</v>
      </c>
      <c r="B623" s="13" t="s">
        <v>44</v>
      </c>
      <c r="C623" s="5">
        <f>January!C623+February!C623+March!C623+April!C623+May!C623+June!C623+July!C623+August!C623+September!C623+October!C623+November!C623+December!C623</f>
        <v>0</v>
      </c>
      <c r="D623" s="5">
        <f>January!D623+February!D623+March!D623+April!D623+May!D623+June!D623+July!D623+August!D623+September!D623+October!D623+November!D623+December!D623</f>
        <v>0</v>
      </c>
      <c r="E623" s="5">
        <f>January!E623+February!E623+March!E623+April!E623+May!E623+June!E623+July!E623+August!E623+September!E623+October!E623+November!E623+December!E623</f>
        <v>0</v>
      </c>
      <c r="F623" s="5">
        <f>January!F623+February!F623+March!F623+April!F623+May!F623+June!F623+July!F623+August!F623+September!F623+October!F623+November!F623+December!F623</f>
        <v>0</v>
      </c>
      <c r="G623" s="5">
        <f>January!G623+February!G623+March!G623+April!G623+May!G623+June!G623+July!G623+August!G623+September!G623+October!G623+November!G623+December!G623</f>
        <v>0</v>
      </c>
    </row>
    <row r="624" spans="1:7" ht="30" customHeight="1" x14ac:dyDescent="0.25">
      <c r="A624" s="22" t="s">
        <v>61</v>
      </c>
      <c r="B624" s="14" t="s">
        <v>45</v>
      </c>
      <c r="C624" s="6">
        <f>January!C624+February!C624+March!C624+April!C624+May!C624+June!C624+July!C624+August!C624+September!C624+October!C624+November!C624+December!C624</f>
        <v>0</v>
      </c>
      <c r="D624" s="6">
        <f>January!D624+February!D624+March!D624+April!D624+May!D624+June!D624+July!D624+August!D624+September!D624+October!D624+November!D624+December!D624</f>
        <v>0</v>
      </c>
      <c r="E624" s="6">
        <f>January!E624+February!E624+March!E624+April!E624+May!E624+June!E624+July!E624+August!E624+September!E624+October!E624+November!E624+December!E624</f>
        <v>0</v>
      </c>
      <c r="F624" s="6">
        <f>January!F624+February!F624+March!F624+April!F624+May!F624+June!F624+July!F624+August!F624+September!F624+October!F624+November!F624+December!F624</f>
        <v>0</v>
      </c>
      <c r="G624" s="6">
        <f>January!G624+February!G624+March!G624+April!G624+May!G624+June!G624+July!G624+August!G624+September!G624+October!G624+November!G624+December!G624</f>
        <v>0</v>
      </c>
    </row>
    <row r="625" spans="1:7" ht="30" customHeight="1" x14ac:dyDescent="0.25">
      <c r="A625" s="21" t="s">
        <v>61</v>
      </c>
      <c r="B625" s="13" t="s">
        <v>46</v>
      </c>
      <c r="C625" s="5">
        <f>January!C625+February!C625+March!C625+April!C625+May!C625+June!C625+July!C625+August!C625+September!C625+October!C625+November!C625+December!C625</f>
        <v>8003</v>
      </c>
      <c r="D625" s="5">
        <f>January!D625+February!D625+March!D625+April!D625+May!D625+June!D625+July!D625+August!D625+September!D625+October!D625+November!D625+December!D625</f>
        <v>2627</v>
      </c>
      <c r="E625" s="5">
        <f>January!E625+February!E625+March!E625+April!E625+May!E625+June!E625+July!E625+August!E625+September!E625+October!E625+November!E625+December!E625</f>
        <v>1443</v>
      </c>
      <c r="F625" s="5">
        <f>January!F625+February!F625+March!F625+April!F625+May!F625+June!F625+July!F625+August!F625+September!F625+October!F625+November!F625+December!F625</f>
        <v>3933</v>
      </c>
      <c r="G625" s="5">
        <f>January!G625+February!G625+March!G625+April!G625+May!G625+June!G625+July!G625+August!G625+September!G625+October!G625+November!G625+December!G625</f>
        <v>0</v>
      </c>
    </row>
    <row r="626" spans="1:7" ht="30" customHeight="1" x14ac:dyDescent="0.25">
      <c r="A626" s="19" t="s">
        <v>62</v>
      </c>
      <c r="B626" s="11" t="s">
        <v>8</v>
      </c>
      <c r="C626" s="3">
        <f>January!C626+February!C626+March!C626+April!C626+May!C626+June!C626+July!C626+August!C626+September!C626+October!C626+November!C626+December!C626</f>
        <v>1333</v>
      </c>
      <c r="D626" s="3">
        <f>January!D626+February!D626+March!D626+April!D626+May!D626+June!D626+July!D626+August!D626+September!D626+October!D626+November!D626+December!D626</f>
        <v>581</v>
      </c>
      <c r="E626" s="3">
        <f>January!E626+February!E626+March!E626+April!E626+May!E626+June!E626+July!E626+August!E626+September!E626+October!E626+November!E626+December!E626</f>
        <v>77</v>
      </c>
      <c r="F626" s="3">
        <f>January!F626+February!F626+March!F626+April!F626+May!F626+June!F626+July!F626+August!F626+September!F626+October!F626+November!F626+December!F626</f>
        <v>675</v>
      </c>
      <c r="G626" s="3">
        <f>January!G626+February!G626+March!G626+April!G626+May!G626+June!G626+July!G626+August!G626+September!G626+October!G626+November!G626+December!G626</f>
        <v>0</v>
      </c>
    </row>
    <row r="627" spans="1:7" ht="30" customHeight="1" x14ac:dyDescent="0.25">
      <c r="A627" s="20" t="s">
        <v>62</v>
      </c>
      <c r="B627" s="12" t="s">
        <v>9</v>
      </c>
      <c r="C627" s="4">
        <f>January!C627+February!C627+March!C627+April!C627+May!C627+June!C627+July!C627+August!C627+September!C627+October!C627+November!C627+December!C627</f>
        <v>0</v>
      </c>
      <c r="D627" s="4">
        <f>January!D627+February!D627+March!D627+April!D627+May!D627+June!D627+July!D627+August!D627+September!D627+October!D627+November!D627+December!D627</f>
        <v>0</v>
      </c>
      <c r="E627" s="4">
        <f>January!E627+February!E627+March!E627+April!E627+May!E627+June!E627+July!E627+August!E627+September!E627+October!E627+November!E627+December!E627</f>
        <v>0</v>
      </c>
      <c r="F627" s="4">
        <f>January!F627+February!F627+March!F627+April!F627+May!F627+June!F627+July!F627+August!F627+September!F627+October!F627+November!F627+December!F627</f>
        <v>0</v>
      </c>
      <c r="G627" s="4">
        <f>January!G627+February!G627+March!G627+April!G627+May!G627+June!G627+July!G627+August!G627+September!G627+October!G627+November!G627+December!G627</f>
        <v>0</v>
      </c>
    </row>
    <row r="628" spans="1:7" ht="30" customHeight="1" x14ac:dyDescent="0.25">
      <c r="A628" s="19" t="s">
        <v>62</v>
      </c>
      <c r="B628" s="11" t="s">
        <v>10</v>
      </c>
      <c r="C628" s="3">
        <f>January!C628+February!C628+March!C628+April!C628+May!C628+June!C628+July!C628+August!C628+September!C628+October!C628+November!C628+December!C628</f>
        <v>0</v>
      </c>
      <c r="D628" s="3">
        <f>January!D628+February!D628+March!D628+April!D628+May!D628+June!D628+July!D628+August!D628+September!D628+October!D628+November!D628+December!D628</f>
        <v>0</v>
      </c>
      <c r="E628" s="3">
        <f>January!E628+February!E628+March!E628+April!E628+May!E628+June!E628+July!E628+August!E628+September!E628+October!E628+November!E628+December!E628</f>
        <v>0</v>
      </c>
      <c r="F628" s="3">
        <f>January!F628+February!F628+March!F628+April!F628+May!F628+June!F628+July!F628+August!F628+September!F628+October!F628+November!F628+December!F628</f>
        <v>0</v>
      </c>
      <c r="G628" s="3">
        <f>January!G628+February!G628+March!G628+April!G628+May!G628+June!G628+July!G628+August!G628+September!G628+October!G628+November!G628+December!G628</f>
        <v>0</v>
      </c>
    </row>
    <row r="629" spans="1:7" ht="30" customHeight="1" x14ac:dyDescent="0.25">
      <c r="A629" s="20" t="s">
        <v>62</v>
      </c>
      <c r="B629" s="12" t="s">
        <v>11</v>
      </c>
      <c r="C629" s="4">
        <f>January!C629+February!C629+March!C629+April!C629+May!C629+June!C629+July!C629+August!C629+September!C629+October!C629+November!C629+December!C629</f>
        <v>0</v>
      </c>
      <c r="D629" s="4">
        <f>January!D629+February!D629+March!D629+April!D629+May!D629+June!D629+July!D629+August!D629+September!D629+October!D629+November!D629+December!D629</f>
        <v>0</v>
      </c>
      <c r="E629" s="4">
        <f>January!E629+February!E629+March!E629+April!E629+May!E629+June!E629+July!E629+August!E629+September!E629+October!E629+November!E629+December!E629</f>
        <v>0</v>
      </c>
      <c r="F629" s="4">
        <f>January!F629+February!F629+March!F629+April!F629+May!F629+June!F629+July!F629+August!F629+September!F629+October!F629+November!F629+December!F629</f>
        <v>0</v>
      </c>
      <c r="G629" s="4">
        <f>January!G629+February!G629+March!G629+April!G629+May!G629+June!G629+July!G629+August!G629+September!G629+October!G629+November!G629+December!G629</f>
        <v>0</v>
      </c>
    </row>
    <row r="630" spans="1:7" ht="30" customHeight="1" x14ac:dyDescent="0.25">
      <c r="A630" s="19" t="s">
        <v>62</v>
      </c>
      <c r="B630" s="11" t="s">
        <v>12</v>
      </c>
      <c r="C630" s="3">
        <f>January!C630+February!C630+March!C630+April!C630+May!C630+June!C630+July!C630+August!C630+September!C630+October!C630+November!C630+December!C630</f>
        <v>0</v>
      </c>
      <c r="D630" s="3">
        <f>January!D630+February!D630+March!D630+April!D630+May!D630+June!D630+July!D630+August!D630+September!D630+October!D630+November!D630+December!D630</f>
        <v>0</v>
      </c>
      <c r="E630" s="3">
        <f>January!E630+February!E630+March!E630+April!E630+May!E630+June!E630+July!E630+August!E630+September!E630+October!E630+November!E630+December!E630</f>
        <v>0</v>
      </c>
      <c r="F630" s="3">
        <f>January!F630+February!F630+March!F630+April!F630+May!F630+June!F630+July!F630+August!F630+September!F630+October!F630+November!F630+December!F630</f>
        <v>0</v>
      </c>
      <c r="G630" s="3">
        <f>January!G630+February!G630+March!G630+April!G630+May!G630+June!G630+July!G630+August!G630+September!G630+October!G630+November!G630+December!G630</f>
        <v>0</v>
      </c>
    </row>
    <row r="631" spans="1:7" ht="30" customHeight="1" x14ac:dyDescent="0.25">
      <c r="A631" s="20" t="s">
        <v>62</v>
      </c>
      <c r="B631" s="12" t="s">
        <v>13</v>
      </c>
      <c r="C631" s="4">
        <f>January!C631+February!C631+March!C631+April!C631+May!C631+June!C631+July!C631+August!C631+September!C631+October!C631+November!C631+December!C631</f>
        <v>0</v>
      </c>
      <c r="D631" s="4">
        <f>January!D631+February!D631+March!D631+April!D631+May!D631+June!D631+July!D631+August!D631+September!D631+October!D631+November!D631+December!D631</f>
        <v>0</v>
      </c>
      <c r="E631" s="4">
        <f>January!E631+February!E631+March!E631+April!E631+May!E631+June!E631+July!E631+August!E631+September!E631+October!E631+November!E631+December!E631</f>
        <v>0</v>
      </c>
      <c r="F631" s="4">
        <f>January!F631+February!F631+March!F631+April!F631+May!F631+June!F631+July!F631+August!F631+September!F631+October!F631+November!F631+December!F631</f>
        <v>0</v>
      </c>
      <c r="G631" s="4">
        <f>January!G631+February!G631+March!G631+April!G631+May!G631+June!G631+July!G631+August!G631+September!G631+October!G631+November!G631+December!G631</f>
        <v>0</v>
      </c>
    </row>
    <row r="632" spans="1:7" ht="30" customHeight="1" x14ac:dyDescent="0.25">
      <c r="A632" s="19" t="s">
        <v>62</v>
      </c>
      <c r="B632" s="11" t="s">
        <v>14</v>
      </c>
      <c r="C632" s="3">
        <f>January!C632+February!C632+March!C632+April!C632+May!C632+June!C632+July!C632+August!C632+September!C632+October!C632+November!C632+December!C632</f>
        <v>133</v>
      </c>
      <c r="D632" s="3">
        <f>January!D632+February!D632+March!D632+April!D632+May!D632+June!D632+July!D632+August!D632+September!D632+October!D632+November!D632+December!D632</f>
        <v>32</v>
      </c>
      <c r="E632" s="3">
        <f>January!E632+February!E632+March!E632+April!E632+May!E632+June!E632+July!E632+August!E632+September!E632+October!E632+November!E632+December!E632</f>
        <v>3</v>
      </c>
      <c r="F632" s="3">
        <f>January!F632+February!F632+March!F632+April!F632+May!F632+June!F632+July!F632+August!F632+September!F632+October!F632+November!F632+December!F632</f>
        <v>98</v>
      </c>
      <c r="G632" s="3">
        <f>January!G632+February!G632+March!G632+April!G632+May!G632+June!G632+July!G632+August!G632+September!G632+October!G632+November!G632+December!G632</f>
        <v>0</v>
      </c>
    </row>
    <row r="633" spans="1:7" ht="30" customHeight="1" x14ac:dyDescent="0.25">
      <c r="A633" s="20" t="s">
        <v>62</v>
      </c>
      <c r="B633" s="12" t="s">
        <v>15</v>
      </c>
      <c r="C633" s="4">
        <f>January!C633+February!C633+March!C633+April!C633+May!C633+June!C633+July!C633+August!C633+September!C633+October!C633+November!C633+December!C633</f>
        <v>0</v>
      </c>
      <c r="D633" s="4">
        <f>January!D633+February!D633+March!D633+April!D633+May!D633+June!D633+July!D633+August!D633+September!D633+October!D633+November!D633+December!D633</f>
        <v>0</v>
      </c>
      <c r="E633" s="4">
        <f>January!E633+February!E633+March!E633+April!E633+May!E633+June!E633+July!E633+August!E633+September!E633+October!E633+November!E633+December!E633</f>
        <v>0</v>
      </c>
      <c r="F633" s="4">
        <f>January!F633+February!F633+March!F633+April!F633+May!F633+June!F633+July!F633+August!F633+September!F633+October!F633+November!F633+December!F633</f>
        <v>0</v>
      </c>
      <c r="G633" s="4">
        <f>January!G633+February!G633+March!G633+April!G633+May!G633+June!G633+July!G633+August!G633+September!G633+October!G633+November!G633+December!G633</f>
        <v>0</v>
      </c>
    </row>
    <row r="634" spans="1:7" ht="30" customHeight="1" x14ac:dyDescent="0.25">
      <c r="A634" s="19" t="s">
        <v>62</v>
      </c>
      <c r="B634" s="11" t="s">
        <v>16</v>
      </c>
      <c r="C634" s="3">
        <f>January!C634+February!C634+March!C634+April!C634+May!C634+June!C634+July!C634+August!C634+September!C634+October!C634+November!C634+December!C634</f>
        <v>0</v>
      </c>
      <c r="D634" s="3">
        <f>January!D634+February!D634+March!D634+April!D634+May!D634+June!D634+July!D634+August!D634+September!D634+October!D634+November!D634+December!D634</f>
        <v>0</v>
      </c>
      <c r="E634" s="3">
        <f>January!E634+February!E634+March!E634+April!E634+May!E634+June!E634+July!E634+August!E634+September!E634+October!E634+November!E634+December!E634</f>
        <v>0</v>
      </c>
      <c r="F634" s="3">
        <f>January!F634+February!F634+March!F634+April!F634+May!F634+June!F634+July!F634+August!F634+September!F634+October!F634+November!F634+December!F634</f>
        <v>0</v>
      </c>
      <c r="G634" s="3">
        <f>January!G634+February!G634+March!G634+April!G634+May!G634+June!G634+July!G634+August!G634+September!G634+October!G634+November!G634+December!G634</f>
        <v>0</v>
      </c>
    </row>
    <row r="635" spans="1:7" ht="30" customHeight="1" x14ac:dyDescent="0.25">
      <c r="A635" s="20" t="s">
        <v>62</v>
      </c>
      <c r="B635" s="12" t="s">
        <v>17</v>
      </c>
      <c r="C635" s="4">
        <f>January!C635+February!C635+March!C635+April!C635+May!C635+June!C635+July!C635+August!C635+September!C635+October!C635+November!C635+December!C635</f>
        <v>0</v>
      </c>
      <c r="D635" s="4">
        <f>January!D635+February!D635+March!D635+April!D635+May!D635+June!D635+July!D635+August!D635+September!D635+October!D635+November!D635+December!D635</f>
        <v>0</v>
      </c>
      <c r="E635" s="4">
        <f>January!E635+February!E635+March!E635+April!E635+May!E635+June!E635+July!E635+August!E635+September!E635+October!E635+November!E635+December!E635</f>
        <v>0</v>
      </c>
      <c r="F635" s="4">
        <f>January!F635+February!F635+March!F635+April!F635+May!F635+June!F635+July!F635+August!F635+September!F635+October!F635+November!F635+December!F635</f>
        <v>0</v>
      </c>
      <c r="G635" s="4">
        <f>January!G635+February!G635+March!G635+April!G635+May!G635+June!G635+July!G635+August!G635+September!G635+October!G635+November!G635+December!G635</f>
        <v>0</v>
      </c>
    </row>
    <row r="636" spans="1:7" ht="30" customHeight="1" x14ac:dyDescent="0.25">
      <c r="A636" s="19" t="s">
        <v>62</v>
      </c>
      <c r="B636" s="11" t="s">
        <v>18</v>
      </c>
      <c r="C636" s="3">
        <f>January!C636+February!C636+March!C636+April!C636+May!C636+June!C636+July!C636+August!C636+September!C636+October!C636+November!C636+December!C636</f>
        <v>0</v>
      </c>
      <c r="D636" s="3">
        <f>January!D636+February!D636+March!D636+April!D636+May!D636+June!D636+July!D636+August!D636+September!D636+October!D636+November!D636+December!D636</f>
        <v>0</v>
      </c>
      <c r="E636" s="3">
        <f>January!E636+February!E636+March!E636+April!E636+May!E636+June!E636+July!E636+August!E636+September!E636+October!E636+November!E636+December!E636</f>
        <v>0</v>
      </c>
      <c r="F636" s="3">
        <f>January!F636+February!F636+March!F636+April!F636+May!F636+June!F636+July!F636+August!F636+September!F636+October!F636+November!F636+December!F636</f>
        <v>0</v>
      </c>
      <c r="G636" s="3">
        <f>January!G636+February!G636+March!G636+April!G636+May!G636+June!G636+July!G636+August!G636+September!G636+October!G636+November!G636+December!G636</f>
        <v>0</v>
      </c>
    </row>
    <row r="637" spans="1:7" ht="30" customHeight="1" x14ac:dyDescent="0.25">
      <c r="A637" s="20" t="s">
        <v>62</v>
      </c>
      <c r="B637" s="12" t="s">
        <v>19</v>
      </c>
      <c r="C637" s="4">
        <f>January!C637+February!C637+March!C637+April!C637+May!C637+June!C637+July!C637+August!C637+September!C637+October!C637+November!C637+December!C637</f>
        <v>0</v>
      </c>
      <c r="D637" s="4">
        <f>January!D637+February!D637+March!D637+April!D637+May!D637+June!D637+July!D637+August!D637+September!D637+October!D637+November!D637+December!D637</f>
        <v>0</v>
      </c>
      <c r="E637" s="4">
        <f>January!E637+February!E637+March!E637+April!E637+May!E637+June!E637+July!E637+August!E637+September!E637+October!E637+November!E637+December!E637</f>
        <v>0</v>
      </c>
      <c r="F637" s="4">
        <f>January!F637+February!F637+March!F637+April!F637+May!F637+June!F637+July!F637+August!F637+September!F637+October!F637+November!F637+December!F637</f>
        <v>0</v>
      </c>
      <c r="G637" s="4">
        <f>January!G637+February!G637+March!G637+April!G637+May!G637+June!G637+July!G637+August!G637+September!G637+October!G637+November!G637+December!G637</f>
        <v>0</v>
      </c>
    </row>
    <row r="638" spans="1:7" ht="30" customHeight="1" x14ac:dyDescent="0.25">
      <c r="A638" s="19" t="s">
        <v>62</v>
      </c>
      <c r="B638" s="11" t="s">
        <v>20</v>
      </c>
      <c r="C638" s="3">
        <f>January!C638+February!C638+March!C638+April!C638+May!C638+June!C638+July!C638+August!C638+September!C638+October!C638+November!C638+December!C638</f>
        <v>0</v>
      </c>
      <c r="D638" s="3">
        <f>January!D638+February!D638+March!D638+April!D638+May!D638+June!D638+July!D638+August!D638+September!D638+October!D638+November!D638+December!D638</f>
        <v>0</v>
      </c>
      <c r="E638" s="3">
        <f>January!E638+February!E638+March!E638+April!E638+May!E638+June!E638+July!E638+August!E638+September!E638+October!E638+November!E638+December!E638</f>
        <v>0</v>
      </c>
      <c r="F638" s="3">
        <f>January!F638+February!F638+March!F638+April!F638+May!F638+June!F638+July!F638+August!F638+September!F638+October!F638+November!F638+December!F638</f>
        <v>0</v>
      </c>
      <c r="G638" s="3">
        <f>January!G638+February!G638+March!G638+April!G638+May!G638+June!G638+July!G638+August!G638+September!G638+October!G638+November!G638+December!G638</f>
        <v>0</v>
      </c>
    </row>
    <row r="639" spans="1:7" ht="30" customHeight="1" x14ac:dyDescent="0.25">
      <c r="A639" s="20" t="s">
        <v>62</v>
      </c>
      <c r="B639" s="12" t="s">
        <v>21</v>
      </c>
      <c r="C639" s="4">
        <f>January!C639+February!C639+March!C639+April!C639+May!C639+June!C639+July!C639+August!C639+September!C639+October!C639+November!C639+December!C639</f>
        <v>0</v>
      </c>
      <c r="D639" s="4">
        <f>January!D639+February!D639+March!D639+April!D639+May!D639+June!D639+July!D639+August!D639+September!D639+October!D639+November!D639+December!D639</f>
        <v>0</v>
      </c>
      <c r="E639" s="4">
        <f>January!E639+February!E639+March!E639+April!E639+May!E639+June!E639+July!E639+August!E639+September!E639+October!E639+November!E639+December!E639</f>
        <v>0</v>
      </c>
      <c r="F639" s="4">
        <f>January!F639+February!F639+March!F639+April!F639+May!F639+June!F639+July!F639+August!F639+September!F639+October!F639+November!F639+December!F639</f>
        <v>0</v>
      </c>
      <c r="G639" s="4">
        <f>January!G639+February!G639+March!G639+April!G639+May!G639+June!G639+July!G639+August!G639+September!G639+October!G639+November!G639+December!G639</f>
        <v>0</v>
      </c>
    </row>
    <row r="640" spans="1:7" ht="30" customHeight="1" x14ac:dyDescent="0.25">
      <c r="A640" s="19" t="s">
        <v>62</v>
      </c>
      <c r="B640" s="11" t="s">
        <v>22</v>
      </c>
      <c r="C640" s="3">
        <f>January!C640+February!C640+March!C640+April!C640+May!C640+June!C640+July!C640+August!C640+September!C640+October!C640+November!C640+December!C640</f>
        <v>0</v>
      </c>
      <c r="D640" s="3">
        <f>January!D640+February!D640+March!D640+April!D640+May!D640+June!D640+July!D640+August!D640+September!D640+October!D640+November!D640+December!D640</f>
        <v>0</v>
      </c>
      <c r="E640" s="3">
        <f>January!E640+February!E640+March!E640+April!E640+May!E640+June!E640+July!E640+August!E640+September!E640+October!E640+November!E640+December!E640</f>
        <v>0</v>
      </c>
      <c r="F640" s="3">
        <f>January!F640+February!F640+March!F640+April!F640+May!F640+June!F640+July!F640+August!F640+September!F640+October!F640+November!F640+December!F640</f>
        <v>0</v>
      </c>
      <c r="G640" s="3">
        <f>January!G640+February!G640+March!G640+April!G640+May!G640+June!G640+July!G640+August!G640+September!G640+October!G640+November!G640+December!G640</f>
        <v>0</v>
      </c>
    </row>
    <row r="641" spans="1:7" ht="30" customHeight="1" x14ac:dyDescent="0.25">
      <c r="A641" s="20" t="s">
        <v>62</v>
      </c>
      <c r="B641" s="12" t="s">
        <v>23</v>
      </c>
      <c r="C641" s="4">
        <f>January!C641+February!C641+March!C641+April!C641+May!C641+June!C641+July!C641+August!C641+September!C641+October!C641+November!C641+December!C641</f>
        <v>0</v>
      </c>
      <c r="D641" s="4">
        <f>January!D641+February!D641+March!D641+April!D641+May!D641+June!D641+July!D641+August!D641+September!D641+October!D641+November!D641+December!D641</f>
        <v>0</v>
      </c>
      <c r="E641" s="4">
        <f>January!E641+February!E641+March!E641+April!E641+May!E641+June!E641+July!E641+August!E641+September!E641+October!E641+November!E641+December!E641</f>
        <v>0</v>
      </c>
      <c r="F641" s="4">
        <f>January!F641+February!F641+March!F641+April!F641+May!F641+June!F641+July!F641+August!F641+September!F641+October!F641+November!F641+December!F641</f>
        <v>0</v>
      </c>
      <c r="G641" s="4">
        <f>January!G641+February!G641+March!G641+April!G641+May!G641+June!G641+July!G641+August!G641+September!G641+October!G641+November!G641+December!G641</f>
        <v>0</v>
      </c>
    </row>
    <row r="642" spans="1:7" ht="30" customHeight="1" x14ac:dyDescent="0.25">
      <c r="A642" s="19" t="s">
        <v>62</v>
      </c>
      <c r="B642" s="11" t="s">
        <v>24</v>
      </c>
      <c r="C642" s="3">
        <f>January!C642+February!C642+March!C642+April!C642+May!C642+June!C642+July!C642+August!C642+September!C642+October!C642+November!C642+December!C642</f>
        <v>0</v>
      </c>
      <c r="D642" s="3">
        <f>January!D642+February!D642+March!D642+April!D642+May!D642+June!D642+July!D642+August!D642+September!D642+October!D642+November!D642+December!D642</f>
        <v>0</v>
      </c>
      <c r="E642" s="3">
        <f>January!E642+February!E642+March!E642+April!E642+May!E642+June!E642+July!E642+August!E642+September!E642+October!E642+November!E642+December!E642</f>
        <v>0</v>
      </c>
      <c r="F642" s="3">
        <f>January!F642+February!F642+March!F642+April!F642+May!F642+June!F642+July!F642+August!F642+September!F642+October!F642+November!F642+December!F642</f>
        <v>0</v>
      </c>
      <c r="G642" s="3">
        <f>January!G642+February!G642+March!G642+April!G642+May!G642+June!G642+July!G642+August!G642+September!G642+October!G642+November!G642+December!G642</f>
        <v>0</v>
      </c>
    </row>
    <row r="643" spans="1:7" ht="30" customHeight="1" x14ac:dyDescent="0.25">
      <c r="A643" s="20" t="s">
        <v>62</v>
      </c>
      <c r="B643" s="12" t="s">
        <v>25</v>
      </c>
      <c r="C643" s="4">
        <f>January!C643+February!C643+March!C643+April!C643+May!C643+June!C643+July!C643+August!C643+September!C643+October!C643+November!C643+December!C643</f>
        <v>215</v>
      </c>
      <c r="D643" s="4">
        <f>January!D643+February!D643+March!D643+April!D643+May!D643+June!D643+July!D643+August!D643+September!D643+October!D643+November!D643+December!D643</f>
        <v>36</v>
      </c>
      <c r="E643" s="4">
        <f>January!E643+February!E643+March!E643+April!E643+May!E643+June!E643+July!E643+August!E643+September!E643+October!E643+November!E643+December!E643</f>
        <v>64</v>
      </c>
      <c r="F643" s="4">
        <f>January!F643+February!F643+March!F643+April!F643+May!F643+June!F643+July!F643+August!F643+September!F643+October!F643+November!F643+December!F643</f>
        <v>115</v>
      </c>
      <c r="G643" s="4">
        <f>January!G643+February!G643+March!G643+April!G643+May!G643+June!G643+July!G643+August!G643+September!G643+October!G643+November!G643+December!G643</f>
        <v>0</v>
      </c>
    </row>
    <row r="644" spans="1:7" ht="30" customHeight="1" x14ac:dyDescent="0.25">
      <c r="A644" s="19" t="s">
        <v>62</v>
      </c>
      <c r="B644" s="11" t="s">
        <v>26</v>
      </c>
      <c r="C644" s="3">
        <f>January!C644+February!C644+March!C644+April!C644+May!C644+June!C644+July!C644+August!C644+September!C644+October!C644+November!C644+December!C644</f>
        <v>0</v>
      </c>
      <c r="D644" s="3">
        <f>January!D644+February!D644+March!D644+April!D644+May!D644+June!D644+July!D644+August!D644+September!D644+October!D644+November!D644+December!D644</f>
        <v>0</v>
      </c>
      <c r="E644" s="3">
        <f>January!E644+February!E644+March!E644+April!E644+May!E644+June!E644+July!E644+August!E644+September!E644+October!E644+November!E644+December!E644</f>
        <v>0</v>
      </c>
      <c r="F644" s="3">
        <f>January!F644+February!F644+March!F644+April!F644+May!F644+June!F644+July!F644+August!F644+September!F644+October!F644+November!F644+December!F644</f>
        <v>0</v>
      </c>
      <c r="G644" s="3">
        <f>January!G644+February!G644+March!G644+April!G644+May!G644+June!G644+July!G644+August!G644+September!G644+October!G644+November!G644+December!G644</f>
        <v>0</v>
      </c>
    </row>
    <row r="645" spans="1:7" ht="30" customHeight="1" x14ac:dyDescent="0.25">
      <c r="A645" s="20" t="s">
        <v>62</v>
      </c>
      <c r="B645" s="12" t="s">
        <v>27</v>
      </c>
      <c r="C645" s="4">
        <f>January!C645+February!C645+March!C645+April!C645+May!C645+June!C645+July!C645+August!C645+September!C645+October!C645+November!C645+December!C645</f>
        <v>0</v>
      </c>
      <c r="D645" s="4">
        <f>January!D645+February!D645+March!D645+April!D645+May!D645+June!D645+July!D645+August!D645+September!D645+October!D645+November!D645+December!D645</f>
        <v>0</v>
      </c>
      <c r="E645" s="4">
        <f>January!E645+February!E645+March!E645+April!E645+May!E645+June!E645+July!E645+August!E645+September!E645+October!E645+November!E645+December!E645</f>
        <v>0</v>
      </c>
      <c r="F645" s="4">
        <f>January!F645+February!F645+March!F645+April!F645+May!F645+June!F645+July!F645+August!F645+September!F645+October!F645+November!F645+December!F645</f>
        <v>0</v>
      </c>
      <c r="G645" s="4">
        <f>January!G645+February!G645+March!G645+April!G645+May!G645+June!G645+July!G645+August!G645+September!G645+October!G645+November!G645+December!G645</f>
        <v>0</v>
      </c>
    </row>
    <row r="646" spans="1:7" ht="30" customHeight="1" x14ac:dyDescent="0.25">
      <c r="A646" s="19" t="s">
        <v>62</v>
      </c>
      <c r="B646" s="11" t="s">
        <v>28</v>
      </c>
      <c r="C646" s="3">
        <f>January!C646+February!C646+March!C646+April!C646+May!C646+June!C646+July!C646+August!C646+September!C646+October!C646+November!C646+December!C646</f>
        <v>0</v>
      </c>
      <c r="D646" s="3">
        <f>January!D646+February!D646+March!D646+April!D646+May!D646+June!D646+July!D646+August!D646+September!D646+October!D646+November!D646+December!D646</f>
        <v>0</v>
      </c>
      <c r="E646" s="3">
        <f>January!E646+February!E646+March!E646+April!E646+May!E646+June!E646+July!E646+August!E646+September!E646+October!E646+November!E646+December!E646</f>
        <v>0</v>
      </c>
      <c r="F646" s="3">
        <f>January!F646+February!F646+March!F646+April!F646+May!F646+June!F646+July!F646+August!F646+September!F646+October!F646+November!F646+December!F646</f>
        <v>0</v>
      </c>
      <c r="G646" s="3">
        <f>January!G646+February!G646+March!G646+April!G646+May!G646+June!G646+July!G646+August!G646+September!G646+October!G646+November!G646+December!G646</f>
        <v>0</v>
      </c>
    </row>
    <row r="647" spans="1:7" ht="30" customHeight="1" x14ac:dyDescent="0.25">
      <c r="A647" s="20" t="s">
        <v>62</v>
      </c>
      <c r="B647" s="12" t="s">
        <v>29</v>
      </c>
      <c r="C647" s="4">
        <f>January!C647+February!C647+March!C647+April!C647+May!C647+June!C647+July!C647+August!C647+September!C647+October!C647+November!C647+December!C647</f>
        <v>0</v>
      </c>
      <c r="D647" s="4">
        <f>January!D647+February!D647+March!D647+April!D647+May!D647+June!D647+July!D647+August!D647+September!D647+October!D647+November!D647+December!D647</f>
        <v>0</v>
      </c>
      <c r="E647" s="4">
        <f>January!E647+February!E647+March!E647+April!E647+May!E647+June!E647+July!E647+August!E647+September!E647+October!E647+November!E647+December!E647</f>
        <v>0</v>
      </c>
      <c r="F647" s="4">
        <f>January!F647+February!F647+March!F647+April!F647+May!F647+June!F647+July!F647+August!F647+September!F647+October!F647+November!F647+December!F647</f>
        <v>0</v>
      </c>
      <c r="G647" s="4">
        <f>January!G647+February!G647+March!G647+April!G647+May!G647+June!G647+July!G647+August!G647+September!G647+October!G647+November!G647+December!G647</f>
        <v>0</v>
      </c>
    </row>
    <row r="648" spans="1:7" ht="30" customHeight="1" x14ac:dyDescent="0.25">
      <c r="A648" s="19" t="s">
        <v>62</v>
      </c>
      <c r="B648" s="11" t="s">
        <v>30</v>
      </c>
      <c r="C648" s="3">
        <f>January!C648+February!C648+March!C648+April!C648+May!C648+June!C648+July!C648+August!C648+September!C648+October!C648+November!C648+December!C648</f>
        <v>0</v>
      </c>
      <c r="D648" s="3">
        <f>January!D648+February!D648+March!D648+April!D648+May!D648+June!D648+July!D648+August!D648+September!D648+October!D648+November!D648+December!D648</f>
        <v>0</v>
      </c>
      <c r="E648" s="3">
        <f>January!E648+February!E648+March!E648+April!E648+May!E648+June!E648+July!E648+August!E648+September!E648+October!E648+November!E648+December!E648</f>
        <v>0</v>
      </c>
      <c r="F648" s="3">
        <f>January!F648+February!F648+March!F648+April!F648+May!F648+June!F648+July!F648+August!F648+September!F648+October!F648+November!F648+December!F648</f>
        <v>0</v>
      </c>
      <c r="G648" s="3">
        <f>January!G648+February!G648+March!G648+April!G648+May!G648+June!G648+July!G648+August!G648+September!G648+October!G648+November!G648+December!G648</f>
        <v>0</v>
      </c>
    </row>
    <row r="649" spans="1:7" ht="30" customHeight="1" x14ac:dyDescent="0.25">
      <c r="A649" s="20" t="s">
        <v>62</v>
      </c>
      <c r="B649" s="12" t="s">
        <v>31</v>
      </c>
      <c r="C649" s="4">
        <f>January!C649+February!C649+March!C649+April!C649+May!C649+June!C649+July!C649+August!C649+September!C649+October!C649+November!C649+December!C649</f>
        <v>0</v>
      </c>
      <c r="D649" s="4">
        <f>January!D649+February!D649+March!D649+April!D649+May!D649+June!D649+July!D649+August!D649+September!D649+October!D649+November!D649+December!D649</f>
        <v>0</v>
      </c>
      <c r="E649" s="4">
        <f>January!E649+February!E649+March!E649+April!E649+May!E649+June!E649+July!E649+August!E649+September!E649+October!E649+November!E649+December!E649</f>
        <v>0</v>
      </c>
      <c r="F649" s="4">
        <f>January!F649+February!F649+March!F649+April!F649+May!F649+June!F649+July!F649+August!F649+September!F649+October!F649+November!F649+December!F649</f>
        <v>0</v>
      </c>
      <c r="G649" s="4">
        <f>January!G649+February!G649+March!G649+April!G649+May!G649+June!G649+July!G649+August!G649+September!G649+October!G649+November!G649+December!G649</f>
        <v>0</v>
      </c>
    </row>
    <row r="650" spans="1:7" ht="30" customHeight="1" x14ac:dyDescent="0.25">
      <c r="A650" s="19" t="s">
        <v>62</v>
      </c>
      <c r="B650" s="11" t="s">
        <v>32</v>
      </c>
      <c r="C650" s="3">
        <f>January!C650+February!C650+March!C650+April!C650+May!C650+June!C650+July!C650+August!C650+September!C650+October!C650+November!C650+December!C650</f>
        <v>0</v>
      </c>
      <c r="D650" s="3">
        <f>January!D650+February!D650+March!D650+April!D650+May!D650+June!D650+July!D650+August!D650+September!D650+October!D650+November!D650+December!D650</f>
        <v>0</v>
      </c>
      <c r="E650" s="3">
        <f>January!E650+February!E650+March!E650+April!E650+May!E650+June!E650+July!E650+August!E650+September!E650+October!E650+November!E650+December!E650</f>
        <v>0</v>
      </c>
      <c r="F650" s="3">
        <f>January!F650+February!F650+March!F650+April!F650+May!F650+June!F650+July!F650+August!F650+September!F650+October!F650+November!F650+December!F650</f>
        <v>0</v>
      </c>
      <c r="G650" s="3">
        <f>January!G650+February!G650+March!G650+April!G650+May!G650+June!G650+July!G650+August!G650+September!G650+October!G650+November!G650+December!G650</f>
        <v>0</v>
      </c>
    </row>
    <row r="651" spans="1:7" ht="30" customHeight="1" x14ac:dyDescent="0.25">
      <c r="A651" s="20" t="s">
        <v>62</v>
      </c>
      <c r="B651" s="12" t="s">
        <v>33</v>
      </c>
      <c r="C651" s="4">
        <f>January!C651+February!C651+March!C651+April!C651+May!C651+June!C651+July!C651+August!C651+September!C651+October!C651+November!C651+December!C651</f>
        <v>77</v>
      </c>
      <c r="D651" s="4">
        <f>January!D651+February!D651+March!D651+April!D651+May!D651+June!D651+July!D651+August!D651+September!D651+October!D651+November!D651+December!D651</f>
        <v>4</v>
      </c>
      <c r="E651" s="4">
        <f>January!E651+February!E651+March!E651+April!E651+May!E651+June!E651+July!E651+August!E651+September!E651+October!E651+November!E651+December!E651</f>
        <v>25</v>
      </c>
      <c r="F651" s="4">
        <f>January!F651+February!F651+March!F651+April!F651+May!F651+June!F651+July!F651+August!F651+September!F651+October!F651+November!F651+December!F651</f>
        <v>48</v>
      </c>
      <c r="G651" s="4">
        <f>January!G651+February!G651+March!G651+April!G651+May!G651+June!G651+July!G651+August!G651+September!G651+October!G651+November!G651+December!G651</f>
        <v>0</v>
      </c>
    </row>
    <row r="652" spans="1:7" ht="30" customHeight="1" x14ac:dyDescent="0.25">
      <c r="A652" s="19" t="s">
        <v>62</v>
      </c>
      <c r="B652" s="11" t="s">
        <v>34</v>
      </c>
      <c r="C652" s="3">
        <f>January!C652+February!C652+March!C652+April!C652+May!C652+June!C652+July!C652+August!C652+September!C652+October!C652+November!C652+December!C652</f>
        <v>0</v>
      </c>
      <c r="D652" s="3">
        <f>January!D652+February!D652+March!D652+April!D652+May!D652+June!D652+July!D652+August!D652+September!D652+October!D652+November!D652+December!D652</f>
        <v>0</v>
      </c>
      <c r="E652" s="3">
        <f>January!E652+February!E652+March!E652+April!E652+May!E652+June!E652+July!E652+August!E652+September!E652+October!E652+November!E652+December!E652</f>
        <v>0</v>
      </c>
      <c r="F652" s="3">
        <f>January!F652+February!F652+March!F652+April!F652+May!F652+June!F652+July!F652+August!F652+September!F652+October!F652+November!F652+December!F652</f>
        <v>0</v>
      </c>
      <c r="G652" s="3">
        <f>January!G652+February!G652+March!G652+April!G652+May!G652+June!G652+July!G652+August!G652+September!G652+October!G652+November!G652+December!G652</f>
        <v>0</v>
      </c>
    </row>
    <row r="653" spans="1:7" ht="30" customHeight="1" x14ac:dyDescent="0.25">
      <c r="A653" s="20" t="s">
        <v>62</v>
      </c>
      <c r="B653" s="12" t="s">
        <v>35</v>
      </c>
      <c r="C653" s="4">
        <f>January!C653+February!C653+March!C653+April!C653+May!C653+June!C653+July!C653+August!C653+September!C653+October!C653+November!C653+December!C653</f>
        <v>0</v>
      </c>
      <c r="D653" s="4">
        <f>January!D653+February!D653+March!D653+April!D653+May!D653+June!D653+July!D653+August!D653+September!D653+October!D653+November!D653+December!D653</f>
        <v>0</v>
      </c>
      <c r="E653" s="4">
        <f>January!E653+February!E653+March!E653+April!E653+May!E653+June!E653+July!E653+August!E653+September!E653+October!E653+November!E653+December!E653</f>
        <v>0</v>
      </c>
      <c r="F653" s="4">
        <f>January!F653+February!F653+March!F653+April!F653+May!F653+June!F653+July!F653+August!F653+September!F653+October!F653+November!F653+December!F653</f>
        <v>0</v>
      </c>
      <c r="G653" s="4">
        <f>January!G653+February!G653+March!G653+April!G653+May!G653+June!G653+July!G653+August!G653+September!G653+October!G653+November!G653+December!G653</f>
        <v>0</v>
      </c>
    </row>
    <row r="654" spans="1:7" ht="30" customHeight="1" x14ac:dyDescent="0.25">
      <c r="A654" s="19" t="s">
        <v>62</v>
      </c>
      <c r="B654" s="11" t="s">
        <v>36</v>
      </c>
      <c r="C654" s="3">
        <f>January!C654+February!C654+March!C654+April!C654+May!C654+June!C654+July!C654+August!C654+September!C654+October!C654+November!C654+December!C654</f>
        <v>0</v>
      </c>
      <c r="D654" s="3">
        <f>January!D654+February!D654+March!D654+April!D654+May!D654+June!D654+July!D654+August!D654+September!D654+October!D654+November!D654+December!D654</f>
        <v>0</v>
      </c>
      <c r="E654" s="3">
        <f>January!E654+February!E654+March!E654+April!E654+May!E654+June!E654+July!E654+August!E654+September!E654+October!E654+November!E654+December!E654</f>
        <v>0</v>
      </c>
      <c r="F654" s="3">
        <f>January!F654+February!F654+March!F654+April!F654+May!F654+June!F654+July!F654+August!F654+September!F654+October!F654+November!F654+December!F654</f>
        <v>0</v>
      </c>
      <c r="G654" s="3">
        <f>January!G654+February!G654+March!G654+April!G654+May!G654+June!G654+July!G654+August!G654+September!G654+October!G654+November!G654+December!G654</f>
        <v>0</v>
      </c>
    </row>
    <row r="655" spans="1:7" ht="30" customHeight="1" x14ac:dyDescent="0.25">
      <c r="A655" s="20" t="s">
        <v>62</v>
      </c>
      <c r="B655" s="12" t="s">
        <v>37</v>
      </c>
      <c r="C655" s="4">
        <f>January!C655+February!C655+March!C655+April!C655+May!C655+June!C655+July!C655+August!C655+September!C655+October!C655+November!C655+December!C655</f>
        <v>0</v>
      </c>
      <c r="D655" s="4">
        <f>January!D655+February!D655+March!D655+April!D655+May!D655+June!D655+July!D655+August!D655+September!D655+October!D655+November!D655+December!D655</f>
        <v>0</v>
      </c>
      <c r="E655" s="4">
        <f>January!E655+February!E655+March!E655+April!E655+May!E655+June!E655+July!E655+August!E655+September!E655+October!E655+November!E655+December!E655</f>
        <v>0</v>
      </c>
      <c r="F655" s="4">
        <f>January!F655+February!F655+March!F655+April!F655+May!F655+June!F655+July!F655+August!F655+September!F655+October!F655+November!F655+December!F655</f>
        <v>0</v>
      </c>
      <c r="G655" s="4">
        <f>January!G655+February!G655+March!G655+April!G655+May!G655+June!G655+July!G655+August!G655+September!G655+October!G655+November!G655+December!G655</f>
        <v>0</v>
      </c>
    </row>
    <row r="656" spans="1:7" ht="30" customHeight="1" x14ac:dyDescent="0.25">
      <c r="A656" s="19" t="s">
        <v>62</v>
      </c>
      <c r="B656" s="11" t="s">
        <v>38</v>
      </c>
      <c r="C656" s="3">
        <f>January!C656+February!C656+March!C656+April!C656+May!C656+June!C656+July!C656+August!C656+September!C656+October!C656+November!C656+December!C656</f>
        <v>0</v>
      </c>
      <c r="D656" s="3">
        <f>January!D656+February!D656+March!D656+April!D656+May!D656+June!D656+July!D656+August!D656+September!D656+October!D656+November!D656+December!D656</f>
        <v>0</v>
      </c>
      <c r="E656" s="3">
        <f>January!E656+February!E656+March!E656+April!E656+May!E656+June!E656+July!E656+August!E656+September!E656+October!E656+November!E656+December!E656</f>
        <v>0</v>
      </c>
      <c r="F656" s="3">
        <f>January!F656+February!F656+March!F656+April!F656+May!F656+June!F656+July!F656+August!F656+September!F656+October!F656+November!F656+December!F656</f>
        <v>0</v>
      </c>
      <c r="G656" s="3">
        <f>January!G656+February!G656+March!G656+April!G656+May!G656+June!G656+July!G656+August!G656+September!G656+October!G656+November!G656+December!G656</f>
        <v>0</v>
      </c>
    </row>
    <row r="657" spans="1:7" ht="30" customHeight="1" x14ac:dyDescent="0.25">
      <c r="A657" s="20" t="s">
        <v>62</v>
      </c>
      <c r="B657" s="12" t="s">
        <v>39</v>
      </c>
      <c r="C657" s="4">
        <f>January!C657+February!C657+March!C657+April!C657+May!C657+June!C657+July!C657+August!C657+September!C657+October!C657+November!C657+December!C657</f>
        <v>0</v>
      </c>
      <c r="D657" s="4">
        <f>January!D657+February!D657+March!D657+April!D657+May!D657+June!D657+July!D657+August!D657+September!D657+October!D657+November!D657+December!D657</f>
        <v>0</v>
      </c>
      <c r="E657" s="4">
        <f>January!E657+February!E657+March!E657+April!E657+May!E657+June!E657+July!E657+August!E657+September!E657+October!E657+November!E657+December!E657</f>
        <v>0</v>
      </c>
      <c r="F657" s="4">
        <f>January!F657+February!F657+March!F657+April!F657+May!F657+June!F657+July!F657+August!F657+September!F657+October!F657+November!F657+December!F657</f>
        <v>0</v>
      </c>
      <c r="G657" s="4">
        <f>January!G657+February!G657+March!G657+April!G657+May!G657+June!G657+July!G657+August!G657+September!G657+October!G657+November!G657+December!G657</f>
        <v>0</v>
      </c>
    </row>
    <row r="658" spans="1:7" ht="30" customHeight="1" x14ac:dyDescent="0.25">
      <c r="A658" s="19" t="s">
        <v>62</v>
      </c>
      <c r="B658" s="11" t="s">
        <v>40</v>
      </c>
      <c r="C658" s="3">
        <f>January!C658+February!C658+March!C658+April!C658+May!C658+June!C658+July!C658+August!C658+September!C658+October!C658+November!C658+December!C658</f>
        <v>0</v>
      </c>
      <c r="D658" s="3">
        <f>January!D658+February!D658+March!D658+April!D658+May!D658+June!D658+July!D658+August!D658+September!D658+October!D658+November!D658+December!D658</f>
        <v>0</v>
      </c>
      <c r="E658" s="3">
        <f>January!E658+February!E658+March!E658+April!E658+May!E658+June!E658+July!E658+August!E658+September!E658+October!E658+November!E658+December!E658</f>
        <v>0</v>
      </c>
      <c r="F658" s="3">
        <f>January!F658+February!F658+March!F658+April!F658+May!F658+June!F658+July!F658+August!F658+September!F658+October!F658+November!F658+December!F658</f>
        <v>0</v>
      </c>
      <c r="G658" s="3">
        <f>January!G658+February!G658+March!G658+April!G658+May!G658+June!G658+July!G658+August!G658+September!G658+October!G658+November!G658+December!G658</f>
        <v>0</v>
      </c>
    </row>
    <row r="659" spans="1:7" ht="30" customHeight="1" x14ac:dyDescent="0.25">
      <c r="A659" s="20" t="s">
        <v>62</v>
      </c>
      <c r="B659" s="12" t="s">
        <v>41</v>
      </c>
      <c r="C659" s="4">
        <f>January!C659+February!C659+March!C659+April!C659+May!C659+June!C659+July!C659+August!C659+September!C659+October!C659+November!C659+December!C659</f>
        <v>0</v>
      </c>
      <c r="D659" s="4">
        <f>January!D659+February!D659+March!D659+April!D659+May!D659+June!D659+July!D659+August!D659+September!D659+October!D659+November!D659+December!D659</f>
        <v>0</v>
      </c>
      <c r="E659" s="4">
        <f>January!E659+February!E659+March!E659+April!E659+May!E659+June!E659+July!E659+August!E659+September!E659+October!E659+November!E659+December!E659</f>
        <v>0</v>
      </c>
      <c r="F659" s="4">
        <f>January!F659+February!F659+March!F659+April!F659+May!F659+June!F659+July!F659+August!F659+September!F659+October!F659+November!F659+December!F659</f>
        <v>0</v>
      </c>
      <c r="G659" s="4">
        <f>January!G659+February!G659+March!G659+April!G659+May!G659+June!G659+July!G659+August!G659+September!G659+October!G659+November!G659+December!G659</f>
        <v>0</v>
      </c>
    </row>
    <row r="660" spans="1:7" ht="30" customHeight="1" x14ac:dyDescent="0.25">
      <c r="A660" s="19" t="s">
        <v>62</v>
      </c>
      <c r="B660" s="11" t="s">
        <v>42</v>
      </c>
      <c r="C660" s="3">
        <f>January!C660+February!C660+March!C660+April!C660+May!C660+June!C660+July!C660+August!C660+September!C660+October!C660+November!C660+December!C660</f>
        <v>0</v>
      </c>
      <c r="D660" s="3">
        <f>January!D660+February!D660+March!D660+April!D660+May!D660+June!D660+July!D660+August!D660+September!D660+October!D660+November!D660+December!D660</f>
        <v>0</v>
      </c>
      <c r="E660" s="3">
        <f>January!E660+February!E660+March!E660+April!E660+May!E660+June!E660+July!E660+August!E660+September!E660+October!E660+November!E660+December!E660</f>
        <v>0</v>
      </c>
      <c r="F660" s="3">
        <f>January!F660+February!F660+March!F660+April!F660+May!F660+June!F660+July!F660+August!F660+September!F660+October!F660+November!F660+December!F660</f>
        <v>0</v>
      </c>
      <c r="G660" s="3">
        <f>January!G660+February!G660+March!G660+April!G660+May!G660+June!G660+July!G660+August!G660+September!G660+October!G660+November!G660+December!G660</f>
        <v>0</v>
      </c>
    </row>
    <row r="661" spans="1:7" ht="30" customHeight="1" x14ac:dyDescent="0.25">
      <c r="A661" s="20" t="s">
        <v>62</v>
      </c>
      <c r="B661" s="12" t="s">
        <v>43</v>
      </c>
      <c r="C661" s="4">
        <f>January!C661+February!C661+March!C661+April!C661+May!C661+June!C661+July!C661+August!C661+September!C661+October!C661+November!C661+December!C661</f>
        <v>0</v>
      </c>
      <c r="D661" s="4">
        <f>January!D661+February!D661+March!D661+April!D661+May!D661+June!D661+July!D661+August!D661+September!D661+October!D661+November!D661+December!D661</f>
        <v>0</v>
      </c>
      <c r="E661" s="4">
        <f>January!E661+February!E661+March!E661+April!E661+May!E661+June!E661+July!E661+August!E661+September!E661+October!E661+November!E661+December!E661</f>
        <v>0</v>
      </c>
      <c r="F661" s="4">
        <f>January!F661+February!F661+March!F661+April!F661+May!F661+June!F661+July!F661+August!F661+September!F661+October!F661+November!F661+December!F661</f>
        <v>0</v>
      </c>
      <c r="G661" s="4">
        <f>January!G661+February!G661+March!G661+April!G661+May!G661+June!G661+July!G661+August!G661+September!G661+October!G661+November!G661+December!G661</f>
        <v>0</v>
      </c>
    </row>
    <row r="662" spans="1:7" ht="30" customHeight="1" x14ac:dyDescent="0.25">
      <c r="A662" s="19" t="s">
        <v>62</v>
      </c>
      <c r="B662" s="11" t="s">
        <v>44</v>
      </c>
      <c r="C662" s="3">
        <f>January!C662+February!C662+March!C662+April!C662+May!C662+June!C662+July!C662+August!C662+September!C662+October!C662+November!C662+December!C662</f>
        <v>0</v>
      </c>
      <c r="D662" s="3">
        <f>January!D662+February!D662+March!D662+April!D662+May!D662+June!D662+July!D662+August!D662+September!D662+October!D662+November!D662+December!D662</f>
        <v>0</v>
      </c>
      <c r="E662" s="3">
        <f>January!E662+February!E662+March!E662+April!E662+May!E662+June!E662+July!E662+August!E662+September!E662+October!E662+November!E662+December!E662</f>
        <v>0</v>
      </c>
      <c r="F662" s="3">
        <f>January!F662+February!F662+March!F662+April!F662+May!F662+June!F662+July!F662+August!F662+September!F662+October!F662+November!F662+December!F662</f>
        <v>0</v>
      </c>
      <c r="G662" s="3">
        <f>January!G662+February!G662+March!G662+April!G662+May!G662+June!G662+July!G662+August!G662+September!G662+October!G662+November!G662+December!G662</f>
        <v>0</v>
      </c>
    </row>
    <row r="663" spans="1:7" ht="30" customHeight="1" x14ac:dyDescent="0.25">
      <c r="A663" s="20" t="s">
        <v>62</v>
      </c>
      <c r="B663" s="12" t="s">
        <v>45</v>
      </c>
      <c r="C663" s="4">
        <f>January!C663+February!C663+March!C663+April!C663+May!C663+June!C663+July!C663+August!C663+September!C663+October!C663+November!C663+December!C663</f>
        <v>258</v>
      </c>
      <c r="D663" s="4">
        <f>January!D663+February!D663+March!D663+April!D663+May!D663+June!D663+July!D663+August!D663+September!D663+October!D663+November!D663+December!D663</f>
        <v>78</v>
      </c>
      <c r="E663" s="4">
        <f>January!E663+February!E663+March!E663+April!E663+May!E663+June!E663+July!E663+August!E663+September!E663+October!E663+November!E663+December!E663</f>
        <v>26</v>
      </c>
      <c r="F663" s="4">
        <f>January!F663+February!F663+March!F663+April!F663+May!F663+June!F663+July!F663+August!F663+September!F663+October!F663+November!F663+December!F663</f>
        <v>154</v>
      </c>
      <c r="G663" s="4">
        <f>January!G663+February!G663+March!G663+April!G663+May!G663+June!G663+July!G663+August!G663+September!G663+October!G663+November!G663+December!G663</f>
        <v>0</v>
      </c>
    </row>
    <row r="664" spans="1:7" ht="30" customHeight="1" x14ac:dyDescent="0.25">
      <c r="A664" s="19" t="s">
        <v>62</v>
      </c>
      <c r="B664" s="11" t="s">
        <v>46</v>
      </c>
      <c r="C664" s="3">
        <f>January!C664+February!C664+March!C664+April!C664+May!C664+June!C664+July!C664+August!C664+September!C664+October!C664+November!C664+December!C664</f>
        <v>2</v>
      </c>
      <c r="D664" s="3">
        <f>January!D664+February!D664+March!D664+April!D664+May!D664+June!D664+July!D664+August!D664+September!D664+October!D664+November!D664+December!D664</f>
        <v>0</v>
      </c>
      <c r="E664" s="3">
        <f>January!E664+February!E664+March!E664+April!E664+May!E664+June!E664+July!E664+August!E664+September!E664+October!E664+November!E664+December!E664</f>
        <v>0</v>
      </c>
      <c r="F664" s="3">
        <f>January!F664+February!F664+March!F664+April!F664+May!F664+June!F664+July!F664+August!F664+September!F664+October!F664+November!F664+December!F664</f>
        <v>2</v>
      </c>
      <c r="G664" s="3">
        <f>January!G664+February!G664+March!G664+April!G664+May!G664+June!G664+July!G664+August!G664+September!G664+October!G664+November!G664+December!G664</f>
        <v>0</v>
      </c>
    </row>
    <row r="665" spans="1:7" ht="30" customHeight="1" x14ac:dyDescent="0.25">
      <c r="A665" s="21" t="s">
        <v>63</v>
      </c>
      <c r="B665" s="13" t="s">
        <v>8</v>
      </c>
      <c r="C665" s="5">
        <f>January!C665+February!C665+March!C665+April!C665+May!C665+June!C665+July!C665+August!C665+September!C665+October!C665+November!C665+December!C665</f>
        <v>16213</v>
      </c>
      <c r="D665" s="5">
        <f>January!D665+February!D665+March!D665+April!D665+May!D665+June!D665+July!D665+August!D665+September!D665+October!D665+November!D665+December!D665</f>
        <v>8301</v>
      </c>
      <c r="E665" s="5">
        <f>January!E665+February!E665+March!E665+April!E665+May!E665+June!E665+July!E665+August!E665+September!E665+October!E665+November!E665+December!E665</f>
        <v>665</v>
      </c>
      <c r="F665" s="5">
        <f>January!F665+February!F665+March!F665+April!F665+May!F665+June!F665+July!F665+August!F665+September!F665+October!F665+November!F665+December!F665</f>
        <v>7247</v>
      </c>
      <c r="G665" s="5">
        <f>January!G665+February!G665+March!G665+April!G665+May!G665+June!G665+July!G665+August!G665+September!G665+October!G665+November!G665+December!G665</f>
        <v>0</v>
      </c>
    </row>
    <row r="666" spans="1:7" ht="30" customHeight="1" x14ac:dyDescent="0.25">
      <c r="A666" s="22" t="s">
        <v>63</v>
      </c>
      <c r="B666" s="14" t="s">
        <v>9</v>
      </c>
      <c r="C666" s="6">
        <f>January!C666+February!C666+March!C666+April!C666+May!C666+June!C666+July!C666+August!C666+September!C666+October!C666+November!C666+December!C666</f>
        <v>0</v>
      </c>
      <c r="D666" s="6">
        <f>January!D666+February!D666+March!D666+April!D666+May!D666+June!D666+July!D666+August!D666+September!D666+October!D666+November!D666+December!D666</f>
        <v>0</v>
      </c>
      <c r="E666" s="6">
        <f>January!E666+February!E666+March!E666+April!E666+May!E666+June!E666+July!E666+August!E666+September!E666+October!E666+November!E666+December!E666</f>
        <v>0</v>
      </c>
      <c r="F666" s="6">
        <f>January!F666+February!F666+March!F666+April!F666+May!F666+June!F666+July!F666+August!F666+September!F666+October!F666+November!F666+December!F666</f>
        <v>0</v>
      </c>
      <c r="G666" s="6">
        <f>January!G666+February!G666+March!G666+April!G666+May!G666+June!G666+July!G666+August!G666+September!G666+October!G666+November!G666+December!G666</f>
        <v>0</v>
      </c>
    </row>
    <row r="667" spans="1:7" ht="30" customHeight="1" x14ac:dyDescent="0.25">
      <c r="A667" s="21" t="s">
        <v>63</v>
      </c>
      <c r="B667" s="13" t="s">
        <v>10</v>
      </c>
      <c r="C667" s="5">
        <f>January!C667+February!C667+March!C667+April!C667+May!C667+June!C667+July!C667+August!C667+September!C667+October!C667+November!C667+December!C667</f>
        <v>0</v>
      </c>
      <c r="D667" s="5">
        <f>January!D667+February!D667+March!D667+April!D667+May!D667+June!D667+July!D667+August!D667+September!D667+October!D667+November!D667+December!D667</f>
        <v>0</v>
      </c>
      <c r="E667" s="5">
        <f>January!E667+February!E667+March!E667+April!E667+May!E667+June!E667+July!E667+August!E667+September!E667+October!E667+November!E667+December!E667</f>
        <v>0</v>
      </c>
      <c r="F667" s="5">
        <f>January!F667+February!F667+March!F667+April!F667+May!F667+June!F667+July!F667+August!F667+September!F667+October!F667+November!F667+December!F667</f>
        <v>0</v>
      </c>
      <c r="G667" s="5">
        <f>January!G667+February!G667+March!G667+April!G667+May!G667+June!G667+July!G667+August!G667+September!G667+October!G667+November!G667+December!G667</f>
        <v>0</v>
      </c>
    </row>
    <row r="668" spans="1:7" ht="30" customHeight="1" x14ac:dyDescent="0.25">
      <c r="A668" s="22" t="s">
        <v>63</v>
      </c>
      <c r="B668" s="14" t="s">
        <v>11</v>
      </c>
      <c r="C668" s="6">
        <f>January!C668+February!C668+March!C668+April!C668+May!C668+June!C668+July!C668+August!C668+September!C668+October!C668+November!C668+December!C668</f>
        <v>0</v>
      </c>
      <c r="D668" s="6">
        <f>January!D668+February!D668+March!D668+April!D668+May!D668+June!D668+July!D668+August!D668+September!D668+October!D668+November!D668+December!D668</f>
        <v>0</v>
      </c>
      <c r="E668" s="6">
        <f>January!E668+February!E668+March!E668+April!E668+May!E668+June!E668+July!E668+August!E668+September!E668+October!E668+November!E668+December!E668</f>
        <v>0</v>
      </c>
      <c r="F668" s="6">
        <f>January!F668+February!F668+March!F668+April!F668+May!F668+June!F668+July!F668+August!F668+September!F668+October!F668+November!F668+December!F668</f>
        <v>0</v>
      </c>
      <c r="G668" s="6">
        <f>January!G668+February!G668+March!G668+April!G668+May!G668+June!G668+July!G668+August!G668+September!G668+October!G668+November!G668+December!G668</f>
        <v>0</v>
      </c>
    </row>
    <row r="669" spans="1:7" ht="30" customHeight="1" x14ac:dyDescent="0.25">
      <c r="A669" s="21" t="s">
        <v>63</v>
      </c>
      <c r="B669" s="13" t="s">
        <v>12</v>
      </c>
      <c r="C669" s="5">
        <f>January!C669+February!C669+March!C669+April!C669+May!C669+June!C669+July!C669+August!C669+September!C669+October!C669+November!C669+December!C669</f>
        <v>0</v>
      </c>
      <c r="D669" s="5">
        <f>January!D669+February!D669+March!D669+April!D669+May!D669+June!D669+July!D669+August!D669+September!D669+October!D669+November!D669+December!D669</f>
        <v>0</v>
      </c>
      <c r="E669" s="5">
        <f>January!E669+February!E669+March!E669+April!E669+May!E669+June!E669+July!E669+August!E669+September!E669+October!E669+November!E669+December!E669</f>
        <v>0</v>
      </c>
      <c r="F669" s="5">
        <f>January!F669+February!F669+March!F669+April!F669+May!F669+June!F669+July!F669+August!F669+September!F669+October!F669+November!F669+December!F669</f>
        <v>0</v>
      </c>
      <c r="G669" s="5">
        <f>January!G669+February!G669+March!G669+April!G669+May!G669+June!G669+July!G669+August!G669+September!G669+October!G669+November!G669+December!G669</f>
        <v>0</v>
      </c>
    </row>
    <row r="670" spans="1:7" ht="30" customHeight="1" x14ac:dyDescent="0.25">
      <c r="A670" s="22" t="s">
        <v>63</v>
      </c>
      <c r="B670" s="14" t="s">
        <v>13</v>
      </c>
      <c r="C670" s="6">
        <f>January!C670+February!C670+March!C670+April!C670+May!C670+June!C670+July!C670+August!C670+September!C670+October!C670+November!C670+December!C670</f>
        <v>0</v>
      </c>
      <c r="D670" s="6">
        <f>January!D670+February!D670+March!D670+April!D670+May!D670+June!D670+July!D670+August!D670+September!D670+October!D670+November!D670+December!D670</f>
        <v>0</v>
      </c>
      <c r="E670" s="6">
        <f>January!E670+February!E670+March!E670+April!E670+May!E670+June!E670+July!E670+August!E670+September!E670+October!E670+November!E670+December!E670</f>
        <v>0</v>
      </c>
      <c r="F670" s="6">
        <f>January!F670+February!F670+March!F670+April!F670+May!F670+June!F670+July!F670+August!F670+September!F670+October!F670+November!F670+December!F670</f>
        <v>0</v>
      </c>
      <c r="G670" s="6">
        <f>January!G670+February!G670+March!G670+April!G670+May!G670+June!G670+July!G670+August!G670+September!G670+October!G670+November!G670+December!G670</f>
        <v>0</v>
      </c>
    </row>
    <row r="671" spans="1:7" ht="30" customHeight="1" x14ac:dyDescent="0.25">
      <c r="A671" s="21" t="s">
        <v>63</v>
      </c>
      <c r="B671" s="13" t="s">
        <v>14</v>
      </c>
      <c r="C671" s="5">
        <f>January!C671+February!C671+March!C671+April!C671+May!C671+June!C671+July!C671+August!C671+September!C671+October!C671+November!C671+December!C671</f>
        <v>5406</v>
      </c>
      <c r="D671" s="5">
        <f>January!D671+February!D671+March!D671+April!D671+May!D671+June!D671+July!D671+August!D671+September!D671+October!D671+November!D671+December!D671</f>
        <v>3197</v>
      </c>
      <c r="E671" s="5">
        <f>January!E671+February!E671+March!E671+April!E671+May!E671+June!E671+July!E671+August!E671+September!E671+October!E671+November!E671+December!E671</f>
        <v>197</v>
      </c>
      <c r="F671" s="5">
        <f>January!F671+February!F671+March!F671+April!F671+May!F671+June!F671+July!F671+August!F671+September!F671+October!F671+November!F671+December!F671</f>
        <v>2012</v>
      </c>
      <c r="G671" s="5">
        <f>January!G671+February!G671+March!G671+April!G671+May!G671+June!G671+July!G671+August!G671+September!G671+October!G671+November!G671+December!G671</f>
        <v>0</v>
      </c>
    </row>
    <row r="672" spans="1:7" ht="30" customHeight="1" x14ac:dyDescent="0.25">
      <c r="A672" s="22" t="s">
        <v>63</v>
      </c>
      <c r="B672" s="14" t="s">
        <v>15</v>
      </c>
      <c r="C672" s="6">
        <f>January!C672+February!C672+March!C672+April!C672+May!C672+June!C672+July!C672+August!C672+September!C672+October!C672+November!C672+December!C672</f>
        <v>0</v>
      </c>
      <c r="D672" s="6">
        <f>January!D672+February!D672+March!D672+April!D672+May!D672+June!D672+July!D672+August!D672+September!D672+October!D672+November!D672+December!D672</f>
        <v>0</v>
      </c>
      <c r="E672" s="6">
        <f>January!E672+February!E672+March!E672+April!E672+May!E672+June!E672+July!E672+August!E672+September!E672+October!E672+November!E672+December!E672</f>
        <v>0</v>
      </c>
      <c r="F672" s="6">
        <f>January!F672+February!F672+March!F672+April!F672+May!F672+June!F672+July!F672+August!F672+September!F672+October!F672+November!F672+December!F672</f>
        <v>0</v>
      </c>
      <c r="G672" s="6">
        <f>January!G672+February!G672+March!G672+April!G672+May!G672+June!G672+July!G672+August!G672+September!G672+October!G672+November!G672+December!G672</f>
        <v>0</v>
      </c>
    </row>
    <row r="673" spans="1:7" ht="30" customHeight="1" x14ac:dyDescent="0.25">
      <c r="A673" s="21" t="s">
        <v>63</v>
      </c>
      <c r="B673" s="13" t="s">
        <v>16</v>
      </c>
      <c r="C673" s="5">
        <f>January!C673+February!C673+March!C673+April!C673+May!C673+June!C673+July!C673+August!C673+September!C673+October!C673+November!C673+December!C673</f>
        <v>0</v>
      </c>
      <c r="D673" s="5">
        <f>January!D673+February!D673+March!D673+April!D673+May!D673+June!D673+July!D673+August!D673+September!D673+October!D673+November!D673+December!D673</f>
        <v>0</v>
      </c>
      <c r="E673" s="5">
        <f>January!E673+February!E673+March!E673+April!E673+May!E673+June!E673+July!E673+August!E673+September!E673+October!E673+November!E673+December!E673</f>
        <v>0</v>
      </c>
      <c r="F673" s="5">
        <f>January!F673+February!F673+March!F673+April!F673+May!F673+June!F673+July!F673+August!F673+September!F673+October!F673+November!F673+December!F673</f>
        <v>0</v>
      </c>
      <c r="G673" s="5">
        <f>January!G673+February!G673+March!G673+April!G673+May!G673+June!G673+July!G673+August!G673+September!G673+October!G673+November!G673+December!G673</f>
        <v>0</v>
      </c>
    </row>
    <row r="674" spans="1:7" ht="30" customHeight="1" x14ac:dyDescent="0.25">
      <c r="A674" s="22" t="s">
        <v>63</v>
      </c>
      <c r="B674" s="14" t="s">
        <v>17</v>
      </c>
      <c r="C674" s="6">
        <f>January!C674+February!C674+March!C674+April!C674+May!C674+June!C674+July!C674+August!C674+September!C674+October!C674+November!C674+December!C674</f>
        <v>0</v>
      </c>
      <c r="D674" s="6">
        <f>January!D674+February!D674+March!D674+April!D674+May!D674+June!D674+July!D674+August!D674+September!D674+October!D674+November!D674+December!D674</f>
        <v>0</v>
      </c>
      <c r="E674" s="6">
        <f>January!E674+February!E674+March!E674+April!E674+May!E674+June!E674+July!E674+August!E674+September!E674+October!E674+November!E674+December!E674</f>
        <v>0</v>
      </c>
      <c r="F674" s="6">
        <f>January!F674+February!F674+March!F674+April!F674+May!F674+June!F674+July!F674+August!F674+September!F674+October!F674+November!F674+December!F674</f>
        <v>0</v>
      </c>
      <c r="G674" s="6">
        <f>January!G674+February!G674+March!G674+April!G674+May!G674+June!G674+July!G674+August!G674+September!G674+October!G674+November!G674+December!G674</f>
        <v>0</v>
      </c>
    </row>
    <row r="675" spans="1:7" ht="30" customHeight="1" x14ac:dyDescent="0.25">
      <c r="A675" s="21" t="s">
        <v>63</v>
      </c>
      <c r="B675" s="13" t="s">
        <v>18</v>
      </c>
      <c r="C675" s="5">
        <f>January!C675+February!C675+March!C675+April!C675+May!C675+June!C675+July!C675+August!C675+September!C675+October!C675+November!C675+December!C675</f>
        <v>3</v>
      </c>
      <c r="D675" s="5">
        <f>January!D675+February!D675+March!D675+April!D675+May!D675+June!D675+July!D675+August!D675+September!D675+October!D675+November!D675+December!D675</f>
        <v>1</v>
      </c>
      <c r="E675" s="5">
        <f>January!E675+February!E675+March!E675+April!E675+May!E675+June!E675+July!E675+August!E675+September!E675+October!E675+November!E675+December!E675</f>
        <v>0</v>
      </c>
      <c r="F675" s="5">
        <f>January!F675+February!F675+March!F675+April!F675+May!F675+June!F675+July!F675+August!F675+September!F675+October!F675+November!F675+December!F675</f>
        <v>2</v>
      </c>
      <c r="G675" s="5">
        <f>January!G675+February!G675+March!G675+April!G675+May!G675+June!G675+July!G675+August!G675+September!G675+October!G675+November!G675+December!G675</f>
        <v>0</v>
      </c>
    </row>
    <row r="676" spans="1:7" ht="30" customHeight="1" x14ac:dyDescent="0.25">
      <c r="A676" s="22" t="s">
        <v>63</v>
      </c>
      <c r="B676" s="14" t="s">
        <v>19</v>
      </c>
      <c r="C676" s="6">
        <f>January!C676+February!C676+March!C676+April!C676+May!C676+June!C676+July!C676+August!C676+September!C676+October!C676+November!C676+December!C676</f>
        <v>0</v>
      </c>
      <c r="D676" s="6">
        <f>January!D676+February!D676+March!D676+April!D676+May!D676+June!D676+July!D676+August!D676+September!D676+October!D676+November!D676+December!D676</f>
        <v>0</v>
      </c>
      <c r="E676" s="6">
        <f>January!E676+February!E676+March!E676+April!E676+May!E676+June!E676+July!E676+August!E676+September!E676+October!E676+November!E676+December!E676</f>
        <v>0</v>
      </c>
      <c r="F676" s="6">
        <f>January!F676+February!F676+March!F676+April!F676+May!F676+June!F676+July!F676+August!F676+September!F676+October!F676+November!F676+December!F676</f>
        <v>0</v>
      </c>
      <c r="G676" s="6">
        <f>January!G676+February!G676+March!G676+April!G676+May!G676+June!G676+July!G676+August!G676+September!G676+October!G676+November!G676+December!G676</f>
        <v>0</v>
      </c>
    </row>
    <row r="677" spans="1:7" ht="30" customHeight="1" x14ac:dyDescent="0.25">
      <c r="A677" s="21" t="s">
        <v>63</v>
      </c>
      <c r="B677" s="13" t="s">
        <v>20</v>
      </c>
      <c r="C677" s="5">
        <f>January!C677+February!C677+March!C677+April!C677+May!C677+June!C677+July!C677+August!C677+September!C677+October!C677+November!C677+December!C677</f>
        <v>0</v>
      </c>
      <c r="D677" s="5">
        <f>January!D677+February!D677+March!D677+April!D677+May!D677+June!D677+July!D677+August!D677+September!D677+October!D677+November!D677+December!D677</f>
        <v>0</v>
      </c>
      <c r="E677" s="5">
        <f>January!E677+February!E677+March!E677+April!E677+May!E677+June!E677+July!E677+August!E677+September!E677+October!E677+November!E677+December!E677</f>
        <v>0</v>
      </c>
      <c r="F677" s="5">
        <f>January!F677+February!F677+March!F677+April!F677+May!F677+June!F677+July!F677+August!F677+September!F677+October!F677+November!F677+December!F677</f>
        <v>0</v>
      </c>
      <c r="G677" s="5">
        <f>January!G677+February!G677+March!G677+April!G677+May!G677+June!G677+July!G677+August!G677+September!G677+October!G677+November!G677+December!G677</f>
        <v>0</v>
      </c>
    </row>
    <row r="678" spans="1:7" ht="30" customHeight="1" x14ac:dyDescent="0.25">
      <c r="A678" s="22" t="s">
        <v>63</v>
      </c>
      <c r="B678" s="14" t="s">
        <v>21</v>
      </c>
      <c r="C678" s="6">
        <f>January!C678+February!C678+March!C678+April!C678+May!C678+June!C678+July!C678+August!C678+September!C678+October!C678+November!C678+December!C678</f>
        <v>0</v>
      </c>
      <c r="D678" s="6">
        <f>January!D678+February!D678+March!D678+April!D678+May!D678+June!D678+July!D678+August!D678+September!D678+October!D678+November!D678+December!D678</f>
        <v>0</v>
      </c>
      <c r="E678" s="6">
        <f>January!E678+February!E678+March!E678+April!E678+May!E678+June!E678+July!E678+August!E678+September!E678+October!E678+November!E678+December!E678</f>
        <v>0</v>
      </c>
      <c r="F678" s="6">
        <f>January!F678+February!F678+March!F678+April!F678+May!F678+June!F678+July!F678+August!F678+September!F678+October!F678+November!F678+December!F678</f>
        <v>0</v>
      </c>
      <c r="G678" s="6">
        <f>January!G678+February!G678+March!G678+April!G678+May!G678+June!G678+July!G678+August!G678+September!G678+October!G678+November!G678+December!G678</f>
        <v>0</v>
      </c>
    </row>
    <row r="679" spans="1:7" ht="30" customHeight="1" x14ac:dyDescent="0.25">
      <c r="A679" s="21" t="s">
        <v>63</v>
      </c>
      <c r="B679" s="13" t="s">
        <v>22</v>
      </c>
      <c r="C679" s="5">
        <f>January!C679+February!C679+March!C679+April!C679+May!C679+June!C679+July!C679+August!C679+September!C679+October!C679+November!C679+December!C679</f>
        <v>3</v>
      </c>
      <c r="D679" s="5">
        <f>January!D679+February!D679+March!D679+April!D679+May!D679+June!D679+July!D679+August!D679+September!D679+October!D679+November!D679+December!D679</f>
        <v>1</v>
      </c>
      <c r="E679" s="5">
        <f>January!E679+February!E679+March!E679+April!E679+May!E679+June!E679+July!E679+August!E679+September!E679+October!E679+November!E679+December!E679</f>
        <v>2</v>
      </c>
      <c r="F679" s="5">
        <f>January!F679+February!F679+March!F679+April!F679+May!F679+June!F679+July!F679+August!F679+September!F679+October!F679+November!F679+December!F679</f>
        <v>0</v>
      </c>
      <c r="G679" s="5">
        <f>January!G679+February!G679+March!G679+April!G679+May!G679+June!G679+July!G679+August!G679+September!G679+October!G679+November!G679+December!G679</f>
        <v>0</v>
      </c>
    </row>
    <row r="680" spans="1:7" ht="30" customHeight="1" x14ac:dyDescent="0.25">
      <c r="A680" s="22" t="s">
        <v>63</v>
      </c>
      <c r="B680" s="14" t="s">
        <v>23</v>
      </c>
      <c r="C680" s="6">
        <f>January!C680+February!C680+March!C680+April!C680+May!C680+June!C680+July!C680+August!C680+September!C680+October!C680+November!C680+December!C680</f>
        <v>0</v>
      </c>
      <c r="D680" s="6">
        <f>January!D680+February!D680+March!D680+April!D680+May!D680+June!D680+July!D680+August!D680+September!D680+October!D680+November!D680+December!D680</f>
        <v>0</v>
      </c>
      <c r="E680" s="6">
        <f>January!E680+February!E680+March!E680+April!E680+May!E680+June!E680+July!E680+August!E680+September!E680+October!E680+November!E680+December!E680</f>
        <v>0</v>
      </c>
      <c r="F680" s="6">
        <f>January!F680+February!F680+March!F680+April!F680+May!F680+June!F680+July!F680+August!F680+September!F680+October!F680+November!F680+December!F680</f>
        <v>0</v>
      </c>
      <c r="G680" s="6">
        <f>January!G680+February!G680+March!G680+April!G680+May!G680+June!G680+July!G680+August!G680+September!G680+October!G680+November!G680+December!G680</f>
        <v>0</v>
      </c>
    </row>
    <row r="681" spans="1:7" ht="30" customHeight="1" x14ac:dyDescent="0.25">
      <c r="A681" s="21" t="s">
        <v>63</v>
      </c>
      <c r="B681" s="13" t="s">
        <v>24</v>
      </c>
      <c r="C681" s="5">
        <f>January!C681+February!C681+March!C681+April!C681+May!C681+June!C681+July!C681+August!C681+September!C681+October!C681+November!C681+December!C681</f>
        <v>0</v>
      </c>
      <c r="D681" s="5">
        <f>January!D681+February!D681+March!D681+April!D681+May!D681+June!D681+July!D681+August!D681+September!D681+October!D681+November!D681+December!D681</f>
        <v>0</v>
      </c>
      <c r="E681" s="5">
        <f>January!E681+February!E681+March!E681+April!E681+May!E681+June!E681+July!E681+August!E681+September!E681+October!E681+November!E681+December!E681</f>
        <v>0</v>
      </c>
      <c r="F681" s="5">
        <f>January!F681+February!F681+March!F681+April!F681+May!F681+June!F681+July!F681+August!F681+September!F681+October!F681+November!F681+December!F681</f>
        <v>0</v>
      </c>
      <c r="G681" s="5">
        <f>January!G681+February!G681+March!G681+April!G681+May!G681+June!G681+July!G681+August!G681+September!G681+October!G681+November!G681+December!G681</f>
        <v>0</v>
      </c>
    </row>
    <row r="682" spans="1:7" ht="30" customHeight="1" x14ac:dyDescent="0.25">
      <c r="A682" s="22" t="s">
        <v>63</v>
      </c>
      <c r="B682" s="14" t="s">
        <v>25</v>
      </c>
      <c r="C682" s="6">
        <f>January!C682+February!C682+March!C682+April!C682+May!C682+June!C682+July!C682+August!C682+September!C682+October!C682+November!C682+December!C682</f>
        <v>2369</v>
      </c>
      <c r="D682" s="6">
        <f>January!D682+February!D682+March!D682+April!D682+May!D682+June!D682+July!D682+August!D682+September!D682+October!D682+November!D682+December!D682</f>
        <v>328</v>
      </c>
      <c r="E682" s="6">
        <f>January!E682+February!E682+March!E682+April!E682+May!E682+June!E682+July!E682+August!E682+September!E682+October!E682+November!E682+December!E682</f>
        <v>245</v>
      </c>
      <c r="F682" s="6">
        <f>January!F682+February!F682+March!F682+April!F682+May!F682+June!F682+July!F682+August!F682+September!F682+October!F682+November!F682+December!F682</f>
        <v>1796</v>
      </c>
      <c r="G682" s="6">
        <f>January!G682+February!G682+March!G682+April!G682+May!G682+June!G682+July!G682+August!G682+September!G682+October!G682+November!G682+December!G682</f>
        <v>0</v>
      </c>
    </row>
    <row r="683" spans="1:7" ht="30" customHeight="1" x14ac:dyDescent="0.25">
      <c r="A683" s="21" t="s">
        <v>63</v>
      </c>
      <c r="B683" s="13" t="s">
        <v>26</v>
      </c>
      <c r="C683" s="5">
        <f>January!C683+February!C683+March!C683+April!C683+May!C683+June!C683+July!C683+August!C683+September!C683+October!C683+November!C683+December!C683</f>
        <v>0</v>
      </c>
      <c r="D683" s="5">
        <f>January!D683+February!D683+March!D683+April!D683+May!D683+June!D683+July!D683+August!D683+September!D683+October!D683+November!D683+December!D683</f>
        <v>0</v>
      </c>
      <c r="E683" s="5">
        <f>January!E683+February!E683+March!E683+April!E683+May!E683+June!E683+July!E683+August!E683+September!E683+October!E683+November!E683+December!E683</f>
        <v>0</v>
      </c>
      <c r="F683" s="5">
        <f>January!F683+February!F683+March!F683+April!F683+May!F683+June!F683+July!F683+August!F683+September!F683+October!F683+November!F683+December!F683</f>
        <v>0</v>
      </c>
      <c r="G683" s="5">
        <f>January!G683+February!G683+March!G683+April!G683+May!G683+June!G683+July!G683+August!G683+September!G683+October!G683+November!G683+December!G683</f>
        <v>0</v>
      </c>
    </row>
    <row r="684" spans="1:7" ht="30" customHeight="1" x14ac:dyDescent="0.25">
      <c r="A684" s="22" t="s">
        <v>63</v>
      </c>
      <c r="B684" s="14" t="s">
        <v>27</v>
      </c>
      <c r="C684" s="6">
        <f>January!C684+February!C684+March!C684+April!C684+May!C684+June!C684+July!C684+August!C684+September!C684+October!C684+November!C684+December!C684</f>
        <v>0</v>
      </c>
      <c r="D684" s="6">
        <f>January!D684+February!D684+March!D684+April!D684+May!D684+June!D684+July!D684+August!D684+September!D684+October!D684+November!D684+December!D684</f>
        <v>0</v>
      </c>
      <c r="E684" s="6">
        <f>January!E684+February!E684+March!E684+April!E684+May!E684+June!E684+July!E684+August!E684+September!E684+October!E684+November!E684+December!E684</f>
        <v>0</v>
      </c>
      <c r="F684" s="6">
        <f>January!F684+February!F684+March!F684+April!F684+May!F684+June!F684+July!F684+August!F684+September!F684+October!F684+November!F684+December!F684</f>
        <v>0</v>
      </c>
      <c r="G684" s="6">
        <f>January!G684+February!G684+March!G684+April!G684+May!G684+June!G684+July!G684+August!G684+September!G684+October!G684+November!G684+December!G684</f>
        <v>0</v>
      </c>
    </row>
    <row r="685" spans="1:7" ht="30" customHeight="1" x14ac:dyDescent="0.25">
      <c r="A685" s="21" t="s">
        <v>63</v>
      </c>
      <c r="B685" s="13" t="s">
        <v>28</v>
      </c>
      <c r="C685" s="5">
        <f>January!C685+February!C685+March!C685+April!C685+May!C685+June!C685+July!C685+August!C685+September!C685+October!C685+November!C685+December!C685</f>
        <v>0</v>
      </c>
      <c r="D685" s="5">
        <f>January!D685+February!D685+March!D685+April!D685+May!D685+June!D685+July!D685+August!D685+September!D685+October!D685+November!D685+December!D685</f>
        <v>0</v>
      </c>
      <c r="E685" s="5">
        <f>January!E685+February!E685+March!E685+April!E685+May!E685+June!E685+July!E685+August!E685+September!E685+October!E685+November!E685+December!E685</f>
        <v>0</v>
      </c>
      <c r="F685" s="5">
        <f>January!F685+February!F685+March!F685+April!F685+May!F685+June!F685+July!F685+August!F685+September!F685+October!F685+November!F685+December!F685</f>
        <v>0</v>
      </c>
      <c r="G685" s="5">
        <f>January!G685+February!G685+March!G685+April!G685+May!G685+June!G685+July!G685+August!G685+September!G685+October!G685+November!G685+December!G685</f>
        <v>0</v>
      </c>
    </row>
    <row r="686" spans="1:7" ht="30" customHeight="1" x14ac:dyDescent="0.25">
      <c r="A686" s="22" t="s">
        <v>63</v>
      </c>
      <c r="B686" s="14" t="s">
        <v>29</v>
      </c>
      <c r="C686" s="6">
        <f>January!C686+February!C686+March!C686+April!C686+May!C686+June!C686+July!C686+August!C686+September!C686+October!C686+November!C686+December!C686</f>
        <v>0</v>
      </c>
      <c r="D686" s="6">
        <f>January!D686+February!D686+March!D686+April!D686+May!D686+June!D686+July!D686+August!D686+September!D686+October!D686+November!D686+December!D686</f>
        <v>0</v>
      </c>
      <c r="E686" s="6">
        <f>January!E686+February!E686+March!E686+April!E686+May!E686+June!E686+July!E686+August!E686+September!E686+October!E686+November!E686+December!E686</f>
        <v>0</v>
      </c>
      <c r="F686" s="6">
        <f>January!F686+February!F686+March!F686+April!F686+May!F686+June!F686+July!F686+August!F686+September!F686+October!F686+November!F686+December!F686</f>
        <v>0</v>
      </c>
      <c r="G686" s="6">
        <f>January!G686+February!G686+March!G686+April!G686+May!G686+June!G686+July!G686+August!G686+September!G686+October!G686+November!G686+December!G686</f>
        <v>0</v>
      </c>
    </row>
    <row r="687" spans="1:7" ht="30" customHeight="1" x14ac:dyDescent="0.25">
      <c r="A687" s="21" t="s">
        <v>63</v>
      </c>
      <c r="B687" s="13" t="s">
        <v>30</v>
      </c>
      <c r="C687" s="5">
        <f>January!C687+February!C687+March!C687+April!C687+May!C687+June!C687+July!C687+August!C687+September!C687+October!C687+November!C687+December!C687</f>
        <v>0</v>
      </c>
      <c r="D687" s="5">
        <f>January!D687+February!D687+March!D687+April!D687+May!D687+June!D687+July!D687+August!D687+September!D687+October!D687+November!D687+December!D687</f>
        <v>0</v>
      </c>
      <c r="E687" s="5">
        <f>January!E687+February!E687+March!E687+April!E687+May!E687+June!E687+July!E687+August!E687+September!E687+October!E687+November!E687+December!E687</f>
        <v>0</v>
      </c>
      <c r="F687" s="5">
        <f>January!F687+February!F687+March!F687+April!F687+May!F687+June!F687+July!F687+August!F687+September!F687+October!F687+November!F687+December!F687</f>
        <v>0</v>
      </c>
      <c r="G687" s="5">
        <f>January!G687+February!G687+March!G687+April!G687+May!G687+June!G687+July!G687+August!G687+September!G687+October!G687+November!G687+December!G687</f>
        <v>0</v>
      </c>
    </row>
    <row r="688" spans="1:7" ht="30" customHeight="1" x14ac:dyDescent="0.25">
      <c r="A688" s="22" t="s">
        <v>63</v>
      </c>
      <c r="B688" s="14" t="s">
        <v>31</v>
      </c>
      <c r="C688" s="6">
        <f>January!C688+February!C688+March!C688+April!C688+May!C688+June!C688+July!C688+August!C688+September!C688+October!C688+November!C688+December!C688</f>
        <v>0</v>
      </c>
      <c r="D688" s="6">
        <f>January!D688+February!D688+March!D688+April!D688+May!D688+June!D688+July!D688+August!D688+September!D688+October!D688+November!D688+December!D688</f>
        <v>0</v>
      </c>
      <c r="E688" s="6">
        <f>January!E688+February!E688+March!E688+April!E688+May!E688+June!E688+July!E688+August!E688+September!E688+October!E688+November!E688+December!E688</f>
        <v>0</v>
      </c>
      <c r="F688" s="6">
        <f>January!F688+February!F688+March!F688+April!F688+May!F688+June!F688+July!F688+August!F688+September!F688+October!F688+November!F688+December!F688</f>
        <v>0</v>
      </c>
      <c r="G688" s="6">
        <f>January!G688+February!G688+March!G688+April!G688+May!G688+June!G688+July!G688+August!G688+September!G688+October!G688+November!G688+December!G688</f>
        <v>0</v>
      </c>
    </row>
    <row r="689" spans="1:7" ht="30" customHeight="1" x14ac:dyDescent="0.25">
      <c r="A689" s="21" t="s">
        <v>63</v>
      </c>
      <c r="B689" s="13" t="s">
        <v>32</v>
      </c>
      <c r="C689" s="5">
        <f>January!C689+February!C689+March!C689+April!C689+May!C689+June!C689+July!C689+August!C689+September!C689+October!C689+November!C689+December!C689</f>
        <v>0</v>
      </c>
      <c r="D689" s="5">
        <f>January!D689+February!D689+March!D689+April!D689+May!D689+June!D689+July!D689+August!D689+September!D689+October!D689+November!D689+December!D689</f>
        <v>0</v>
      </c>
      <c r="E689" s="5">
        <f>January!E689+February!E689+March!E689+April!E689+May!E689+June!E689+July!E689+August!E689+September!E689+October!E689+November!E689+December!E689</f>
        <v>0</v>
      </c>
      <c r="F689" s="5">
        <f>January!F689+February!F689+March!F689+April!F689+May!F689+June!F689+July!F689+August!F689+September!F689+October!F689+November!F689+December!F689</f>
        <v>0</v>
      </c>
      <c r="G689" s="5">
        <f>January!G689+February!G689+March!G689+April!G689+May!G689+June!G689+July!G689+August!G689+September!G689+October!G689+November!G689+December!G689</f>
        <v>0</v>
      </c>
    </row>
    <row r="690" spans="1:7" ht="30" customHeight="1" x14ac:dyDescent="0.25">
      <c r="A690" s="22" t="s">
        <v>63</v>
      </c>
      <c r="B690" s="14" t="s">
        <v>33</v>
      </c>
      <c r="C690" s="6">
        <f>January!C690+February!C690+March!C690+April!C690+May!C690+June!C690+July!C690+August!C690+September!C690+October!C690+November!C690+December!C690</f>
        <v>295</v>
      </c>
      <c r="D690" s="6">
        <f>January!D690+February!D690+March!D690+April!D690+May!D690+June!D690+July!D690+August!D690+September!D690+October!D690+November!D690+December!D690</f>
        <v>81</v>
      </c>
      <c r="E690" s="6">
        <f>January!E690+February!E690+March!E690+April!E690+May!E690+June!E690+July!E690+August!E690+September!E690+October!E690+November!E690+December!E690</f>
        <v>33</v>
      </c>
      <c r="F690" s="6">
        <f>January!F690+February!F690+March!F690+April!F690+May!F690+June!F690+July!F690+August!F690+September!F690+October!F690+November!F690+December!F690</f>
        <v>181</v>
      </c>
      <c r="G690" s="6">
        <f>January!G690+February!G690+March!G690+April!G690+May!G690+June!G690+July!G690+August!G690+September!G690+October!G690+November!G690+December!G690</f>
        <v>0</v>
      </c>
    </row>
    <row r="691" spans="1:7" ht="30" customHeight="1" x14ac:dyDescent="0.25">
      <c r="A691" s="21" t="s">
        <v>63</v>
      </c>
      <c r="B691" s="13" t="s">
        <v>34</v>
      </c>
      <c r="C691" s="5">
        <f>January!C691+February!C691+March!C691+April!C691+May!C691+June!C691+July!C691+August!C691+September!C691+October!C691+November!C691+December!C691</f>
        <v>0</v>
      </c>
      <c r="D691" s="5">
        <f>January!D691+February!D691+March!D691+April!D691+May!D691+June!D691+July!D691+August!D691+September!D691+October!D691+November!D691+December!D691</f>
        <v>0</v>
      </c>
      <c r="E691" s="5">
        <f>January!E691+February!E691+March!E691+April!E691+May!E691+June!E691+July!E691+August!E691+September!E691+October!E691+November!E691+December!E691</f>
        <v>0</v>
      </c>
      <c r="F691" s="5">
        <f>January!F691+February!F691+March!F691+April!F691+May!F691+June!F691+July!F691+August!F691+September!F691+October!F691+November!F691+December!F691</f>
        <v>0</v>
      </c>
      <c r="G691" s="5">
        <f>January!G691+February!G691+March!G691+April!G691+May!G691+June!G691+July!G691+August!G691+September!G691+October!G691+November!G691+December!G691</f>
        <v>0</v>
      </c>
    </row>
    <row r="692" spans="1:7" ht="30" customHeight="1" x14ac:dyDescent="0.25">
      <c r="A692" s="22" t="s">
        <v>63</v>
      </c>
      <c r="B692" s="14" t="s">
        <v>35</v>
      </c>
      <c r="C692" s="6">
        <f>January!C692+February!C692+March!C692+April!C692+May!C692+June!C692+July!C692+August!C692+September!C692+October!C692+November!C692+December!C692</f>
        <v>231</v>
      </c>
      <c r="D692" s="6">
        <f>January!D692+February!D692+March!D692+April!D692+May!D692+June!D692+July!D692+August!D692+September!D692+October!D692+November!D692+December!D692</f>
        <v>181</v>
      </c>
      <c r="E692" s="6">
        <f>January!E692+February!E692+March!E692+April!E692+May!E692+June!E692+July!E692+August!E692+September!E692+October!E692+November!E692+December!E692</f>
        <v>36</v>
      </c>
      <c r="F692" s="6">
        <f>January!F692+February!F692+March!F692+April!F692+May!F692+June!F692+July!F692+August!F692+September!F692+October!F692+November!F692+December!F692</f>
        <v>14</v>
      </c>
      <c r="G692" s="6">
        <f>January!G692+February!G692+March!G692+April!G692+May!G692+June!G692+July!G692+August!G692+September!G692+October!G692+November!G692+December!G692</f>
        <v>0</v>
      </c>
    </row>
    <row r="693" spans="1:7" ht="30" customHeight="1" x14ac:dyDescent="0.25">
      <c r="A693" s="21" t="s">
        <v>63</v>
      </c>
      <c r="B693" s="13" t="s">
        <v>36</v>
      </c>
      <c r="C693" s="5">
        <f>January!C693+February!C693+March!C693+April!C693+May!C693+June!C693+July!C693+August!C693+September!C693+October!C693+November!C693+December!C693</f>
        <v>157</v>
      </c>
      <c r="D693" s="5">
        <f>January!D693+February!D693+March!D693+April!D693+May!D693+June!D693+July!D693+August!D693+September!D693+October!D693+November!D693+December!D693</f>
        <v>135</v>
      </c>
      <c r="E693" s="5">
        <f>January!E693+February!E693+March!E693+April!E693+May!E693+June!E693+July!E693+August!E693+September!E693+October!E693+November!E693+December!E693</f>
        <v>9</v>
      </c>
      <c r="F693" s="5">
        <f>January!F693+February!F693+March!F693+April!F693+May!F693+June!F693+July!F693+August!F693+September!F693+October!F693+November!F693+December!F693</f>
        <v>13</v>
      </c>
      <c r="G693" s="5">
        <f>January!G693+February!G693+March!G693+April!G693+May!G693+June!G693+July!G693+August!G693+September!G693+October!G693+November!G693+December!G693</f>
        <v>0</v>
      </c>
    </row>
    <row r="694" spans="1:7" ht="30" customHeight="1" x14ac:dyDescent="0.25">
      <c r="A694" s="22" t="s">
        <v>63</v>
      </c>
      <c r="B694" s="14" t="s">
        <v>37</v>
      </c>
      <c r="C694" s="6">
        <f>January!C694+February!C694+March!C694+April!C694+May!C694+June!C694+July!C694+August!C694+September!C694+October!C694+November!C694+December!C694</f>
        <v>0</v>
      </c>
      <c r="D694" s="6">
        <f>January!D694+February!D694+March!D694+April!D694+May!D694+June!D694+July!D694+August!D694+September!D694+October!D694+November!D694+December!D694</f>
        <v>0</v>
      </c>
      <c r="E694" s="6">
        <f>January!E694+February!E694+March!E694+April!E694+May!E694+June!E694+July!E694+August!E694+September!E694+October!E694+November!E694+December!E694</f>
        <v>0</v>
      </c>
      <c r="F694" s="6">
        <f>January!F694+February!F694+March!F694+April!F694+May!F694+June!F694+July!F694+August!F694+September!F694+October!F694+November!F694+December!F694</f>
        <v>0</v>
      </c>
      <c r="G694" s="6">
        <f>January!G694+February!G694+March!G694+April!G694+May!G694+June!G694+July!G694+August!G694+September!G694+October!G694+November!G694+December!G694</f>
        <v>0</v>
      </c>
    </row>
    <row r="695" spans="1:7" ht="30" customHeight="1" x14ac:dyDescent="0.25">
      <c r="A695" s="21" t="s">
        <v>63</v>
      </c>
      <c r="B695" s="13" t="s">
        <v>38</v>
      </c>
      <c r="C695" s="5">
        <f>January!C695+February!C695+March!C695+April!C695+May!C695+June!C695+July!C695+August!C695+September!C695+October!C695+November!C695+December!C695</f>
        <v>0</v>
      </c>
      <c r="D695" s="5">
        <f>January!D695+February!D695+March!D695+April!D695+May!D695+June!D695+July!D695+August!D695+September!D695+October!D695+November!D695+December!D695</f>
        <v>0</v>
      </c>
      <c r="E695" s="5">
        <f>January!E695+February!E695+March!E695+April!E695+May!E695+June!E695+July!E695+August!E695+September!E695+October!E695+November!E695+December!E695</f>
        <v>0</v>
      </c>
      <c r="F695" s="5">
        <f>January!F695+February!F695+March!F695+April!F695+May!F695+June!F695+July!F695+August!F695+September!F695+October!F695+November!F695+December!F695</f>
        <v>0</v>
      </c>
      <c r="G695" s="5">
        <f>January!G695+February!G695+March!G695+April!G695+May!G695+June!G695+July!G695+August!G695+September!G695+October!G695+November!G695+December!G695</f>
        <v>0</v>
      </c>
    </row>
    <row r="696" spans="1:7" ht="30" customHeight="1" x14ac:dyDescent="0.25">
      <c r="A696" s="22" t="s">
        <v>63</v>
      </c>
      <c r="B696" s="14" t="s">
        <v>39</v>
      </c>
      <c r="C696" s="6">
        <f>January!C696+February!C696+March!C696+April!C696+May!C696+June!C696+July!C696+August!C696+September!C696+October!C696+November!C696+December!C696</f>
        <v>0</v>
      </c>
      <c r="D696" s="6">
        <f>January!D696+February!D696+March!D696+April!D696+May!D696+June!D696+July!D696+August!D696+September!D696+October!D696+November!D696+December!D696</f>
        <v>0</v>
      </c>
      <c r="E696" s="6">
        <f>January!E696+February!E696+March!E696+April!E696+May!E696+June!E696+July!E696+August!E696+September!E696+October!E696+November!E696+December!E696</f>
        <v>0</v>
      </c>
      <c r="F696" s="6">
        <f>January!F696+February!F696+March!F696+April!F696+May!F696+June!F696+July!F696+August!F696+September!F696+October!F696+November!F696+December!F696</f>
        <v>0</v>
      </c>
      <c r="G696" s="6">
        <f>January!G696+February!G696+March!G696+April!G696+May!G696+June!G696+July!G696+August!G696+September!G696+October!G696+November!G696+December!G696</f>
        <v>0</v>
      </c>
    </row>
    <row r="697" spans="1:7" ht="30" customHeight="1" x14ac:dyDescent="0.25">
      <c r="A697" s="21" t="s">
        <v>63</v>
      </c>
      <c r="B697" s="13" t="s">
        <v>40</v>
      </c>
      <c r="C697" s="5">
        <f>January!C697+February!C697+March!C697+April!C697+May!C697+June!C697+July!C697+August!C697+September!C697+October!C697+November!C697+December!C697</f>
        <v>0</v>
      </c>
      <c r="D697" s="5">
        <f>January!D697+February!D697+March!D697+April!D697+May!D697+June!D697+July!D697+August!D697+September!D697+October!D697+November!D697+December!D697</f>
        <v>0</v>
      </c>
      <c r="E697" s="5">
        <f>January!E697+February!E697+March!E697+April!E697+May!E697+June!E697+July!E697+August!E697+September!E697+October!E697+November!E697+December!E697</f>
        <v>0</v>
      </c>
      <c r="F697" s="5">
        <f>January!F697+February!F697+March!F697+April!F697+May!F697+June!F697+July!F697+August!F697+September!F697+October!F697+November!F697+December!F697</f>
        <v>0</v>
      </c>
      <c r="G697" s="5">
        <f>January!G697+February!G697+March!G697+April!G697+May!G697+June!G697+July!G697+August!G697+September!G697+October!G697+November!G697+December!G697</f>
        <v>0</v>
      </c>
    </row>
    <row r="698" spans="1:7" ht="30" customHeight="1" x14ac:dyDescent="0.25">
      <c r="A698" s="22" t="s">
        <v>63</v>
      </c>
      <c r="B698" s="14" t="s">
        <v>41</v>
      </c>
      <c r="C698" s="6">
        <f>January!C698+February!C698+March!C698+April!C698+May!C698+June!C698+July!C698+August!C698+September!C698+October!C698+November!C698+December!C698</f>
        <v>0</v>
      </c>
      <c r="D698" s="6">
        <f>January!D698+February!D698+March!D698+April!D698+May!D698+June!D698+July!D698+August!D698+September!D698+October!D698+November!D698+December!D698</f>
        <v>0</v>
      </c>
      <c r="E698" s="6">
        <f>January!E698+February!E698+March!E698+April!E698+May!E698+June!E698+July!E698+August!E698+September!E698+October!E698+November!E698+December!E698</f>
        <v>0</v>
      </c>
      <c r="F698" s="6">
        <f>January!F698+February!F698+March!F698+April!F698+May!F698+June!F698+July!F698+August!F698+September!F698+October!F698+November!F698+December!F698</f>
        <v>0</v>
      </c>
      <c r="G698" s="6">
        <f>January!G698+February!G698+March!G698+April!G698+May!G698+June!G698+July!G698+August!G698+September!G698+October!G698+November!G698+December!G698</f>
        <v>0</v>
      </c>
    </row>
    <row r="699" spans="1:7" ht="30" customHeight="1" x14ac:dyDescent="0.25">
      <c r="A699" s="21" t="s">
        <v>63</v>
      </c>
      <c r="B699" s="13" t="s">
        <v>42</v>
      </c>
      <c r="C699" s="5">
        <f>January!C699+February!C699+March!C699+April!C699+May!C699+June!C699+July!C699+August!C699+September!C699+October!C699+November!C699+December!C699</f>
        <v>0</v>
      </c>
      <c r="D699" s="5">
        <f>January!D699+February!D699+March!D699+April!D699+May!D699+June!D699+July!D699+August!D699+September!D699+October!D699+November!D699+December!D699</f>
        <v>0</v>
      </c>
      <c r="E699" s="5">
        <f>January!E699+February!E699+March!E699+April!E699+May!E699+June!E699+July!E699+August!E699+September!E699+October!E699+November!E699+December!E699</f>
        <v>0</v>
      </c>
      <c r="F699" s="5">
        <f>January!F699+February!F699+March!F699+April!F699+May!F699+June!F699+July!F699+August!F699+September!F699+October!F699+November!F699+December!F699</f>
        <v>0</v>
      </c>
      <c r="G699" s="5">
        <f>January!G699+February!G699+March!G699+April!G699+May!G699+June!G699+July!G699+August!G699+September!G699+October!G699+November!G699+December!G699</f>
        <v>0</v>
      </c>
    </row>
    <row r="700" spans="1:7" ht="30" customHeight="1" x14ac:dyDescent="0.25">
      <c r="A700" s="22" t="s">
        <v>63</v>
      </c>
      <c r="B700" s="14" t="s">
        <v>43</v>
      </c>
      <c r="C700" s="6">
        <f>January!C700+February!C700+March!C700+April!C700+May!C700+June!C700+July!C700+August!C700+September!C700+October!C700+November!C700+December!C700</f>
        <v>0</v>
      </c>
      <c r="D700" s="6">
        <f>January!D700+February!D700+March!D700+April!D700+May!D700+June!D700+July!D700+August!D700+September!D700+October!D700+November!D700+December!D700</f>
        <v>0</v>
      </c>
      <c r="E700" s="6">
        <f>January!E700+February!E700+March!E700+April!E700+May!E700+June!E700+July!E700+August!E700+September!E700+October!E700+November!E700+December!E700</f>
        <v>0</v>
      </c>
      <c r="F700" s="6">
        <f>January!F700+February!F700+March!F700+April!F700+May!F700+June!F700+July!F700+August!F700+September!F700+October!F700+November!F700+December!F700</f>
        <v>0</v>
      </c>
      <c r="G700" s="6">
        <f>January!G700+February!G700+March!G700+April!G700+May!G700+June!G700+July!G700+August!G700+September!G700+October!G700+November!G700+December!G700</f>
        <v>0</v>
      </c>
    </row>
    <row r="701" spans="1:7" ht="30" customHeight="1" x14ac:dyDescent="0.25">
      <c r="A701" s="21" t="s">
        <v>63</v>
      </c>
      <c r="B701" s="13" t="s">
        <v>44</v>
      </c>
      <c r="C701" s="5">
        <f>January!C701+February!C701+March!C701+April!C701+May!C701+June!C701+July!C701+August!C701+September!C701+October!C701+November!C701+December!C701</f>
        <v>0</v>
      </c>
      <c r="D701" s="5">
        <f>January!D701+February!D701+March!D701+April!D701+May!D701+June!D701+July!D701+August!D701+September!D701+October!D701+November!D701+December!D701</f>
        <v>0</v>
      </c>
      <c r="E701" s="5">
        <f>January!E701+February!E701+March!E701+April!E701+May!E701+June!E701+July!E701+August!E701+September!E701+October!E701+November!E701+December!E701</f>
        <v>0</v>
      </c>
      <c r="F701" s="5">
        <f>January!F701+February!F701+March!F701+April!F701+May!F701+June!F701+July!F701+August!F701+September!F701+October!F701+November!F701+December!F701</f>
        <v>0</v>
      </c>
      <c r="G701" s="5">
        <f>January!G701+February!G701+March!G701+April!G701+May!G701+June!G701+July!G701+August!G701+September!G701+October!G701+November!G701+December!G701</f>
        <v>0</v>
      </c>
    </row>
    <row r="702" spans="1:7" ht="30" customHeight="1" x14ac:dyDescent="0.25">
      <c r="A702" s="22" t="s">
        <v>63</v>
      </c>
      <c r="B702" s="14" t="s">
        <v>45</v>
      </c>
      <c r="C702" s="6">
        <f>January!C702+February!C702+March!C702+April!C702+May!C702+June!C702+July!C702+August!C702+September!C702+October!C702+November!C702+December!C702</f>
        <v>1073</v>
      </c>
      <c r="D702" s="6">
        <f>January!D702+February!D702+March!D702+April!D702+May!D702+June!D702+July!D702+August!D702+September!D702+October!D702+November!D702+December!D702</f>
        <v>170</v>
      </c>
      <c r="E702" s="6">
        <f>January!E702+February!E702+March!E702+April!E702+May!E702+June!E702+July!E702+August!E702+September!E702+October!E702+November!E702+December!E702</f>
        <v>84</v>
      </c>
      <c r="F702" s="6">
        <f>January!F702+February!F702+March!F702+April!F702+May!F702+June!F702+July!F702+August!F702+September!F702+October!F702+November!F702+December!F702</f>
        <v>819</v>
      </c>
      <c r="G702" s="6">
        <f>January!G702+February!G702+March!G702+April!G702+May!G702+June!G702+July!G702+August!G702+September!G702+October!G702+November!G702+December!G702</f>
        <v>0</v>
      </c>
    </row>
    <row r="703" spans="1:7" ht="30" customHeight="1" x14ac:dyDescent="0.25">
      <c r="A703" s="21" t="s">
        <v>63</v>
      </c>
      <c r="B703" s="13" t="s">
        <v>46</v>
      </c>
      <c r="C703" s="5">
        <f>January!C703+February!C703+March!C703+April!C703+May!C703+June!C703+July!C703+August!C703+September!C703+October!C703+November!C703+December!C703</f>
        <v>12</v>
      </c>
      <c r="D703" s="5">
        <f>January!D703+February!D703+March!D703+April!D703+May!D703+June!D703+July!D703+August!D703+September!D703+October!D703+November!D703+December!D703</f>
        <v>7</v>
      </c>
      <c r="E703" s="5">
        <f>January!E703+February!E703+March!E703+April!E703+May!E703+June!E703+July!E703+August!E703+September!E703+October!E703+November!E703+December!E703</f>
        <v>0</v>
      </c>
      <c r="F703" s="5">
        <f>January!F703+February!F703+March!F703+April!F703+May!F703+June!F703+July!F703+August!F703+September!F703+October!F703+November!F703+December!F703</f>
        <v>5</v>
      </c>
      <c r="G703" s="5">
        <f>January!G703+February!G703+March!G703+April!G703+May!G703+June!G703+July!G703+August!G703+September!G703+October!G703+November!G703+December!G703</f>
        <v>0</v>
      </c>
    </row>
    <row r="704" spans="1:7" ht="30" customHeight="1" x14ac:dyDescent="0.25">
      <c r="A704" s="19" t="s">
        <v>64</v>
      </c>
      <c r="B704" s="11" t="s">
        <v>8</v>
      </c>
      <c r="C704" s="3">
        <f>January!C704+February!C704+March!C704+April!C704+May!C704+June!C704+July!C704+August!C704+September!C704+October!C704+November!C704+December!C704</f>
        <v>198</v>
      </c>
      <c r="D704" s="3">
        <f>January!D704+February!D704+March!D704+April!D704+May!D704+June!D704+July!D704+August!D704+September!D704+October!D704+November!D704+December!D704</f>
        <v>196</v>
      </c>
      <c r="E704" s="3">
        <f>January!E704+February!E704+March!E704+April!E704+May!E704+June!E704+July!E704+August!E704+September!E704+October!E704+November!E704+December!E704</f>
        <v>0</v>
      </c>
      <c r="F704" s="3">
        <f>January!F704+February!F704+March!F704+April!F704+May!F704+June!F704+July!F704+August!F704+September!F704+October!F704+November!F704+December!F704</f>
        <v>2</v>
      </c>
      <c r="G704" s="3">
        <f>January!G704+February!G704+March!G704+April!G704+May!G704+June!G704+July!G704+August!G704+September!G704+October!G704+November!G704+December!G704</f>
        <v>0</v>
      </c>
    </row>
    <row r="705" spans="1:7" ht="30" customHeight="1" x14ac:dyDescent="0.25">
      <c r="A705" s="20" t="s">
        <v>64</v>
      </c>
      <c r="B705" s="12" t="s">
        <v>9</v>
      </c>
      <c r="C705" s="4">
        <f>January!C705+February!C705+March!C705+April!C705+May!C705+June!C705+July!C705+August!C705+September!C705+October!C705+November!C705+December!C705</f>
        <v>0</v>
      </c>
      <c r="D705" s="4">
        <f>January!D705+February!D705+March!D705+April!D705+May!D705+June!D705+July!D705+August!D705+September!D705+October!D705+November!D705+December!D705</f>
        <v>0</v>
      </c>
      <c r="E705" s="4">
        <f>January!E705+February!E705+March!E705+April!E705+May!E705+June!E705+July!E705+August!E705+September!E705+October!E705+November!E705+December!E705</f>
        <v>0</v>
      </c>
      <c r="F705" s="4">
        <f>January!F705+February!F705+March!F705+April!F705+May!F705+June!F705+July!F705+August!F705+September!F705+October!F705+November!F705+December!F705</f>
        <v>0</v>
      </c>
      <c r="G705" s="4">
        <f>January!G705+February!G705+March!G705+April!G705+May!G705+June!G705+July!G705+August!G705+September!G705+October!G705+November!G705+December!G705</f>
        <v>0</v>
      </c>
    </row>
    <row r="706" spans="1:7" ht="30" customHeight="1" x14ac:dyDescent="0.25">
      <c r="A706" s="19" t="s">
        <v>64</v>
      </c>
      <c r="B706" s="11" t="s">
        <v>10</v>
      </c>
      <c r="C706" s="3">
        <f>January!C706+February!C706+March!C706+April!C706+May!C706+June!C706+July!C706+August!C706+September!C706+October!C706+November!C706+December!C706</f>
        <v>0</v>
      </c>
      <c r="D706" s="3">
        <f>January!D706+February!D706+March!D706+April!D706+May!D706+June!D706+July!D706+August!D706+September!D706+October!D706+November!D706+December!D706</f>
        <v>0</v>
      </c>
      <c r="E706" s="3">
        <f>January!E706+February!E706+March!E706+April!E706+May!E706+June!E706+July!E706+August!E706+September!E706+October!E706+November!E706+December!E706</f>
        <v>0</v>
      </c>
      <c r="F706" s="3">
        <f>January!F706+February!F706+March!F706+April!F706+May!F706+June!F706+July!F706+August!F706+September!F706+October!F706+November!F706+December!F706</f>
        <v>0</v>
      </c>
      <c r="G706" s="3">
        <f>January!G706+February!G706+March!G706+April!G706+May!G706+June!G706+July!G706+August!G706+September!G706+October!G706+November!G706+December!G706</f>
        <v>0</v>
      </c>
    </row>
    <row r="707" spans="1:7" ht="30" customHeight="1" x14ac:dyDescent="0.25">
      <c r="A707" s="20" t="s">
        <v>64</v>
      </c>
      <c r="B707" s="12" t="s">
        <v>11</v>
      </c>
      <c r="C707" s="4">
        <f>January!C707+February!C707+March!C707+April!C707+May!C707+June!C707+July!C707+August!C707+September!C707+October!C707+November!C707+December!C707</f>
        <v>0</v>
      </c>
      <c r="D707" s="4">
        <f>January!D707+February!D707+March!D707+April!D707+May!D707+June!D707+July!D707+August!D707+September!D707+October!D707+November!D707+December!D707</f>
        <v>0</v>
      </c>
      <c r="E707" s="4">
        <f>January!E707+February!E707+March!E707+April!E707+May!E707+June!E707+July!E707+August!E707+September!E707+October!E707+November!E707+December!E707</f>
        <v>0</v>
      </c>
      <c r="F707" s="4">
        <f>January!F707+February!F707+March!F707+April!F707+May!F707+June!F707+July!F707+August!F707+September!F707+October!F707+November!F707+December!F707</f>
        <v>0</v>
      </c>
      <c r="G707" s="4">
        <f>January!G707+February!G707+March!G707+April!G707+May!G707+June!G707+July!G707+August!G707+September!G707+October!G707+November!G707+December!G707</f>
        <v>0</v>
      </c>
    </row>
    <row r="708" spans="1:7" ht="30" customHeight="1" x14ac:dyDescent="0.25">
      <c r="A708" s="19" t="s">
        <v>64</v>
      </c>
      <c r="B708" s="11" t="s">
        <v>12</v>
      </c>
      <c r="C708" s="3">
        <f>January!C708+February!C708+March!C708+April!C708+May!C708+June!C708+July!C708+August!C708+September!C708+October!C708+November!C708+December!C708</f>
        <v>0</v>
      </c>
      <c r="D708" s="3">
        <f>January!D708+February!D708+March!D708+April!D708+May!D708+June!D708+July!D708+August!D708+September!D708+October!D708+November!D708+December!D708</f>
        <v>0</v>
      </c>
      <c r="E708" s="3">
        <f>January!E708+February!E708+March!E708+April!E708+May!E708+June!E708+July!E708+August!E708+September!E708+October!E708+November!E708+December!E708</f>
        <v>0</v>
      </c>
      <c r="F708" s="3">
        <f>January!F708+February!F708+March!F708+April!F708+May!F708+June!F708+July!F708+August!F708+September!F708+October!F708+November!F708+December!F708</f>
        <v>0</v>
      </c>
      <c r="G708" s="3">
        <f>January!G708+February!G708+March!G708+April!G708+May!G708+June!G708+July!G708+August!G708+September!G708+October!G708+November!G708+December!G708</f>
        <v>0</v>
      </c>
    </row>
    <row r="709" spans="1:7" ht="30" customHeight="1" x14ac:dyDescent="0.25">
      <c r="A709" s="20" t="s">
        <v>64</v>
      </c>
      <c r="B709" s="12" t="s">
        <v>13</v>
      </c>
      <c r="C709" s="4">
        <f>January!C709+February!C709+March!C709+April!C709+May!C709+June!C709+July!C709+August!C709+September!C709+October!C709+November!C709+December!C709</f>
        <v>0</v>
      </c>
      <c r="D709" s="4">
        <f>January!D709+February!D709+March!D709+April!D709+May!D709+June!D709+July!D709+August!D709+September!D709+October!D709+November!D709+December!D709</f>
        <v>0</v>
      </c>
      <c r="E709" s="4">
        <f>January!E709+February!E709+March!E709+April!E709+May!E709+June!E709+July!E709+August!E709+September!E709+October!E709+November!E709+December!E709</f>
        <v>0</v>
      </c>
      <c r="F709" s="4">
        <f>January!F709+February!F709+March!F709+April!F709+May!F709+June!F709+July!F709+August!F709+September!F709+October!F709+November!F709+December!F709</f>
        <v>0</v>
      </c>
      <c r="G709" s="4">
        <f>January!G709+February!G709+March!G709+April!G709+May!G709+June!G709+July!G709+August!G709+September!G709+October!G709+November!G709+December!G709</f>
        <v>0</v>
      </c>
    </row>
    <row r="710" spans="1:7" ht="30" customHeight="1" x14ac:dyDescent="0.25">
      <c r="A710" s="19" t="s">
        <v>64</v>
      </c>
      <c r="B710" s="11" t="s">
        <v>14</v>
      </c>
      <c r="C710" s="3">
        <f>January!C710+February!C710+March!C710+April!C710+May!C710+June!C710+July!C710+August!C710+September!C710+October!C710+November!C710+December!C710</f>
        <v>0</v>
      </c>
      <c r="D710" s="3">
        <f>January!D710+February!D710+March!D710+April!D710+May!D710+June!D710+July!D710+August!D710+September!D710+October!D710+November!D710+December!D710</f>
        <v>0</v>
      </c>
      <c r="E710" s="3">
        <f>January!E710+February!E710+March!E710+April!E710+May!E710+June!E710+July!E710+August!E710+September!E710+October!E710+November!E710+December!E710</f>
        <v>0</v>
      </c>
      <c r="F710" s="3">
        <f>January!F710+February!F710+March!F710+April!F710+May!F710+June!F710+July!F710+August!F710+September!F710+October!F710+November!F710+December!F710</f>
        <v>0</v>
      </c>
      <c r="G710" s="3">
        <f>January!G710+February!G710+March!G710+April!G710+May!G710+June!G710+July!G710+August!G710+September!G710+October!G710+November!G710+December!G710</f>
        <v>0</v>
      </c>
    </row>
    <row r="711" spans="1:7" ht="30" customHeight="1" x14ac:dyDescent="0.25">
      <c r="A711" s="20" t="s">
        <v>64</v>
      </c>
      <c r="B711" s="12" t="s">
        <v>15</v>
      </c>
      <c r="C711" s="4">
        <f>January!C711+February!C711+March!C711+April!C711+May!C711+June!C711+July!C711+August!C711+September!C711+October!C711+November!C711+December!C711</f>
        <v>0</v>
      </c>
      <c r="D711" s="4">
        <f>January!D711+February!D711+March!D711+April!D711+May!D711+June!D711+July!D711+August!D711+September!D711+October!D711+November!D711+December!D711</f>
        <v>0</v>
      </c>
      <c r="E711" s="4">
        <f>January!E711+February!E711+March!E711+April!E711+May!E711+June!E711+July!E711+August!E711+September!E711+October!E711+November!E711+December!E711</f>
        <v>0</v>
      </c>
      <c r="F711" s="4">
        <f>January!F711+February!F711+March!F711+April!F711+May!F711+June!F711+July!F711+August!F711+September!F711+October!F711+November!F711+December!F711</f>
        <v>0</v>
      </c>
      <c r="G711" s="4">
        <f>January!G711+February!G711+March!G711+April!G711+May!G711+June!G711+July!G711+August!G711+September!G711+October!G711+November!G711+December!G711</f>
        <v>0</v>
      </c>
    </row>
    <row r="712" spans="1:7" ht="30" customHeight="1" x14ac:dyDescent="0.25">
      <c r="A712" s="19" t="s">
        <v>64</v>
      </c>
      <c r="B712" s="11" t="s">
        <v>16</v>
      </c>
      <c r="C712" s="3">
        <f>January!C712+February!C712+March!C712+April!C712+May!C712+June!C712+July!C712+August!C712+September!C712+October!C712+November!C712+December!C712</f>
        <v>0</v>
      </c>
      <c r="D712" s="3">
        <f>January!D712+February!D712+March!D712+April!D712+May!D712+June!D712+July!D712+August!D712+September!D712+October!D712+November!D712+December!D712</f>
        <v>0</v>
      </c>
      <c r="E712" s="3">
        <f>January!E712+February!E712+March!E712+April!E712+May!E712+June!E712+July!E712+August!E712+September!E712+October!E712+November!E712+December!E712</f>
        <v>0</v>
      </c>
      <c r="F712" s="3">
        <f>January!F712+February!F712+March!F712+April!F712+May!F712+June!F712+July!F712+August!F712+September!F712+October!F712+November!F712+December!F712</f>
        <v>0</v>
      </c>
      <c r="G712" s="3">
        <f>January!G712+February!G712+March!G712+April!G712+May!G712+June!G712+July!G712+August!G712+September!G712+October!G712+November!G712+December!G712</f>
        <v>0</v>
      </c>
    </row>
    <row r="713" spans="1:7" ht="30" customHeight="1" x14ac:dyDescent="0.25">
      <c r="A713" s="20" t="s">
        <v>64</v>
      </c>
      <c r="B713" s="12" t="s">
        <v>17</v>
      </c>
      <c r="C713" s="4">
        <f>January!C713+February!C713+March!C713+April!C713+May!C713+June!C713+July!C713+August!C713+September!C713+October!C713+November!C713+December!C713</f>
        <v>2</v>
      </c>
      <c r="D713" s="4">
        <f>January!D713+February!D713+March!D713+April!D713+May!D713+June!D713+July!D713+August!D713+September!D713+October!D713+November!D713+December!D713</f>
        <v>2</v>
      </c>
      <c r="E713" s="4">
        <f>January!E713+February!E713+March!E713+April!E713+May!E713+June!E713+July!E713+August!E713+September!E713+October!E713+November!E713+December!E713</f>
        <v>0</v>
      </c>
      <c r="F713" s="4">
        <f>January!F713+February!F713+March!F713+April!F713+May!F713+June!F713+July!F713+August!F713+September!F713+October!F713+November!F713+December!F713</f>
        <v>0</v>
      </c>
      <c r="G713" s="4">
        <f>January!G713+February!G713+March!G713+April!G713+May!G713+June!G713+July!G713+August!G713+September!G713+October!G713+November!G713+December!G713</f>
        <v>0</v>
      </c>
    </row>
    <row r="714" spans="1:7" ht="30" customHeight="1" x14ac:dyDescent="0.25">
      <c r="A714" s="19" t="s">
        <v>64</v>
      </c>
      <c r="B714" s="11" t="s">
        <v>18</v>
      </c>
      <c r="C714" s="3">
        <f>January!C714+February!C714+March!C714+April!C714+May!C714+June!C714+July!C714+August!C714+September!C714+October!C714+November!C714+December!C714</f>
        <v>26</v>
      </c>
      <c r="D714" s="3">
        <f>January!D714+February!D714+March!D714+April!D714+May!D714+June!D714+July!D714+August!D714+September!D714+October!D714+November!D714+December!D714</f>
        <v>23</v>
      </c>
      <c r="E714" s="3">
        <f>January!E714+February!E714+March!E714+April!E714+May!E714+June!E714+July!E714+August!E714+September!E714+October!E714+November!E714+December!E714</f>
        <v>3</v>
      </c>
      <c r="F714" s="3">
        <f>January!F714+February!F714+March!F714+April!F714+May!F714+June!F714+July!F714+August!F714+September!F714+October!F714+November!F714+December!F714</f>
        <v>0</v>
      </c>
      <c r="G714" s="3">
        <f>January!G714+February!G714+March!G714+April!G714+May!G714+June!G714+July!G714+August!G714+September!G714+October!G714+November!G714+December!G714</f>
        <v>0</v>
      </c>
    </row>
    <row r="715" spans="1:7" ht="30" customHeight="1" x14ac:dyDescent="0.25">
      <c r="A715" s="20" t="s">
        <v>64</v>
      </c>
      <c r="B715" s="12" t="s">
        <v>19</v>
      </c>
      <c r="C715" s="4">
        <f>January!C715+February!C715+March!C715+April!C715+May!C715+June!C715+July!C715+August!C715+September!C715+October!C715+November!C715+December!C715</f>
        <v>34</v>
      </c>
      <c r="D715" s="4">
        <f>January!D715+February!D715+March!D715+April!D715+May!D715+June!D715+July!D715+August!D715+September!D715+October!D715+November!D715+December!D715</f>
        <v>31</v>
      </c>
      <c r="E715" s="4">
        <f>January!E715+February!E715+March!E715+April!E715+May!E715+June!E715+July!E715+August!E715+September!E715+October!E715+November!E715+December!E715</f>
        <v>2</v>
      </c>
      <c r="F715" s="4">
        <f>January!F715+February!F715+March!F715+April!F715+May!F715+June!F715+July!F715+August!F715+September!F715+October!F715+November!F715+December!F715</f>
        <v>1</v>
      </c>
      <c r="G715" s="4">
        <f>January!G715+February!G715+March!G715+April!G715+May!G715+June!G715+July!G715+August!G715+September!G715+October!G715+November!G715+December!G715</f>
        <v>0</v>
      </c>
    </row>
    <row r="716" spans="1:7" ht="30" customHeight="1" x14ac:dyDescent="0.25">
      <c r="A716" s="19" t="s">
        <v>64</v>
      </c>
      <c r="B716" s="11" t="s">
        <v>20</v>
      </c>
      <c r="C716" s="3">
        <f>January!C716+February!C716+March!C716+April!C716+May!C716+June!C716+July!C716+August!C716+September!C716+October!C716+November!C716+December!C716</f>
        <v>87</v>
      </c>
      <c r="D716" s="3">
        <f>January!D716+February!D716+March!D716+April!D716+May!D716+June!D716+July!D716+August!D716+September!D716+October!D716+November!D716+December!D716</f>
        <v>66</v>
      </c>
      <c r="E716" s="3">
        <f>January!E716+February!E716+March!E716+April!E716+May!E716+June!E716+July!E716+August!E716+September!E716+October!E716+November!E716+December!E716</f>
        <v>11</v>
      </c>
      <c r="F716" s="3">
        <f>January!F716+February!F716+March!F716+April!F716+May!F716+June!F716+July!F716+August!F716+September!F716+October!F716+November!F716+December!F716</f>
        <v>10</v>
      </c>
      <c r="G716" s="3">
        <f>January!G716+February!G716+March!G716+April!G716+May!G716+June!G716+July!G716+August!G716+September!G716+October!G716+November!G716+December!G716</f>
        <v>0</v>
      </c>
    </row>
    <row r="717" spans="1:7" ht="30" customHeight="1" x14ac:dyDescent="0.25">
      <c r="A717" s="20" t="s">
        <v>64</v>
      </c>
      <c r="B717" s="12" t="s">
        <v>21</v>
      </c>
      <c r="C717" s="4">
        <f>January!C717+February!C717+March!C717+April!C717+May!C717+June!C717+July!C717+August!C717+September!C717+October!C717+November!C717+December!C717</f>
        <v>145</v>
      </c>
      <c r="D717" s="4">
        <f>January!D717+February!D717+March!D717+April!D717+May!D717+June!D717+July!D717+August!D717+September!D717+October!D717+November!D717+December!D717</f>
        <v>118</v>
      </c>
      <c r="E717" s="4">
        <f>January!E717+February!E717+March!E717+April!E717+May!E717+June!E717+July!E717+August!E717+September!E717+October!E717+November!E717+December!E717</f>
        <v>6</v>
      </c>
      <c r="F717" s="4">
        <f>January!F717+February!F717+March!F717+April!F717+May!F717+June!F717+July!F717+August!F717+September!F717+October!F717+November!F717+December!F717</f>
        <v>21</v>
      </c>
      <c r="G717" s="4">
        <f>January!G717+February!G717+March!G717+April!G717+May!G717+June!G717+July!G717+August!G717+September!G717+October!G717+November!G717+December!G717</f>
        <v>0</v>
      </c>
    </row>
    <row r="718" spans="1:7" ht="30" customHeight="1" x14ac:dyDescent="0.25">
      <c r="A718" s="19" t="s">
        <v>64</v>
      </c>
      <c r="B718" s="11" t="s">
        <v>22</v>
      </c>
      <c r="C718" s="3">
        <f>January!C718+February!C718+March!C718+April!C718+May!C718+June!C718+July!C718+August!C718+September!C718+October!C718+November!C718+December!C718</f>
        <v>1</v>
      </c>
      <c r="D718" s="3">
        <f>January!D718+February!D718+March!D718+April!D718+May!D718+June!D718+July!D718+August!D718+September!D718+October!D718+November!D718+December!D718</f>
        <v>0</v>
      </c>
      <c r="E718" s="3">
        <f>January!E718+February!E718+March!E718+April!E718+May!E718+June!E718+July!E718+August!E718+September!E718+October!E718+November!E718+December!E718</f>
        <v>1</v>
      </c>
      <c r="F718" s="3">
        <f>January!F718+February!F718+March!F718+April!F718+May!F718+June!F718+July!F718+August!F718+September!F718+October!F718+November!F718+December!F718</f>
        <v>0</v>
      </c>
      <c r="G718" s="3">
        <f>January!G718+February!G718+March!G718+April!G718+May!G718+June!G718+July!G718+August!G718+September!G718+October!G718+November!G718+December!G718</f>
        <v>0</v>
      </c>
    </row>
    <row r="719" spans="1:7" ht="30" customHeight="1" x14ac:dyDescent="0.25">
      <c r="A719" s="20" t="s">
        <v>64</v>
      </c>
      <c r="B719" s="12" t="s">
        <v>23</v>
      </c>
      <c r="C719" s="4">
        <f>January!C719+February!C719+March!C719+April!C719+May!C719+June!C719+July!C719+August!C719+September!C719+October!C719+November!C719+December!C719</f>
        <v>0</v>
      </c>
      <c r="D719" s="4">
        <f>January!D719+February!D719+March!D719+April!D719+May!D719+June!D719+July!D719+August!D719+September!D719+October!D719+November!D719+December!D719</f>
        <v>0</v>
      </c>
      <c r="E719" s="4">
        <f>January!E719+February!E719+March!E719+April!E719+May!E719+June!E719+July!E719+August!E719+September!E719+October!E719+November!E719+December!E719</f>
        <v>0</v>
      </c>
      <c r="F719" s="4">
        <f>January!F719+February!F719+March!F719+April!F719+May!F719+June!F719+July!F719+August!F719+September!F719+October!F719+November!F719+December!F719</f>
        <v>0</v>
      </c>
      <c r="G719" s="4">
        <f>January!G719+February!G719+March!G719+April!G719+May!G719+June!G719+July!G719+August!G719+September!G719+October!G719+November!G719+December!G719</f>
        <v>0</v>
      </c>
    </row>
    <row r="720" spans="1:7" ht="30" customHeight="1" x14ac:dyDescent="0.25">
      <c r="A720" s="19" t="s">
        <v>64</v>
      </c>
      <c r="B720" s="11" t="s">
        <v>24</v>
      </c>
      <c r="C720" s="3">
        <f>January!C720+February!C720+March!C720+April!C720+May!C720+June!C720+July!C720+August!C720+September!C720+October!C720+November!C720+December!C720</f>
        <v>0</v>
      </c>
      <c r="D720" s="3">
        <f>January!D720+February!D720+March!D720+April!D720+May!D720+June!D720+July!D720+August!D720+September!D720+October!D720+November!D720+December!D720</f>
        <v>0</v>
      </c>
      <c r="E720" s="3">
        <f>January!E720+February!E720+March!E720+April!E720+May!E720+June!E720+July!E720+August!E720+September!E720+October!E720+November!E720+December!E720</f>
        <v>0</v>
      </c>
      <c r="F720" s="3">
        <f>January!F720+February!F720+March!F720+April!F720+May!F720+June!F720+July!F720+August!F720+September!F720+October!F720+November!F720+December!F720</f>
        <v>0</v>
      </c>
      <c r="G720" s="3">
        <f>January!G720+February!G720+March!G720+April!G720+May!G720+June!G720+July!G720+August!G720+September!G720+October!G720+November!G720+December!G720</f>
        <v>0</v>
      </c>
    </row>
    <row r="721" spans="1:7" ht="30" customHeight="1" x14ac:dyDescent="0.25">
      <c r="A721" s="20" t="s">
        <v>64</v>
      </c>
      <c r="B721" s="12" t="s">
        <v>25</v>
      </c>
      <c r="C721" s="4">
        <f>January!C721+February!C721+March!C721+April!C721+May!C721+June!C721+July!C721+August!C721+September!C721+October!C721+November!C721+December!C721</f>
        <v>0</v>
      </c>
      <c r="D721" s="4">
        <f>January!D721+February!D721+March!D721+April!D721+May!D721+June!D721+July!D721+August!D721+September!D721+October!D721+November!D721+December!D721</f>
        <v>0</v>
      </c>
      <c r="E721" s="4">
        <f>January!E721+February!E721+March!E721+April!E721+May!E721+June!E721+July!E721+August!E721+September!E721+October!E721+November!E721+December!E721</f>
        <v>0</v>
      </c>
      <c r="F721" s="4">
        <f>January!F721+February!F721+March!F721+April!F721+May!F721+June!F721+July!F721+August!F721+September!F721+October!F721+November!F721+December!F721</f>
        <v>0</v>
      </c>
      <c r="G721" s="4">
        <f>January!G721+February!G721+March!G721+April!G721+May!G721+June!G721+July!G721+August!G721+September!G721+October!G721+November!G721+December!G721</f>
        <v>0</v>
      </c>
    </row>
    <row r="722" spans="1:7" ht="30" customHeight="1" x14ac:dyDescent="0.25">
      <c r="A722" s="19" t="s">
        <v>64</v>
      </c>
      <c r="B722" s="11" t="s">
        <v>26</v>
      </c>
      <c r="C722" s="3">
        <f>January!C722+February!C722+March!C722+April!C722+May!C722+June!C722+July!C722+August!C722+September!C722+October!C722+November!C722+December!C722</f>
        <v>0</v>
      </c>
      <c r="D722" s="3">
        <f>January!D722+February!D722+March!D722+April!D722+May!D722+June!D722+July!D722+August!D722+September!D722+October!D722+November!D722+December!D722</f>
        <v>0</v>
      </c>
      <c r="E722" s="3">
        <f>January!E722+February!E722+March!E722+April!E722+May!E722+June!E722+July!E722+August!E722+September!E722+October!E722+November!E722+December!E722</f>
        <v>0</v>
      </c>
      <c r="F722" s="3">
        <f>January!F722+February!F722+March!F722+April!F722+May!F722+June!F722+July!F722+August!F722+September!F722+October!F722+November!F722+December!F722</f>
        <v>0</v>
      </c>
      <c r="G722" s="3">
        <f>January!G722+February!G722+March!G722+April!G722+May!G722+June!G722+July!G722+August!G722+September!G722+October!G722+November!G722+December!G722</f>
        <v>0</v>
      </c>
    </row>
    <row r="723" spans="1:7" ht="30" customHeight="1" x14ac:dyDescent="0.25">
      <c r="A723" s="20" t="s">
        <v>64</v>
      </c>
      <c r="B723" s="12" t="s">
        <v>27</v>
      </c>
      <c r="C723" s="4">
        <f>January!C723+February!C723+March!C723+April!C723+May!C723+June!C723+July!C723+August!C723+September!C723+October!C723+November!C723+December!C723</f>
        <v>0</v>
      </c>
      <c r="D723" s="4">
        <f>January!D723+February!D723+March!D723+April!D723+May!D723+June!D723+July!D723+August!D723+September!D723+October!D723+November!D723+December!D723</f>
        <v>0</v>
      </c>
      <c r="E723" s="4">
        <f>January!E723+February!E723+March!E723+April!E723+May!E723+June!E723+July!E723+August!E723+September!E723+October!E723+November!E723+December!E723</f>
        <v>0</v>
      </c>
      <c r="F723" s="4">
        <f>January!F723+February!F723+March!F723+April!F723+May!F723+June!F723+July!F723+August!F723+September!F723+October!F723+November!F723+December!F723</f>
        <v>0</v>
      </c>
      <c r="G723" s="4">
        <f>January!G723+February!G723+March!G723+April!G723+May!G723+June!G723+July!G723+August!G723+September!G723+October!G723+November!G723+December!G723</f>
        <v>0</v>
      </c>
    </row>
    <row r="724" spans="1:7" ht="30" customHeight="1" x14ac:dyDescent="0.25">
      <c r="A724" s="19" t="s">
        <v>64</v>
      </c>
      <c r="B724" s="11" t="s">
        <v>28</v>
      </c>
      <c r="C724" s="3">
        <f>January!C724+February!C724+March!C724+April!C724+May!C724+June!C724+July!C724+August!C724+September!C724+October!C724+November!C724+December!C724</f>
        <v>0</v>
      </c>
      <c r="D724" s="3">
        <f>January!D724+February!D724+March!D724+April!D724+May!D724+June!D724+July!D724+August!D724+September!D724+October!D724+November!D724+December!D724</f>
        <v>0</v>
      </c>
      <c r="E724" s="3">
        <f>January!E724+February!E724+March!E724+April!E724+May!E724+June!E724+July!E724+August!E724+September!E724+October!E724+November!E724+December!E724</f>
        <v>0</v>
      </c>
      <c r="F724" s="3">
        <f>January!F724+February!F724+March!F724+April!F724+May!F724+June!F724+July!F724+August!F724+September!F724+October!F724+November!F724+December!F724</f>
        <v>0</v>
      </c>
      <c r="G724" s="3">
        <f>January!G724+February!G724+March!G724+April!G724+May!G724+June!G724+July!G724+August!G724+September!G724+October!G724+November!G724+December!G724</f>
        <v>0</v>
      </c>
    </row>
    <row r="725" spans="1:7" ht="30" customHeight="1" x14ac:dyDescent="0.25">
      <c r="A725" s="20" t="s">
        <v>64</v>
      </c>
      <c r="B725" s="12" t="s">
        <v>29</v>
      </c>
      <c r="C725" s="4">
        <f>January!C725+February!C725+March!C725+April!C725+May!C725+June!C725+July!C725+August!C725+September!C725+October!C725+November!C725+December!C725</f>
        <v>0</v>
      </c>
      <c r="D725" s="4">
        <f>January!D725+February!D725+March!D725+April!D725+May!D725+June!D725+July!D725+August!D725+September!D725+October!D725+November!D725+December!D725</f>
        <v>0</v>
      </c>
      <c r="E725" s="4">
        <f>January!E725+February!E725+March!E725+April!E725+May!E725+June!E725+July!E725+August!E725+September!E725+October!E725+November!E725+December!E725</f>
        <v>0</v>
      </c>
      <c r="F725" s="4">
        <f>January!F725+February!F725+March!F725+April!F725+May!F725+June!F725+July!F725+August!F725+September!F725+October!F725+November!F725+December!F725</f>
        <v>0</v>
      </c>
      <c r="G725" s="4">
        <f>January!G725+February!G725+March!G725+April!G725+May!G725+June!G725+July!G725+August!G725+September!G725+October!G725+November!G725+December!G725</f>
        <v>0</v>
      </c>
    </row>
    <row r="726" spans="1:7" ht="30" customHeight="1" x14ac:dyDescent="0.25">
      <c r="A726" s="19" t="s">
        <v>64</v>
      </c>
      <c r="B726" s="11" t="s">
        <v>30</v>
      </c>
      <c r="C726" s="3">
        <f>January!C726+February!C726+March!C726+April!C726+May!C726+June!C726+July!C726+August!C726+September!C726+October!C726+November!C726+December!C726</f>
        <v>0</v>
      </c>
      <c r="D726" s="3">
        <f>January!D726+February!D726+March!D726+April!D726+May!D726+June!D726+July!D726+August!D726+September!D726+October!D726+November!D726+December!D726</f>
        <v>0</v>
      </c>
      <c r="E726" s="3">
        <f>January!E726+February!E726+March!E726+April!E726+May!E726+June!E726+July!E726+August!E726+September!E726+October!E726+November!E726+December!E726</f>
        <v>0</v>
      </c>
      <c r="F726" s="3">
        <f>January!F726+February!F726+March!F726+April!F726+May!F726+June!F726+July!F726+August!F726+September!F726+October!F726+November!F726+December!F726</f>
        <v>0</v>
      </c>
      <c r="G726" s="3">
        <f>January!G726+February!G726+March!G726+April!G726+May!G726+June!G726+July!G726+August!G726+September!G726+October!G726+November!G726+December!G726</f>
        <v>0</v>
      </c>
    </row>
    <row r="727" spans="1:7" ht="30" customHeight="1" x14ac:dyDescent="0.25">
      <c r="A727" s="20" t="s">
        <v>64</v>
      </c>
      <c r="B727" s="12" t="s">
        <v>31</v>
      </c>
      <c r="C727" s="4">
        <f>January!C727+February!C727+March!C727+April!C727+May!C727+June!C727+July!C727+August!C727+September!C727+October!C727+November!C727+December!C727</f>
        <v>0</v>
      </c>
      <c r="D727" s="4">
        <f>January!D727+February!D727+March!D727+April!D727+May!D727+June!D727+July!D727+August!D727+September!D727+October!D727+November!D727+December!D727</f>
        <v>0</v>
      </c>
      <c r="E727" s="4">
        <f>January!E727+February!E727+March!E727+April!E727+May!E727+June!E727+July!E727+August!E727+September!E727+October!E727+November!E727+December!E727</f>
        <v>0</v>
      </c>
      <c r="F727" s="4">
        <f>January!F727+February!F727+March!F727+April!F727+May!F727+June!F727+July!F727+August!F727+September!F727+October!F727+November!F727+December!F727</f>
        <v>0</v>
      </c>
      <c r="G727" s="4">
        <f>January!G727+February!G727+March!G727+April!G727+May!G727+June!G727+July!G727+August!G727+September!G727+October!G727+November!G727+December!G727</f>
        <v>0</v>
      </c>
    </row>
    <row r="728" spans="1:7" ht="30" customHeight="1" x14ac:dyDescent="0.25">
      <c r="A728" s="19" t="s">
        <v>64</v>
      </c>
      <c r="B728" s="11" t="s">
        <v>32</v>
      </c>
      <c r="C728" s="3">
        <f>January!C728+February!C728+March!C728+April!C728+May!C728+June!C728+July!C728+August!C728+September!C728+October!C728+November!C728+December!C728</f>
        <v>0</v>
      </c>
      <c r="D728" s="3">
        <f>January!D728+February!D728+March!D728+April!D728+May!D728+June!D728+July!D728+August!D728+September!D728+October!D728+November!D728+December!D728</f>
        <v>0</v>
      </c>
      <c r="E728" s="3">
        <f>January!E728+February!E728+March!E728+April!E728+May!E728+June!E728+July!E728+August!E728+September!E728+October!E728+November!E728+December!E728</f>
        <v>0</v>
      </c>
      <c r="F728" s="3">
        <f>January!F728+February!F728+March!F728+April!F728+May!F728+June!F728+July!F728+August!F728+September!F728+October!F728+November!F728+December!F728</f>
        <v>0</v>
      </c>
      <c r="G728" s="3">
        <f>January!G728+February!G728+March!G728+April!G728+May!G728+June!G728+July!G728+August!G728+September!G728+October!G728+November!G728+December!G728</f>
        <v>0</v>
      </c>
    </row>
    <row r="729" spans="1:7" ht="30" customHeight="1" x14ac:dyDescent="0.25">
      <c r="A729" s="20" t="s">
        <v>64</v>
      </c>
      <c r="B729" s="12" t="s">
        <v>33</v>
      </c>
      <c r="C729" s="4">
        <f>January!C729+February!C729+March!C729+April!C729+May!C729+June!C729+July!C729+August!C729+September!C729+October!C729+November!C729+December!C729</f>
        <v>0</v>
      </c>
      <c r="D729" s="4">
        <f>January!D729+February!D729+March!D729+April!D729+May!D729+June!D729+July!D729+August!D729+September!D729+October!D729+November!D729+December!D729</f>
        <v>0</v>
      </c>
      <c r="E729" s="4">
        <f>January!E729+February!E729+March!E729+April!E729+May!E729+June!E729+July!E729+August!E729+September!E729+October!E729+November!E729+December!E729</f>
        <v>0</v>
      </c>
      <c r="F729" s="4">
        <f>January!F729+February!F729+March!F729+April!F729+May!F729+June!F729+July!F729+August!F729+September!F729+October!F729+November!F729+December!F729</f>
        <v>0</v>
      </c>
      <c r="G729" s="4">
        <f>January!G729+February!G729+March!G729+April!G729+May!G729+June!G729+July!G729+August!G729+September!G729+October!G729+November!G729+December!G729</f>
        <v>0</v>
      </c>
    </row>
    <row r="730" spans="1:7" ht="30" customHeight="1" x14ac:dyDescent="0.25">
      <c r="A730" s="19" t="s">
        <v>64</v>
      </c>
      <c r="B730" s="11" t="s">
        <v>34</v>
      </c>
      <c r="C730" s="3">
        <f>January!C730+February!C730+March!C730+April!C730+May!C730+June!C730+July!C730+August!C730+September!C730+October!C730+November!C730+December!C730</f>
        <v>0</v>
      </c>
      <c r="D730" s="3">
        <f>January!D730+February!D730+March!D730+April!D730+May!D730+June!D730+July!D730+August!D730+September!D730+October!D730+November!D730+December!D730</f>
        <v>0</v>
      </c>
      <c r="E730" s="3">
        <f>January!E730+February!E730+March!E730+April!E730+May!E730+June!E730+July!E730+August!E730+September!E730+October!E730+November!E730+December!E730</f>
        <v>0</v>
      </c>
      <c r="F730" s="3">
        <f>January!F730+February!F730+March!F730+April!F730+May!F730+June!F730+July!F730+August!F730+September!F730+October!F730+November!F730+December!F730</f>
        <v>0</v>
      </c>
      <c r="G730" s="3">
        <f>January!G730+February!G730+March!G730+April!G730+May!G730+June!G730+July!G730+August!G730+September!G730+October!G730+November!G730+December!G730</f>
        <v>0</v>
      </c>
    </row>
    <row r="731" spans="1:7" ht="30" customHeight="1" x14ac:dyDescent="0.25">
      <c r="A731" s="20" t="s">
        <v>64</v>
      </c>
      <c r="B731" s="12" t="s">
        <v>35</v>
      </c>
      <c r="C731" s="4">
        <f>January!C731+February!C731+March!C731+April!C731+May!C731+June!C731+July!C731+August!C731+September!C731+October!C731+November!C731+December!C731</f>
        <v>0</v>
      </c>
      <c r="D731" s="4">
        <f>January!D731+February!D731+March!D731+April!D731+May!D731+June!D731+July!D731+August!D731+September!D731+October!D731+November!D731+December!D731</f>
        <v>0</v>
      </c>
      <c r="E731" s="4">
        <f>January!E731+February!E731+March!E731+April!E731+May!E731+June!E731+July!E731+August!E731+September!E731+October!E731+November!E731+December!E731</f>
        <v>0</v>
      </c>
      <c r="F731" s="4">
        <f>January!F731+February!F731+March!F731+April!F731+May!F731+June!F731+July!F731+August!F731+September!F731+October!F731+November!F731+December!F731</f>
        <v>0</v>
      </c>
      <c r="G731" s="4">
        <f>January!G731+February!G731+March!G731+April!G731+May!G731+June!G731+July!G731+August!G731+September!G731+October!G731+November!G731+December!G731</f>
        <v>0</v>
      </c>
    </row>
    <row r="732" spans="1:7" ht="30" customHeight="1" x14ac:dyDescent="0.25">
      <c r="A732" s="19" t="s">
        <v>64</v>
      </c>
      <c r="B732" s="11" t="s">
        <v>36</v>
      </c>
      <c r="C732" s="3">
        <f>January!C732+February!C732+March!C732+April!C732+May!C732+June!C732+July!C732+August!C732+September!C732+October!C732+November!C732+December!C732</f>
        <v>34</v>
      </c>
      <c r="D732" s="3">
        <f>January!D732+February!D732+March!D732+April!D732+May!D732+June!D732+July!D732+August!D732+September!D732+October!D732+November!D732+December!D732</f>
        <v>32</v>
      </c>
      <c r="E732" s="3">
        <f>January!E732+February!E732+March!E732+April!E732+May!E732+June!E732+July!E732+August!E732+September!E732+October!E732+November!E732+December!E732</f>
        <v>0</v>
      </c>
      <c r="F732" s="3">
        <f>January!F732+February!F732+March!F732+April!F732+May!F732+June!F732+July!F732+August!F732+September!F732+October!F732+November!F732+December!F732</f>
        <v>2</v>
      </c>
      <c r="G732" s="3">
        <f>January!G732+February!G732+March!G732+April!G732+May!G732+June!G732+July!G732+August!G732+September!G732+October!G732+November!G732+December!G732</f>
        <v>0</v>
      </c>
    </row>
    <row r="733" spans="1:7" ht="30" customHeight="1" x14ac:dyDescent="0.25">
      <c r="A733" s="20" t="s">
        <v>64</v>
      </c>
      <c r="B733" s="12" t="s">
        <v>37</v>
      </c>
      <c r="C733" s="4">
        <f>January!C733+February!C733+March!C733+April!C733+May!C733+June!C733+July!C733+August!C733+September!C733+October!C733+November!C733+December!C733</f>
        <v>0</v>
      </c>
      <c r="D733" s="4">
        <f>January!D733+February!D733+March!D733+April!D733+May!D733+June!D733+July!D733+August!D733+September!D733+October!D733+November!D733+December!D733</f>
        <v>0</v>
      </c>
      <c r="E733" s="4">
        <f>January!E733+February!E733+March!E733+April!E733+May!E733+June!E733+July!E733+August!E733+September!E733+October!E733+November!E733+December!E733</f>
        <v>0</v>
      </c>
      <c r="F733" s="4">
        <f>January!F733+February!F733+March!F733+April!F733+May!F733+June!F733+July!F733+August!F733+September!F733+October!F733+November!F733+December!F733</f>
        <v>0</v>
      </c>
      <c r="G733" s="4">
        <f>January!G733+February!G733+March!G733+April!G733+May!G733+June!G733+July!G733+August!G733+September!G733+October!G733+November!G733+December!G733</f>
        <v>0</v>
      </c>
    </row>
    <row r="734" spans="1:7" ht="30" customHeight="1" x14ac:dyDescent="0.25">
      <c r="A734" s="19" t="s">
        <v>64</v>
      </c>
      <c r="B734" s="11" t="s">
        <v>38</v>
      </c>
      <c r="C734" s="3">
        <f>January!C734+February!C734+March!C734+April!C734+May!C734+June!C734+July!C734+August!C734+September!C734+October!C734+November!C734+December!C734</f>
        <v>0</v>
      </c>
      <c r="D734" s="3">
        <f>January!D734+February!D734+March!D734+April!D734+May!D734+June!D734+July!D734+August!D734+September!D734+October!D734+November!D734+December!D734</f>
        <v>0</v>
      </c>
      <c r="E734" s="3">
        <f>January!E734+February!E734+March!E734+April!E734+May!E734+June!E734+July!E734+August!E734+September!E734+October!E734+November!E734+December!E734</f>
        <v>0</v>
      </c>
      <c r="F734" s="3">
        <f>January!F734+February!F734+March!F734+April!F734+May!F734+June!F734+July!F734+August!F734+September!F734+October!F734+November!F734+December!F734</f>
        <v>0</v>
      </c>
      <c r="G734" s="3">
        <f>January!G734+February!G734+March!G734+April!G734+May!G734+June!G734+July!G734+August!G734+September!G734+October!G734+November!G734+December!G734</f>
        <v>0</v>
      </c>
    </row>
    <row r="735" spans="1:7" ht="30" customHeight="1" x14ac:dyDescent="0.25">
      <c r="A735" s="20" t="s">
        <v>64</v>
      </c>
      <c r="B735" s="12" t="s">
        <v>39</v>
      </c>
      <c r="C735" s="4">
        <f>January!C735+February!C735+March!C735+April!C735+May!C735+June!C735+July!C735+August!C735+September!C735+October!C735+November!C735+December!C735</f>
        <v>0</v>
      </c>
      <c r="D735" s="4">
        <f>January!D735+February!D735+March!D735+April!D735+May!D735+June!D735+July!D735+August!D735+September!D735+October!D735+November!D735+December!D735</f>
        <v>0</v>
      </c>
      <c r="E735" s="4">
        <f>January!E735+February!E735+March!E735+April!E735+May!E735+June!E735+July!E735+August!E735+September!E735+October!E735+November!E735+December!E735</f>
        <v>0</v>
      </c>
      <c r="F735" s="4">
        <f>January!F735+February!F735+March!F735+April!F735+May!F735+June!F735+July!F735+August!F735+September!F735+October!F735+November!F735+December!F735</f>
        <v>0</v>
      </c>
      <c r="G735" s="4">
        <f>January!G735+February!G735+March!G735+April!G735+May!G735+June!G735+July!G735+August!G735+September!G735+October!G735+November!G735+December!G735</f>
        <v>0</v>
      </c>
    </row>
    <row r="736" spans="1:7" ht="30" customHeight="1" x14ac:dyDescent="0.25">
      <c r="A736" s="19" t="s">
        <v>64</v>
      </c>
      <c r="B736" s="11" t="s">
        <v>40</v>
      </c>
      <c r="C736" s="3">
        <f>January!C736+February!C736+March!C736+April!C736+May!C736+June!C736+July!C736+August!C736+September!C736+October!C736+November!C736+December!C736</f>
        <v>0</v>
      </c>
      <c r="D736" s="3">
        <f>January!D736+February!D736+March!D736+April!D736+May!D736+June!D736+July!D736+August!D736+September!D736+October!D736+November!D736+December!D736</f>
        <v>0</v>
      </c>
      <c r="E736" s="3">
        <f>January!E736+February!E736+March!E736+April!E736+May!E736+June!E736+July!E736+August!E736+September!E736+October!E736+November!E736+December!E736</f>
        <v>0</v>
      </c>
      <c r="F736" s="3">
        <f>January!F736+February!F736+March!F736+April!F736+May!F736+June!F736+July!F736+August!F736+September!F736+October!F736+November!F736+December!F736</f>
        <v>0</v>
      </c>
      <c r="G736" s="3">
        <f>January!G736+February!G736+March!G736+April!G736+May!G736+June!G736+July!G736+August!G736+September!G736+October!G736+November!G736+December!G736</f>
        <v>0</v>
      </c>
    </row>
    <row r="737" spans="1:7" ht="30" customHeight="1" x14ac:dyDescent="0.25">
      <c r="A737" s="20" t="s">
        <v>64</v>
      </c>
      <c r="B737" s="12" t="s">
        <v>41</v>
      </c>
      <c r="C737" s="4">
        <f>January!C737+February!C737+March!C737+April!C737+May!C737+June!C737+July!C737+August!C737+September!C737+October!C737+November!C737+December!C737</f>
        <v>0</v>
      </c>
      <c r="D737" s="4">
        <f>January!D737+February!D737+March!D737+April!D737+May!D737+June!D737+July!D737+August!D737+September!D737+October!D737+November!D737+December!D737</f>
        <v>0</v>
      </c>
      <c r="E737" s="4">
        <f>January!E737+February!E737+March!E737+April!E737+May!E737+June!E737+July!E737+August!E737+September!E737+October!E737+November!E737+December!E737</f>
        <v>0</v>
      </c>
      <c r="F737" s="4">
        <f>January!F737+February!F737+March!F737+April!F737+May!F737+June!F737+July!F737+August!F737+September!F737+October!F737+November!F737+December!F737</f>
        <v>0</v>
      </c>
      <c r="G737" s="4">
        <f>January!G737+February!G737+March!G737+April!G737+May!G737+June!G737+July!G737+August!G737+September!G737+October!G737+November!G737+December!G737</f>
        <v>0</v>
      </c>
    </row>
    <row r="738" spans="1:7" ht="30" customHeight="1" x14ac:dyDescent="0.25">
      <c r="A738" s="19" t="s">
        <v>64</v>
      </c>
      <c r="B738" s="11" t="s">
        <v>42</v>
      </c>
      <c r="C738" s="3">
        <f>January!C738+February!C738+March!C738+April!C738+May!C738+June!C738+July!C738+August!C738+September!C738+October!C738+November!C738+December!C738</f>
        <v>0</v>
      </c>
      <c r="D738" s="3">
        <f>January!D738+February!D738+March!D738+April!D738+May!D738+June!D738+July!D738+August!D738+September!D738+October!D738+November!D738+December!D738</f>
        <v>0</v>
      </c>
      <c r="E738" s="3">
        <f>January!E738+February!E738+March!E738+April!E738+May!E738+June!E738+July!E738+August!E738+September!E738+October!E738+November!E738+December!E738</f>
        <v>0</v>
      </c>
      <c r="F738" s="3">
        <f>January!F738+February!F738+March!F738+April!F738+May!F738+June!F738+July!F738+August!F738+September!F738+October!F738+November!F738+December!F738</f>
        <v>0</v>
      </c>
      <c r="G738" s="3">
        <f>January!G738+February!G738+March!G738+April!G738+May!G738+June!G738+July!G738+August!G738+September!G738+October!G738+November!G738+December!G738</f>
        <v>0</v>
      </c>
    </row>
    <row r="739" spans="1:7" ht="30" customHeight="1" x14ac:dyDescent="0.25">
      <c r="A739" s="20" t="s">
        <v>64</v>
      </c>
      <c r="B739" s="12" t="s">
        <v>43</v>
      </c>
      <c r="C739" s="4">
        <f>January!C739+February!C739+March!C739+April!C739+May!C739+June!C739+July!C739+August!C739+September!C739+October!C739+November!C739+December!C739</f>
        <v>0</v>
      </c>
      <c r="D739" s="4">
        <f>January!D739+February!D739+March!D739+April!D739+May!D739+June!D739+July!D739+August!D739+September!D739+October!D739+November!D739+December!D739</f>
        <v>0</v>
      </c>
      <c r="E739" s="4">
        <f>January!E739+February!E739+March!E739+April!E739+May!E739+June!E739+July!E739+August!E739+September!E739+October!E739+November!E739+December!E739</f>
        <v>0</v>
      </c>
      <c r="F739" s="4">
        <f>January!F739+February!F739+March!F739+April!F739+May!F739+June!F739+July!F739+August!F739+September!F739+October!F739+November!F739+December!F739</f>
        <v>0</v>
      </c>
      <c r="G739" s="4">
        <f>January!G739+February!G739+March!G739+April!G739+May!G739+June!G739+July!G739+August!G739+September!G739+October!G739+November!G739+December!G739</f>
        <v>0</v>
      </c>
    </row>
    <row r="740" spans="1:7" ht="30" customHeight="1" x14ac:dyDescent="0.25">
      <c r="A740" s="19" t="s">
        <v>64</v>
      </c>
      <c r="B740" s="11" t="s">
        <v>44</v>
      </c>
      <c r="C740" s="3">
        <f>January!C740+February!C740+March!C740+April!C740+May!C740+June!C740+July!C740+August!C740+September!C740+October!C740+November!C740+December!C740</f>
        <v>0</v>
      </c>
      <c r="D740" s="3">
        <f>January!D740+February!D740+March!D740+April!D740+May!D740+June!D740+July!D740+August!D740+September!D740+October!D740+November!D740+December!D740</f>
        <v>0</v>
      </c>
      <c r="E740" s="3">
        <f>January!E740+February!E740+March!E740+April!E740+May!E740+June!E740+July!E740+August!E740+September!E740+October!E740+November!E740+December!E740</f>
        <v>0</v>
      </c>
      <c r="F740" s="3">
        <f>January!F740+February!F740+March!F740+April!F740+May!F740+June!F740+July!F740+August!F740+September!F740+October!F740+November!F740+December!F740</f>
        <v>0</v>
      </c>
      <c r="G740" s="3">
        <f>January!G740+February!G740+March!G740+April!G740+May!G740+June!G740+July!G740+August!G740+September!G740+October!G740+November!G740+December!G740</f>
        <v>0</v>
      </c>
    </row>
    <row r="741" spans="1:7" ht="30" customHeight="1" x14ac:dyDescent="0.25">
      <c r="A741" s="20" t="s">
        <v>64</v>
      </c>
      <c r="B741" s="12" t="s">
        <v>45</v>
      </c>
      <c r="C741" s="4">
        <f>January!C741+February!C741+March!C741+April!C741+May!C741+June!C741+July!C741+August!C741+September!C741+October!C741+November!C741+December!C741</f>
        <v>0</v>
      </c>
      <c r="D741" s="4">
        <f>January!D741+February!D741+March!D741+April!D741+May!D741+June!D741+July!D741+August!D741+September!D741+October!D741+November!D741+December!D741</f>
        <v>0</v>
      </c>
      <c r="E741" s="4">
        <f>January!E741+February!E741+March!E741+April!E741+May!E741+June!E741+July!E741+August!E741+September!E741+October!E741+November!E741+December!E741</f>
        <v>0</v>
      </c>
      <c r="F741" s="4">
        <f>January!F741+February!F741+March!F741+April!F741+May!F741+June!F741+July!F741+August!F741+September!F741+October!F741+November!F741+December!F741</f>
        <v>0</v>
      </c>
      <c r="G741" s="4">
        <f>January!G741+February!G741+March!G741+April!G741+May!G741+June!G741+July!G741+August!G741+September!G741+October!G741+November!G741+December!G741</f>
        <v>0</v>
      </c>
    </row>
    <row r="742" spans="1:7" ht="30" customHeight="1" x14ac:dyDescent="0.25">
      <c r="A742" s="19" t="s">
        <v>64</v>
      </c>
      <c r="B742" s="11" t="s">
        <v>46</v>
      </c>
      <c r="C742" s="3">
        <f>January!C742+February!C742+March!C742+April!C742+May!C742+June!C742+July!C742+August!C742+September!C742+October!C742+November!C742+December!C742</f>
        <v>0</v>
      </c>
      <c r="D742" s="3">
        <f>January!D742+February!D742+March!D742+April!D742+May!D742+June!D742+July!D742+August!D742+September!D742+October!D742+November!D742+December!D742</f>
        <v>0</v>
      </c>
      <c r="E742" s="3">
        <f>January!E742+February!E742+March!E742+April!E742+May!E742+June!E742+July!E742+August!E742+September!E742+October!E742+November!E742+December!E742</f>
        <v>0</v>
      </c>
      <c r="F742" s="3">
        <f>January!F742+February!F742+March!F742+April!F742+May!F742+June!F742+July!F742+August!F742+September!F742+October!F742+November!F742+December!F742</f>
        <v>0</v>
      </c>
      <c r="G742" s="3">
        <f>January!G742+February!G742+March!G742+April!G742+May!G742+June!G742+July!G742+August!G742+September!G742+October!G742+November!G742+December!G742</f>
        <v>0</v>
      </c>
    </row>
    <row r="743" spans="1:7" ht="30" customHeight="1" x14ac:dyDescent="0.25">
      <c r="A743" s="21" t="s">
        <v>65</v>
      </c>
      <c r="B743" s="13" t="s">
        <v>8</v>
      </c>
      <c r="C743" s="5">
        <f>January!C743+February!C743+March!C743+April!C743+May!C743+June!C743+July!C743+August!C743+September!C743+October!C743+November!C743+December!C743</f>
        <v>20266</v>
      </c>
      <c r="D743" s="5">
        <f>January!D743+February!D743+March!D743+April!D743+May!D743+June!D743+July!D743+August!D743+September!D743+October!D743+November!D743+December!D743</f>
        <v>12600</v>
      </c>
      <c r="E743" s="5">
        <f>January!E743+February!E743+March!E743+April!E743+May!E743+June!E743+July!E743+August!E743+September!E743+October!E743+November!E743+December!E743</f>
        <v>477</v>
      </c>
      <c r="F743" s="5">
        <f>January!F743+February!F743+March!F743+April!F743+May!F743+June!F743+July!F743+August!F743+September!F743+October!F743+November!F743+December!F743</f>
        <v>7188</v>
      </c>
      <c r="G743" s="5">
        <f>January!G743+February!G743+March!G743+April!G743+May!G743+June!G743+July!G743+August!G743+September!G743+October!G743+November!G743+December!G743</f>
        <v>1</v>
      </c>
    </row>
    <row r="744" spans="1:7" ht="30" customHeight="1" x14ac:dyDescent="0.25">
      <c r="A744" s="22" t="s">
        <v>65</v>
      </c>
      <c r="B744" s="14" t="s">
        <v>9</v>
      </c>
      <c r="C744" s="6">
        <f>January!C744+February!C744+March!C744+April!C744+May!C744+June!C744+July!C744+August!C744+September!C744+October!C744+November!C744+December!C744</f>
        <v>0</v>
      </c>
      <c r="D744" s="6">
        <f>January!D744+February!D744+March!D744+April!D744+May!D744+June!D744+July!D744+August!D744+September!D744+October!D744+November!D744+December!D744</f>
        <v>0</v>
      </c>
      <c r="E744" s="6">
        <f>January!E744+February!E744+March!E744+April!E744+May!E744+June!E744+July!E744+August!E744+September!E744+October!E744+November!E744+December!E744</f>
        <v>0</v>
      </c>
      <c r="F744" s="6">
        <f>January!F744+February!F744+March!F744+April!F744+May!F744+June!F744+July!F744+August!F744+September!F744+October!F744+November!F744+December!F744</f>
        <v>0</v>
      </c>
      <c r="G744" s="6">
        <f>January!G744+February!G744+March!G744+April!G744+May!G744+June!G744+July!G744+August!G744+September!G744+October!G744+November!G744+December!G744</f>
        <v>0</v>
      </c>
    </row>
    <row r="745" spans="1:7" ht="30" customHeight="1" x14ac:dyDescent="0.25">
      <c r="A745" s="21" t="s">
        <v>65</v>
      </c>
      <c r="B745" s="13" t="s">
        <v>10</v>
      </c>
      <c r="C745" s="5">
        <f>January!C745+February!C745+March!C745+April!C745+May!C745+June!C745+July!C745+August!C745+September!C745+October!C745+November!C745+December!C745</f>
        <v>0</v>
      </c>
      <c r="D745" s="5">
        <f>January!D745+February!D745+March!D745+April!D745+May!D745+June!D745+July!D745+August!D745+September!D745+October!D745+November!D745+December!D745</f>
        <v>0</v>
      </c>
      <c r="E745" s="5">
        <f>January!E745+February!E745+March!E745+April!E745+May!E745+June!E745+July!E745+August!E745+September!E745+October!E745+November!E745+December!E745</f>
        <v>0</v>
      </c>
      <c r="F745" s="5">
        <f>January!F745+February!F745+March!F745+April!F745+May!F745+June!F745+July!F745+August!F745+September!F745+October!F745+November!F745+December!F745</f>
        <v>0</v>
      </c>
      <c r="G745" s="5">
        <f>January!G745+February!G745+March!G745+April!G745+May!G745+June!G745+July!G745+August!G745+September!G745+October!G745+November!G745+December!G745</f>
        <v>0</v>
      </c>
    </row>
    <row r="746" spans="1:7" ht="30" customHeight="1" x14ac:dyDescent="0.25">
      <c r="A746" s="22" t="s">
        <v>65</v>
      </c>
      <c r="B746" s="14" t="s">
        <v>11</v>
      </c>
      <c r="C746" s="6">
        <f>January!C746+February!C746+March!C746+April!C746+May!C746+June!C746+July!C746+August!C746+September!C746+October!C746+November!C746+December!C746</f>
        <v>5</v>
      </c>
      <c r="D746" s="6">
        <f>January!D746+February!D746+March!D746+April!D746+May!D746+June!D746+July!D746+August!D746+September!D746+October!D746+November!D746+December!D746</f>
        <v>0</v>
      </c>
      <c r="E746" s="6">
        <f>January!E746+February!E746+March!E746+April!E746+May!E746+June!E746+July!E746+August!E746+September!E746+October!E746+November!E746+December!E746</f>
        <v>0</v>
      </c>
      <c r="F746" s="6">
        <f>January!F746+February!F746+March!F746+April!F746+May!F746+June!F746+July!F746+August!F746+September!F746+October!F746+November!F746+December!F746</f>
        <v>5</v>
      </c>
      <c r="G746" s="6">
        <f>January!G746+February!G746+March!G746+April!G746+May!G746+June!G746+July!G746+August!G746+September!G746+October!G746+November!G746+December!G746</f>
        <v>0</v>
      </c>
    </row>
    <row r="747" spans="1:7" ht="30" customHeight="1" x14ac:dyDescent="0.25">
      <c r="A747" s="21" t="s">
        <v>65</v>
      </c>
      <c r="B747" s="13" t="s">
        <v>12</v>
      </c>
      <c r="C747" s="5">
        <f>January!C747+February!C747+March!C747+April!C747+May!C747+June!C747+July!C747+August!C747+September!C747+October!C747+November!C747+December!C747</f>
        <v>0</v>
      </c>
      <c r="D747" s="5">
        <f>January!D747+February!D747+March!D747+April!D747+May!D747+June!D747+July!D747+August!D747+September!D747+October!D747+November!D747+December!D747</f>
        <v>0</v>
      </c>
      <c r="E747" s="5">
        <f>January!E747+February!E747+March!E747+April!E747+May!E747+June!E747+July!E747+August!E747+September!E747+October!E747+November!E747+December!E747</f>
        <v>0</v>
      </c>
      <c r="F747" s="5">
        <f>January!F747+February!F747+March!F747+April!F747+May!F747+June!F747+July!F747+August!F747+September!F747+October!F747+November!F747+December!F747</f>
        <v>0</v>
      </c>
      <c r="G747" s="5">
        <f>January!G747+February!G747+March!G747+April!G747+May!G747+June!G747+July!G747+August!G747+September!G747+October!G747+November!G747+December!G747</f>
        <v>0</v>
      </c>
    </row>
    <row r="748" spans="1:7" ht="30" customHeight="1" x14ac:dyDescent="0.25">
      <c r="A748" s="22" t="s">
        <v>65</v>
      </c>
      <c r="B748" s="14" t="s">
        <v>13</v>
      </c>
      <c r="C748" s="6">
        <f>January!C748+February!C748+March!C748+April!C748+May!C748+June!C748+July!C748+August!C748+September!C748+October!C748+November!C748+December!C748</f>
        <v>0</v>
      </c>
      <c r="D748" s="6">
        <f>January!D748+February!D748+March!D748+April!D748+May!D748+June!D748+July!D748+August!D748+September!D748+October!D748+November!D748+December!D748</f>
        <v>0</v>
      </c>
      <c r="E748" s="6">
        <f>January!E748+February!E748+March!E748+April!E748+May!E748+June!E748+July!E748+August!E748+September!E748+October!E748+November!E748+December!E748</f>
        <v>0</v>
      </c>
      <c r="F748" s="6">
        <f>January!F748+February!F748+March!F748+April!F748+May!F748+June!F748+July!F748+August!F748+September!F748+October!F748+November!F748+December!F748</f>
        <v>0</v>
      </c>
      <c r="G748" s="6">
        <f>January!G748+February!G748+March!G748+April!G748+May!G748+June!G748+July!G748+August!G748+September!G748+October!G748+November!G748+December!G748</f>
        <v>0</v>
      </c>
    </row>
    <row r="749" spans="1:7" ht="30" customHeight="1" x14ac:dyDescent="0.25">
      <c r="A749" s="21" t="s">
        <v>65</v>
      </c>
      <c r="B749" s="13" t="s">
        <v>14</v>
      </c>
      <c r="C749" s="5">
        <f>January!C749+February!C749+March!C749+April!C749+May!C749+June!C749+July!C749+August!C749+September!C749+October!C749+November!C749+December!C749</f>
        <v>57</v>
      </c>
      <c r="D749" s="5">
        <f>January!D749+February!D749+March!D749+April!D749+May!D749+June!D749+July!D749+August!D749+September!D749+October!D749+November!D749+December!D749</f>
        <v>11</v>
      </c>
      <c r="E749" s="5">
        <f>January!E749+February!E749+March!E749+April!E749+May!E749+June!E749+July!E749+August!E749+September!E749+October!E749+November!E749+December!E749</f>
        <v>0</v>
      </c>
      <c r="F749" s="5">
        <f>January!F749+February!F749+March!F749+April!F749+May!F749+June!F749+July!F749+August!F749+September!F749+October!F749+November!F749+December!F749</f>
        <v>46</v>
      </c>
      <c r="G749" s="5">
        <f>January!G749+February!G749+March!G749+April!G749+May!G749+June!G749+July!G749+August!G749+September!G749+October!G749+November!G749+December!G749</f>
        <v>0</v>
      </c>
    </row>
    <row r="750" spans="1:7" ht="30" customHeight="1" x14ac:dyDescent="0.25">
      <c r="A750" s="22" t="s">
        <v>65</v>
      </c>
      <c r="B750" s="14" t="s">
        <v>15</v>
      </c>
      <c r="C750" s="6">
        <f>January!C750+February!C750+March!C750+April!C750+May!C750+June!C750+July!C750+August!C750+September!C750+October!C750+November!C750+December!C750</f>
        <v>0</v>
      </c>
      <c r="D750" s="6">
        <f>January!D750+February!D750+March!D750+April!D750+May!D750+June!D750+July!D750+August!D750+September!D750+October!D750+November!D750+December!D750</f>
        <v>0</v>
      </c>
      <c r="E750" s="6">
        <f>January!E750+February!E750+March!E750+April!E750+May!E750+June!E750+July!E750+August!E750+September!E750+October!E750+November!E750+December!E750</f>
        <v>0</v>
      </c>
      <c r="F750" s="6">
        <f>January!F750+February!F750+March!F750+April!F750+May!F750+June!F750+July!F750+August!F750+September!F750+October!F750+November!F750+December!F750</f>
        <v>0</v>
      </c>
      <c r="G750" s="6">
        <f>January!G750+February!G750+March!G750+April!G750+May!G750+June!G750+July!G750+August!G750+September!G750+October!G750+November!G750+December!G750</f>
        <v>0</v>
      </c>
    </row>
    <row r="751" spans="1:7" ht="30" customHeight="1" x14ac:dyDescent="0.25">
      <c r="A751" s="21" t="s">
        <v>65</v>
      </c>
      <c r="B751" s="13" t="s">
        <v>16</v>
      </c>
      <c r="C751" s="5">
        <f>January!C751+February!C751+March!C751+April!C751+May!C751+June!C751+July!C751+August!C751+September!C751+October!C751+November!C751+December!C751</f>
        <v>0</v>
      </c>
      <c r="D751" s="5">
        <f>January!D751+February!D751+March!D751+April!D751+May!D751+June!D751+July!D751+August!D751+September!D751+October!D751+November!D751+December!D751</f>
        <v>0</v>
      </c>
      <c r="E751" s="5">
        <f>January!E751+February!E751+March!E751+April!E751+May!E751+June!E751+July!E751+August!E751+September!E751+October!E751+November!E751+December!E751</f>
        <v>0</v>
      </c>
      <c r="F751" s="5">
        <f>January!F751+February!F751+March!F751+April!F751+May!F751+June!F751+July!F751+August!F751+September!F751+October!F751+November!F751+December!F751</f>
        <v>0</v>
      </c>
      <c r="G751" s="5">
        <f>January!G751+February!G751+March!G751+April!G751+May!G751+June!G751+July!G751+August!G751+September!G751+October!G751+November!G751+December!G751</f>
        <v>0</v>
      </c>
    </row>
    <row r="752" spans="1:7" ht="30" customHeight="1" x14ac:dyDescent="0.25">
      <c r="A752" s="22" t="s">
        <v>65</v>
      </c>
      <c r="B752" s="14" t="s">
        <v>17</v>
      </c>
      <c r="C752" s="6">
        <f>January!C752+February!C752+March!C752+April!C752+May!C752+June!C752+July!C752+August!C752+September!C752+October!C752+November!C752+December!C752</f>
        <v>0</v>
      </c>
      <c r="D752" s="6">
        <f>January!D752+February!D752+March!D752+April!D752+May!D752+June!D752+July!D752+August!D752+September!D752+October!D752+November!D752+December!D752</f>
        <v>0</v>
      </c>
      <c r="E752" s="6">
        <f>January!E752+February!E752+March!E752+April!E752+May!E752+June!E752+July!E752+August!E752+September!E752+October!E752+November!E752+December!E752</f>
        <v>0</v>
      </c>
      <c r="F752" s="6">
        <f>January!F752+February!F752+March!F752+April!F752+May!F752+June!F752+July!F752+August!F752+September!F752+October!F752+November!F752+December!F752</f>
        <v>0</v>
      </c>
      <c r="G752" s="6">
        <f>January!G752+February!G752+March!G752+April!G752+May!G752+June!G752+July!G752+August!G752+September!G752+October!G752+November!G752+December!G752</f>
        <v>0</v>
      </c>
    </row>
    <row r="753" spans="1:7" ht="30" customHeight="1" x14ac:dyDescent="0.25">
      <c r="A753" s="21" t="s">
        <v>65</v>
      </c>
      <c r="B753" s="13" t="s">
        <v>18</v>
      </c>
      <c r="C753" s="5">
        <f>January!C753+February!C753+March!C753+April!C753+May!C753+June!C753+July!C753+August!C753+September!C753+October!C753+November!C753+December!C753</f>
        <v>0</v>
      </c>
      <c r="D753" s="5">
        <f>January!D753+February!D753+March!D753+April!D753+May!D753+June!D753+July!D753+August!D753+September!D753+October!D753+November!D753+December!D753</f>
        <v>0</v>
      </c>
      <c r="E753" s="5">
        <f>January!E753+February!E753+March!E753+April!E753+May!E753+June!E753+July!E753+August!E753+September!E753+October!E753+November!E753+December!E753</f>
        <v>0</v>
      </c>
      <c r="F753" s="5">
        <f>January!F753+February!F753+March!F753+April!F753+May!F753+June!F753+July!F753+August!F753+September!F753+October!F753+November!F753+December!F753</f>
        <v>0</v>
      </c>
      <c r="G753" s="5">
        <f>January!G753+February!G753+March!G753+April!G753+May!G753+June!G753+July!G753+August!G753+September!G753+October!G753+November!G753+December!G753</f>
        <v>0</v>
      </c>
    </row>
    <row r="754" spans="1:7" ht="30" customHeight="1" x14ac:dyDescent="0.25">
      <c r="A754" s="22" t="s">
        <v>65</v>
      </c>
      <c r="B754" s="14" t="s">
        <v>19</v>
      </c>
      <c r="C754" s="6">
        <f>January!C754+February!C754+March!C754+April!C754+May!C754+June!C754+July!C754+August!C754+September!C754+October!C754+November!C754+December!C754</f>
        <v>0</v>
      </c>
      <c r="D754" s="6">
        <f>January!D754+February!D754+March!D754+April!D754+May!D754+June!D754+July!D754+August!D754+September!D754+October!D754+November!D754+December!D754</f>
        <v>0</v>
      </c>
      <c r="E754" s="6">
        <f>January!E754+February!E754+March!E754+April!E754+May!E754+June!E754+July!E754+August!E754+September!E754+October!E754+November!E754+December!E754</f>
        <v>0</v>
      </c>
      <c r="F754" s="6">
        <f>January!F754+February!F754+March!F754+April!F754+May!F754+June!F754+July!F754+August!F754+September!F754+October!F754+November!F754+December!F754</f>
        <v>0</v>
      </c>
      <c r="G754" s="6">
        <f>January!G754+February!G754+March!G754+April!G754+May!G754+June!G754+July!G754+August!G754+September!G754+October!G754+November!G754+December!G754</f>
        <v>0</v>
      </c>
    </row>
    <row r="755" spans="1:7" ht="30" customHeight="1" x14ac:dyDescent="0.25">
      <c r="A755" s="21" t="s">
        <v>65</v>
      </c>
      <c r="B755" s="13" t="s">
        <v>20</v>
      </c>
      <c r="C755" s="5">
        <f>January!C755+February!C755+March!C755+April!C755+May!C755+June!C755+July!C755+August!C755+September!C755+October!C755+November!C755+December!C755</f>
        <v>0</v>
      </c>
      <c r="D755" s="5">
        <f>January!D755+February!D755+March!D755+April!D755+May!D755+June!D755+July!D755+August!D755+September!D755+October!D755+November!D755+December!D755</f>
        <v>0</v>
      </c>
      <c r="E755" s="5">
        <f>January!E755+February!E755+March!E755+April!E755+May!E755+June!E755+July!E755+August!E755+September!E755+October!E755+November!E755+December!E755</f>
        <v>0</v>
      </c>
      <c r="F755" s="5">
        <f>January!F755+February!F755+March!F755+April!F755+May!F755+June!F755+July!F755+August!F755+September!F755+October!F755+November!F755+December!F755</f>
        <v>0</v>
      </c>
      <c r="G755" s="5">
        <f>January!G755+February!G755+March!G755+April!G755+May!G755+June!G755+July!G755+August!G755+September!G755+October!G755+November!G755+December!G755</f>
        <v>0</v>
      </c>
    </row>
    <row r="756" spans="1:7" ht="30" customHeight="1" x14ac:dyDescent="0.25">
      <c r="A756" s="22" t="s">
        <v>65</v>
      </c>
      <c r="B756" s="14" t="s">
        <v>21</v>
      </c>
      <c r="C756" s="6">
        <f>January!C756+February!C756+March!C756+April!C756+May!C756+June!C756+July!C756+August!C756+September!C756+October!C756+November!C756+December!C756</f>
        <v>0</v>
      </c>
      <c r="D756" s="6">
        <f>January!D756+February!D756+March!D756+April!D756+May!D756+June!D756+July!D756+August!D756+September!D756+October!D756+November!D756+December!D756</f>
        <v>0</v>
      </c>
      <c r="E756" s="6">
        <f>January!E756+February!E756+March!E756+April!E756+May!E756+June!E756+July!E756+August!E756+September!E756+October!E756+November!E756+December!E756</f>
        <v>0</v>
      </c>
      <c r="F756" s="6">
        <f>January!F756+February!F756+March!F756+April!F756+May!F756+June!F756+July!F756+August!F756+September!F756+October!F756+November!F756+December!F756</f>
        <v>0</v>
      </c>
      <c r="G756" s="6">
        <f>January!G756+February!G756+March!G756+April!G756+May!G756+June!G756+July!G756+August!G756+September!G756+October!G756+November!G756+December!G756</f>
        <v>0</v>
      </c>
    </row>
    <row r="757" spans="1:7" ht="30" customHeight="1" x14ac:dyDescent="0.25">
      <c r="A757" s="21" t="s">
        <v>65</v>
      </c>
      <c r="B757" s="13" t="s">
        <v>22</v>
      </c>
      <c r="C757" s="5">
        <f>January!C757+February!C757+March!C757+April!C757+May!C757+June!C757+July!C757+August!C757+September!C757+October!C757+November!C757+December!C757</f>
        <v>6</v>
      </c>
      <c r="D757" s="5">
        <f>January!D757+February!D757+March!D757+April!D757+May!D757+June!D757+July!D757+August!D757+September!D757+October!D757+November!D757+December!D757</f>
        <v>4</v>
      </c>
      <c r="E757" s="5">
        <f>January!E757+February!E757+March!E757+April!E757+May!E757+June!E757+July!E757+August!E757+September!E757+October!E757+November!E757+December!E757</f>
        <v>1</v>
      </c>
      <c r="F757" s="5">
        <f>January!F757+February!F757+March!F757+April!F757+May!F757+June!F757+July!F757+August!F757+September!F757+October!F757+November!F757+December!F757</f>
        <v>1</v>
      </c>
      <c r="G757" s="5">
        <f>January!G757+February!G757+March!G757+April!G757+May!G757+June!G757+July!G757+August!G757+September!G757+October!G757+November!G757+December!G757</f>
        <v>0</v>
      </c>
    </row>
    <row r="758" spans="1:7" ht="30" customHeight="1" x14ac:dyDescent="0.25">
      <c r="A758" s="22" t="s">
        <v>65</v>
      </c>
      <c r="B758" s="14" t="s">
        <v>23</v>
      </c>
      <c r="C758" s="6">
        <f>January!C758+February!C758+March!C758+April!C758+May!C758+June!C758+July!C758+August!C758+September!C758+October!C758+November!C758+December!C758</f>
        <v>0</v>
      </c>
      <c r="D758" s="6">
        <f>January!D758+February!D758+March!D758+April!D758+May!D758+June!D758+July!D758+August!D758+September!D758+October!D758+November!D758+December!D758</f>
        <v>0</v>
      </c>
      <c r="E758" s="6">
        <f>January!E758+February!E758+March!E758+April!E758+May!E758+June!E758+July!E758+August!E758+September!E758+October!E758+November!E758+December!E758</f>
        <v>0</v>
      </c>
      <c r="F758" s="6">
        <f>January!F758+February!F758+March!F758+April!F758+May!F758+June!F758+July!F758+August!F758+September!F758+October!F758+November!F758+December!F758</f>
        <v>0</v>
      </c>
      <c r="G758" s="6">
        <f>January!G758+February!G758+March!G758+April!G758+May!G758+June!G758+July!G758+August!G758+September!G758+October!G758+November!G758+December!G758</f>
        <v>0</v>
      </c>
    </row>
    <row r="759" spans="1:7" ht="30" customHeight="1" x14ac:dyDescent="0.25">
      <c r="A759" s="21" t="s">
        <v>65</v>
      </c>
      <c r="B759" s="13" t="s">
        <v>24</v>
      </c>
      <c r="C759" s="5">
        <f>January!C759+February!C759+March!C759+April!C759+May!C759+June!C759+July!C759+August!C759+September!C759+October!C759+November!C759+December!C759</f>
        <v>0</v>
      </c>
      <c r="D759" s="5">
        <f>January!D759+February!D759+March!D759+April!D759+May!D759+June!D759+July!D759+August!D759+September!D759+October!D759+November!D759+December!D759</f>
        <v>0</v>
      </c>
      <c r="E759" s="5">
        <f>January!E759+February!E759+March!E759+April!E759+May!E759+June!E759+July!E759+August!E759+September!E759+October!E759+November!E759+December!E759</f>
        <v>0</v>
      </c>
      <c r="F759" s="5">
        <f>January!F759+February!F759+March!F759+April!F759+May!F759+June!F759+July!F759+August!F759+September!F759+October!F759+November!F759+December!F759</f>
        <v>0</v>
      </c>
      <c r="G759" s="5">
        <f>January!G759+February!G759+March!G759+April!G759+May!G759+June!G759+July!G759+August!G759+September!G759+October!G759+November!G759+December!G759</f>
        <v>0</v>
      </c>
    </row>
    <row r="760" spans="1:7" ht="30" customHeight="1" x14ac:dyDescent="0.25">
      <c r="A760" s="22" t="s">
        <v>65</v>
      </c>
      <c r="B760" s="14" t="s">
        <v>25</v>
      </c>
      <c r="C760" s="6">
        <f>January!C760+February!C760+March!C760+April!C760+May!C760+June!C760+July!C760+August!C760+September!C760+October!C760+November!C760+December!C760</f>
        <v>2387</v>
      </c>
      <c r="D760" s="6">
        <f>January!D760+February!D760+March!D760+April!D760+May!D760+June!D760+July!D760+August!D760+September!D760+October!D760+November!D760+December!D760</f>
        <v>359</v>
      </c>
      <c r="E760" s="6">
        <f>January!E760+February!E760+March!E760+April!E760+May!E760+June!E760+July!E760+August!E760+September!E760+October!E760+November!E760+December!E760</f>
        <v>282</v>
      </c>
      <c r="F760" s="6">
        <f>January!F760+February!F760+March!F760+April!F760+May!F760+June!F760+July!F760+August!F760+September!F760+October!F760+November!F760+December!F760</f>
        <v>1746</v>
      </c>
      <c r="G760" s="6">
        <f>January!G760+February!G760+March!G760+April!G760+May!G760+June!G760+July!G760+August!G760+September!G760+October!G760+November!G760+December!G760</f>
        <v>0</v>
      </c>
    </row>
    <row r="761" spans="1:7" ht="30" customHeight="1" x14ac:dyDescent="0.25">
      <c r="A761" s="21" t="s">
        <v>65</v>
      </c>
      <c r="B761" s="13" t="s">
        <v>26</v>
      </c>
      <c r="C761" s="5">
        <f>January!C761+February!C761+March!C761+April!C761+May!C761+June!C761+July!C761+August!C761+September!C761+October!C761+November!C761+December!C761</f>
        <v>0</v>
      </c>
      <c r="D761" s="5">
        <f>January!D761+February!D761+March!D761+April!D761+May!D761+June!D761+July!D761+August!D761+September!D761+October!D761+November!D761+December!D761</f>
        <v>0</v>
      </c>
      <c r="E761" s="5">
        <f>January!E761+February!E761+March!E761+April!E761+May!E761+June!E761+July!E761+August!E761+September!E761+October!E761+November!E761+December!E761</f>
        <v>0</v>
      </c>
      <c r="F761" s="5">
        <f>January!F761+February!F761+March!F761+April!F761+May!F761+June!F761+July!F761+August!F761+September!F761+October!F761+November!F761+December!F761</f>
        <v>0</v>
      </c>
      <c r="G761" s="5">
        <f>January!G761+February!G761+March!G761+April!G761+May!G761+June!G761+July!G761+August!G761+September!G761+October!G761+November!G761+December!G761</f>
        <v>0</v>
      </c>
    </row>
    <row r="762" spans="1:7" ht="30" customHeight="1" x14ac:dyDescent="0.25">
      <c r="A762" s="22" t="s">
        <v>65</v>
      </c>
      <c r="B762" s="14" t="s">
        <v>27</v>
      </c>
      <c r="C762" s="6">
        <f>January!C762+February!C762+March!C762+April!C762+May!C762+June!C762+July!C762+August!C762+September!C762+October!C762+November!C762+December!C762</f>
        <v>0</v>
      </c>
      <c r="D762" s="6">
        <f>January!D762+February!D762+March!D762+April!D762+May!D762+June!D762+July!D762+August!D762+September!D762+October!D762+November!D762+December!D762</f>
        <v>0</v>
      </c>
      <c r="E762" s="6">
        <f>January!E762+February!E762+March!E762+April!E762+May!E762+June!E762+July!E762+August!E762+September!E762+October!E762+November!E762+December!E762</f>
        <v>0</v>
      </c>
      <c r="F762" s="6">
        <f>January!F762+February!F762+March!F762+April!F762+May!F762+June!F762+July!F762+August!F762+September!F762+October!F762+November!F762+December!F762</f>
        <v>0</v>
      </c>
      <c r="G762" s="6">
        <f>January!G762+February!G762+March!G762+April!G762+May!G762+June!G762+July!G762+August!G762+September!G762+October!G762+November!G762+December!G762</f>
        <v>0</v>
      </c>
    </row>
    <row r="763" spans="1:7" ht="30" customHeight="1" x14ac:dyDescent="0.25">
      <c r="A763" s="21" t="s">
        <v>65</v>
      </c>
      <c r="B763" s="13" t="s">
        <v>28</v>
      </c>
      <c r="C763" s="5">
        <f>January!C763+February!C763+March!C763+April!C763+May!C763+June!C763+July!C763+August!C763+September!C763+October!C763+November!C763+December!C763</f>
        <v>0</v>
      </c>
      <c r="D763" s="5">
        <f>January!D763+February!D763+March!D763+April!D763+May!D763+June!D763+July!D763+August!D763+September!D763+October!D763+November!D763+December!D763</f>
        <v>0</v>
      </c>
      <c r="E763" s="5">
        <f>January!E763+February!E763+March!E763+April!E763+May!E763+June!E763+July!E763+August!E763+September!E763+October!E763+November!E763+December!E763</f>
        <v>0</v>
      </c>
      <c r="F763" s="5">
        <f>January!F763+February!F763+March!F763+April!F763+May!F763+June!F763+July!F763+August!F763+September!F763+October!F763+November!F763+December!F763</f>
        <v>0</v>
      </c>
      <c r="G763" s="5">
        <f>January!G763+February!G763+March!G763+April!G763+May!G763+June!G763+July!G763+August!G763+September!G763+October!G763+November!G763+December!G763</f>
        <v>0</v>
      </c>
    </row>
    <row r="764" spans="1:7" ht="30" customHeight="1" x14ac:dyDescent="0.25">
      <c r="A764" s="22" t="s">
        <v>65</v>
      </c>
      <c r="B764" s="14" t="s">
        <v>29</v>
      </c>
      <c r="C764" s="6">
        <f>January!C764+February!C764+March!C764+April!C764+May!C764+June!C764+July!C764+August!C764+September!C764+October!C764+November!C764+December!C764</f>
        <v>0</v>
      </c>
      <c r="D764" s="6">
        <f>January!D764+February!D764+March!D764+April!D764+May!D764+June!D764+July!D764+August!D764+September!D764+October!D764+November!D764+December!D764</f>
        <v>0</v>
      </c>
      <c r="E764" s="6">
        <f>January!E764+February!E764+March!E764+April!E764+May!E764+June!E764+July!E764+August!E764+September!E764+October!E764+November!E764+December!E764</f>
        <v>0</v>
      </c>
      <c r="F764" s="6">
        <f>January!F764+February!F764+March!F764+April!F764+May!F764+June!F764+July!F764+August!F764+September!F764+October!F764+November!F764+December!F764</f>
        <v>0</v>
      </c>
      <c r="G764" s="6">
        <f>January!G764+February!G764+March!G764+April!G764+May!G764+June!G764+July!G764+August!G764+September!G764+October!G764+November!G764+December!G764</f>
        <v>0</v>
      </c>
    </row>
    <row r="765" spans="1:7" ht="30" customHeight="1" x14ac:dyDescent="0.25">
      <c r="A765" s="21" t="s">
        <v>65</v>
      </c>
      <c r="B765" s="13" t="s">
        <v>30</v>
      </c>
      <c r="C765" s="5">
        <f>January!C765+February!C765+March!C765+April!C765+May!C765+June!C765+July!C765+August!C765+September!C765+October!C765+November!C765+December!C765</f>
        <v>0</v>
      </c>
      <c r="D765" s="5">
        <f>January!D765+February!D765+March!D765+April!D765+May!D765+June!D765+July!D765+August!D765+September!D765+October!D765+November!D765+December!D765</f>
        <v>0</v>
      </c>
      <c r="E765" s="5">
        <f>January!E765+February!E765+March!E765+April!E765+May!E765+June!E765+July!E765+August!E765+September!E765+October!E765+November!E765+December!E765</f>
        <v>0</v>
      </c>
      <c r="F765" s="5">
        <f>January!F765+February!F765+March!F765+April!F765+May!F765+June!F765+July!F765+August!F765+September!F765+October!F765+November!F765+December!F765</f>
        <v>0</v>
      </c>
      <c r="G765" s="5">
        <f>January!G765+February!G765+March!G765+April!G765+May!G765+June!G765+July!G765+August!G765+September!G765+October!G765+November!G765+December!G765</f>
        <v>0</v>
      </c>
    </row>
    <row r="766" spans="1:7" ht="30" customHeight="1" x14ac:dyDescent="0.25">
      <c r="A766" s="22" t="s">
        <v>65</v>
      </c>
      <c r="B766" s="14" t="s">
        <v>31</v>
      </c>
      <c r="C766" s="6">
        <f>January!C766+February!C766+March!C766+April!C766+May!C766+June!C766+July!C766+August!C766+September!C766+October!C766+November!C766+December!C766</f>
        <v>0</v>
      </c>
      <c r="D766" s="6">
        <f>January!D766+February!D766+March!D766+April!D766+May!D766+June!D766+July!D766+August!D766+September!D766+October!D766+November!D766+December!D766</f>
        <v>0</v>
      </c>
      <c r="E766" s="6">
        <f>January!E766+February!E766+March!E766+April!E766+May!E766+June!E766+July!E766+August!E766+September!E766+October!E766+November!E766+December!E766</f>
        <v>0</v>
      </c>
      <c r="F766" s="6">
        <f>January!F766+February!F766+March!F766+April!F766+May!F766+June!F766+July!F766+August!F766+September!F766+October!F766+November!F766+December!F766</f>
        <v>0</v>
      </c>
      <c r="G766" s="6">
        <f>January!G766+February!G766+March!G766+April!G766+May!G766+June!G766+July!G766+August!G766+September!G766+October!G766+November!G766+December!G766</f>
        <v>0</v>
      </c>
    </row>
    <row r="767" spans="1:7" ht="30" customHeight="1" x14ac:dyDescent="0.25">
      <c r="A767" s="21" t="s">
        <v>65</v>
      </c>
      <c r="B767" s="13" t="s">
        <v>32</v>
      </c>
      <c r="C767" s="5">
        <f>January!C767+February!C767+March!C767+April!C767+May!C767+June!C767+July!C767+August!C767+September!C767+October!C767+November!C767+December!C767</f>
        <v>0</v>
      </c>
      <c r="D767" s="5">
        <f>January!D767+February!D767+March!D767+April!D767+May!D767+June!D767+July!D767+August!D767+September!D767+October!D767+November!D767+December!D767</f>
        <v>0</v>
      </c>
      <c r="E767" s="5">
        <f>January!E767+February!E767+March!E767+April!E767+May!E767+June!E767+July!E767+August!E767+September!E767+October!E767+November!E767+December!E767</f>
        <v>0</v>
      </c>
      <c r="F767" s="5">
        <f>January!F767+February!F767+March!F767+April!F767+May!F767+June!F767+July!F767+August!F767+September!F767+October!F767+November!F767+December!F767</f>
        <v>0</v>
      </c>
      <c r="G767" s="5">
        <f>January!G767+February!G767+March!G767+April!G767+May!G767+June!G767+July!G767+August!G767+September!G767+October!G767+November!G767+December!G767</f>
        <v>0</v>
      </c>
    </row>
    <row r="768" spans="1:7" ht="30" customHeight="1" x14ac:dyDescent="0.25">
      <c r="A768" s="22" t="s">
        <v>65</v>
      </c>
      <c r="B768" s="14" t="s">
        <v>33</v>
      </c>
      <c r="C768" s="6">
        <f>January!C768+February!C768+March!C768+April!C768+May!C768+June!C768+July!C768+August!C768+September!C768+October!C768+November!C768+December!C768</f>
        <v>5</v>
      </c>
      <c r="D768" s="6">
        <f>January!D768+February!D768+March!D768+April!D768+May!D768+June!D768+July!D768+August!D768+September!D768+October!D768+November!D768+December!D768</f>
        <v>0</v>
      </c>
      <c r="E768" s="6">
        <f>January!E768+February!E768+March!E768+April!E768+May!E768+June!E768+July!E768+August!E768+September!E768+October!E768+November!E768+December!E768</f>
        <v>3</v>
      </c>
      <c r="F768" s="6">
        <f>January!F768+February!F768+March!F768+April!F768+May!F768+June!F768+July!F768+August!F768+September!F768+October!F768+November!F768+December!F768</f>
        <v>2</v>
      </c>
      <c r="G768" s="6">
        <f>January!G768+February!G768+March!G768+April!G768+May!G768+June!G768+July!G768+August!G768+September!G768+October!G768+November!G768+December!G768</f>
        <v>0</v>
      </c>
    </row>
    <row r="769" spans="1:7" ht="30" customHeight="1" x14ac:dyDescent="0.25">
      <c r="A769" s="21" t="s">
        <v>65</v>
      </c>
      <c r="B769" s="13" t="s">
        <v>34</v>
      </c>
      <c r="C769" s="5">
        <f>January!C769+February!C769+March!C769+April!C769+May!C769+June!C769+July!C769+August!C769+September!C769+October!C769+November!C769+December!C769</f>
        <v>0</v>
      </c>
      <c r="D769" s="5">
        <f>January!D769+February!D769+March!D769+April!D769+May!D769+June!D769+July!D769+August!D769+September!D769+October!D769+November!D769+December!D769</f>
        <v>0</v>
      </c>
      <c r="E769" s="5">
        <f>January!E769+February!E769+March!E769+April!E769+May!E769+June!E769+July!E769+August!E769+September!E769+October!E769+November!E769+December!E769</f>
        <v>0</v>
      </c>
      <c r="F769" s="5">
        <f>January!F769+February!F769+March!F769+April!F769+May!F769+June!F769+July!F769+August!F769+September!F769+October!F769+November!F769+December!F769</f>
        <v>0</v>
      </c>
      <c r="G769" s="5">
        <f>January!G769+February!G769+March!G769+April!G769+May!G769+June!G769+July!G769+August!G769+September!G769+October!G769+November!G769+December!G769</f>
        <v>0</v>
      </c>
    </row>
    <row r="770" spans="1:7" ht="30" customHeight="1" x14ac:dyDescent="0.25">
      <c r="A770" s="22" t="s">
        <v>65</v>
      </c>
      <c r="B770" s="14" t="s">
        <v>35</v>
      </c>
      <c r="C770" s="6">
        <f>January!C770+February!C770+March!C770+April!C770+May!C770+June!C770+July!C770+August!C770+September!C770+October!C770+November!C770+December!C770</f>
        <v>2</v>
      </c>
      <c r="D770" s="6">
        <f>January!D770+February!D770+March!D770+April!D770+May!D770+June!D770+July!D770+August!D770+September!D770+October!D770+November!D770+December!D770</f>
        <v>2</v>
      </c>
      <c r="E770" s="6">
        <f>January!E770+February!E770+March!E770+April!E770+May!E770+June!E770+July!E770+August!E770+September!E770+October!E770+November!E770+December!E770</f>
        <v>0</v>
      </c>
      <c r="F770" s="6">
        <f>January!F770+February!F770+March!F770+April!F770+May!F770+June!F770+July!F770+August!F770+September!F770+October!F770+November!F770+December!F770</f>
        <v>0</v>
      </c>
      <c r="G770" s="6">
        <f>January!G770+February!G770+March!G770+April!G770+May!G770+June!G770+July!G770+August!G770+September!G770+October!G770+November!G770+December!G770</f>
        <v>0</v>
      </c>
    </row>
    <row r="771" spans="1:7" ht="30" customHeight="1" x14ac:dyDescent="0.25">
      <c r="A771" s="21" t="s">
        <v>65</v>
      </c>
      <c r="B771" s="13" t="s">
        <v>36</v>
      </c>
      <c r="C771" s="5">
        <f>January!C771+February!C771+March!C771+April!C771+May!C771+June!C771+July!C771+August!C771+September!C771+October!C771+November!C771+December!C771</f>
        <v>245</v>
      </c>
      <c r="D771" s="5">
        <f>January!D771+February!D771+March!D771+April!D771+May!D771+June!D771+July!D771+August!D771+September!D771+October!D771+November!D771+December!D771</f>
        <v>158</v>
      </c>
      <c r="E771" s="5">
        <f>January!E771+February!E771+March!E771+April!E771+May!E771+June!E771+July!E771+August!E771+September!E771+October!E771+November!E771+December!E771</f>
        <v>44</v>
      </c>
      <c r="F771" s="5">
        <f>January!F771+February!F771+March!F771+April!F771+May!F771+June!F771+July!F771+August!F771+September!F771+October!F771+November!F771+December!F771</f>
        <v>43</v>
      </c>
      <c r="G771" s="5">
        <f>January!G771+February!G771+March!G771+April!G771+May!G771+June!G771+July!G771+August!G771+September!G771+October!G771+November!G771+December!G771</f>
        <v>0</v>
      </c>
    </row>
    <row r="772" spans="1:7" ht="30" customHeight="1" x14ac:dyDescent="0.25">
      <c r="A772" s="22" t="s">
        <v>65</v>
      </c>
      <c r="B772" s="14" t="s">
        <v>37</v>
      </c>
      <c r="C772" s="6">
        <f>January!C772+February!C772+March!C772+April!C772+May!C772+June!C772+July!C772+August!C772+September!C772+October!C772+November!C772+December!C772</f>
        <v>0</v>
      </c>
      <c r="D772" s="6">
        <f>January!D772+February!D772+March!D772+April!D772+May!D772+June!D772+July!D772+August!D772+September!D772+October!D772+November!D772+December!D772</f>
        <v>0</v>
      </c>
      <c r="E772" s="6">
        <f>January!E772+February!E772+March!E772+April!E772+May!E772+June!E772+July!E772+August!E772+September!E772+October!E772+November!E772+December!E772</f>
        <v>0</v>
      </c>
      <c r="F772" s="6">
        <f>January!F772+February!F772+March!F772+April!F772+May!F772+June!F772+July!F772+August!F772+September!F772+October!F772+November!F772+December!F772</f>
        <v>0</v>
      </c>
      <c r="G772" s="6">
        <f>January!G772+February!G772+March!G772+April!G772+May!G772+June!G772+July!G772+August!G772+September!G772+October!G772+November!G772+December!G772</f>
        <v>0</v>
      </c>
    </row>
    <row r="773" spans="1:7" ht="30" customHeight="1" x14ac:dyDescent="0.25">
      <c r="A773" s="21" t="s">
        <v>65</v>
      </c>
      <c r="B773" s="13" t="s">
        <v>38</v>
      </c>
      <c r="C773" s="5">
        <f>January!C773+February!C773+March!C773+April!C773+May!C773+June!C773+July!C773+August!C773+September!C773+October!C773+November!C773+December!C773</f>
        <v>654</v>
      </c>
      <c r="D773" s="5">
        <f>January!D773+February!D773+March!D773+April!D773+May!D773+June!D773+July!D773+August!D773+September!D773+October!D773+November!D773+December!D773</f>
        <v>517</v>
      </c>
      <c r="E773" s="5">
        <f>January!E773+February!E773+March!E773+April!E773+May!E773+June!E773+July!E773+August!E773+September!E773+October!E773+November!E773+December!E773</f>
        <v>18</v>
      </c>
      <c r="F773" s="5">
        <f>January!F773+February!F773+March!F773+April!F773+May!F773+June!F773+July!F773+August!F773+September!F773+October!F773+November!F773+December!F773</f>
        <v>119</v>
      </c>
      <c r="G773" s="5">
        <f>January!G773+February!G773+March!G773+April!G773+May!G773+June!G773+July!G773+August!G773+September!G773+October!G773+November!G773+December!G773</f>
        <v>0</v>
      </c>
    </row>
    <row r="774" spans="1:7" ht="30" customHeight="1" x14ac:dyDescent="0.25">
      <c r="A774" s="22" t="s">
        <v>65</v>
      </c>
      <c r="B774" s="14" t="s">
        <v>39</v>
      </c>
      <c r="C774" s="6">
        <f>January!C774+February!C774+March!C774+April!C774+May!C774+June!C774+July!C774+August!C774+September!C774+October!C774+November!C774+December!C774</f>
        <v>0</v>
      </c>
      <c r="D774" s="6">
        <f>January!D774+February!D774+March!D774+April!D774+May!D774+June!D774+July!D774+August!D774+September!D774+October!D774+November!D774+December!D774</f>
        <v>0</v>
      </c>
      <c r="E774" s="6">
        <f>January!E774+February!E774+March!E774+April!E774+May!E774+June!E774+July!E774+August!E774+September!E774+October!E774+November!E774+December!E774</f>
        <v>0</v>
      </c>
      <c r="F774" s="6">
        <f>January!F774+February!F774+March!F774+April!F774+May!F774+June!F774+July!F774+August!F774+September!F774+October!F774+November!F774+December!F774</f>
        <v>0</v>
      </c>
      <c r="G774" s="6">
        <f>January!G774+February!G774+March!G774+April!G774+May!G774+June!G774+July!G774+August!G774+September!G774+October!G774+November!G774+December!G774</f>
        <v>0</v>
      </c>
    </row>
    <row r="775" spans="1:7" ht="30" customHeight="1" x14ac:dyDescent="0.25">
      <c r="A775" s="21" t="s">
        <v>65</v>
      </c>
      <c r="B775" s="13" t="s">
        <v>40</v>
      </c>
      <c r="C775" s="5">
        <f>January!C775+February!C775+March!C775+April!C775+May!C775+June!C775+July!C775+August!C775+September!C775+October!C775+November!C775+December!C775</f>
        <v>0</v>
      </c>
      <c r="D775" s="5">
        <f>January!D775+February!D775+March!D775+April!D775+May!D775+June!D775+July!D775+August!D775+September!D775+October!D775+November!D775+December!D775</f>
        <v>0</v>
      </c>
      <c r="E775" s="5">
        <f>January!E775+February!E775+March!E775+April!E775+May!E775+June!E775+July!E775+August!E775+September!E775+October!E775+November!E775+December!E775</f>
        <v>0</v>
      </c>
      <c r="F775" s="5">
        <f>January!F775+February!F775+March!F775+April!F775+May!F775+June!F775+July!F775+August!F775+September!F775+October!F775+November!F775+December!F775</f>
        <v>0</v>
      </c>
      <c r="G775" s="5">
        <f>January!G775+February!G775+March!G775+April!G775+May!G775+June!G775+July!G775+August!G775+September!G775+October!G775+November!G775+December!G775</f>
        <v>0</v>
      </c>
    </row>
    <row r="776" spans="1:7" ht="30" customHeight="1" x14ac:dyDescent="0.25">
      <c r="A776" s="22" t="s">
        <v>65</v>
      </c>
      <c r="B776" s="14" t="s">
        <v>41</v>
      </c>
      <c r="C776" s="6">
        <f>January!C776+February!C776+March!C776+April!C776+May!C776+June!C776+July!C776+August!C776+September!C776+October!C776+November!C776+December!C776</f>
        <v>0</v>
      </c>
      <c r="D776" s="6">
        <f>January!D776+February!D776+March!D776+April!D776+May!D776+June!D776+July!D776+August!D776+September!D776+October!D776+November!D776+December!D776</f>
        <v>0</v>
      </c>
      <c r="E776" s="6">
        <f>January!E776+February!E776+March!E776+April!E776+May!E776+June!E776+July!E776+August!E776+September!E776+October!E776+November!E776+December!E776</f>
        <v>0</v>
      </c>
      <c r="F776" s="6">
        <f>January!F776+February!F776+March!F776+April!F776+May!F776+June!F776+July!F776+August!F776+September!F776+October!F776+November!F776+December!F776</f>
        <v>0</v>
      </c>
      <c r="G776" s="6">
        <f>January!G776+February!G776+March!G776+April!G776+May!G776+June!G776+July!G776+August!G776+September!G776+October!G776+November!G776+December!G776</f>
        <v>0</v>
      </c>
    </row>
    <row r="777" spans="1:7" ht="30" customHeight="1" x14ac:dyDescent="0.25">
      <c r="A777" s="21" t="s">
        <v>65</v>
      </c>
      <c r="B777" s="13" t="s">
        <v>42</v>
      </c>
      <c r="C777" s="5">
        <f>January!C777+February!C777+March!C777+April!C777+May!C777+June!C777+July!C777+August!C777+September!C777+October!C777+November!C777+December!C777</f>
        <v>0</v>
      </c>
      <c r="D777" s="5">
        <f>January!D777+February!D777+March!D777+April!D777+May!D777+June!D777+July!D777+August!D777+September!D777+October!D777+November!D777+December!D777</f>
        <v>0</v>
      </c>
      <c r="E777" s="5">
        <f>January!E777+February!E777+March!E777+April!E777+May!E777+June!E777+July!E777+August!E777+September!E777+October!E777+November!E777+December!E777</f>
        <v>0</v>
      </c>
      <c r="F777" s="5">
        <f>January!F777+February!F777+March!F777+April!F777+May!F777+June!F777+July!F777+August!F777+September!F777+October!F777+November!F777+December!F777</f>
        <v>0</v>
      </c>
      <c r="G777" s="5">
        <f>January!G777+February!G777+March!G777+April!G777+May!G777+June!G777+July!G777+August!G777+September!G777+October!G777+November!G777+December!G777</f>
        <v>0</v>
      </c>
    </row>
    <row r="778" spans="1:7" ht="30" customHeight="1" x14ac:dyDescent="0.25">
      <c r="A778" s="22" t="s">
        <v>65</v>
      </c>
      <c r="B778" s="14" t="s">
        <v>43</v>
      </c>
      <c r="C778" s="6">
        <f>January!C778+February!C778+March!C778+April!C778+May!C778+June!C778+July!C778+August!C778+September!C778+October!C778+November!C778+December!C778</f>
        <v>0</v>
      </c>
      <c r="D778" s="6">
        <f>January!D778+February!D778+March!D778+April!D778+May!D778+June!D778+July!D778+August!D778+September!D778+October!D778+November!D778+December!D778</f>
        <v>0</v>
      </c>
      <c r="E778" s="6">
        <f>January!E778+February!E778+March!E778+April!E778+May!E778+June!E778+July!E778+August!E778+September!E778+October!E778+November!E778+December!E778</f>
        <v>0</v>
      </c>
      <c r="F778" s="6">
        <f>January!F778+February!F778+March!F778+April!F778+May!F778+June!F778+July!F778+August!F778+September!F778+October!F778+November!F778+December!F778</f>
        <v>0</v>
      </c>
      <c r="G778" s="6">
        <f>January!G778+February!G778+March!G778+April!G778+May!G778+June!G778+July!G778+August!G778+September!G778+October!G778+November!G778+December!G778</f>
        <v>0</v>
      </c>
    </row>
    <row r="779" spans="1:7" ht="30" customHeight="1" x14ac:dyDescent="0.25">
      <c r="A779" s="21" t="s">
        <v>65</v>
      </c>
      <c r="B779" s="13" t="s">
        <v>44</v>
      </c>
      <c r="C779" s="5">
        <f>January!C779+February!C779+March!C779+April!C779+May!C779+June!C779+July!C779+August!C779+September!C779+October!C779+November!C779+December!C779</f>
        <v>0</v>
      </c>
      <c r="D779" s="5">
        <f>January!D779+February!D779+March!D779+April!D779+May!D779+June!D779+July!D779+August!D779+September!D779+October!D779+November!D779+December!D779</f>
        <v>0</v>
      </c>
      <c r="E779" s="5">
        <f>January!E779+February!E779+March!E779+April!E779+May!E779+June!E779+July!E779+August!E779+September!E779+October!E779+November!E779+December!E779</f>
        <v>0</v>
      </c>
      <c r="F779" s="5">
        <f>January!F779+February!F779+March!F779+April!F779+May!F779+June!F779+July!F779+August!F779+September!F779+October!F779+November!F779+December!F779</f>
        <v>0</v>
      </c>
      <c r="G779" s="5">
        <f>January!G779+February!G779+March!G779+April!G779+May!G779+June!G779+July!G779+August!G779+September!G779+October!G779+November!G779+December!G779</f>
        <v>0</v>
      </c>
    </row>
    <row r="780" spans="1:7" ht="30" customHeight="1" x14ac:dyDescent="0.25">
      <c r="A780" s="22" t="s">
        <v>65</v>
      </c>
      <c r="B780" s="14" t="s">
        <v>45</v>
      </c>
      <c r="C780" s="6">
        <f>January!C780+February!C780+March!C780+April!C780+May!C780+June!C780+July!C780+August!C780+September!C780+October!C780+November!C780+December!C780</f>
        <v>1970</v>
      </c>
      <c r="D780" s="6">
        <f>January!D780+February!D780+March!D780+April!D780+May!D780+June!D780+July!D780+August!D780+September!D780+October!D780+November!D780+December!D780</f>
        <v>480</v>
      </c>
      <c r="E780" s="6">
        <f>January!E780+February!E780+March!E780+April!E780+May!E780+June!E780+July!E780+August!E780+September!E780+October!E780+November!E780+December!E780</f>
        <v>36</v>
      </c>
      <c r="F780" s="6">
        <f>January!F780+February!F780+March!F780+April!F780+May!F780+June!F780+July!F780+August!F780+September!F780+October!F780+November!F780+December!F780</f>
        <v>1454</v>
      </c>
      <c r="G780" s="6">
        <f>January!G780+February!G780+March!G780+April!G780+May!G780+June!G780+July!G780+August!G780+September!G780+October!G780+November!G780+December!G780</f>
        <v>0</v>
      </c>
    </row>
    <row r="781" spans="1:7" ht="30" customHeight="1" x14ac:dyDescent="0.25">
      <c r="A781" s="21" t="s">
        <v>65</v>
      </c>
      <c r="B781" s="13" t="s">
        <v>46</v>
      </c>
      <c r="C781" s="5">
        <f>January!C781+February!C781+March!C781+April!C781+May!C781+June!C781+July!C781+August!C781+September!C781+October!C781+November!C781+December!C781</f>
        <v>0</v>
      </c>
      <c r="D781" s="5">
        <f>January!D781+February!D781+March!D781+April!D781+May!D781+June!D781+July!D781+August!D781+September!D781+October!D781+November!D781+December!D781</f>
        <v>0</v>
      </c>
      <c r="E781" s="5">
        <f>January!E781+February!E781+March!E781+April!E781+May!E781+June!E781+July!E781+August!E781+September!E781+October!E781+November!E781+December!E781</f>
        <v>0</v>
      </c>
      <c r="F781" s="5">
        <f>January!F781+February!F781+March!F781+April!F781+May!F781+June!F781+July!F781+August!F781+September!F781+October!F781+November!F781+December!F781</f>
        <v>0</v>
      </c>
      <c r="G781" s="5">
        <f>January!G781+February!G781+March!G781+April!G781+May!G781+June!G781+July!G781+August!G781+September!G781+October!G781+November!G781+December!G781</f>
        <v>0</v>
      </c>
    </row>
    <row r="782" spans="1:7" ht="30" customHeight="1" x14ac:dyDescent="0.25">
      <c r="A782" s="19" t="s">
        <v>66</v>
      </c>
      <c r="B782" s="11" t="s">
        <v>8</v>
      </c>
      <c r="C782" s="3">
        <f>January!C782+February!C782+March!C782+April!C782+May!C782+June!C782+July!C782+August!C782+September!C782+October!C782+November!C782+December!C782</f>
        <v>1227</v>
      </c>
      <c r="D782" s="3">
        <f>January!D782+February!D782+March!D782+April!D782+May!D782+June!D782+July!D782+August!D782+September!D782+October!D782+November!D782+December!D782</f>
        <v>1021</v>
      </c>
      <c r="E782" s="3">
        <f>January!E782+February!E782+March!E782+April!E782+May!E782+June!E782+July!E782+August!E782+September!E782+October!E782+November!E782+December!E782</f>
        <v>46</v>
      </c>
      <c r="F782" s="3">
        <f>January!F782+February!F782+March!F782+April!F782+May!F782+June!F782+July!F782+August!F782+September!F782+October!F782+November!F782+December!F782</f>
        <v>152</v>
      </c>
      <c r="G782" s="3">
        <f>January!G782+February!G782+March!G782+April!G782+May!G782+June!G782+July!G782+August!G782+September!G782+October!G782+November!G782+December!G782</f>
        <v>8</v>
      </c>
    </row>
    <row r="783" spans="1:7" ht="30" customHeight="1" x14ac:dyDescent="0.25">
      <c r="A783" s="20" t="s">
        <v>66</v>
      </c>
      <c r="B783" s="12" t="s">
        <v>9</v>
      </c>
      <c r="C783" s="4">
        <f>January!C783+February!C783+March!C783+April!C783+May!C783+June!C783+July!C783+August!C783+September!C783+October!C783+November!C783+December!C783</f>
        <v>0</v>
      </c>
      <c r="D783" s="4">
        <f>January!D783+February!D783+March!D783+April!D783+May!D783+June!D783+July!D783+August!D783+September!D783+October!D783+November!D783+December!D783</f>
        <v>0</v>
      </c>
      <c r="E783" s="4">
        <f>January!E783+February!E783+March!E783+April!E783+May!E783+June!E783+July!E783+August!E783+September!E783+October!E783+November!E783+December!E783</f>
        <v>0</v>
      </c>
      <c r="F783" s="4">
        <f>January!F783+February!F783+March!F783+April!F783+May!F783+June!F783+July!F783+August!F783+September!F783+October!F783+November!F783+December!F783</f>
        <v>0</v>
      </c>
      <c r="G783" s="4">
        <f>January!G783+February!G783+March!G783+April!G783+May!G783+June!G783+July!G783+August!G783+September!G783+October!G783+November!G783+December!G783</f>
        <v>0</v>
      </c>
    </row>
    <row r="784" spans="1:7" ht="30" customHeight="1" x14ac:dyDescent="0.25">
      <c r="A784" s="19" t="s">
        <v>66</v>
      </c>
      <c r="B784" s="11" t="s">
        <v>10</v>
      </c>
      <c r="C784" s="3">
        <f>January!C784+February!C784+March!C784+April!C784+May!C784+June!C784+July!C784+August!C784+September!C784+October!C784+November!C784+December!C784</f>
        <v>0</v>
      </c>
      <c r="D784" s="3">
        <f>January!D784+February!D784+March!D784+April!D784+May!D784+June!D784+July!D784+August!D784+September!D784+October!D784+November!D784+December!D784</f>
        <v>0</v>
      </c>
      <c r="E784" s="3">
        <f>January!E784+February!E784+March!E784+April!E784+May!E784+June!E784+July!E784+August!E784+September!E784+October!E784+November!E784+December!E784</f>
        <v>0</v>
      </c>
      <c r="F784" s="3">
        <f>January!F784+February!F784+March!F784+April!F784+May!F784+June!F784+July!F784+August!F784+September!F784+October!F784+November!F784+December!F784</f>
        <v>0</v>
      </c>
      <c r="G784" s="3">
        <f>January!G784+February!G784+March!G784+April!G784+May!G784+June!G784+July!G784+August!G784+September!G784+October!G784+November!G784+December!G784</f>
        <v>0</v>
      </c>
    </row>
    <row r="785" spans="1:7" ht="30" customHeight="1" x14ac:dyDescent="0.25">
      <c r="A785" s="20" t="s">
        <v>66</v>
      </c>
      <c r="B785" s="12" t="s">
        <v>11</v>
      </c>
      <c r="C785" s="4">
        <f>January!C785+February!C785+March!C785+April!C785+May!C785+June!C785+July!C785+August!C785+September!C785+October!C785+November!C785+December!C785</f>
        <v>0</v>
      </c>
      <c r="D785" s="4">
        <f>January!D785+February!D785+March!D785+April!D785+May!D785+June!D785+July!D785+August!D785+September!D785+October!D785+November!D785+December!D785</f>
        <v>0</v>
      </c>
      <c r="E785" s="4">
        <f>January!E785+February!E785+March!E785+April!E785+May!E785+June!E785+July!E785+August!E785+September!E785+October!E785+November!E785+December!E785</f>
        <v>0</v>
      </c>
      <c r="F785" s="4">
        <f>January!F785+February!F785+March!F785+April!F785+May!F785+June!F785+July!F785+August!F785+September!F785+October!F785+November!F785+December!F785</f>
        <v>0</v>
      </c>
      <c r="G785" s="4">
        <f>January!G785+February!G785+March!G785+April!G785+May!G785+June!G785+July!G785+August!G785+September!G785+October!G785+November!G785+December!G785</f>
        <v>0</v>
      </c>
    </row>
    <row r="786" spans="1:7" ht="30" customHeight="1" x14ac:dyDescent="0.25">
      <c r="A786" s="19" t="s">
        <v>66</v>
      </c>
      <c r="B786" s="11" t="s">
        <v>12</v>
      </c>
      <c r="C786" s="3">
        <f>January!C786+February!C786+March!C786+April!C786+May!C786+June!C786+July!C786+August!C786+September!C786+October!C786+November!C786+December!C786</f>
        <v>13</v>
      </c>
      <c r="D786" s="3">
        <f>January!D786+February!D786+March!D786+April!D786+May!D786+June!D786+July!D786+August!D786+September!D786+October!D786+November!D786+December!D786</f>
        <v>9</v>
      </c>
      <c r="E786" s="3">
        <f>January!E786+February!E786+March!E786+April!E786+May!E786+June!E786+July!E786+August!E786+September!E786+October!E786+November!E786+December!E786</f>
        <v>1</v>
      </c>
      <c r="F786" s="3">
        <f>January!F786+February!F786+March!F786+April!F786+May!F786+June!F786+July!F786+August!F786+September!F786+October!F786+November!F786+December!F786</f>
        <v>3</v>
      </c>
      <c r="G786" s="3">
        <f>January!G786+February!G786+March!G786+April!G786+May!G786+June!G786+July!G786+August!G786+September!G786+October!G786+November!G786+December!G786</f>
        <v>0</v>
      </c>
    </row>
    <row r="787" spans="1:7" ht="30" customHeight="1" x14ac:dyDescent="0.25">
      <c r="A787" s="20" t="s">
        <v>66</v>
      </c>
      <c r="B787" s="12" t="s">
        <v>13</v>
      </c>
      <c r="C787" s="4">
        <f>January!C787+February!C787+March!C787+April!C787+May!C787+June!C787+July!C787+August!C787+September!C787+October!C787+November!C787+December!C787</f>
        <v>0</v>
      </c>
      <c r="D787" s="4">
        <f>January!D787+February!D787+March!D787+April!D787+May!D787+June!D787+July!D787+August!D787+September!D787+October!D787+November!D787+December!D787</f>
        <v>0</v>
      </c>
      <c r="E787" s="4">
        <f>January!E787+February!E787+March!E787+April!E787+May!E787+June!E787+July!E787+August!E787+September!E787+October!E787+November!E787+December!E787</f>
        <v>0</v>
      </c>
      <c r="F787" s="4">
        <f>January!F787+February!F787+March!F787+April!F787+May!F787+June!F787+July!F787+August!F787+September!F787+October!F787+November!F787+December!F787</f>
        <v>0</v>
      </c>
      <c r="G787" s="4">
        <f>January!G787+February!G787+March!G787+April!G787+May!G787+June!G787+July!G787+August!G787+September!G787+October!G787+November!G787+December!G787</f>
        <v>0</v>
      </c>
    </row>
    <row r="788" spans="1:7" ht="30" customHeight="1" x14ac:dyDescent="0.25">
      <c r="A788" s="19" t="s">
        <v>66</v>
      </c>
      <c r="B788" s="11" t="s">
        <v>14</v>
      </c>
      <c r="C788" s="3">
        <f>January!C788+February!C788+March!C788+April!C788+May!C788+June!C788+July!C788+August!C788+September!C788+October!C788+November!C788+December!C788</f>
        <v>18</v>
      </c>
      <c r="D788" s="3">
        <f>January!D788+February!D788+March!D788+April!D788+May!D788+June!D788+July!D788+August!D788+September!D788+October!D788+November!D788+December!D788</f>
        <v>11</v>
      </c>
      <c r="E788" s="3">
        <f>January!E788+February!E788+March!E788+April!E788+May!E788+June!E788+July!E788+August!E788+September!E788+October!E788+November!E788+December!E788</f>
        <v>3</v>
      </c>
      <c r="F788" s="3">
        <f>January!F788+February!F788+March!F788+April!F788+May!F788+June!F788+July!F788+August!F788+September!F788+October!F788+November!F788+December!F788</f>
        <v>4</v>
      </c>
      <c r="G788" s="3">
        <f>January!G788+February!G788+March!G788+April!G788+May!G788+June!G788+July!G788+August!G788+September!G788+October!G788+November!G788+December!G788</f>
        <v>0</v>
      </c>
    </row>
    <row r="789" spans="1:7" ht="30" customHeight="1" x14ac:dyDescent="0.25">
      <c r="A789" s="20" t="s">
        <v>66</v>
      </c>
      <c r="B789" s="12" t="s">
        <v>15</v>
      </c>
      <c r="C789" s="4">
        <f>January!C789+February!C789+March!C789+April!C789+May!C789+June!C789+July!C789+August!C789+September!C789+October!C789+November!C789+December!C789</f>
        <v>0</v>
      </c>
      <c r="D789" s="4">
        <f>January!D789+February!D789+March!D789+April!D789+May!D789+June!D789+July!D789+August!D789+September!D789+October!D789+November!D789+December!D789</f>
        <v>0</v>
      </c>
      <c r="E789" s="4">
        <f>January!E789+February!E789+March!E789+April!E789+May!E789+June!E789+July!E789+August!E789+September!E789+October!E789+November!E789+December!E789</f>
        <v>0</v>
      </c>
      <c r="F789" s="4">
        <f>January!F789+February!F789+March!F789+April!F789+May!F789+June!F789+July!F789+August!F789+September!F789+October!F789+November!F789+December!F789</f>
        <v>0</v>
      </c>
      <c r="G789" s="4">
        <f>January!G789+February!G789+March!G789+April!G789+May!G789+June!G789+July!G789+August!G789+September!G789+October!G789+November!G789+December!G789</f>
        <v>0</v>
      </c>
    </row>
    <row r="790" spans="1:7" ht="30" customHeight="1" x14ac:dyDescent="0.25">
      <c r="A790" s="19" t="s">
        <v>66</v>
      </c>
      <c r="B790" s="11" t="s">
        <v>16</v>
      </c>
      <c r="C790" s="3">
        <f>January!C790+February!C790+March!C790+April!C790+May!C790+June!C790+July!C790+August!C790+September!C790+October!C790+November!C790+December!C790</f>
        <v>0</v>
      </c>
      <c r="D790" s="3">
        <f>January!D790+February!D790+March!D790+April!D790+May!D790+June!D790+July!D790+August!D790+September!D790+October!D790+November!D790+December!D790</f>
        <v>0</v>
      </c>
      <c r="E790" s="3">
        <f>January!E790+February!E790+March!E790+April!E790+May!E790+June!E790+July!E790+August!E790+September!E790+October!E790+November!E790+December!E790</f>
        <v>0</v>
      </c>
      <c r="F790" s="3">
        <f>January!F790+February!F790+March!F790+April!F790+May!F790+June!F790+July!F790+August!F790+September!F790+October!F790+November!F790+December!F790</f>
        <v>0</v>
      </c>
      <c r="G790" s="3">
        <f>January!G790+February!G790+March!G790+April!G790+May!G790+June!G790+July!G790+August!G790+September!G790+October!G790+November!G790+December!G790</f>
        <v>0</v>
      </c>
    </row>
    <row r="791" spans="1:7" ht="30" customHeight="1" x14ac:dyDescent="0.25">
      <c r="A791" s="20" t="s">
        <v>66</v>
      </c>
      <c r="B791" s="12" t="s">
        <v>17</v>
      </c>
      <c r="C791" s="4">
        <f>January!C791+February!C791+March!C791+April!C791+May!C791+June!C791+July!C791+August!C791+September!C791+October!C791+November!C791+December!C791</f>
        <v>0</v>
      </c>
      <c r="D791" s="4">
        <f>January!D791+February!D791+March!D791+April!D791+May!D791+June!D791+July!D791+August!D791+September!D791+October!D791+November!D791+December!D791</f>
        <v>0</v>
      </c>
      <c r="E791" s="4">
        <f>January!E791+February!E791+March!E791+April!E791+May!E791+June!E791+July!E791+August!E791+September!E791+October!E791+November!E791+December!E791</f>
        <v>0</v>
      </c>
      <c r="F791" s="4">
        <f>January!F791+February!F791+March!F791+April!F791+May!F791+June!F791+July!F791+August!F791+September!F791+October!F791+November!F791+December!F791</f>
        <v>0</v>
      </c>
      <c r="G791" s="4">
        <f>January!G791+February!G791+March!G791+April!G791+May!G791+June!G791+July!G791+August!G791+September!G791+October!G791+November!G791+December!G791</f>
        <v>0</v>
      </c>
    </row>
    <row r="792" spans="1:7" ht="30" customHeight="1" x14ac:dyDescent="0.25">
      <c r="A792" s="19" t="s">
        <v>66</v>
      </c>
      <c r="B792" s="11" t="s">
        <v>18</v>
      </c>
      <c r="C792" s="3">
        <f>January!C792+February!C792+March!C792+April!C792+May!C792+June!C792+July!C792+August!C792+September!C792+October!C792+November!C792+December!C792</f>
        <v>0</v>
      </c>
      <c r="D792" s="3">
        <f>January!D792+February!D792+March!D792+April!D792+May!D792+June!D792+July!D792+August!D792+September!D792+October!D792+November!D792+December!D792</f>
        <v>0</v>
      </c>
      <c r="E792" s="3">
        <f>January!E792+February!E792+March!E792+April!E792+May!E792+June!E792+July!E792+August!E792+September!E792+October!E792+November!E792+December!E792</f>
        <v>0</v>
      </c>
      <c r="F792" s="3">
        <f>January!F792+February!F792+March!F792+April!F792+May!F792+June!F792+July!F792+August!F792+September!F792+October!F792+November!F792+December!F792</f>
        <v>0</v>
      </c>
      <c r="G792" s="3">
        <f>January!G792+February!G792+March!G792+April!G792+May!G792+June!G792+July!G792+August!G792+September!G792+October!G792+November!G792+December!G792</f>
        <v>0</v>
      </c>
    </row>
    <row r="793" spans="1:7" ht="30" customHeight="1" x14ac:dyDescent="0.25">
      <c r="A793" s="20" t="s">
        <v>66</v>
      </c>
      <c r="B793" s="12" t="s">
        <v>19</v>
      </c>
      <c r="C793" s="4">
        <f>January!C793+February!C793+March!C793+April!C793+May!C793+June!C793+July!C793+August!C793+September!C793+October!C793+November!C793+December!C793</f>
        <v>0</v>
      </c>
      <c r="D793" s="4">
        <f>January!D793+February!D793+March!D793+April!D793+May!D793+June!D793+July!D793+August!D793+September!D793+October!D793+November!D793+December!D793</f>
        <v>0</v>
      </c>
      <c r="E793" s="4">
        <f>January!E793+February!E793+March!E793+April!E793+May!E793+June!E793+July!E793+August!E793+September!E793+October!E793+November!E793+December!E793</f>
        <v>0</v>
      </c>
      <c r="F793" s="4">
        <f>January!F793+February!F793+March!F793+April!F793+May!F793+June!F793+July!F793+August!F793+September!F793+October!F793+November!F793+December!F793</f>
        <v>0</v>
      </c>
      <c r="G793" s="4">
        <f>January!G793+February!G793+March!G793+April!G793+May!G793+June!G793+July!G793+August!G793+September!G793+October!G793+November!G793+December!G793</f>
        <v>0</v>
      </c>
    </row>
    <row r="794" spans="1:7" ht="30" customHeight="1" x14ac:dyDescent="0.25">
      <c r="A794" s="19" t="s">
        <v>66</v>
      </c>
      <c r="B794" s="11" t="s">
        <v>20</v>
      </c>
      <c r="C794" s="3">
        <f>January!C794+February!C794+March!C794+April!C794+May!C794+June!C794+July!C794+August!C794+September!C794+October!C794+November!C794+December!C794</f>
        <v>0</v>
      </c>
      <c r="D794" s="3">
        <f>January!D794+February!D794+March!D794+April!D794+May!D794+June!D794+July!D794+August!D794+September!D794+October!D794+November!D794+December!D794</f>
        <v>0</v>
      </c>
      <c r="E794" s="3">
        <f>January!E794+February!E794+March!E794+April!E794+May!E794+June!E794+July!E794+August!E794+September!E794+October!E794+November!E794+December!E794</f>
        <v>0</v>
      </c>
      <c r="F794" s="3">
        <f>January!F794+February!F794+March!F794+April!F794+May!F794+June!F794+July!F794+August!F794+September!F794+October!F794+November!F794+December!F794</f>
        <v>0</v>
      </c>
      <c r="G794" s="3">
        <f>January!G794+February!G794+March!G794+April!G794+May!G794+June!G794+July!G794+August!G794+September!G794+October!G794+November!G794+December!G794</f>
        <v>0</v>
      </c>
    </row>
    <row r="795" spans="1:7" ht="30" customHeight="1" x14ac:dyDescent="0.25">
      <c r="A795" s="20" t="s">
        <v>66</v>
      </c>
      <c r="B795" s="12" t="s">
        <v>21</v>
      </c>
      <c r="C795" s="4">
        <f>January!C795+February!C795+March!C795+April!C795+May!C795+June!C795+July!C795+August!C795+September!C795+October!C795+November!C795+December!C795</f>
        <v>0</v>
      </c>
      <c r="D795" s="4">
        <f>January!D795+February!D795+March!D795+April!D795+May!D795+June!D795+July!D795+August!D795+September!D795+October!D795+November!D795+December!D795</f>
        <v>0</v>
      </c>
      <c r="E795" s="4">
        <f>January!E795+February!E795+March!E795+April!E795+May!E795+June!E795+July!E795+August!E795+September!E795+October!E795+November!E795+December!E795</f>
        <v>0</v>
      </c>
      <c r="F795" s="4">
        <f>January!F795+February!F795+March!F795+April!F795+May!F795+June!F795+July!F795+August!F795+September!F795+October!F795+November!F795+December!F795</f>
        <v>0</v>
      </c>
      <c r="G795" s="4">
        <f>January!G795+February!G795+March!G795+April!G795+May!G795+June!G795+July!G795+August!G795+September!G795+October!G795+November!G795+December!G795</f>
        <v>0</v>
      </c>
    </row>
    <row r="796" spans="1:7" ht="30" customHeight="1" x14ac:dyDescent="0.25">
      <c r="A796" s="19" t="s">
        <v>66</v>
      </c>
      <c r="B796" s="11" t="s">
        <v>22</v>
      </c>
      <c r="C796" s="3">
        <f>January!C796+February!C796+March!C796+April!C796+May!C796+June!C796+July!C796+August!C796+September!C796+October!C796+November!C796+December!C796</f>
        <v>0</v>
      </c>
      <c r="D796" s="3">
        <f>January!D796+February!D796+March!D796+April!D796+May!D796+June!D796+July!D796+August!D796+September!D796+October!D796+November!D796+December!D796</f>
        <v>0</v>
      </c>
      <c r="E796" s="3">
        <f>January!E796+February!E796+March!E796+April!E796+May!E796+June!E796+July!E796+August!E796+September!E796+October!E796+November!E796+December!E796</f>
        <v>0</v>
      </c>
      <c r="F796" s="3">
        <f>January!F796+February!F796+March!F796+April!F796+May!F796+June!F796+July!F796+August!F796+September!F796+October!F796+November!F796+December!F796</f>
        <v>0</v>
      </c>
      <c r="G796" s="3">
        <f>January!G796+February!G796+March!G796+April!G796+May!G796+June!G796+July!G796+August!G796+September!G796+October!G796+November!G796+December!G796</f>
        <v>0</v>
      </c>
    </row>
    <row r="797" spans="1:7" ht="30" customHeight="1" x14ac:dyDescent="0.25">
      <c r="A797" s="20" t="s">
        <v>66</v>
      </c>
      <c r="B797" s="12" t="s">
        <v>23</v>
      </c>
      <c r="C797" s="4">
        <f>January!C797+February!C797+March!C797+April!C797+May!C797+June!C797+July!C797+August!C797+September!C797+October!C797+November!C797+December!C797</f>
        <v>0</v>
      </c>
      <c r="D797" s="4">
        <f>January!D797+February!D797+March!D797+April!D797+May!D797+June!D797+July!D797+August!D797+September!D797+October!D797+November!D797+December!D797</f>
        <v>0</v>
      </c>
      <c r="E797" s="4">
        <f>January!E797+February!E797+March!E797+April!E797+May!E797+June!E797+July!E797+August!E797+September!E797+October!E797+November!E797+December!E797</f>
        <v>0</v>
      </c>
      <c r="F797" s="4">
        <f>January!F797+February!F797+March!F797+April!F797+May!F797+June!F797+July!F797+August!F797+September!F797+October!F797+November!F797+December!F797</f>
        <v>0</v>
      </c>
      <c r="G797" s="4">
        <f>January!G797+February!G797+March!G797+April!G797+May!G797+June!G797+July!G797+August!G797+September!G797+October!G797+November!G797+December!G797</f>
        <v>0</v>
      </c>
    </row>
    <row r="798" spans="1:7" ht="30" customHeight="1" x14ac:dyDescent="0.25">
      <c r="A798" s="19" t="s">
        <v>66</v>
      </c>
      <c r="B798" s="11" t="s">
        <v>24</v>
      </c>
      <c r="C798" s="3">
        <f>January!C798+February!C798+March!C798+April!C798+May!C798+June!C798+July!C798+August!C798+September!C798+October!C798+November!C798+December!C798</f>
        <v>0</v>
      </c>
      <c r="D798" s="3">
        <f>January!D798+February!D798+March!D798+April!D798+May!D798+June!D798+July!D798+August!D798+September!D798+October!D798+November!D798+December!D798</f>
        <v>0</v>
      </c>
      <c r="E798" s="3">
        <f>January!E798+February!E798+March!E798+April!E798+May!E798+June!E798+July!E798+August!E798+September!E798+October!E798+November!E798+December!E798</f>
        <v>0</v>
      </c>
      <c r="F798" s="3">
        <f>January!F798+February!F798+March!F798+April!F798+May!F798+June!F798+July!F798+August!F798+September!F798+October!F798+November!F798+December!F798</f>
        <v>0</v>
      </c>
      <c r="G798" s="3">
        <f>January!G798+February!G798+March!G798+April!G798+May!G798+June!G798+July!G798+August!G798+September!G798+October!G798+November!G798+December!G798</f>
        <v>0</v>
      </c>
    </row>
    <row r="799" spans="1:7" ht="30" customHeight="1" x14ac:dyDescent="0.25">
      <c r="A799" s="20" t="s">
        <v>66</v>
      </c>
      <c r="B799" s="12" t="s">
        <v>25</v>
      </c>
      <c r="C799" s="4">
        <f>January!C799+February!C799+March!C799+April!C799+May!C799+June!C799+July!C799+August!C799+September!C799+October!C799+November!C799+December!C799</f>
        <v>111</v>
      </c>
      <c r="D799" s="4">
        <f>January!D799+February!D799+March!D799+April!D799+May!D799+June!D799+July!D799+August!D799+September!D799+October!D799+November!D799+December!D799</f>
        <v>29</v>
      </c>
      <c r="E799" s="4">
        <f>January!E799+February!E799+March!E799+April!E799+May!E799+June!E799+July!E799+August!E799+September!E799+October!E799+November!E799+December!E799</f>
        <v>11</v>
      </c>
      <c r="F799" s="4">
        <f>January!F799+February!F799+March!F799+April!F799+May!F799+June!F799+July!F799+August!F799+September!F799+October!F799+November!F799+December!F799</f>
        <v>70</v>
      </c>
      <c r="G799" s="4">
        <f>January!G799+February!G799+March!G799+April!G799+May!G799+June!G799+July!G799+August!G799+September!G799+October!G799+November!G799+December!G799</f>
        <v>1</v>
      </c>
    </row>
    <row r="800" spans="1:7" ht="30" customHeight="1" x14ac:dyDescent="0.25">
      <c r="A800" s="19" t="s">
        <v>66</v>
      </c>
      <c r="B800" s="11" t="s">
        <v>26</v>
      </c>
      <c r="C800" s="3">
        <f>January!C800+February!C800+March!C800+April!C800+May!C800+June!C800+July!C800+August!C800+September!C800+October!C800+November!C800+December!C800</f>
        <v>0</v>
      </c>
      <c r="D800" s="3">
        <f>January!D800+February!D800+March!D800+April!D800+May!D800+June!D800+July!D800+August!D800+September!D800+October!D800+November!D800+December!D800</f>
        <v>0</v>
      </c>
      <c r="E800" s="3">
        <f>January!E800+February!E800+March!E800+April!E800+May!E800+June!E800+July!E800+August!E800+September!E800+October!E800+November!E800+December!E800</f>
        <v>0</v>
      </c>
      <c r="F800" s="3">
        <f>January!F800+February!F800+March!F800+April!F800+May!F800+June!F800+July!F800+August!F800+September!F800+October!F800+November!F800+December!F800</f>
        <v>0</v>
      </c>
      <c r="G800" s="3">
        <f>January!G800+February!G800+March!G800+April!G800+May!G800+June!G800+July!G800+August!G800+September!G800+October!G800+November!G800+December!G800</f>
        <v>0</v>
      </c>
    </row>
    <row r="801" spans="1:7" ht="30" customHeight="1" x14ac:dyDescent="0.25">
      <c r="A801" s="20" t="s">
        <v>66</v>
      </c>
      <c r="B801" s="12" t="s">
        <v>27</v>
      </c>
      <c r="C801" s="4">
        <f>January!C801+February!C801+March!C801+April!C801+May!C801+June!C801+July!C801+August!C801+September!C801+October!C801+November!C801+December!C801</f>
        <v>0</v>
      </c>
      <c r="D801" s="4">
        <f>January!D801+February!D801+March!D801+April!D801+May!D801+June!D801+July!D801+August!D801+September!D801+October!D801+November!D801+December!D801</f>
        <v>0</v>
      </c>
      <c r="E801" s="4">
        <f>January!E801+February!E801+March!E801+April!E801+May!E801+June!E801+July!E801+August!E801+September!E801+October!E801+November!E801+December!E801</f>
        <v>0</v>
      </c>
      <c r="F801" s="4">
        <f>January!F801+February!F801+March!F801+April!F801+May!F801+June!F801+July!F801+August!F801+September!F801+October!F801+November!F801+December!F801</f>
        <v>0</v>
      </c>
      <c r="G801" s="4">
        <f>January!G801+February!G801+March!G801+April!G801+May!G801+June!G801+July!G801+August!G801+September!G801+October!G801+November!G801+December!G801</f>
        <v>0</v>
      </c>
    </row>
    <row r="802" spans="1:7" ht="30" customHeight="1" x14ac:dyDescent="0.25">
      <c r="A802" s="19" t="s">
        <v>66</v>
      </c>
      <c r="B802" s="11" t="s">
        <v>28</v>
      </c>
      <c r="C802" s="3">
        <f>January!C802+February!C802+March!C802+April!C802+May!C802+June!C802+July!C802+August!C802+September!C802+October!C802+November!C802+December!C802</f>
        <v>0</v>
      </c>
      <c r="D802" s="3">
        <f>January!D802+February!D802+March!D802+April!D802+May!D802+June!D802+July!D802+August!D802+September!D802+October!D802+November!D802+December!D802</f>
        <v>0</v>
      </c>
      <c r="E802" s="3">
        <f>January!E802+February!E802+March!E802+April!E802+May!E802+June!E802+July!E802+August!E802+September!E802+October!E802+November!E802+December!E802</f>
        <v>0</v>
      </c>
      <c r="F802" s="3">
        <f>January!F802+February!F802+March!F802+April!F802+May!F802+June!F802+July!F802+August!F802+September!F802+October!F802+November!F802+December!F802</f>
        <v>0</v>
      </c>
      <c r="G802" s="3">
        <f>January!G802+February!G802+March!G802+April!G802+May!G802+June!G802+July!G802+August!G802+September!G802+October!G802+November!G802+December!G802</f>
        <v>0</v>
      </c>
    </row>
    <row r="803" spans="1:7" ht="30" customHeight="1" x14ac:dyDescent="0.25">
      <c r="A803" s="20" t="s">
        <v>66</v>
      </c>
      <c r="B803" s="12" t="s">
        <v>29</v>
      </c>
      <c r="C803" s="4">
        <f>January!C803+February!C803+March!C803+April!C803+May!C803+June!C803+July!C803+August!C803+September!C803+October!C803+November!C803+December!C803</f>
        <v>0</v>
      </c>
      <c r="D803" s="4">
        <f>January!D803+February!D803+March!D803+April!D803+May!D803+June!D803+July!D803+August!D803+September!D803+October!D803+November!D803+December!D803</f>
        <v>0</v>
      </c>
      <c r="E803" s="4">
        <f>January!E803+February!E803+March!E803+April!E803+May!E803+June!E803+July!E803+August!E803+September!E803+October!E803+November!E803+December!E803</f>
        <v>0</v>
      </c>
      <c r="F803" s="4">
        <f>January!F803+February!F803+March!F803+April!F803+May!F803+June!F803+July!F803+August!F803+September!F803+October!F803+November!F803+December!F803</f>
        <v>0</v>
      </c>
      <c r="G803" s="4">
        <f>January!G803+February!G803+March!G803+April!G803+May!G803+June!G803+July!G803+August!G803+September!G803+October!G803+November!G803+December!G803</f>
        <v>0</v>
      </c>
    </row>
    <row r="804" spans="1:7" ht="30" customHeight="1" x14ac:dyDescent="0.25">
      <c r="A804" s="19" t="s">
        <v>66</v>
      </c>
      <c r="B804" s="11" t="s">
        <v>30</v>
      </c>
      <c r="C804" s="3">
        <f>January!C804+February!C804+March!C804+April!C804+May!C804+June!C804+July!C804+August!C804+September!C804+October!C804+November!C804+December!C804</f>
        <v>0</v>
      </c>
      <c r="D804" s="3">
        <f>January!D804+February!D804+March!D804+April!D804+May!D804+June!D804+July!D804+August!D804+September!D804+October!D804+November!D804+December!D804</f>
        <v>0</v>
      </c>
      <c r="E804" s="3">
        <f>January!E804+February!E804+March!E804+April!E804+May!E804+June!E804+July!E804+August!E804+September!E804+October!E804+November!E804+December!E804</f>
        <v>0</v>
      </c>
      <c r="F804" s="3">
        <f>January!F804+February!F804+March!F804+April!F804+May!F804+June!F804+July!F804+August!F804+September!F804+October!F804+November!F804+December!F804</f>
        <v>0</v>
      </c>
      <c r="G804" s="3">
        <f>January!G804+February!G804+March!G804+April!G804+May!G804+June!G804+July!G804+August!G804+September!G804+October!G804+November!G804+December!G804</f>
        <v>0</v>
      </c>
    </row>
    <row r="805" spans="1:7" ht="30" customHeight="1" x14ac:dyDescent="0.25">
      <c r="A805" s="20" t="s">
        <v>66</v>
      </c>
      <c r="B805" s="12" t="s">
        <v>31</v>
      </c>
      <c r="C805" s="4">
        <f>January!C805+February!C805+March!C805+April!C805+May!C805+June!C805+July!C805+August!C805+September!C805+October!C805+November!C805+December!C805</f>
        <v>0</v>
      </c>
      <c r="D805" s="4">
        <f>January!D805+February!D805+March!D805+April!D805+May!D805+June!D805+July!D805+August!D805+September!D805+October!D805+November!D805+December!D805</f>
        <v>0</v>
      </c>
      <c r="E805" s="4">
        <f>January!E805+February!E805+March!E805+April!E805+May!E805+June!E805+July!E805+August!E805+September!E805+October!E805+November!E805+December!E805</f>
        <v>0</v>
      </c>
      <c r="F805" s="4">
        <f>January!F805+February!F805+March!F805+April!F805+May!F805+June!F805+July!F805+August!F805+September!F805+October!F805+November!F805+December!F805</f>
        <v>0</v>
      </c>
      <c r="G805" s="4">
        <f>January!G805+February!G805+March!G805+April!G805+May!G805+June!G805+July!G805+August!G805+September!G805+October!G805+November!G805+December!G805</f>
        <v>0</v>
      </c>
    </row>
    <row r="806" spans="1:7" ht="30" customHeight="1" x14ac:dyDescent="0.25">
      <c r="A806" s="19" t="s">
        <v>66</v>
      </c>
      <c r="B806" s="11" t="s">
        <v>32</v>
      </c>
      <c r="C806" s="3">
        <f>January!C806+February!C806+March!C806+April!C806+May!C806+June!C806+July!C806+August!C806+September!C806+October!C806+November!C806+December!C806</f>
        <v>0</v>
      </c>
      <c r="D806" s="3">
        <f>January!D806+February!D806+March!D806+April!D806+May!D806+June!D806+July!D806+August!D806+September!D806+October!D806+November!D806+December!D806</f>
        <v>0</v>
      </c>
      <c r="E806" s="3">
        <f>January!E806+February!E806+March!E806+April!E806+May!E806+June!E806+July!E806+August!E806+September!E806+October!E806+November!E806+December!E806</f>
        <v>0</v>
      </c>
      <c r="F806" s="3">
        <f>January!F806+February!F806+March!F806+April!F806+May!F806+June!F806+July!F806+August!F806+September!F806+October!F806+November!F806+December!F806</f>
        <v>0</v>
      </c>
      <c r="G806" s="3">
        <f>January!G806+February!G806+March!G806+April!G806+May!G806+June!G806+July!G806+August!G806+September!G806+October!G806+November!G806+December!G806</f>
        <v>0</v>
      </c>
    </row>
    <row r="807" spans="1:7" ht="30" customHeight="1" x14ac:dyDescent="0.25">
      <c r="A807" s="20" t="s">
        <v>66</v>
      </c>
      <c r="B807" s="12" t="s">
        <v>33</v>
      </c>
      <c r="C807" s="4">
        <f>January!C807+February!C807+March!C807+April!C807+May!C807+June!C807+July!C807+August!C807+September!C807+October!C807+November!C807+December!C807</f>
        <v>3</v>
      </c>
      <c r="D807" s="4">
        <f>January!D807+February!D807+March!D807+April!D807+May!D807+June!D807+July!D807+August!D807+September!D807+October!D807+November!D807+December!D807</f>
        <v>1</v>
      </c>
      <c r="E807" s="4">
        <f>January!E807+February!E807+March!E807+April!E807+May!E807+June!E807+July!E807+August!E807+September!E807+October!E807+November!E807+December!E807</f>
        <v>0</v>
      </c>
      <c r="F807" s="4">
        <f>January!F807+February!F807+March!F807+April!F807+May!F807+June!F807+July!F807+August!F807+September!F807+October!F807+November!F807+December!F807</f>
        <v>2</v>
      </c>
      <c r="G807" s="4">
        <f>January!G807+February!G807+March!G807+April!G807+May!G807+June!G807+July!G807+August!G807+September!G807+October!G807+November!G807+December!G807</f>
        <v>0</v>
      </c>
    </row>
    <row r="808" spans="1:7" ht="30" customHeight="1" x14ac:dyDescent="0.25">
      <c r="A808" s="19" t="s">
        <v>66</v>
      </c>
      <c r="B808" s="11" t="s">
        <v>34</v>
      </c>
      <c r="C808" s="3">
        <f>January!C808+February!C808+March!C808+April!C808+May!C808+June!C808+July!C808+August!C808+September!C808+October!C808+November!C808+December!C808</f>
        <v>0</v>
      </c>
      <c r="D808" s="3">
        <f>January!D808+February!D808+March!D808+April!D808+May!D808+June!D808+July!D808+August!D808+September!D808+October!D808+November!D808+December!D808</f>
        <v>0</v>
      </c>
      <c r="E808" s="3">
        <f>January!E808+February!E808+March!E808+April!E808+May!E808+June!E808+July!E808+August!E808+September!E808+October!E808+November!E808+December!E808</f>
        <v>0</v>
      </c>
      <c r="F808" s="3">
        <f>January!F808+February!F808+March!F808+April!F808+May!F808+June!F808+July!F808+August!F808+September!F808+October!F808+November!F808+December!F808</f>
        <v>0</v>
      </c>
      <c r="G808" s="3">
        <f>January!G808+February!G808+March!G808+April!G808+May!G808+June!G808+July!G808+August!G808+September!G808+October!G808+November!G808+December!G808</f>
        <v>0</v>
      </c>
    </row>
    <row r="809" spans="1:7" ht="30" customHeight="1" x14ac:dyDescent="0.25">
      <c r="A809" s="20" t="s">
        <v>66</v>
      </c>
      <c r="B809" s="12" t="s">
        <v>35</v>
      </c>
      <c r="C809" s="4">
        <f>January!C809+February!C809+March!C809+April!C809+May!C809+June!C809+July!C809+August!C809+September!C809+October!C809+November!C809+December!C809</f>
        <v>0</v>
      </c>
      <c r="D809" s="4">
        <f>January!D809+February!D809+March!D809+April!D809+May!D809+June!D809+July!D809+August!D809+September!D809+October!D809+November!D809+December!D809</f>
        <v>0</v>
      </c>
      <c r="E809" s="4">
        <f>January!E809+February!E809+March!E809+April!E809+May!E809+June!E809+July!E809+August!E809+September!E809+October!E809+November!E809+December!E809</f>
        <v>0</v>
      </c>
      <c r="F809" s="4">
        <f>January!F809+February!F809+March!F809+April!F809+May!F809+June!F809+July!F809+August!F809+September!F809+October!F809+November!F809+December!F809</f>
        <v>0</v>
      </c>
      <c r="G809" s="4">
        <f>January!G809+February!G809+March!G809+April!G809+May!G809+June!G809+July!G809+August!G809+September!G809+October!G809+November!G809+December!G809</f>
        <v>0</v>
      </c>
    </row>
    <row r="810" spans="1:7" ht="30" customHeight="1" x14ac:dyDescent="0.25">
      <c r="A810" s="19" t="s">
        <v>66</v>
      </c>
      <c r="B810" s="11" t="s">
        <v>36</v>
      </c>
      <c r="C810" s="3">
        <f>January!C810+February!C810+March!C810+April!C810+May!C810+June!C810+July!C810+August!C810+September!C810+October!C810+November!C810+December!C810</f>
        <v>322</v>
      </c>
      <c r="D810" s="3">
        <f>January!D810+February!D810+March!D810+April!D810+May!D810+June!D810+July!D810+August!D810+September!D810+October!D810+November!D810+December!D810</f>
        <v>202</v>
      </c>
      <c r="E810" s="3">
        <f>January!E810+February!E810+March!E810+April!E810+May!E810+June!E810+July!E810+August!E810+September!E810+October!E810+November!E810+December!E810</f>
        <v>29</v>
      </c>
      <c r="F810" s="3">
        <f>January!F810+February!F810+March!F810+April!F810+May!F810+June!F810+July!F810+August!F810+September!F810+October!F810+November!F810+December!F810</f>
        <v>91</v>
      </c>
      <c r="G810" s="3">
        <f>January!G810+February!G810+March!G810+April!G810+May!G810+June!G810+July!G810+August!G810+September!G810+October!G810+November!G810+December!G810</f>
        <v>0</v>
      </c>
    </row>
    <row r="811" spans="1:7" ht="30" customHeight="1" x14ac:dyDescent="0.25">
      <c r="A811" s="20" t="s">
        <v>66</v>
      </c>
      <c r="B811" s="12" t="s">
        <v>37</v>
      </c>
      <c r="C811" s="4">
        <f>January!C811+February!C811+March!C811+April!C811+May!C811+June!C811+July!C811+August!C811+September!C811+October!C811+November!C811+December!C811</f>
        <v>77</v>
      </c>
      <c r="D811" s="4">
        <f>January!D811+February!D811+March!D811+April!D811+May!D811+June!D811+July!D811+August!D811+September!D811+October!D811+November!D811+December!D811</f>
        <v>8</v>
      </c>
      <c r="E811" s="4">
        <f>January!E811+February!E811+March!E811+April!E811+May!E811+June!E811+July!E811+August!E811+September!E811+October!E811+November!E811+December!E811</f>
        <v>9</v>
      </c>
      <c r="F811" s="4">
        <f>January!F811+February!F811+March!F811+April!F811+May!F811+June!F811+July!F811+August!F811+September!F811+October!F811+November!F811+December!F811</f>
        <v>34</v>
      </c>
      <c r="G811" s="4">
        <f>January!G811+February!G811+March!G811+April!G811+May!G811+June!G811+July!G811+August!G811+September!G811+October!G811+November!G811+December!G811</f>
        <v>26</v>
      </c>
    </row>
    <row r="812" spans="1:7" ht="30" customHeight="1" x14ac:dyDescent="0.25">
      <c r="A812" s="19" t="s">
        <v>66</v>
      </c>
      <c r="B812" s="11" t="s">
        <v>38</v>
      </c>
      <c r="C812" s="3">
        <f>January!C812+February!C812+March!C812+April!C812+May!C812+June!C812+July!C812+August!C812+September!C812+October!C812+November!C812+December!C812</f>
        <v>0</v>
      </c>
      <c r="D812" s="3">
        <f>January!D812+February!D812+March!D812+April!D812+May!D812+June!D812+July!D812+August!D812+September!D812+October!D812+November!D812+December!D812</f>
        <v>0</v>
      </c>
      <c r="E812" s="3">
        <f>January!E812+February!E812+March!E812+April!E812+May!E812+June!E812+July!E812+August!E812+September!E812+October!E812+November!E812+December!E812</f>
        <v>0</v>
      </c>
      <c r="F812" s="3">
        <f>January!F812+February!F812+March!F812+April!F812+May!F812+June!F812+July!F812+August!F812+September!F812+October!F812+November!F812+December!F812</f>
        <v>0</v>
      </c>
      <c r="G812" s="3">
        <f>January!G812+February!G812+March!G812+April!G812+May!G812+June!G812+July!G812+August!G812+September!G812+October!G812+November!G812+December!G812</f>
        <v>0</v>
      </c>
    </row>
    <row r="813" spans="1:7" ht="30" customHeight="1" x14ac:dyDescent="0.25">
      <c r="A813" s="20" t="s">
        <v>66</v>
      </c>
      <c r="B813" s="12" t="s">
        <v>39</v>
      </c>
      <c r="C813" s="4">
        <f>January!C813+February!C813+March!C813+April!C813+May!C813+June!C813+July!C813+August!C813+September!C813+October!C813+November!C813+December!C813</f>
        <v>0</v>
      </c>
      <c r="D813" s="4">
        <f>January!D813+February!D813+March!D813+April!D813+May!D813+June!D813+July!D813+August!D813+September!D813+October!D813+November!D813+December!D813</f>
        <v>0</v>
      </c>
      <c r="E813" s="4">
        <f>January!E813+February!E813+March!E813+April!E813+May!E813+June!E813+July!E813+August!E813+September!E813+October!E813+November!E813+December!E813</f>
        <v>0</v>
      </c>
      <c r="F813" s="4">
        <f>January!F813+February!F813+March!F813+April!F813+May!F813+June!F813+July!F813+August!F813+September!F813+October!F813+November!F813+December!F813</f>
        <v>0</v>
      </c>
      <c r="G813" s="4">
        <f>January!G813+February!G813+March!G813+April!G813+May!G813+June!G813+July!G813+August!G813+September!G813+October!G813+November!G813+December!G813</f>
        <v>0</v>
      </c>
    </row>
    <row r="814" spans="1:7" ht="30" customHeight="1" x14ac:dyDescent="0.25">
      <c r="A814" s="19" t="s">
        <v>66</v>
      </c>
      <c r="B814" s="11" t="s">
        <v>40</v>
      </c>
      <c r="C814" s="3">
        <f>January!C814+February!C814+March!C814+April!C814+May!C814+June!C814+July!C814+August!C814+September!C814+October!C814+November!C814+December!C814</f>
        <v>0</v>
      </c>
      <c r="D814" s="3">
        <f>January!D814+February!D814+March!D814+April!D814+May!D814+June!D814+July!D814+August!D814+September!D814+October!D814+November!D814+December!D814</f>
        <v>0</v>
      </c>
      <c r="E814" s="3">
        <f>January!E814+February!E814+March!E814+April!E814+May!E814+June!E814+July!E814+August!E814+September!E814+October!E814+November!E814+December!E814</f>
        <v>0</v>
      </c>
      <c r="F814" s="3">
        <f>January!F814+February!F814+March!F814+April!F814+May!F814+June!F814+July!F814+August!F814+September!F814+October!F814+November!F814+December!F814</f>
        <v>0</v>
      </c>
      <c r="G814" s="3">
        <f>January!G814+February!G814+March!G814+April!G814+May!G814+June!G814+July!G814+August!G814+September!G814+October!G814+November!G814+December!G814</f>
        <v>0</v>
      </c>
    </row>
    <row r="815" spans="1:7" ht="30" customHeight="1" x14ac:dyDescent="0.25">
      <c r="A815" s="20" t="s">
        <v>66</v>
      </c>
      <c r="B815" s="12" t="s">
        <v>41</v>
      </c>
      <c r="C815" s="4">
        <f>January!C815+February!C815+March!C815+April!C815+May!C815+June!C815+July!C815+August!C815+September!C815+October!C815+November!C815+December!C815</f>
        <v>0</v>
      </c>
      <c r="D815" s="4">
        <f>January!D815+February!D815+March!D815+April!D815+May!D815+June!D815+July!D815+August!D815+September!D815+October!D815+November!D815+December!D815</f>
        <v>0</v>
      </c>
      <c r="E815" s="4">
        <f>January!E815+February!E815+March!E815+April!E815+May!E815+June!E815+July!E815+August!E815+September!E815+October!E815+November!E815+December!E815</f>
        <v>0</v>
      </c>
      <c r="F815" s="4">
        <f>January!F815+February!F815+March!F815+April!F815+May!F815+June!F815+July!F815+August!F815+September!F815+October!F815+November!F815+December!F815</f>
        <v>0</v>
      </c>
      <c r="G815" s="4">
        <f>January!G815+February!G815+March!G815+April!G815+May!G815+June!G815+July!G815+August!G815+September!G815+October!G815+November!G815+December!G815</f>
        <v>0</v>
      </c>
    </row>
    <row r="816" spans="1:7" ht="30" customHeight="1" x14ac:dyDescent="0.25">
      <c r="A816" s="19" t="s">
        <v>66</v>
      </c>
      <c r="B816" s="11" t="s">
        <v>42</v>
      </c>
      <c r="C816" s="3">
        <f>January!C816+February!C816+March!C816+April!C816+May!C816+June!C816+July!C816+August!C816+September!C816+October!C816+November!C816+December!C816</f>
        <v>0</v>
      </c>
      <c r="D816" s="3">
        <f>January!D816+February!D816+March!D816+April!D816+May!D816+June!D816+July!D816+August!D816+September!D816+October!D816+November!D816+December!D816</f>
        <v>0</v>
      </c>
      <c r="E816" s="3">
        <f>January!E816+February!E816+March!E816+April!E816+May!E816+June!E816+July!E816+August!E816+September!E816+October!E816+November!E816+December!E816</f>
        <v>0</v>
      </c>
      <c r="F816" s="3">
        <f>January!F816+February!F816+March!F816+April!F816+May!F816+June!F816+July!F816+August!F816+September!F816+October!F816+November!F816+December!F816</f>
        <v>0</v>
      </c>
      <c r="G816" s="3">
        <f>January!G816+February!G816+March!G816+April!G816+May!G816+June!G816+July!G816+August!G816+September!G816+October!G816+November!G816+December!G816</f>
        <v>0</v>
      </c>
    </row>
    <row r="817" spans="1:7" ht="30" customHeight="1" x14ac:dyDescent="0.25">
      <c r="A817" s="20" t="s">
        <v>66</v>
      </c>
      <c r="B817" s="12" t="s">
        <v>43</v>
      </c>
      <c r="C817" s="4">
        <f>January!C817+February!C817+March!C817+April!C817+May!C817+June!C817+July!C817+August!C817+September!C817+October!C817+November!C817+December!C817</f>
        <v>0</v>
      </c>
      <c r="D817" s="4">
        <f>January!D817+February!D817+March!D817+April!D817+May!D817+June!D817+July!D817+August!D817+September!D817+October!D817+November!D817+December!D817</f>
        <v>0</v>
      </c>
      <c r="E817" s="4">
        <f>January!E817+February!E817+March!E817+April!E817+May!E817+June!E817+July!E817+August!E817+September!E817+October!E817+November!E817+December!E817</f>
        <v>0</v>
      </c>
      <c r="F817" s="4">
        <f>January!F817+February!F817+March!F817+April!F817+May!F817+June!F817+July!F817+August!F817+September!F817+October!F817+November!F817+December!F817</f>
        <v>0</v>
      </c>
      <c r="G817" s="4">
        <f>January!G817+February!G817+March!G817+April!G817+May!G817+June!G817+July!G817+August!G817+September!G817+October!G817+November!G817+December!G817</f>
        <v>0</v>
      </c>
    </row>
    <row r="818" spans="1:7" ht="30" customHeight="1" x14ac:dyDescent="0.25">
      <c r="A818" s="19" t="s">
        <v>66</v>
      </c>
      <c r="B818" s="11" t="s">
        <v>44</v>
      </c>
      <c r="C818" s="3">
        <f>January!C818+February!C818+March!C818+April!C818+May!C818+June!C818+July!C818+August!C818+September!C818+October!C818+November!C818+December!C818</f>
        <v>0</v>
      </c>
      <c r="D818" s="3">
        <f>January!D818+February!D818+March!D818+April!D818+May!D818+June!D818+July!D818+August!D818+September!D818+October!D818+November!D818+December!D818</f>
        <v>0</v>
      </c>
      <c r="E818" s="3">
        <f>January!E818+February!E818+March!E818+April!E818+May!E818+June!E818+July!E818+August!E818+September!E818+October!E818+November!E818+December!E818</f>
        <v>0</v>
      </c>
      <c r="F818" s="3">
        <f>January!F818+February!F818+March!F818+April!F818+May!F818+June!F818+July!F818+August!F818+September!F818+October!F818+November!F818+December!F818</f>
        <v>0</v>
      </c>
      <c r="G818" s="3">
        <f>January!G818+February!G818+March!G818+April!G818+May!G818+June!G818+July!G818+August!G818+September!G818+October!G818+November!G818+December!G818</f>
        <v>0</v>
      </c>
    </row>
    <row r="819" spans="1:7" ht="30" customHeight="1" x14ac:dyDescent="0.25">
      <c r="A819" s="20" t="s">
        <v>66</v>
      </c>
      <c r="B819" s="12" t="s">
        <v>45</v>
      </c>
      <c r="C819" s="4">
        <f>January!C819+February!C819+March!C819+April!C819+May!C819+June!C819+July!C819+August!C819+September!C819+October!C819+November!C819+December!C819</f>
        <v>5</v>
      </c>
      <c r="D819" s="4">
        <f>January!D819+February!D819+March!D819+April!D819+May!D819+June!D819+July!D819+August!D819+September!D819+October!D819+November!D819+December!D819</f>
        <v>1</v>
      </c>
      <c r="E819" s="4">
        <f>January!E819+February!E819+March!E819+April!E819+May!E819+June!E819+July!E819+August!E819+September!E819+October!E819+November!E819+December!E819</f>
        <v>4</v>
      </c>
      <c r="F819" s="4">
        <f>January!F819+February!F819+March!F819+April!F819+May!F819+June!F819+July!F819+August!F819+September!F819+October!F819+November!F819+December!F819</f>
        <v>0</v>
      </c>
      <c r="G819" s="4">
        <f>January!G819+February!G819+March!G819+April!G819+May!G819+June!G819+July!G819+August!G819+September!G819+October!G819+November!G819+December!G819</f>
        <v>0</v>
      </c>
    </row>
    <row r="820" spans="1:7" ht="30" customHeight="1" x14ac:dyDescent="0.25">
      <c r="A820" s="19" t="s">
        <v>66</v>
      </c>
      <c r="B820" s="11" t="s">
        <v>46</v>
      </c>
      <c r="C820" s="3">
        <f>January!C820+February!C820+March!C820+April!C820+May!C820+June!C820+July!C820+August!C820+September!C820+October!C820+November!C820+December!C820</f>
        <v>15</v>
      </c>
      <c r="D820" s="3">
        <f>January!D820+February!D820+March!D820+April!D820+May!D820+June!D820+July!D820+August!D820+September!D820+October!D820+November!D820+December!D820</f>
        <v>9</v>
      </c>
      <c r="E820" s="3">
        <f>January!E820+February!E820+March!E820+April!E820+May!E820+June!E820+July!E820+August!E820+September!E820+October!E820+November!E820+December!E820</f>
        <v>1</v>
      </c>
      <c r="F820" s="3">
        <f>January!F820+February!F820+March!F820+April!F820+May!F820+June!F820+July!F820+August!F820+September!F820+October!F820+November!F820+December!F820</f>
        <v>5</v>
      </c>
      <c r="G820" s="3">
        <f>January!G820+February!G820+March!G820+April!G820+May!G820+June!G820+July!G820+August!G820+September!G820+October!G820+November!G820+December!G820</f>
        <v>0</v>
      </c>
    </row>
    <row r="821" spans="1:7" ht="30" customHeight="1" x14ac:dyDescent="0.25">
      <c r="A821" s="21" t="s">
        <v>67</v>
      </c>
      <c r="B821" s="13" t="s">
        <v>8</v>
      </c>
      <c r="C821" s="5">
        <f>January!C821+February!C821+March!C821+April!C821+May!C821+June!C821+July!C821+August!C821+September!C821+October!C821+November!C821+December!C821</f>
        <v>22787</v>
      </c>
      <c r="D821" s="5">
        <f>January!D821+February!D821+March!D821+April!D821+May!D821+June!D821+July!D821+August!D821+September!D821+October!D821+November!D821+December!D821</f>
        <v>11147</v>
      </c>
      <c r="E821" s="5">
        <f>January!E821+February!E821+March!E821+April!E821+May!E821+June!E821+July!E821+August!E821+September!E821+October!E821+November!E821+December!E821</f>
        <v>1303</v>
      </c>
      <c r="F821" s="5">
        <f>January!F821+February!F821+March!F821+April!F821+May!F821+June!F821+July!F821+August!F821+September!F821+October!F821+November!F821+December!F821</f>
        <v>10332</v>
      </c>
      <c r="G821" s="5">
        <f>January!G821+February!G821+March!G821+April!G821+May!G821+June!G821+July!G821+August!G821+September!G821+October!G821+November!G821+December!G821</f>
        <v>5</v>
      </c>
    </row>
    <row r="822" spans="1:7" ht="30" customHeight="1" x14ac:dyDescent="0.25">
      <c r="A822" s="22" t="s">
        <v>67</v>
      </c>
      <c r="B822" s="14" t="s">
        <v>9</v>
      </c>
      <c r="C822" s="6">
        <f>January!C822+February!C822+March!C822+April!C822+May!C822+June!C822+July!C822+August!C822+September!C822+October!C822+November!C822+December!C822</f>
        <v>0</v>
      </c>
      <c r="D822" s="6">
        <f>January!D822+February!D822+March!D822+April!D822+May!D822+June!D822+July!D822+August!D822+September!D822+October!D822+November!D822+December!D822</f>
        <v>0</v>
      </c>
      <c r="E822" s="6">
        <f>January!E822+February!E822+March!E822+April!E822+May!E822+June!E822+July!E822+August!E822+September!E822+October!E822+November!E822+December!E822</f>
        <v>0</v>
      </c>
      <c r="F822" s="6">
        <f>January!F822+February!F822+March!F822+April!F822+May!F822+June!F822+July!F822+August!F822+September!F822+October!F822+November!F822+December!F822</f>
        <v>0</v>
      </c>
      <c r="G822" s="6">
        <f>January!G822+February!G822+March!G822+April!G822+May!G822+June!G822+July!G822+August!G822+September!G822+October!G822+November!G822+December!G822</f>
        <v>0</v>
      </c>
    </row>
    <row r="823" spans="1:7" ht="30" customHeight="1" x14ac:dyDescent="0.25">
      <c r="A823" s="21" t="s">
        <v>67</v>
      </c>
      <c r="B823" s="13" t="s">
        <v>10</v>
      </c>
      <c r="C823" s="5">
        <f>January!C823+February!C823+March!C823+April!C823+May!C823+June!C823+July!C823+August!C823+September!C823+October!C823+November!C823+December!C823</f>
        <v>3</v>
      </c>
      <c r="D823" s="5">
        <f>January!D823+February!D823+March!D823+April!D823+May!D823+June!D823+July!D823+August!D823+September!D823+October!D823+November!D823+December!D823</f>
        <v>3</v>
      </c>
      <c r="E823" s="5">
        <f>January!E823+February!E823+March!E823+April!E823+May!E823+June!E823+July!E823+August!E823+September!E823+October!E823+November!E823+December!E823</f>
        <v>0</v>
      </c>
      <c r="F823" s="5">
        <f>January!F823+February!F823+March!F823+April!F823+May!F823+June!F823+July!F823+August!F823+September!F823+October!F823+November!F823+December!F823</f>
        <v>0</v>
      </c>
      <c r="G823" s="5">
        <f>January!G823+February!G823+March!G823+April!G823+May!G823+June!G823+July!G823+August!G823+September!G823+October!G823+November!G823+December!G823</f>
        <v>0</v>
      </c>
    </row>
    <row r="824" spans="1:7" ht="30" customHeight="1" x14ac:dyDescent="0.25">
      <c r="A824" s="22" t="s">
        <v>67</v>
      </c>
      <c r="B824" s="14" t="s">
        <v>11</v>
      </c>
      <c r="C824" s="6">
        <f>January!C824+February!C824+March!C824+April!C824+May!C824+June!C824+July!C824+August!C824+September!C824+October!C824+November!C824+December!C824</f>
        <v>580</v>
      </c>
      <c r="D824" s="6">
        <f>January!D824+February!D824+March!D824+April!D824+May!D824+June!D824+July!D824+August!D824+September!D824+October!D824+November!D824+December!D824</f>
        <v>576</v>
      </c>
      <c r="E824" s="6">
        <f>January!E824+February!E824+March!E824+April!E824+May!E824+June!E824+July!E824+August!E824+September!E824+October!E824+November!E824+December!E824</f>
        <v>0</v>
      </c>
      <c r="F824" s="6">
        <f>January!F824+February!F824+March!F824+April!F824+May!F824+June!F824+July!F824+August!F824+September!F824+October!F824+November!F824+December!F824</f>
        <v>4</v>
      </c>
      <c r="G824" s="6">
        <f>January!G824+February!G824+March!G824+April!G824+May!G824+June!G824+July!G824+August!G824+September!G824+October!G824+November!G824+December!G824</f>
        <v>0</v>
      </c>
    </row>
    <row r="825" spans="1:7" ht="30" customHeight="1" x14ac:dyDescent="0.25">
      <c r="A825" s="21" t="s">
        <v>67</v>
      </c>
      <c r="B825" s="13" t="s">
        <v>12</v>
      </c>
      <c r="C825" s="5">
        <f>January!C825+February!C825+March!C825+April!C825+May!C825+June!C825+July!C825+August!C825+September!C825+October!C825+November!C825+December!C825</f>
        <v>0</v>
      </c>
      <c r="D825" s="5">
        <f>January!D825+February!D825+March!D825+April!D825+May!D825+June!D825+July!D825+August!D825+September!D825+October!D825+November!D825+December!D825</f>
        <v>0</v>
      </c>
      <c r="E825" s="5">
        <f>January!E825+February!E825+March!E825+April!E825+May!E825+June!E825+July!E825+August!E825+September!E825+October!E825+November!E825+December!E825</f>
        <v>0</v>
      </c>
      <c r="F825" s="5">
        <f>January!F825+February!F825+March!F825+April!F825+May!F825+June!F825+July!F825+August!F825+September!F825+October!F825+November!F825+December!F825</f>
        <v>0</v>
      </c>
      <c r="G825" s="5">
        <f>January!G825+February!G825+March!G825+April!G825+May!G825+June!G825+July!G825+August!G825+September!G825+October!G825+November!G825+December!G825</f>
        <v>0</v>
      </c>
    </row>
    <row r="826" spans="1:7" ht="30" customHeight="1" x14ac:dyDescent="0.25">
      <c r="A826" s="22" t="s">
        <v>67</v>
      </c>
      <c r="B826" s="14" t="s">
        <v>13</v>
      </c>
      <c r="C826" s="6">
        <f>January!C826+February!C826+March!C826+April!C826+May!C826+June!C826+July!C826+August!C826+September!C826+October!C826+November!C826+December!C826</f>
        <v>0</v>
      </c>
      <c r="D826" s="6">
        <f>January!D826+February!D826+March!D826+April!D826+May!D826+June!D826+July!D826+August!D826+September!D826+October!D826+November!D826+December!D826</f>
        <v>0</v>
      </c>
      <c r="E826" s="6">
        <f>January!E826+February!E826+March!E826+April!E826+May!E826+June!E826+July!E826+August!E826+September!E826+October!E826+November!E826+December!E826</f>
        <v>0</v>
      </c>
      <c r="F826" s="6">
        <f>January!F826+February!F826+March!F826+April!F826+May!F826+June!F826+July!F826+August!F826+September!F826+October!F826+November!F826+December!F826</f>
        <v>0</v>
      </c>
      <c r="G826" s="6">
        <f>January!G826+February!G826+March!G826+April!G826+May!G826+June!G826+July!G826+August!G826+September!G826+October!G826+November!G826+December!G826</f>
        <v>0</v>
      </c>
    </row>
    <row r="827" spans="1:7" ht="30" customHeight="1" x14ac:dyDescent="0.25">
      <c r="A827" s="21" t="s">
        <v>67</v>
      </c>
      <c r="B827" s="13" t="s">
        <v>14</v>
      </c>
      <c r="C827" s="5">
        <f>January!C827+February!C827+March!C827+April!C827+May!C827+June!C827+July!C827+August!C827+September!C827+October!C827+November!C827+December!C827</f>
        <v>46</v>
      </c>
      <c r="D827" s="5">
        <f>January!D827+February!D827+March!D827+April!D827+May!D827+June!D827+July!D827+August!D827+September!D827+October!D827+November!D827+December!D827</f>
        <v>39</v>
      </c>
      <c r="E827" s="5">
        <f>January!E827+February!E827+March!E827+April!E827+May!E827+June!E827+July!E827+August!E827+September!E827+October!E827+November!E827+December!E827</f>
        <v>0</v>
      </c>
      <c r="F827" s="5">
        <f>January!F827+February!F827+March!F827+April!F827+May!F827+June!F827+July!F827+August!F827+September!F827+October!F827+November!F827+December!F827</f>
        <v>7</v>
      </c>
      <c r="G827" s="5">
        <f>January!G827+February!G827+March!G827+April!G827+May!G827+June!G827+July!G827+August!G827+September!G827+October!G827+November!G827+December!G827</f>
        <v>0</v>
      </c>
    </row>
    <row r="828" spans="1:7" ht="30" customHeight="1" x14ac:dyDescent="0.25">
      <c r="A828" s="22" t="s">
        <v>67</v>
      </c>
      <c r="B828" s="14" t="s">
        <v>15</v>
      </c>
      <c r="C828" s="6">
        <f>January!C828+February!C828+March!C828+April!C828+May!C828+June!C828+July!C828+August!C828+September!C828+October!C828+November!C828+December!C828</f>
        <v>0</v>
      </c>
      <c r="D828" s="6">
        <f>January!D828+February!D828+March!D828+April!D828+May!D828+June!D828+July!D828+August!D828+September!D828+October!D828+November!D828+December!D828</f>
        <v>0</v>
      </c>
      <c r="E828" s="6">
        <f>January!E828+February!E828+March!E828+April!E828+May!E828+June!E828+July!E828+August!E828+September!E828+October!E828+November!E828+December!E828</f>
        <v>0</v>
      </c>
      <c r="F828" s="6">
        <f>January!F828+February!F828+March!F828+April!F828+May!F828+June!F828+July!F828+August!F828+September!F828+October!F828+November!F828+December!F828</f>
        <v>0</v>
      </c>
      <c r="G828" s="6">
        <f>January!G828+February!G828+March!G828+April!G828+May!G828+June!G828+July!G828+August!G828+September!G828+October!G828+November!G828+December!G828</f>
        <v>0</v>
      </c>
    </row>
    <row r="829" spans="1:7" ht="30" customHeight="1" x14ac:dyDescent="0.25">
      <c r="A829" s="21" t="s">
        <v>67</v>
      </c>
      <c r="B829" s="13" t="s">
        <v>16</v>
      </c>
      <c r="C829" s="5">
        <f>January!C829+February!C829+March!C829+April!C829+May!C829+June!C829+July!C829+August!C829+September!C829+October!C829+November!C829+December!C829</f>
        <v>0</v>
      </c>
      <c r="D829" s="5">
        <f>January!D829+February!D829+March!D829+April!D829+May!D829+June!D829+July!D829+August!D829+September!D829+October!D829+November!D829+December!D829</f>
        <v>0</v>
      </c>
      <c r="E829" s="5">
        <f>January!E829+February!E829+March!E829+April!E829+May!E829+June!E829+July!E829+August!E829+September!E829+October!E829+November!E829+December!E829</f>
        <v>0</v>
      </c>
      <c r="F829" s="5">
        <f>January!F829+February!F829+March!F829+April!F829+May!F829+June!F829+July!F829+August!F829+September!F829+October!F829+November!F829+December!F829</f>
        <v>0</v>
      </c>
      <c r="G829" s="5">
        <f>January!G829+February!G829+March!G829+April!G829+May!G829+June!G829+July!G829+August!G829+September!G829+October!G829+November!G829+December!G829</f>
        <v>0</v>
      </c>
    </row>
    <row r="830" spans="1:7" ht="30" customHeight="1" x14ac:dyDescent="0.25">
      <c r="A830" s="22" t="s">
        <v>67</v>
      </c>
      <c r="B830" s="14" t="s">
        <v>17</v>
      </c>
      <c r="C830" s="6">
        <f>January!C830+February!C830+March!C830+April!C830+May!C830+June!C830+July!C830+August!C830+September!C830+October!C830+November!C830+December!C830</f>
        <v>0</v>
      </c>
      <c r="D830" s="6">
        <f>January!D830+February!D830+March!D830+April!D830+May!D830+June!D830+July!D830+August!D830+September!D830+October!D830+November!D830+December!D830</f>
        <v>0</v>
      </c>
      <c r="E830" s="6">
        <f>January!E830+February!E830+March!E830+April!E830+May!E830+June!E830+July!E830+August!E830+September!E830+October!E830+November!E830+December!E830</f>
        <v>0</v>
      </c>
      <c r="F830" s="6">
        <f>January!F830+February!F830+March!F830+April!F830+May!F830+June!F830+July!F830+August!F830+September!F830+October!F830+November!F830+December!F830</f>
        <v>0</v>
      </c>
      <c r="G830" s="6">
        <f>January!G830+February!G830+March!G830+April!G830+May!G830+June!G830+July!G830+August!G830+September!G830+October!G830+November!G830+December!G830</f>
        <v>0</v>
      </c>
    </row>
    <row r="831" spans="1:7" ht="30" customHeight="1" x14ac:dyDescent="0.25">
      <c r="A831" s="21" t="s">
        <v>67</v>
      </c>
      <c r="B831" s="13" t="s">
        <v>18</v>
      </c>
      <c r="C831" s="5">
        <f>January!C831+February!C831+March!C831+April!C831+May!C831+June!C831+July!C831+August!C831+September!C831+October!C831+November!C831+December!C831</f>
        <v>0</v>
      </c>
      <c r="D831" s="5">
        <f>January!D831+February!D831+March!D831+April!D831+May!D831+June!D831+July!D831+August!D831+September!D831+October!D831+November!D831+December!D831</f>
        <v>0</v>
      </c>
      <c r="E831" s="5">
        <f>January!E831+February!E831+March!E831+April!E831+May!E831+June!E831+July!E831+August!E831+September!E831+October!E831+November!E831+December!E831</f>
        <v>0</v>
      </c>
      <c r="F831" s="5">
        <f>January!F831+February!F831+March!F831+April!F831+May!F831+June!F831+July!F831+August!F831+September!F831+October!F831+November!F831+December!F831</f>
        <v>0</v>
      </c>
      <c r="G831" s="5">
        <f>January!G831+February!G831+March!G831+April!G831+May!G831+June!G831+July!G831+August!G831+September!G831+October!G831+November!G831+December!G831</f>
        <v>0</v>
      </c>
    </row>
    <row r="832" spans="1:7" ht="30" customHeight="1" x14ac:dyDescent="0.25">
      <c r="A832" s="22" t="s">
        <v>67</v>
      </c>
      <c r="B832" s="14" t="s">
        <v>19</v>
      </c>
      <c r="C832" s="6">
        <f>January!C832+February!C832+March!C832+April!C832+May!C832+June!C832+July!C832+August!C832+September!C832+October!C832+November!C832+December!C832</f>
        <v>0</v>
      </c>
      <c r="D832" s="6">
        <f>January!D832+February!D832+March!D832+April!D832+May!D832+June!D832+July!D832+August!D832+September!D832+October!D832+November!D832+December!D832</f>
        <v>0</v>
      </c>
      <c r="E832" s="6">
        <f>January!E832+February!E832+March!E832+April!E832+May!E832+June!E832+July!E832+August!E832+September!E832+October!E832+November!E832+December!E832</f>
        <v>0</v>
      </c>
      <c r="F832" s="6">
        <f>January!F832+February!F832+March!F832+April!F832+May!F832+June!F832+July!F832+August!F832+September!F832+October!F832+November!F832+December!F832</f>
        <v>0</v>
      </c>
      <c r="G832" s="6">
        <f>January!G832+February!G832+March!G832+April!G832+May!G832+June!G832+July!G832+August!G832+September!G832+October!G832+November!G832+December!G832</f>
        <v>0</v>
      </c>
    </row>
    <row r="833" spans="1:7" ht="30" customHeight="1" x14ac:dyDescent="0.25">
      <c r="A833" s="21" t="s">
        <v>67</v>
      </c>
      <c r="B833" s="13" t="s">
        <v>20</v>
      </c>
      <c r="C833" s="5">
        <f>January!C833+February!C833+March!C833+April!C833+May!C833+June!C833+July!C833+August!C833+September!C833+October!C833+November!C833+December!C833</f>
        <v>0</v>
      </c>
      <c r="D833" s="5">
        <f>January!D833+February!D833+March!D833+April!D833+May!D833+June!D833+July!D833+August!D833+September!D833+October!D833+November!D833+December!D833</f>
        <v>0</v>
      </c>
      <c r="E833" s="5">
        <f>January!E833+February!E833+March!E833+April!E833+May!E833+June!E833+July!E833+August!E833+September!E833+October!E833+November!E833+December!E833</f>
        <v>0</v>
      </c>
      <c r="F833" s="5">
        <f>January!F833+February!F833+March!F833+April!F833+May!F833+June!F833+July!F833+August!F833+September!F833+October!F833+November!F833+December!F833</f>
        <v>0</v>
      </c>
      <c r="G833" s="5">
        <f>January!G833+February!G833+March!G833+April!G833+May!G833+June!G833+July!G833+August!G833+September!G833+October!G833+November!G833+December!G833</f>
        <v>0</v>
      </c>
    </row>
    <row r="834" spans="1:7" ht="30" customHeight="1" x14ac:dyDescent="0.25">
      <c r="A834" s="22" t="s">
        <v>67</v>
      </c>
      <c r="B834" s="14" t="s">
        <v>21</v>
      </c>
      <c r="C834" s="6">
        <f>January!C834+February!C834+March!C834+April!C834+May!C834+June!C834+July!C834+August!C834+September!C834+October!C834+November!C834+December!C834</f>
        <v>0</v>
      </c>
      <c r="D834" s="6">
        <f>January!D834+February!D834+March!D834+April!D834+May!D834+June!D834+July!D834+August!D834+September!D834+October!D834+November!D834+December!D834</f>
        <v>0</v>
      </c>
      <c r="E834" s="6">
        <f>January!E834+February!E834+March!E834+April!E834+May!E834+June!E834+July!E834+August!E834+September!E834+October!E834+November!E834+December!E834</f>
        <v>0</v>
      </c>
      <c r="F834" s="6">
        <f>January!F834+February!F834+March!F834+April!F834+May!F834+June!F834+July!F834+August!F834+September!F834+October!F834+November!F834+December!F834</f>
        <v>0</v>
      </c>
      <c r="G834" s="6">
        <f>January!G834+February!G834+March!G834+April!G834+May!G834+June!G834+July!G834+August!G834+September!G834+October!G834+November!G834+December!G834</f>
        <v>0</v>
      </c>
    </row>
    <row r="835" spans="1:7" ht="30" customHeight="1" x14ac:dyDescent="0.25">
      <c r="A835" s="21" t="s">
        <v>67</v>
      </c>
      <c r="B835" s="13" t="s">
        <v>22</v>
      </c>
      <c r="C835" s="5">
        <f>January!C835+February!C835+March!C835+April!C835+May!C835+June!C835+July!C835+August!C835+September!C835+October!C835+November!C835+December!C835</f>
        <v>0</v>
      </c>
      <c r="D835" s="5">
        <f>January!D835+February!D835+March!D835+April!D835+May!D835+June!D835+July!D835+August!D835+September!D835+October!D835+November!D835+December!D835</f>
        <v>0</v>
      </c>
      <c r="E835" s="5">
        <f>January!E835+February!E835+March!E835+April!E835+May!E835+June!E835+July!E835+August!E835+September!E835+October!E835+November!E835+December!E835</f>
        <v>0</v>
      </c>
      <c r="F835" s="5">
        <f>January!F835+February!F835+March!F835+April!F835+May!F835+June!F835+July!F835+August!F835+September!F835+October!F835+November!F835+December!F835</f>
        <v>0</v>
      </c>
      <c r="G835" s="5">
        <f>January!G835+February!G835+March!G835+April!G835+May!G835+June!G835+July!G835+August!G835+September!G835+October!G835+November!G835+December!G835</f>
        <v>0</v>
      </c>
    </row>
    <row r="836" spans="1:7" ht="30" customHeight="1" x14ac:dyDescent="0.25">
      <c r="A836" s="22" t="s">
        <v>67</v>
      </c>
      <c r="B836" s="14" t="s">
        <v>23</v>
      </c>
      <c r="C836" s="6">
        <f>January!C836+February!C836+March!C836+April!C836+May!C836+June!C836+July!C836+August!C836+September!C836+October!C836+November!C836+December!C836</f>
        <v>0</v>
      </c>
      <c r="D836" s="6">
        <f>January!D836+February!D836+March!D836+April!D836+May!D836+June!D836+July!D836+August!D836+September!D836+October!D836+November!D836+December!D836</f>
        <v>0</v>
      </c>
      <c r="E836" s="6">
        <f>January!E836+February!E836+March!E836+April!E836+May!E836+June!E836+July!E836+August!E836+September!E836+October!E836+November!E836+December!E836</f>
        <v>0</v>
      </c>
      <c r="F836" s="6">
        <f>January!F836+February!F836+March!F836+April!F836+May!F836+June!F836+July!F836+August!F836+September!F836+October!F836+November!F836+December!F836</f>
        <v>0</v>
      </c>
      <c r="G836" s="6">
        <f>January!G836+February!G836+March!G836+April!G836+May!G836+June!G836+July!G836+August!G836+September!G836+October!G836+November!G836+December!G836</f>
        <v>0</v>
      </c>
    </row>
    <row r="837" spans="1:7" ht="30" customHeight="1" x14ac:dyDescent="0.25">
      <c r="A837" s="21" t="s">
        <v>67</v>
      </c>
      <c r="B837" s="13" t="s">
        <v>24</v>
      </c>
      <c r="C837" s="5">
        <f>January!C837+February!C837+March!C837+April!C837+May!C837+June!C837+July!C837+August!C837+September!C837+October!C837+November!C837+December!C837</f>
        <v>316</v>
      </c>
      <c r="D837" s="5">
        <f>January!D837+February!D837+March!D837+April!D837+May!D837+June!D837+July!D837+August!D837+September!D837+October!D837+November!D837+December!D837</f>
        <v>29</v>
      </c>
      <c r="E837" s="5">
        <f>January!E837+February!E837+March!E837+April!E837+May!E837+June!E837+July!E837+August!E837+September!E837+October!E837+November!E837+December!E837</f>
        <v>13</v>
      </c>
      <c r="F837" s="5">
        <f>January!F837+February!F837+March!F837+April!F837+May!F837+June!F837+July!F837+August!F837+September!F837+October!F837+November!F837+December!F837</f>
        <v>274</v>
      </c>
      <c r="G837" s="5">
        <f>January!G837+February!G837+March!G837+April!G837+May!G837+June!G837+July!G837+August!G837+September!G837+October!G837+November!G837+December!G837</f>
        <v>0</v>
      </c>
    </row>
    <row r="838" spans="1:7" ht="30" customHeight="1" x14ac:dyDescent="0.25">
      <c r="A838" s="22" t="s">
        <v>67</v>
      </c>
      <c r="B838" s="14" t="s">
        <v>25</v>
      </c>
      <c r="C838" s="6">
        <f>January!C838+February!C838+March!C838+April!C838+May!C838+June!C838+July!C838+August!C838+September!C838+October!C838+November!C838+December!C838</f>
        <v>4116</v>
      </c>
      <c r="D838" s="6">
        <f>January!D838+February!D838+March!D838+April!D838+May!D838+June!D838+July!D838+August!D838+September!D838+October!D838+November!D838+December!D838</f>
        <v>631</v>
      </c>
      <c r="E838" s="6">
        <f>January!E838+February!E838+March!E838+April!E838+May!E838+June!E838+July!E838+August!E838+September!E838+October!E838+November!E838+December!E838</f>
        <v>464</v>
      </c>
      <c r="F838" s="6">
        <f>January!F838+February!F838+March!F838+April!F838+May!F838+June!F838+July!F838+August!F838+September!F838+October!F838+November!F838+December!F838</f>
        <v>3019</v>
      </c>
      <c r="G838" s="6">
        <f>January!G838+February!G838+March!G838+April!G838+May!G838+June!G838+July!G838+August!G838+September!G838+October!G838+November!G838+December!G838</f>
        <v>2</v>
      </c>
    </row>
    <row r="839" spans="1:7" ht="30" customHeight="1" x14ac:dyDescent="0.25">
      <c r="A839" s="21" t="s">
        <v>67</v>
      </c>
      <c r="B839" s="13" t="s">
        <v>26</v>
      </c>
      <c r="C839" s="5">
        <f>January!C839+February!C839+March!C839+April!C839+May!C839+June!C839+July!C839+August!C839+September!C839+October!C839+November!C839+December!C839</f>
        <v>34</v>
      </c>
      <c r="D839" s="5">
        <f>January!D839+February!D839+March!D839+April!D839+May!D839+June!D839+July!D839+August!D839+September!D839+October!D839+November!D839+December!D839</f>
        <v>8</v>
      </c>
      <c r="E839" s="5">
        <f>January!E839+February!E839+March!E839+April!E839+May!E839+June!E839+July!E839+August!E839+September!E839+October!E839+November!E839+December!E839</f>
        <v>5</v>
      </c>
      <c r="F839" s="5">
        <f>January!F839+February!F839+March!F839+April!F839+May!F839+June!F839+July!F839+August!F839+September!F839+October!F839+November!F839+December!F839</f>
        <v>21</v>
      </c>
      <c r="G839" s="5">
        <f>January!G839+February!G839+March!G839+April!G839+May!G839+June!G839+July!G839+August!G839+September!G839+October!G839+November!G839+December!G839</f>
        <v>0</v>
      </c>
    </row>
    <row r="840" spans="1:7" ht="30" customHeight="1" x14ac:dyDescent="0.25">
      <c r="A840" s="22" t="s">
        <v>67</v>
      </c>
      <c r="B840" s="14" t="s">
        <v>27</v>
      </c>
      <c r="C840" s="6">
        <f>January!C840+February!C840+March!C840+April!C840+May!C840+June!C840+July!C840+August!C840+September!C840+October!C840+November!C840+December!C840</f>
        <v>52</v>
      </c>
      <c r="D840" s="6">
        <f>January!D840+February!D840+March!D840+April!D840+May!D840+June!D840+July!D840+August!D840+September!D840+October!D840+November!D840+December!D840</f>
        <v>24</v>
      </c>
      <c r="E840" s="6">
        <f>January!E840+February!E840+March!E840+April!E840+May!E840+June!E840+July!E840+August!E840+September!E840+October!E840+November!E840+December!E840</f>
        <v>8</v>
      </c>
      <c r="F840" s="6">
        <f>January!F840+February!F840+March!F840+April!F840+May!F840+June!F840+July!F840+August!F840+September!F840+October!F840+November!F840+December!F840</f>
        <v>20</v>
      </c>
      <c r="G840" s="6">
        <f>January!G840+February!G840+March!G840+April!G840+May!G840+June!G840+July!G840+August!G840+September!G840+October!G840+November!G840+December!G840</f>
        <v>0</v>
      </c>
    </row>
    <row r="841" spans="1:7" ht="30" customHeight="1" x14ac:dyDescent="0.25">
      <c r="A841" s="21" t="s">
        <v>67</v>
      </c>
      <c r="B841" s="13" t="s">
        <v>28</v>
      </c>
      <c r="C841" s="5">
        <f>January!C841+February!C841+March!C841+April!C841+May!C841+June!C841+July!C841+August!C841+September!C841+October!C841+November!C841+December!C841</f>
        <v>0</v>
      </c>
      <c r="D841" s="5">
        <f>January!D841+February!D841+March!D841+April!D841+May!D841+June!D841+July!D841+August!D841+September!D841+October!D841+November!D841+December!D841</f>
        <v>0</v>
      </c>
      <c r="E841" s="5">
        <f>January!E841+February!E841+March!E841+April!E841+May!E841+June!E841+July!E841+August!E841+September!E841+October!E841+November!E841+December!E841</f>
        <v>0</v>
      </c>
      <c r="F841" s="5">
        <f>January!F841+February!F841+March!F841+April!F841+May!F841+June!F841+July!F841+August!F841+September!F841+October!F841+November!F841+December!F841</f>
        <v>0</v>
      </c>
      <c r="G841" s="5">
        <f>January!G841+February!G841+March!G841+April!G841+May!G841+June!G841+July!G841+August!G841+September!G841+October!G841+November!G841+December!G841</f>
        <v>0</v>
      </c>
    </row>
    <row r="842" spans="1:7" ht="30" customHeight="1" x14ac:dyDescent="0.25">
      <c r="A842" s="22" t="s">
        <v>67</v>
      </c>
      <c r="B842" s="14" t="s">
        <v>29</v>
      </c>
      <c r="C842" s="6">
        <f>January!C842+February!C842+March!C842+April!C842+May!C842+June!C842+July!C842+August!C842+September!C842+October!C842+November!C842+December!C842</f>
        <v>0</v>
      </c>
      <c r="D842" s="6">
        <f>January!D842+February!D842+March!D842+April!D842+May!D842+June!D842+July!D842+August!D842+September!D842+October!D842+November!D842+December!D842</f>
        <v>0</v>
      </c>
      <c r="E842" s="6">
        <f>January!E842+February!E842+March!E842+April!E842+May!E842+June!E842+July!E842+August!E842+September!E842+October!E842+November!E842+December!E842</f>
        <v>0</v>
      </c>
      <c r="F842" s="6">
        <f>January!F842+February!F842+March!F842+April!F842+May!F842+June!F842+July!F842+August!F842+September!F842+October!F842+November!F842+December!F842</f>
        <v>0</v>
      </c>
      <c r="G842" s="6">
        <f>January!G842+February!G842+March!G842+April!G842+May!G842+June!G842+July!G842+August!G842+September!G842+October!G842+November!G842+December!G842</f>
        <v>0</v>
      </c>
    </row>
    <row r="843" spans="1:7" ht="30" customHeight="1" x14ac:dyDescent="0.25">
      <c r="A843" s="21" t="s">
        <v>67</v>
      </c>
      <c r="B843" s="13" t="s">
        <v>30</v>
      </c>
      <c r="C843" s="5">
        <f>January!C843+February!C843+March!C843+April!C843+May!C843+June!C843+July!C843+August!C843+September!C843+October!C843+November!C843+December!C843</f>
        <v>0</v>
      </c>
      <c r="D843" s="5">
        <f>January!D843+February!D843+March!D843+April!D843+May!D843+June!D843+July!D843+August!D843+September!D843+October!D843+November!D843+December!D843</f>
        <v>0</v>
      </c>
      <c r="E843" s="5">
        <f>January!E843+February!E843+March!E843+April!E843+May!E843+June!E843+July!E843+August!E843+September!E843+October!E843+November!E843+December!E843</f>
        <v>0</v>
      </c>
      <c r="F843" s="5">
        <f>January!F843+February!F843+March!F843+April!F843+May!F843+June!F843+July!F843+August!F843+September!F843+October!F843+November!F843+December!F843</f>
        <v>0</v>
      </c>
      <c r="G843" s="5">
        <f>January!G843+February!G843+March!G843+April!G843+May!G843+June!G843+July!G843+August!G843+September!G843+October!G843+November!G843+December!G843</f>
        <v>0</v>
      </c>
    </row>
    <row r="844" spans="1:7" ht="30" customHeight="1" x14ac:dyDescent="0.25">
      <c r="A844" s="22" t="s">
        <v>67</v>
      </c>
      <c r="B844" s="14" t="s">
        <v>31</v>
      </c>
      <c r="C844" s="6">
        <f>January!C844+February!C844+March!C844+April!C844+May!C844+June!C844+July!C844+August!C844+September!C844+October!C844+November!C844+December!C844</f>
        <v>0</v>
      </c>
      <c r="D844" s="6">
        <f>January!D844+February!D844+March!D844+April!D844+May!D844+June!D844+July!D844+August!D844+September!D844+October!D844+November!D844+December!D844</f>
        <v>0</v>
      </c>
      <c r="E844" s="6">
        <f>January!E844+February!E844+March!E844+April!E844+May!E844+June!E844+July!E844+August!E844+September!E844+October!E844+November!E844+December!E844</f>
        <v>0</v>
      </c>
      <c r="F844" s="6">
        <f>January!F844+February!F844+March!F844+April!F844+May!F844+June!F844+July!F844+August!F844+September!F844+October!F844+November!F844+December!F844</f>
        <v>0</v>
      </c>
      <c r="G844" s="6">
        <f>January!G844+February!G844+March!G844+April!G844+May!G844+June!G844+July!G844+August!G844+September!G844+October!G844+November!G844+December!G844</f>
        <v>0</v>
      </c>
    </row>
    <row r="845" spans="1:7" ht="30" customHeight="1" x14ac:dyDescent="0.25">
      <c r="A845" s="21" t="s">
        <v>67</v>
      </c>
      <c r="B845" s="13" t="s">
        <v>32</v>
      </c>
      <c r="C845" s="5">
        <f>January!C845+February!C845+March!C845+April!C845+May!C845+June!C845+July!C845+August!C845+September!C845+October!C845+November!C845+December!C845</f>
        <v>0</v>
      </c>
      <c r="D845" s="5">
        <f>January!D845+February!D845+March!D845+April!D845+May!D845+June!D845+July!D845+August!D845+September!D845+October!D845+November!D845+December!D845</f>
        <v>0</v>
      </c>
      <c r="E845" s="5">
        <f>January!E845+February!E845+March!E845+April!E845+May!E845+June!E845+July!E845+August!E845+September!E845+October!E845+November!E845+December!E845</f>
        <v>0</v>
      </c>
      <c r="F845" s="5">
        <f>January!F845+February!F845+March!F845+April!F845+May!F845+June!F845+July!F845+August!F845+September!F845+October!F845+November!F845+December!F845</f>
        <v>0</v>
      </c>
      <c r="G845" s="5">
        <f>January!G845+February!G845+March!G845+April!G845+May!G845+June!G845+July!G845+August!G845+September!G845+October!G845+November!G845+December!G845</f>
        <v>0</v>
      </c>
    </row>
    <row r="846" spans="1:7" ht="30" customHeight="1" x14ac:dyDescent="0.25">
      <c r="A846" s="22" t="s">
        <v>67</v>
      </c>
      <c r="B846" s="14" t="s">
        <v>33</v>
      </c>
      <c r="C846" s="6">
        <f>January!C846+February!C846+March!C846+April!C846+May!C846+June!C846+July!C846+August!C846+September!C846+October!C846+November!C846+December!C846</f>
        <v>20</v>
      </c>
      <c r="D846" s="6">
        <f>January!D846+February!D846+March!D846+April!D846+May!D846+June!D846+July!D846+August!D846+September!D846+October!D846+November!D846+December!D846</f>
        <v>0</v>
      </c>
      <c r="E846" s="6">
        <f>January!E846+February!E846+March!E846+April!E846+May!E846+June!E846+July!E846+August!E846+September!E846+October!E846+November!E846+December!E846</f>
        <v>0</v>
      </c>
      <c r="F846" s="6">
        <f>January!F846+February!F846+March!F846+April!F846+May!F846+June!F846+July!F846+August!F846+September!F846+October!F846+November!F846+December!F846</f>
        <v>20</v>
      </c>
      <c r="G846" s="6">
        <f>January!G846+February!G846+March!G846+April!G846+May!G846+June!G846+July!G846+August!G846+September!G846+October!G846+November!G846+December!G846</f>
        <v>0</v>
      </c>
    </row>
    <row r="847" spans="1:7" ht="30" customHeight="1" x14ac:dyDescent="0.25">
      <c r="A847" s="21" t="s">
        <v>67</v>
      </c>
      <c r="B847" s="13" t="s">
        <v>34</v>
      </c>
      <c r="C847" s="5">
        <f>January!C847+February!C847+March!C847+April!C847+May!C847+June!C847+July!C847+August!C847+September!C847+October!C847+November!C847+December!C847</f>
        <v>0</v>
      </c>
      <c r="D847" s="5">
        <f>January!D847+February!D847+March!D847+April!D847+May!D847+June!D847+July!D847+August!D847+September!D847+October!D847+November!D847+December!D847</f>
        <v>0</v>
      </c>
      <c r="E847" s="5">
        <f>January!E847+February!E847+March!E847+April!E847+May!E847+June!E847+July!E847+August!E847+September!E847+October!E847+November!E847+December!E847</f>
        <v>0</v>
      </c>
      <c r="F847" s="5">
        <f>January!F847+February!F847+March!F847+April!F847+May!F847+June!F847+July!F847+August!F847+September!F847+October!F847+November!F847+December!F847</f>
        <v>0</v>
      </c>
      <c r="G847" s="5">
        <f>January!G847+February!G847+March!G847+April!G847+May!G847+June!G847+July!G847+August!G847+September!G847+October!G847+November!G847+December!G847</f>
        <v>0</v>
      </c>
    </row>
    <row r="848" spans="1:7" ht="30" customHeight="1" x14ac:dyDescent="0.25">
      <c r="A848" s="22" t="s">
        <v>67</v>
      </c>
      <c r="B848" s="14" t="s">
        <v>35</v>
      </c>
      <c r="C848" s="6">
        <f>January!C848+February!C848+March!C848+April!C848+May!C848+June!C848+July!C848+August!C848+September!C848+October!C848+November!C848+December!C848</f>
        <v>65</v>
      </c>
      <c r="D848" s="6">
        <f>January!D848+February!D848+March!D848+April!D848+May!D848+June!D848+July!D848+August!D848+September!D848+October!D848+November!D848+December!D848</f>
        <v>64</v>
      </c>
      <c r="E848" s="6">
        <f>January!E848+February!E848+March!E848+April!E848+May!E848+June!E848+July!E848+August!E848+September!E848+October!E848+November!E848+December!E848</f>
        <v>1</v>
      </c>
      <c r="F848" s="6">
        <f>January!F848+February!F848+March!F848+April!F848+May!F848+June!F848+July!F848+August!F848+September!F848+October!F848+November!F848+December!F848</f>
        <v>0</v>
      </c>
      <c r="G848" s="6">
        <f>January!G848+February!G848+March!G848+April!G848+May!G848+June!G848+July!G848+August!G848+September!G848+October!G848+November!G848+December!G848</f>
        <v>0</v>
      </c>
    </row>
    <row r="849" spans="1:7" ht="30" customHeight="1" x14ac:dyDescent="0.25">
      <c r="A849" s="21" t="s">
        <v>67</v>
      </c>
      <c r="B849" s="13" t="s">
        <v>36</v>
      </c>
      <c r="C849" s="5">
        <f>January!C849+February!C849+March!C849+April!C849+May!C849+June!C849+July!C849+August!C849+September!C849+October!C849+November!C849+December!C849</f>
        <v>157</v>
      </c>
      <c r="D849" s="5">
        <f>January!D849+February!D849+March!D849+April!D849+May!D849+June!D849+July!D849+August!D849+September!D849+October!D849+November!D849+December!D849</f>
        <v>102</v>
      </c>
      <c r="E849" s="5">
        <f>January!E849+February!E849+March!E849+April!E849+May!E849+June!E849+July!E849+August!E849+September!E849+October!E849+November!E849+December!E849</f>
        <v>23</v>
      </c>
      <c r="F849" s="5">
        <f>January!F849+February!F849+March!F849+April!F849+May!F849+June!F849+July!F849+August!F849+September!F849+October!F849+November!F849+December!F849</f>
        <v>31</v>
      </c>
      <c r="G849" s="5">
        <f>January!G849+February!G849+March!G849+April!G849+May!G849+June!G849+July!G849+August!G849+September!G849+October!G849+November!G849+December!G849</f>
        <v>1</v>
      </c>
    </row>
    <row r="850" spans="1:7" ht="30" customHeight="1" x14ac:dyDescent="0.25">
      <c r="A850" s="22" t="s">
        <v>67</v>
      </c>
      <c r="B850" s="14" t="s">
        <v>37</v>
      </c>
      <c r="C850" s="6">
        <f>January!C850+February!C850+March!C850+April!C850+May!C850+June!C850+July!C850+August!C850+September!C850+October!C850+November!C850+December!C850</f>
        <v>139</v>
      </c>
      <c r="D850" s="6">
        <f>January!D850+February!D850+March!D850+April!D850+May!D850+June!D850+July!D850+August!D850+September!D850+October!D850+November!D850+December!D850</f>
        <v>17</v>
      </c>
      <c r="E850" s="6">
        <f>January!E850+February!E850+March!E850+April!E850+May!E850+June!E850+July!E850+August!E850+September!E850+October!E850+November!E850+December!E850</f>
        <v>4</v>
      </c>
      <c r="F850" s="6">
        <f>January!F850+February!F850+March!F850+April!F850+May!F850+June!F850+July!F850+August!F850+September!F850+October!F850+November!F850+December!F850</f>
        <v>118</v>
      </c>
      <c r="G850" s="6">
        <f>January!G850+February!G850+March!G850+April!G850+May!G850+June!G850+July!G850+August!G850+September!G850+October!G850+November!G850+December!G850</f>
        <v>0</v>
      </c>
    </row>
    <row r="851" spans="1:7" ht="30" customHeight="1" x14ac:dyDescent="0.25">
      <c r="A851" s="21" t="s">
        <v>67</v>
      </c>
      <c r="B851" s="13" t="s">
        <v>38</v>
      </c>
      <c r="C851" s="5">
        <f>January!C851+February!C851+March!C851+April!C851+May!C851+June!C851+July!C851+August!C851+September!C851+October!C851+November!C851+December!C851</f>
        <v>189</v>
      </c>
      <c r="D851" s="5">
        <f>January!D851+February!D851+March!D851+April!D851+May!D851+June!D851+July!D851+August!D851+September!D851+October!D851+November!D851+December!D851</f>
        <v>79</v>
      </c>
      <c r="E851" s="5">
        <f>January!E851+February!E851+March!E851+April!E851+May!E851+June!E851+July!E851+August!E851+September!E851+October!E851+November!E851+December!E851</f>
        <v>100</v>
      </c>
      <c r="F851" s="5">
        <f>January!F851+February!F851+March!F851+April!F851+May!F851+June!F851+July!F851+August!F851+September!F851+October!F851+November!F851+December!F851</f>
        <v>10</v>
      </c>
      <c r="G851" s="5">
        <f>January!G851+February!G851+March!G851+April!G851+May!G851+June!G851+July!G851+August!G851+September!G851+October!G851+November!G851+December!G851</f>
        <v>0</v>
      </c>
    </row>
    <row r="852" spans="1:7" ht="30" customHeight="1" x14ac:dyDescent="0.25">
      <c r="A852" s="22" t="s">
        <v>67</v>
      </c>
      <c r="B852" s="14" t="s">
        <v>39</v>
      </c>
      <c r="C852" s="6">
        <f>January!C852+February!C852+March!C852+April!C852+May!C852+June!C852+July!C852+August!C852+September!C852+October!C852+November!C852+December!C852</f>
        <v>0</v>
      </c>
      <c r="D852" s="6">
        <f>January!D852+February!D852+March!D852+April!D852+May!D852+June!D852+July!D852+August!D852+September!D852+October!D852+November!D852+December!D852</f>
        <v>0</v>
      </c>
      <c r="E852" s="6">
        <f>January!E852+February!E852+March!E852+April!E852+May!E852+June!E852+July!E852+August!E852+September!E852+October!E852+November!E852+December!E852</f>
        <v>0</v>
      </c>
      <c r="F852" s="6">
        <f>January!F852+February!F852+March!F852+April!F852+May!F852+June!F852+July!F852+August!F852+September!F852+October!F852+November!F852+December!F852</f>
        <v>0</v>
      </c>
      <c r="G852" s="6">
        <f>January!G852+February!G852+March!G852+April!G852+May!G852+June!G852+July!G852+August!G852+September!G852+October!G852+November!G852+December!G852</f>
        <v>0</v>
      </c>
    </row>
    <row r="853" spans="1:7" ht="30" customHeight="1" x14ac:dyDescent="0.25">
      <c r="A853" s="21" t="s">
        <v>67</v>
      </c>
      <c r="B853" s="13" t="s">
        <v>40</v>
      </c>
      <c r="C853" s="5">
        <f>January!C853+February!C853+March!C853+April!C853+May!C853+June!C853+July!C853+August!C853+September!C853+October!C853+November!C853+December!C853</f>
        <v>0</v>
      </c>
      <c r="D853" s="5">
        <f>January!D853+February!D853+March!D853+April!D853+May!D853+June!D853+July!D853+August!D853+September!D853+October!D853+November!D853+December!D853</f>
        <v>0</v>
      </c>
      <c r="E853" s="5">
        <f>January!E853+February!E853+March!E853+April!E853+May!E853+June!E853+July!E853+August!E853+September!E853+October!E853+November!E853+December!E853</f>
        <v>0</v>
      </c>
      <c r="F853" s="5">
        <f>January!F853+February!F853+March!F853+April!F853+May!F853+June!F853+July!F853+August!F853+September!F853+October!F853+November!F853+December!F853</f>
        <v>0</v>
      </c>
      <c r="G853" s="5">
        <f>January!G853+February!G853+March!G853+April!G853+May!G853+June!G853+July!G853+August!G853+September!G853+October!G853+November!G853+December!G853</f>
        <v>0</v>
      </c>
    </row>
    <row r="854" spans="1:7" ht="30" customHeight="1" x14ac:dyDescent="0.25">
      <c r="A854" s="22" t="s">
        <v>67</v>
      </c>
      <c r="B854" s="14" t="s">
        <v>41</v>
      </c>
      <c r="C854" s="6">
        <f>January!C854+February!C854+March!C854+April!C854+May!C854+June!C854+July!C854+August!C854+September!C854+October!C854+November!C854+December!C854</f>
        <v>0</v>
      </c>
      <c r="D854" s="6">
        <f>January!D854+February!D854+March!D854+April!D854+May!D854+June!D854+July!D854+August!D854+September!D854+October!D854+November!D854+December!D854</f>
        <v>0</v>
      </c>
      <c r="E854" s="6">
        <f>January!E854+February!E854+March!E854+April!E854+May!E854+June!E854+July!E854+August!E854+September!E854+October!E854+November!E854+December!E854</f>
        <v>0</v>
      </c>
      <c r="F854" s="6">
        <f>January!F854+February!F854+March!F854+April!F854+May!F854+June!F854+July!F854+August!F854+September!F854+October!F854+November!F854+December!F854</f>
        <v>0</v>
      </c>
      <c r="G854" s="6">
        <f>January!G854+February!G854+March!G854+April!G854+May!G854+June!G854+July!G854+August!G854+September!G854+October!G854+November!G854+December!G854</f>
        <v>0</v>
      </c>
    </row>
    <row r="855" spans="1:7" ht="30" customHeight="1" x14ac:dyDescent="0.25">
      <c r="A855" s="21" t="s">
        <v>67</v>
      </c>
      <c r="B855" s="13" t="s">
        <v>42</v>
      </c>
      <c r="C855" s="5">
        <f>January!C855+February!C855+March!C855+April!C855+May!C855+June!C855+July!C855+August!C855+September!C855+October!C855+November!C855+December!C855</f>
        <v>0</v>
      </c>
      <c r="D855" s="5">
        <f>January!D855+February!D855+March!D855+April!D855+May!D855+June!D855+July!D855+August!D855+September!D855+October!D855+November!D855+December!D855</f>
        <v>0</v>
      </c>
      <c r="E855" s="5">
        <f>January!E855+February!E855+March!E855+April!E855+May!E855+June!E855+July!E855+August!E855+September!E855+October!E855+November!E855+December!E855</f>
        <v>0</v>
      </c>
      <c r="F855" s="5">
        <f>January!F855+February!F855+March!F855+April!F855+May!F855+June!F855+July!F855+August!F855+September!F855+October!F855+November!F855+December!F855</f>
        <v>0</v>
      </c>
      <c r="G855" s="5">
        <f>January!G855+February!G855+March!G855+April!G855+May!G855+June!G855+July!G855+August!G855+September!G855+October!G855+November!G855+December!G855</f>
        <v>0</v>
      </c>
    </row>
    <row r="856" spans="1:7" ht="30" customHeight="1" x14ac:dyDescent="0.25">
      <c r="A856" s="22" t="s">
        <v>67</v>
      </c>
      <c r="B856" s="14" t="s">
        <v>43</v>
      </c>
      <c r="C856" s="6">
        <f>January!C856+February!C856+March!C856+April!C856+May!C856+June!C856+July!C856+August!C856+September!C856+October!C856+November!C856+December!C856</f>
        <v>0</v>
      </c>
      <c r="D856" s="6">
        <f>January!D856+February!D856+March!D856+April!D856+May!D856+June!D856+July!D856+August!D856+September!D856+October!D856+November!D856+December!D856</f>
        <v>0</v>
      </c>
      <c r="E856" s="6">
        <f>January!E856+February!E856+March!E856+April!E856+May!E856+June!E856+July!E856+August!E856+September!E856+October!E856+November!E856+December!E856</f>
        <v>0</v>
      </c>
      <c r="F856" s="6">
        <f>January!F856+February!F856+March!F856+April!F856+May!F856+June!F856+July!F856+August!F856+September!F856+October!F856+November!F856+December!F856</f>
        <v>0</v>
      </c>
      <c r="G856" s="6">
        <f>January!G856+February!G856+March!G856+April!G856+May!G856+June!G856+July!G856+August!G856+September!G856+October!G856+November!G856+December!G856</f>
        <v>0</v>
      </c>
    </row>
    <row r="857" spans="1:7" ht="30" customHeight="1" x14ac:dyDescent="0.25">
      <c r="A857" s="21" t="s">
        <v>67</v>
      </c>
      <c r="B857" s="13" t="s">
        <v>44</v>
      </c>
      <c r="C857" s="5">
        <f>January!C857+February!C857+March!C857+April!C857+May!C857+June!C857+July!C857+August!C857+September!C857+October!C857+November!C857+December!C857</f>
        <v>0</v>
      </c>
      <c r="D857" s="5">
        <f>January!D857+February!D857+March!D857+April!D857+May!D857+June!D857+July!D857+August!D857+September!D857+October!D857+November!D857+December!D857</f>
        <v>0</v>
      </c>
      <c r="E857" s="5">
        <f>January!E857+February!E857+March!E857+April!E857+May!E857+June!E857+July!E857+August!E857+September!E857+October!E857+November!E857+December!E857</f>
        <v>0</v>
      </c>
      <c r="F857" s="5">
        <f>January!F857+February!F857+March!F857+April!F857+May!F857+June!F857+July!F857+August!F857+September!F857+October!F857+November!F857+December!F857</f>
        <v>0</v>
      </c>
      <c r="G857" s="5">
        <f>January!G857+February!G857+March!G857+April!G857+May!G857+June!G857+July!G857+August!G857+September!G857+October!G857+November!G857+December!G857</f>
        <v>0</v>
      </c>
    </row>
    <row r="858" spans="1:7" ht="30" customHeight="1" x14ac:dyDescent="0.25">
      <c r="A858" s="22" t="s">
        <v>67</v>
      </c>
      <c r="B858" s="14" t="s">
        <v>45</v>
      </c>
      <c r="C858" s="6">
        <f>January!C858+February!C858+March!C858+April!C858+May!C858+June!C858+July!C858+August!C858+September!C858+October!C858+November!C858+December!C858</f>
        <v>74</v>
      </c>
      <c r="D858" s="6">
        <f>January!D858+February!D858+March!D858+April!D858+May!D858+June!D858+July!D858+August!D858+September!D858+October!D858+November!D858+December!D858</f>
        <v>1</v>
      </c>
      <c r="E858" s="6">
        <f>January!E858+February!E858+March!E858+April!E858+May!E858+June!E858+July!E858+August!E858+September!E858+October!E858+November!E858+December!E858</f>
        <v>3</v>
      </c>
      <c r="F858" s="6">
        <f>January!F858+February!F858+March!F858+April!F858+May!F858+June!F858+July!F858+August!F858+September!F858+October!F858+November!F858+December!F858</f>
        <v>70</v>
      </c>
      <c r="G858" s="6">
        <f>January!G858+February!G858+March!G858+April!G858+May!G858+June!G858+July!G858+August!G858+September!G858+October!G858+November!G858+December!G858</f>
        <v>0</v>
      </c>
    </row>
    <row r="859" spans="1:7" ht="30" customHeight="1" x14ac:dyDescent="0.25">
      <c r="A859" s="21" t="s">
        <v>67</v>
      </c>
      <c r="B859" s="13" t="s">
        <v>46</v>
      </c>
      <c r="C859" s="5">
        <f>January!C859+February!C859+March!C859+April!C859+May!C859+June!C859+July!C859+August!C859+September!C859+October!C859+November!C859+December!C859</f>
        <v>0</v>
      </c>
      <c r="D859" s="5">
        <f>January!D859+February!D859+March!D859+April!D859+May!D859+June!D859+July!D859+August!D859+September!D859+October!D859+November!D859+December!D859</f>
        <v>0</v>
      </c>
      <c r="E859" s="5">
        <f>January!E859+February!E859+March!E859+April!E859+May!E859+June!E859+July!E859+August!E859+September!E859+October!E859+November!E859+December!E859</f>
        <v>0</v>
      </c>
      <c r="F859" s="5">
        <f>January!F859+February!F859+March!F859+April!F859+May!F859+June!F859+July!F859+August!F859+September!F859+October!F859+November!F859+December!F859</f>
        <v>0</v>
      </c>
      <c r="G859" s="5">
        <f>January!G859+February!G859+March!G859+April!G859+May!G859+June!G859+July!G859+August!G859+September!G859+October!G859+November!G859+December!G859</f>
        <v>0</v>
      </c>
    </row>
    <row r="860" spans="1:7" ht="30" customHeight="1" x14ac:dyDescent="0.25">
      <c r="A860" s="19" t="s">
        <v>68</v>
      </c>
      <c r="B860" s="11" t="s">
        <v>8</v>
      </c>
      <c r="C860" s="3">
        <f>January!C860+February!C860+March!C860+April!C860+May!C860+June!C860+July!C860+August!C860+September!C860+October!C860+November!C860+December!C860</f>
        <v>89792</v>
      </c>
      <c r="D860" s="3">
        <f>January!D860+February!D860+March!D860+April!D860+May!D860+June!D860+July!D860+August!D860+September!D860+October!D860+November!D860+December!D860</f>
        <v>48109</v>
      </c>
      <c r="E860" s="3">
        <f>January!E860+February!E860+March!E860+April!E860+May!E860+June!E860+July!E860+August!E860+September!E860+October!E860+November!E860+December!E860</f>
        <v>6019</v>
      </c>
      <c r="F860" s="3">
        <f>January!F860+February!F860+March!F860+April!F860+May!F860+June!F860+July!F860+August!F860+September!F860+October!F860+November!F860+December!F860</f>
        <v>35661</v>
      </c>
      <c r="G860" s="3">
        <f>January!G860+February!G860+March!G860+April!G860+May!G860+June!G860+July!G860+August!G860+September!G860+October!G860+November!G860+December!G860</f>
        <v>3</v>
      </c>
    </row>
    <row r="861" spans="1:7" ht="30" customHeight="1" x14ac:dyDescent="0.25">
      <c r="A861" s="20" t="s">
        <v>68</v>
      </c>
      <c r="B861" s="12" t="s">
        <v>9</v>
      </c>
      <c r="C861" s="4">
        <f>January!C861+February!C861+March!C861+April!C861+May!C861+June!C861+July!C861+August!C861+September!C861+October!C861+November!C861+December!C861</f>
        <v>0</v>
      </c>
      <c r="D861" s="4">
        <f>January!D861+February!D861+March!D861+April!D861+May!D861+June!D861+July!D861+August!D861+September!D861+October!D861+November!D861+December!D861</f>
        <v>0</v>
      </c>
      <c r="E861" s="4">
        <f>January!E861+February!E861+March!E861+April!E861+May!E861+June!E861+July!E861+August!E861+September!E861+October!E861+November!E861+December!E861</f>
        <v>0</v>
      </c>
      <c r="F861" s="4">
        <f>January!F861+February!F861+March!F861+April!F861+May!F861+June!F861+July!F861+August!F861+September!F861+October!F861+November!F861+December!F861</f>
        <v>0</v>
      </c>
      <c r="G861" s="4">
        <f>January!G861+February!G861+March!G861+April!G861+May!G861+June!G861+July!G861+August!G861+September!G861+October!G861+November!G861+December!G861</f>
        <v>0</v>
      </c>
    </row>
    <row r="862" spans="1:7" ht="30" customHeight="1" x14ac:dyDescent="0.25">
      <c r="A862" s="19" t="s">
        <v>68</v>
      </c>
      <c r="B862" s="11" t="s">
        <v>10</v>
      </c>
      <c r="C862" s="3">
        <f>January!C862+February!C862+March!C862+April!C862+May!C862+June!C862+July!C862+August!C862+September!C862+October!C862+November!C862+December!C862</f>
        <v>2</v>
      </c>
      <c r="D862" s="3">
        <f>January!D862+February!D862+March!D862+April!D862+May!D862+June!D862+July!D862+August!D862+September!D862+October!D862+November!D862+December!D862</f>
        <v>1</v>
      </c>
      <c r="E862" s="3">
        <f>January!E862+February!E862+March!E862+April!E862+May!E862+June!E862+July!E862+August!E862+September!E862+October!E862+November!E862+December!E862</f>
        <v>0</v>
      </c>
      <c r="F862" s="3">
        <f>January!F862+February!F862+March!F862+April!F862+May!F862+June!F862+July!F862+August!F862+September!F862+October!F862+November!F862+December!F862</f>
        <v>1</v>
      </c>
      <c r="G862" s="3">
        <f>January!G862+February!G862+March!G862+April!G862+May!G862+June!G862+July!G862+August!G862+September!G862+October!G862+November!G862+December!G862</f>
        <v>0</v>
      </c>
    </row>
    <row r="863" spans="1:7" ht="30" customHeight="1" x14ac:dyDescent="0.25">
      <c r="A863" s="20" t="s">
        <v>68</v>
      </c>
      <c r="B863" s="12" t="s">
        <v>11</v>
      </c>
      <c r="C863" s="4">
        <f>January!C863+February!C863+March!C863+April!C863+May!C863+June!C863+July!C863+August!C863+September!C863+October!C863+November!C863+December!C863</f>
        <v>15</v>
      </c>
      <c r="D863" s="4">
        <f>January!D863+February!D863+March!D863+April!D863+May!D863+June!D863+July!D863+August!D863+September!D863+October!D863+November!D863+December!D863</f>
        <v>15</v>
      </c>
      <c r="E863" s="4">
        <f>January!E863+February!E863+March!E863+April!E863+May!E863+June!E863+July!E863+August!E863+September!E863+October!E863+November!E863+December!E863</f>
        <v>0</v>
      </c>
      <c r="F863" s="4">
        <f>January!F863+February!F863+March!F863+April!F863+May!F863+June!F863+July!F863+August!F863+September!F863+October!F863+November!F863+December!F863</f>
        <v>0</v>
      </c>
      <c r="G863" s="4">
        <f>January!G863+February!G863+March!G863+April!G863+May!G863+June!G863+July!G863+August!G863+September!G863+October!G863+November!G863+December!G863</f>
        <v>0</v>
      </c>
    </row>
    <row r="864" spans="1:7" ht="30" customHeight="1" x14ac:dyDescent="0.25">
      <c r="A864" s="19" t="s">
        <v>68</v>
      </c>
      <c r="B864" s="11" t="s">
        <v>12</v>
      </c>
      <c r="C864" s="3">
        <f>January!C864+February!C864+March!C864+April!C864+May!C864+June!C864+July!C864+August!C864+September!C864+October!C864+November!C864+December!C864</f>
        <v>0</v>
      </c>
      <c r="D864" s="3">
        <f>January!D864+February!D864+March!D864+April!D864+May!D864+June!D864+July!D864+August!D864+September!D864+October!D864+November!D864+December!D864</f>
        <v>0</v>
      </c>
      <c r="E864" s="3">
        <f>January!E864+February!E864+March!E864+April!E864+May!E864+June!E864+July!E864+August!E864+September!E864+October!E864+November!E864+December!E864</f>
        <v>0</v>
      </c>
      <c r="F864" s="3">
        <f>January!F864+February!F864+March!F864+April!F864+May!F864+June!F864+July!F864+August!F864+September!F864+October!F864+November!F864+December!F864</f>
        <v>0</v>
      </c>
      <c r="G864" s="3">
        <f>January!G864+February!G864+March!G864+April!G864+May!G864+June!G864+July!G864+August!G864+September!G864+October!G864+November!G864+December!G864</f>
        <v>0</v>
      </c>
    </row>
    <row r="865" spans="1:7" ht="30" customHeight="1" x14ac:dyDescent="0.25">
      <c r="A865" s="20" t="s">
        <v>68</v>
      </c>
      <c r="B865" s="12" t="s">
        <v>13</v>
      </c>
      <c r="C865" s="4">
        <f>January!C865+February!C865+March!C865+April!C865+May!C865+June!C865+July!C865+August!C865+September!C865+October!C865+November!C865+December!C865</f>
        <v>589</v>
      </c>
      <c r="D865" s="4">
        <f>January!D865+February!D865+March!D865+April!D865+May!D865+June!D865+July!D865+August!D865+September!D865+October!D865+November!D865+December!D865</f>
        <v>564</v>
      </c>
      <c r="E865" s="4">
        <f>January!E865+February!E865+March!E865+April!E865+May!E865+June!E865+July!E865+August!E865+September!E865+October!E865+November!E865+December!E865</f>
        <v>13</v>
      </c>
      <c r="F865" s="4">
        <f>January!F865+February!F865+March!F865+April!F865+May!F865+June!F865+July!F865+August!F865+September!F865+October!F865+November!F865+December!F865</f>
        <v>12</v>
      </c>
      <c r="G865" s="4">
        <f>January!G865+February!G865+March!G865+April!G865+May!G865+June!G865+July!G865+August!G865+September!G865+October!G865+November!G865+December!G865</f>
        <v>0</v>
      </c>
    </row>
    <row r="866" spans="1:7" ht="30" customHeight="1" x14ac:dyDescent="0.25">
      <c r="A866" s="19" t="s">
        <v>68</v>
      </c>
      <c r="B866" s="11" t="s">
        <v>14</v>
      </c>
      <c r="C866" s="3">
        <f>January!C866+February!C866+March!C866+April!C866+May!C866+June!C866+July!C866+August!C866+September!C866+October!C866+November!C866+December!C866</f>
        <v>30</v>
      </c>
      <c r="D866" s="3">
        <f>January!D866+February!D866+March!D866+April!D866+May!D866+June!D866+July!D866+August!D866+September!D866+October!D866+November!D866+December!D866</f>
        <v>25</v>
      </c>
      <c r="E866" s="3">
        <f>January!E866+February!E866+March!E866+April!E866+May!E866+June!E866+July!E866+August!E866+September!E866+October!E866+November!E866+December!E866</f>
        <v>0</v>
      </c>
      <c r="F866" s="3">
        <f>January!F866+February!F866+March!F866+April!F866+May!F866+June!F866+July!F866+August!F866+September!F866+October!F866+November!F866+December!F866</f>
        <v>5</v>
      </c>
      <c r="G866" s="3">
        <f>January!G866+February!G866+March!G866+April!G866+May!G866+June!G866+July!G866+August!G866+September!G866+October!G866+November!G866+December!G866</f>
        <v>0</v>
      </c>
    </row>
    <row r="867" spans="1:7" ht="30" customHeight="1" x14ac:dyDescent="0.25">
      <c r="A867" s="20" t="s">
        <v>68</v>
      </c>
      <c r="B867" s="12" t="s">
        <v>15</v>
      </c>
      <c r="C867" s="4">
        <f>January!C867+February!C867+March!C867+April!C867+May!C867+June!C867+July!C867+August!C867+September!C867+October!C867+November!C867+December!C867</f>
        <v>0</v>
      </c>
      <c r="D867" s="4">
        <f>January!D867+February!D867+March!D867+April!D867+May!D867+June!D867+July!D867+August!D867+September!D867+October!D867+November!D867+December!D867</f>
        <v>0</v>
      </c>
      <c r="E867" s="4">
        <f>January!E867+February!E867+March!E867+April!E867+May!E867+June!E867+July!E867+August!E867+September!E867+October!E867+November!E867+December!E867</f>
        <v>0</v>
      </c>
      <c r="F867" s="4">
        <f>January!F867+February!F867+March!F867+April!F867+May!F867+June!F867+July!F867+August!F867+September!F867+October!F867+November!F867+December!F867</f>
        <v>0</v>
      </c>
      <c r="G867" s="4">
        <f>January!G867+February!G867+March!G867+April!G867+May!G867+June!G867+July!G867+August!G867+September!G867+October!G867+November!G867+December!G867</f>
        <v>0</v>
      </c>
    </row>
    <row r="868" spans="1:7" ht="30" customHeight="1" x14ac:dyDescent="0.25">
      <c r="A868" s="19" t="s">
        <v>68</v>
      </c>
      <c r="B868" s="11" t="s">
        <v>16</v>
      </c>
      <c r="C868" s="3">
        <f>January!C868+February!C868+March!C868+April!C868+May!C868+June!C868+July!C868+August!C868+September!C868+October!C868+November!C868+December!C868</f>
        <v>0</v>
      </c>
      <c r="D868" s="3">
        <f>January!D868+February!D868+March!D868+April!D868+May!D868+June!D868+July!D868+August!D868+September!D868+October!D868+November!D868+December!D868</f>
        <v>0</v>
      </c>
      <c r="E868" s="3">
        <f>January!E868+February!E868+March!E868+April!E868+May!E868+June!E868+July!E868+August!E868+September!E868+October!E868+November!E868+December!E868</f>
        <v>0</v>
      </c>
      <c r="F868" s="3">
        <f>January!F868+February!F868+March!F868+April!F868+May!F868+June!F868+July!F868+August!F868+September!F868+October!F868+November!F868+December!F868</f>
        <v>0</v>
      </c>
      <c r="G868" s="3">
        <f>January!G868+February!G868+March!G868+April!G868+May!G868+June!G868+July!G868+August!G868+September!G868+October!G868+November!G868+December!G868</f>
        <v>0</v>
      </c>
    </row>
    <row r="869" spans="1:7" ht="30" customHeight="1" x14ac:dyDescent="0.25">
      <c r="A869" s="20" t="s">
        <v>68</v>
      </c>
      <c r="B869" s="12" t="s">
        <v>17</v>
      </c>
      <c r="C869" s="4">
        <f>January!C869+February!C869+March!C869+April!C869+May!C869+June!C869+July!C869+August!C869+September!C869+October!C869+November!C869+December!C869</f>
        <v>0</v>
      </c>
      <c r="D869" s="4">
        <f>January!D869+February!D869+March!D869+April!D869+May!D869+June!D869+July!D869+August!D869+September!D869+October!D869+November!D869+December!D869</f>
        <v>0</v>
      </c>
      <c r="E869" s="4">
        <f>January!E869+February!E869+March!E869+April!E869+May!E869+June!E869+July!E869+August!E869+September!E869+October!E869+November!E869+December!E869</f>
        <v>0</v>
      </c>
      <c r="F869" s="4">
        <f>January!F869+February!F869+March!F869+April!F869+May!F869+June!F869+July!F869+August!F869+September!F869+October!F869+November!F869+December!F869</f>
        <v>0</v>
      </c>
      <c r="G869" s="4">
        <f>January!G869+February!G869+March!G869+April!G869+May!G869+June!G869+July!G869+August!G869+September!G869+October!G869+November!G869+December!G869</f>
        <v>0</v>
      </c>
    </row>
    <row r="870" spans="1:7" ht="30" customHeight="1" x14ac:dyDescent="0.25">
      <c r="A870" s="19" t="s">
        <v>68</v>
      </c>
      <c r="B870" s="11" t="s">
        <v>18</v>
      </c>
      <c r="C870" s="3">
        <f>January!C870+February!C870+March!C870+April!C870+May!C870+June!C870+July!C870+August!C870+September!C870+October!C870+November!C870+December!C870</f>
        <v>0</v>
      </c>
      <c r="D870" s="3">
        <f>January!D870+February!D870+March!D870+April!D870+May!D870+June!D870+July!D870+August!D870+September!D870+October!D870+November!D870+December!D870</f>
        <v>0</v>
      </c>
      <c r="E870" s="3">
        <f>January!E870+February!E870+March!E870+April!E870+May!E870+June!E870+July!E870+August!E870+September!E870+October!E870+November!E870+December!E870</f>
        <v>0</v>
      </c>
      <c r="F870" s="3">
        <f>January!F870+February!F870+March!F870+April!F870+May!F870+June!F870+July!F870+August!F870+September!F870+October!F870+November!F870+December!F870</f>
        <v>0</v>
      </c>
      <c r="G870" s="3">
        <f>January!G870+February!G870+March!G870+April!G870+May!G870+June!G870+July!G870+August!G870+September!G870+October!G870+November!G870+December!G870</f>
        <v>0</v>
      </c>
    </row>
    <row r="871" spans="1:7" ht="30" customHeight="1" x14ac:dyDescent="0.25">
      <c r="A871" s="20" t="s">
        <v>68</v>
      </c>
      <c r="B871" s="12" t="s">
        <v>19</v>
      </c>
      <c r="C871" s="4">
        <f>January!C871+February!C871+March!C871+April!C871+May!C871+June!C871+July!C871+August!C871+September!C871+October!C871+November!C871+December!C871</f>
        <v>0</v>
      </c>
      <c r="D871" s="4">
        <f>January!D871+February!D871+March!D871+April!D871+May!D871+June!D871+July!D871+August!D871+September!D871+October!D871+November!D871+December!D871</f>
        <v>0</v>
      </c>
      <c r="E871" s="4">
        <f>January!E871+February!E871+March!E871+April!E871+May!E871+June!E871+July!E871+August!E871+September!E871+October!E871+November!E871+December!E871</f>
        <v>0</v>
      </c>
      <c r="F871" s="4">
        <f>January!F871+February!F871+March!F871+April!F871+May!F871+June!F871+July!F871+August!F871+September!F871+October!F871+November!F871+December!F871</f>
        <v>0</v>
      </c>
      <c r="G871" s="4">
        <f>January!G871+February!G871+March!G871+April!G871+May!G871+June!G871+July!G871+August!G871+September!G871+October!G871+November!G871+December!G871</f>
        <v>0</v>
      </c>
    </row>
    <row r="872" spans="1:7" ht="30" customHeight="1" x14ac:dyDescent="0.25">
      <c r="A872" s="19" t="s">
        <v>68</v>
      </c>
      <c r="B872" s="11" t="s">
        <v>20</v>
      </c>
      <c r="C872" s="3">
        <f>January!C872+February!C872+March!C872+April!C872+May!C872+June!C872+July!C872+August!C872+September!C872+October!C872+November!C872+December!C872</f>
        <v>0</v>
      </c>
      <c r="D872" s="3">
        <f>January!D872+February!D872+March!D872+April!D872+May!D872+June!D872+July!D872+August!D872+September!D872+October!D872+November!D872+December!D872</f>
        <v>0</v>
      </c>
      <c r="E872" s="3">
        <f>January!E872+February!E872+March!E872+April!E872+May!E872+June!E872+July!E872+August!E872+September!E872+October!E872+November!E872+December!E872</f>
        <v>0</v>
      </c>
      <c r="F872" s="3">
        <f>January!F872+February!F872+March!F872+April!F872+May!F872+June!F872+July!F872+August!F872+September!F872+October!F872+November!F872+December!F872</f>
        <v>0</v>
      </c>
      <c r="G872" s="3">
        <f>January!G872+February!G872+March!G872+April!G872+May!G872+June!G872+July!G872+August!G872+September!G872+October!G872+November!G872+December!G872</f>
        <v>0</v>
      </c>
    </row>
    <row r="873" spans="1:7" ht="30" customHeight="1" x14ac:dyDescent="0.25">
      <c r="A873" s="20" t="s">
        <v>68</v>
      </c>
      <c r="B873" s="12" t="s">
        <v>21</v>
      </c>
      <c r="C873" s="4">
        <f>January!C873+February!C873+March!C873+April!C873+May!C873+June!C873+July!C873+August!C873+September!C873+October!C873+November!C873+December!C873</f>
        <v>9</v>
      </c>
      <c r="D873" s="4">
        <f>January!D873+February!D873+March!D873+April!D873+May!D873+June!D873+July!D873+August!D873+September!D873+October!D873+November!D873+December!D873</f>
        <v>6</v>
      </c>
      <c r="E873" s="4">
        <f>January!E873+February!E873+March!E873+April!E873+May!E873+June!E873+July!E873+August!E873+September!E873+October!E873+November!E873+December!E873</f>
        <v>3</v>
      </c>
      <c r="F873" s="4">
        <f>January!F873+February!F873+March!F873+April!F873+May!F873+June!F873+July!F873+August!F873+September!F873+October!F873+November!F873+December!F873</f>
        <v>0</v>
      </c>
      <c r="G873" s="4">
        <f>January!G873+February!G873+March!G873+April!G873+May!G873+June!G873+July!G873+August!G873+September!G873+October!G873+November!G873+December!G873</f>
        <v>0</v>
      </c>
    </row>
    <row r="874" spans="1:7" ht="30" customHeight="1" x14ac:dyDescent="0.25">
      <c r="A874" s="19" t="s">
        <v>68</v>
      </c>
      <c r="B874" s="11" t="s">
        <v>22</v>
      </c>
      <c r="C874" s="3">
        <f>January!C874+February!C874+March!C874+April!C874+May!C874+June!C874+July!C874+August!C874+September!C874+October!C874+November!C874+December!C874</f>
        <v>28</v>
      </c>
      <c r="D874" s="3">
        <f>January!D874+February!D874+March!D874+April!D874+May!D874+June!D874+July!D874+August!D874+September!D874+October!D874+November!D874+December!D874</f>
        <v>4</v>
      </c>
      <c r="E874" s="3">
        <f>January!E874+February!E874+March!E874+April!E874+May!E874+June!E874+July!E874+August!E874+September!E874+October!E874+November!E874+December!E874</f>
        <v>0</v>
      </c>
      <c r="F874" s="3">
        <f>January!F874+February!F874+March!F874+April!F874+May!F874+June!F874+July!F874+August!F874+September!F874+October!F874+November!F874+December!F874</f>
        <v>24</v>
      </c>
      <c r="G874" s="3">
        <f>January!G874+February!G874+March!G874+April!G874+May!G874+June!G874+July!G874+August!G874+September!G874+October!G874+November!G874+December!G874</f>
        <v>0</v>
      </c>
    </row>
    <row r="875" spans="1:7" ht="30" customHeight="1" x14ac:dyDescent="0.25">
      <c r="A875" s="20" t="s">
        <v>68</v>
      </c>
      <c r="B875" s="12" t="s">
        <v>23</v>
      </c>
      <c r="C875" s="4">
        <f>January!C875+February!C875+March!C875+April!C875+May!C875+June!C875+July!C875+August!C875+September!C875+October!C875+November!C875+December!C875</f>
        <v>0</v>
      </c>
      <c r="D875" s="4">
        <f>January!D875+February!D875+March!D875+April!D875+May!D875+June!D875+July!D875+August!D875+September!D875+October!D875+November!D875+December!D875</f>
        <v>0</v>
      </c>
      <c r="E875" s="4">
        <f>January!E875+February!E875+March!E875+April!E875+May!E875+June!E875+July!E875+August!E875+September!E875+October!E875+November!E875+December!E875</f>
        <v>0</v>
      </c>
      <c r="F875" s="4">
        <f>January!F875+February!F875+March!F875+April!F875+May!F875+June!F875+July!F875+August!F875+September!F875+October!F875+November!F875+December!F875</f>
        <v>0</v>
      </c>
      <c r="G875" s="4">
        <f>January!G875+February!G875+March!G875+April!G875+May!G875+June!G875+July!G875+August!G875+September!G875+October!G875+November!G875+December!G875</f>
        <v>0</v>
      </c>
    </row>
    <row r="876" spans="1:7" ht="30" customHeight="1" x14ac:dyDescent="0.25">
      <c r="A876" s="19" t="s">
        <v>68</v>
      </c>
      <c r="B876" s="11" t="s">
        <v>24</v>
      </c>
      <c r="C876" s="3">
        <f>January!C876+February!C876+March!C876+April!C876+May!C876+June!C876+July!C876+August!C876+September!C876+October!C876+November!C876+December!C876</f>
        <v>12371</v>
      </c>
      <c r="D876" s="3">
        <f>January!D876+February!D876+March!D876+April!D876+May!D876+June!D876+July!D876+August!D876+September!D876+October!D876+November!D876+December!D876</f>
        <v>1039</v>
      </c>
      <c r="E876" s="3">
        <f>January!E876+February!E876+March!E876+April!E876+May!E876+June!E876+July!E876+August!E876+September!E876+October!E876+November!E876+December!E876</f>
        <v>530</v>
      </c>
      <c r="F876" s="3">
        <f>January!F876+February!F876+March!F876+April!F876+May!F876+June!F876+July!F876+August!F876+September!F876+October!F876+November!F876+December!F876</f>
        <v>10799</v>
      </c>
      <c r="G876" s="3">
        <f>January!G876+February!G876+March!G876+April!G876+May!G876+June!G876+July!G876+August!G876+September!G876+October!G876+November!G876+December!G876</f>
        <v>3</v>
      </c>
    </row>
    <row r="877" spans="1:7" ht="30" customHeight="1" x14ac:dyDescent="0.25">
      <c r="A877" s="20" t="s">
        <v>68</v>
      </c>
      <c r="B877" s="12" t="s">
        <v>25</v>
      </c>
      <c r="C877" s="4">
        <f>January!C877+February!C877+March!C877+April!C877+May!C877+June!C877+July!C877+August!C877+September!C877+October!C877+November!C877+December!C877</f>
        <v>832</v>
      </c>
      <c r="D877" s="4">
        <f>January!D877+February!D877+March!D877+April!D877+May!D877+June!D877+July!D877+August!D877+September!D877+October!D877+November!D877+December!D877</f>
        <v>171</v>
      </c>
      <c r="E877" s="4">
        <f>January!E877+February!E877+March!E877+April!E877+May!E877+June!E877+July!E877+August!E877+September!E877+October!E877+November!E877+December!E877</f>
        <v>171</v>
      </c>
      <c r="F877" s="4">
        <f>January!F877+February!F877+March!F877+April!F877+May!F877+June!F877+July!F877+August!F877+September!F877+October!F877+November!F877+December!F877</f>
        <v>490</v>
      </c>
      <c r="G877" s="4">
        <f>January!G877+February!G877+March!G877+April!G877+May!G877+June!G877+July!G877+August!G877+September!G877+October!G877+November!G877+December!G877</f>
        <v>0</v>
      </c>
    </row>
    <row r="878" spans="1:7" ht="30" customHeight="1" x14ac:dyDescent="0.25">
      <c r="A878" s="19" t="s">
        <v>68</v>
      </c>
      <c r="B878" s="11" t="s">
        <v>26</v>
      </c>
      <c r="C878" s="3">
        <f>January!C878+February!C878+March!C878+April!C878+May!C878+June!C878+July!C878+August!C878+September!C878+October!C878+November!C878+December!C878</f>
        <v>555</v>
      </c>
      <c r="D878" s="3">
        <f>January!D878+February!D878+March!D878+April!D878+May!D878+June!D878+July!D878+August!D878+September!D878+October!D878+November!D878+December!D878</f>
        <v>114</v>
      </c>
      <c r="E878" s="3">
        <f>January!E878+February!E878+March!E878+April!E878+May!E878+June!E878+July!E878+August!E878+September!E878+October!E878+November!E878+December!E878</f>
        <v>97</v>
      </c>
      <c r="F878" s="3">
        <f>January!F878+February!F878+March!F878+April!F878+May!F878+June!F878+July!F878+August!F878+September!F878+October!F878+November!F878+December!F878</f>
        <v>344</v>
      </c>
      <c r="G878" s="3">
        <f>January!G878+February!G878+March!G878+April!G878+May!G878+June!G878+July!G878+August!G878+September!G878+October!G878+November!G878+December!G878</f>
        <v>0</v>
      </c>
    </row>
    <row r="879" spans="1:7" ht="30" customHeight="1" x14ac:dyDescent="0.25">
      <c r="A879" s="20" t="s">
        <v>68</v>
      </c>
      <c r="B879" s="12" t="s">
        <v>27</v>
      </c>
      <c r="C879" s="4">
        <f>January!C879+February!C879+March!C879+April!C879+May!C879+June!C879+July!C879+August!C879+September!C879+October!C879+November!C879+December!C879</f>
        <v>3172</v>
      </c>
      <c r="D879" s="4">
        <f>January!D879+February!D879+March!D879+April!D879+May!D879+June!D879+July!D879+August!D879+September!D879+October!D879+November!D879+December!D879</f>
        <v>863</v>
      </c>
      <c r="E879" s="4">
        <f>January!E879+February!E879+March!E879+April!E879+May!E879+June!E879+July!E879+August!E879+September!E879+October!E879+November!E879+December!E879</f>
        <v>1068</v>
      </c>
      <c r="F879" s="4">
        <f>January!F879+February!F879+March!F879+April!F879+May!F879+June!F879+July!F879+August!F879+September!F879+October!F879+November!F879+December!F879</f>
        <v>1241</v>
      </c>
      <c r="G879" s="4">
        <f>January!G879+February!G879+March!G879+April!G879+May!G879+June!G879+July!G879+August!G879+September!G879+October!G879+November!G879+December!G879</f>
        <v>0</v>
      </c>
    </row>
    <row r="880" spans="1:7" ht="30" customHeight="1" x14ac:dyDescent="0.25">
      <c r="A880" s="19" t="s">
        <v>68</v>
      </c>
      <c r="B880" s="11" t="s">
        <v>28</v>
      </c>
      <c r="C880" s="3">
        <f>January!C880+February!C880+March!C880+April!C880+May!C880+June!C880+July!C880+August!C880+September!C880+October!C880+November!C880+December!C880</f>
        <v>0</v>
      </c>
      <c r="D880" s="3">
        <f>January!D880+February!D880+March!D880+April!D880+May!D880+June!D880+July!D880+August!D880+September!D880+October!D880+November!D880+December!D880</f>
        <v>0</v>
      </c>
      <c r="E880" s="3">
        <f>January!E880+February!E880+March!E880+April!E880+May!E880+June!E880+July!E880+August!E880+September!E880+October!E880+November!E880+December!E880</f>
        <v>0</v>
      </c>
      <c r="F880" s="3">
        <f>January!F880+February!F880+March!F880+April!F880+May!F880+June!F880+July!F880+August!F880+September!F880+October!F880+November!F880+December!F880</f>
        <v>0</v>
      </c>
      <c r="G880" s="3">
        <f>January!G880+February!G880+March!G880+April!G880+May!G880+June!G880+July!G880+August!G880+September!G880+October!G880+November!G880+December!G880</f>
        <v>0</v>
      </c>
    </row>
    <row r="881" spans="1:7" ht="30" customHeight="1" x14ac:dyDescent="0.25">
      <c r="A881" s="20" t="s">
        <v>68</v>
      </c>
      <c r="B881" s="12" t="s">
        <v>29</v>
      </c>
      <c r="C881" s="4">
        <f>January!C881+February!C881+March!C881+April!C881+May!C881+June!C881+July!C881+August!C881+September!C881+October!C881+November!C881+December!C881</f>
        <v>0</v>
      </c>
      <c r="D881" s="4">
        <f>January!D881+February!D881+March!D881+April!D881+May!D881+June!D881+July!D881+August!D881+September!D881+October!D881+November!D881+December!D881</f>
        <v>0</v>
      </c>
      <c r="E881" s="4">
        <f>January!E881+February!E881+March!E881+April!E881+May!E881+June!E881+July!E881+August!E881+September!E881+October!E881+November!E881+December!E881</f>
        <v>0</v>
      </c>
      <c r="F881" s="4">
        <f>January!F881+February!F881+March!F881+April!F881+May!F881+June!F881+July!F881+August!F881+September!F881+October!F881+November!F881+December!F881</f>
        <v>0</v>
      </c>
      <c r="G881" s="4">
        <f>January!G881+February!G881+March!G881+April!G881+May!G881+June!G881+July!G881+August!G881+September!G881+October!G881+November!G881+December!G881</f>
        <v>0</v>
      </c>
    </row>
    <row r="882" spans="1:7" ht="30" customHeight="1" x14ac:dyDescent="0.25">
      <c r="A882" s="19" t="s">
        <v>68</v>
      </c>
      <c r="B882" s="11" t="s">
        <v>30</v>
      </c>
      <c r="C882" s="3">
        <f>January!C882+February!C882+March!C882+April!C882+May!C882+June!C882+July!C882+August!C882+September!C882+October!C882+November!C882+December!C882</f>
        <v>0</v>
      </c>
      <c r="D882" s="3">
        <f>January!D882+February!D882+March!D882+April!D882+May!D882+June!D882+July!D882+August!D882+September!D882+October!D882+November!D882+December!D882</f>
        <v>0</v>
      </c>
      <c r="E882" s="3">
        <f>January!E882+February!E882+March!E882+April!E882+May!E882+June!E882+July!E882+August!E882+September!E882+October!E882+November!E882+December!E882</f>
        <v>0</v>
      </c>
      <c r="F882" s="3">
        <f>January!F882+February!F882+March!F882+April!F882+May!F882+June!F882+July!F882+August!F882+September!F882+October!F882+November!F882+December!F882</f>
        <v>0</v>
      </c>
      <c r="G882" s="3">
        <f>January!G882+February!G882+March!G882+April!G882+May!G882+June!G882+July!G882+August!G882+September!G882+October!G882+November!G882+December!G882</f>
        <v>0</v>
      </c>
    </row>
    <row r="883" spans="1:7" ht="30" customHeight="1" x14ac:dyDescent="0.25">
      <c r="A883" s="20" t="s">
        <v>68</v>
      </c>
      <c r="B883" s="12" t="s">
        <v>31</v>
      </c>
      <c r="C883" s="4">
        <f>January!C883+February!C883+March!C883+April!C883+May!C883+June!C883+July!C883+August!C883+September!C883+October!C883+November!C883+December!C883</f>
        <v>1</v>
      </c>
      <c r="D883" s="4">
        <f>January!D883+February!D883+March!D883+April!D883+May!D883+June!D883+July!D883+August!D883+September!D883+October!D883+November!D883+December!D883</f>
        <v>1</v>
      </c>
      <c r="E883" s="4">
        <f>January!E883+February!E883+March!E883+April!E883+May!E883+June!E883+July!E883+August!E883+September!E883+October!E883+November!E883+December!E883</f>
        <v>0</v>
      </c>
      <c r="F883" s="4">
        <f>January!F883+February!F883+March!F883+April!F883+May!F883+June!F883+July!F883+August!F883+September!F883+October!F883+November!F883+December!F883</f>
        <v>0</v>
      </c>
      <c r="G883" s="4">
        <f>January!G883+February!G883+March!G883+April!G883+May!G883+June!G883+July!G883+August!G883+September!G883+October!G883+November!G883+December!G883</f>
        <v>0</v>
      </c>
    </row>
    <row r="884" spans="1:7" ht="30" customHeight="1" x14ac:dyDescent="0.25">
      <c r="A884" s="19" t="s">
        <v>68</v>
      </c>
      <c r="B884" s="11" t="s">
        <v>32</v>
      </c>
      <c r="C884" s="3">
        <f>January!C884+February!C884+March!C884+April!C884+May!C884+June!C884+July!C884+August!C884+September!C884+October!C884+November!C884+December!C884</f>
        <v>0</v>
      </c>
      <c r="D884" s="3">
        <f>January!D884+February!D884+March!D884+April!D884+May!D884+June!D884+July!D884+August!D884+September!D884+October!D884+November!D884+December!D884</f>
        <v>0</v>
      </c>
      <c r="E884" s="3">
        <f>January!E884+February!E884+March!E884+April!E884+May!E884+June!E884+July!E884+August!E884+September!E884+October!E884+November!E884+December!E884</f>
        <v>0</v>
      </c>
      <c r="F884" s="3">
        <f>January!F884+February!F884+March!F884+April!F884+May!F884+June!F884+July!F884+August!F884+September!F884+October!F884+November!F884+December!F884</f>
        <v>0</v>
      </c>
      <c r="G884" s="3">
        <f>January!G884+February!G884+March!G884+April!G884+May!G884+June!G884+July!G884+August!G884+September!G884+October!G884+November!G884+December!G884</f>
        <v>0</v>
      </c>
    </row>
    <row r="885" spans="1:7" ht="30" customHeight="1" x14ac:dyDescent="0.25">
      <c r="A885" s="20" t="s">
        <v>68</v>
      </c>
      <c r="B885" s="12" t="s">
        <v>33</v>
      </c>
      <c r="C885" s="4">
        <f>January!C885+February!C885+March!C885+April!C885+May!C885+June!C885+July!C885+August!C885+September!C885+October!C885+November!C885+December!C885</f>
        <v>0</v>
      </c>
      <c r="D885" s="4">
        <f>January!D885+February!D885+March!D885+April!D885+May!D885+June!D885+July!D885+August!D885+September!D885+October!D885+November!D885+December!D885</f>
        <v>0</v>
      </c>
      <c r="E885" s="4">
        <f>January!E885+February!E885+March!E885+April!E885+May!E885+June!E885+July!E885+August!E885+September!E885+October!E885+November!E885+December!E885</f>
        <v>0</v>
      </c>
      <c r="F885" s="4">
        <f>January!F885+February!F885+March!F885+April!F885+May!F885+June!F885+July!F885+August!F885+September!F885+October!F885+November!F885+December!F885</f>
        <v>0</v>
      </c>
      <c r="G885" s="4">
        <f>January!G885+February!G885+March!G885+April!G885+May!G885+June!G885+July!G885+August!G885+September!G885+October!G885+November!G885+December!G885</f>
        <v>0</v>
      </c>
    </row>
    <row r="886" spans="1:7" ht="30" customHeight="1" x14ac:dyDescent="0.25">
      <c r="A886" s="19" t="s">
        <v>68</v>
      </c>
      <c r="B886" s="11" t="s">
        <v>34</v>
      </c>
      <c r="C886" s="3">
        <f>January!C886+February!C886+March!C886+April!C886+May!C886+June!C886+July!C886+August!C886+September!C886+October!C886+November!C886+December!C886</f>
        <v>0</v>
      </c>
      <c r="D886" s="3">
        <f>January!D886+February!D886+March!D886+April!D886+May!D886+June!D886+July!D886+August!D886+September!D886+October!D886+November!D886+December!D886</f>
        <v>0</v>
      </c>
      <c r="E886" s="3">
        <f>January!E886+February!E886+March!E886+April!E886+May!E886+June!E886+July!E886+August!E886+September!E886+October!E886+November!E886+December!E886</f>
        <v>0</v>
      </c>
      <c r="F886" s="3">
        <f>January!F886+February!F886+March!F886+April!F886+May!F886+June!F886+July!F886+August!F886+September!F886+October!F886+November!F886+December!F886</f>
        <v>0</v>
      </c>
      <c r="G886" s="3">
        <f>January!G886+February!G886+March!G886+April!G886+May!G886+June!G886+July!G886+August!G886+September!G886+October!G886+November!G886+December!G886</f>
        <v>0</v>
      </c>
    </row>
    <row r="887" spans="1:7" ht="30" customHeight="1" x14ac:dyDescent="0.25">
      <c r="A887" s="20" t="s">
        <v>68</v>
      </c>
      <c r="B887" s="12" t="s">
        <v>35</v>
      </c>
      <c r="C887" s="4">
        <f>January!C887+February!C887+March!C887+April!C887+May!C887+June!C887+July!C887+August!C887+September!C887+October!C887+November!C887+December!C887</f>
        <v>0</v>
      </c>
      <c r="D887" s="4">
        <f>January!D887+February!D887+March!D887+April!D887+May!D887+June!D887+July!D887+August!D887+September!D887+October!D887+November!D887+December!D887</f>
        <v>0</v>
      </c>
      <c r="E887" s="4">
        <f>January!E887+February!E887+March!E887+April!E887+May!E887+June!E887+July!E887+August!E887+September!E887+October!E887+November!E887+December!E887</f>
        <v>0</v>
      </c>
      <c r="F887" s="4">
        <f>January!F887+February!F887+March!F887+April!F887+May!F887+June!F887+July!F887+August!F887+September!F887+October!F887+November!F887+December!F887</f>
        <v>0</v>
      </c>
      <c r="G887" s="4">
        <f>January!G887+February!G887+March!G887+April!G887+May!G887+June!G887+July!G887+August!G887+September!G887+October!G887+November!G887+December!G887</f>
        <v>0</v>
      </c>
    </row>
    <row r="888" spans="1:7" ht="30" customHeight="1" x14ac:dyDescent="0.25">
      <c r="A888" s="19" t="s">
        <v>68</v>
      </c>
      <c r="B888" s="11" t="s">
        <v>36</v>
      </c>
      <c r="C888" s="3">
        <f>January!C888+February!C888+March!C888+April!C888+May!C888+June!C888+July!C888+August!C888+September!C888+October!C888+November!C888+December!C888</f>
        <v>839</v>
      </c>
      <c r="D888" s="3">
        <f>January!D888+February!D888+March!D888+April!D888+May!D888+June!D888+July!D888+August!D888+September!D888+October!D888+November!D888+December!D888</f>
        <v>646</v>
      </c>
      <c r="E888" s="3">
        <f>January!E888+February!E888+March!E888+April!E888+May!E888+June!E888+July!E888+August!E888+September!E888+October!E888+November!E888+December!E888</f>
        <v>89</v>
      </c>
      <c r="F888" s="3">
        <f>January!F888+February!F888+March!F888+April!F888+May!F888+June!F888+July!F888+August!F888+September!F888+October!F888+November!F888+December!F888</f>
        <v>104</v>
      </c>
      <c r="G888" s="3">
        <f>January!G888+February!G888+March!G888+April!G888+May!G888+June!G888+July!G888+August!G888+September!G888+October!G888+November!G888+December!G888</f>
        <v>0</v>
      </c>
    </row>
    <row r="889" spans="1:7" ht="30" customHeight="1" x14ac:dyDescent="0.25">
      <c r="A889" s="20" t="s">
        <v>68</v>
      </c>
      <c r="B889" s="12" t="s">
        <v>37</v>
      </c>
      <c r="C889" s="4">
        <f>January!C889+February!C889+March!C889+April!C889+May!C889+June!C889+July!C889+August!C889+September!C889+October!C889+November!C889+December!C889</f>
        <v>1865</v>
      </c>
      <c r="D889" s="4">
        <f>January!D889+February!D889+March!D889+April!D889+May!D889+June!D889+July!D889+August!D889+September!D889+October!D889+November!D889+December!D889</f>
        <v>671</v>
      </c>
      <c r="E889" s="4">
        <f>January!E889+February!E889+March!E889+April!E889+May!E889+June!E889+July!E889+August!E889+September!E889+October!E889+November!E889+December!E889</f>
        <v>61</v>
      </c>
      <c r="F889" s="4">
        <f>January!F889+February!F889+March!F889+April!F889+May!F889+June!F889+July!F889+August!F889+September!F889+October!F889+November!F889+December!F889</f>
        <v>1133</v>
      </c>
      <c r="G889" s="4">
        <f>January!G889+February!G889+March!G889+April!G889+May!G889+June!G889+July!G889+August!G889+September!G889+October!G889+November!G889+December!G889</f>
        <v>0</v>
      </c>
    </row>
    <row r="890" spans="1:7" ht="30" customHeight="1" x14ac:dyDescent="0.25">
      <c r="A890" s="19" t="s">
        <v>68</v>
      </c>
      <c r="B890" s="11" t="s">
        <v>38</v>
      </c>
      <c r="C890" s="3">
        <f>January!C890+February!C890+March!C890+April!C890+May!C890+June!C890+July!C890+August!C890+September!C890+October!C890+November!C890+December!C890</f>
        <v>3927</v>
      </c>
      <c r="D890" s="3">
        <f>January!D890+February!D890+March!D890+April!D890+May!D890+June!D890+July!D890+August!D890+September!D890+October!D890+November!D890+December!D890</f>
        <v>3086</v>
      </c>
      <c r="E890" s="3">
        <f>January!E890+February!E890+March!E890+April!E890+May!E890+June!E890+July!E890+August!E890+September!E890+October!E890+November!E890+December!E890</f>
        <v>351</v>
      </c>
      <c r="F890" s="3">
        <f>January!F890+February!F890+March!F890+April!F890+May!F890+June!F890+July!F890+August!F890+September!F890+October!F890+November!F890+December!F890</f>
        <v>487</v>
      </c>
      <c r="G890" s="3">
        <f>January!G890+February!G890+March!G890+April!G890+May!G890+June!G890+July!G890+August!G890+September!G890+October!G890+November!G890+December!G890</f>
        <v>3</v>
      </c>
    </row>
    <row r="891" spans="1:7" ht="30" customHeight="1" x14ac:dyDescent="0.25">
      <c r="A891" s="20" t="s">
        <v>68</v>
      </c>
      <c r="B891" s="12" t="s">
        <v>39</v>
      </c>
      <c r="C891" s="4">
        <f>January!C891+February!C891+March!C891+April!C891+May!C891+June!C891+July!C891+August!C891+September!C891+October!C891+November!C891+December!C891</f>
        <v>0</v>
      </c>
      <c r="D891" s="4">
        <f>January!D891+February!D891+March!D891+April!D891+May!D891+June!D891+July!D891+August!D891+September!D891+October!D891+November!D891+December!D891</f>
        <v>0</v>
      </c>
      <c r="E891" s="4">
        <f>January!E891+February!E891+March!E891+April!E891+May!E891+June!E891+July!E891+August!E891+September!E891+October!E891+November!E891+December!E891</f>
        <v>0</v>
      </c>
      <c r="F891" s="4">
        <f>January!F891+February!F891+March!F891+April!F891+May!F891+June!F891+July!F891+August!F891+September!F891+October!F891+November!F891+December!F891</f>
        <v>0</v>
      </c>
      <c r="G891" s="4">
        <f>January!G891+February!G891+March!G891+April!G891+May!G891+June!G891+July!G891+August!G891+September!G891+October!G891+November!G891+December!G891</f>
        <v>0</v>
      </c>
    </row>
    <row r="892" spans="1:7" ht="30" customHeight="1" x14ac:dyDescent="0.25">
      <c r="A892" s="19" t="s">
        <v>68</v>
      </c>
      <c r="B892" s="11" t="s">
        <v>40</v>
      </c>
      <c r="C892" s="3">
        <f>January!C892+February!C892+March!C892+April!C892+May!C892+June!C892+July!C892+August!C892+September!C892+October!C892+November!C892+December!C892</f>
        <v>0</v>
      </c>
      <c r="D892" s="3">
        <f>January!D892+February!D892+March!D892+April!D892+May!D892+June!D892+July!D892+August!D892+September!D892+October!D892+November!D892+December!D892</f>
        <v>0</v>
      </c>
      <c r="E892" s="3">
        <f>January!E892+February!E892+March!E892+April!E892+May!E892+June!E892+July!E892+August!E892+September!E892+October!E892+November!E892+December!E892</f>
        <v>0</v>
      </c>
      <c r="F892" s="3">
        <f>January!F892+February!F892+March!F892+April!F892+May!F892+June!F892+July!F892+August!F892+September!F892+October!F892+November!F892+December!F892</f>
        <v>0</v>
      </c>
      <c r="G892" s="3">
        <f>January!G892+February!G892+March!G892+April!G892+May!G892+June!G892+July!G892+August!G892+September!G892+October!G892+November!G892+December!G892</f>
        <v>0</v>
      </c>
    </row>
    <row r="893" spans="1:7" ht="30" customHeight="1" x14ac:dyDescent="0.25">
      <c r="A893" s="20" t="s">
        <v>68</v>
      </c>
      <c r="B893" s="12" t="s">
        <v>41</v>
      </c>
      <c r="C893" s="4">
        <f>January!C893+February!C893+March!C893+April!C893+May!C893+June!C893+July!C893+August!C893+September!C893+October!C893+November!C893+December!C893</f>
        <v>0</v>
      </c>
      <c r="D893" s="4">
        <f>January!D893+February!D893+March!D893+April!D893+May!D893+June!D893+July!D893+August!D893+September!D893+October!D893+November!D893+December!D893</f>
        <v>0</v>
      </c>
      <c r="E893" s="4">
        <f>January!E893+February!E893+March!E893+April!E893+May!E893+June!E893+July!E893+August!E893+September!E893+October!E893+November!E893+December!E893</f>
        <v>0</v>
      </c>
      <c r="F893" s="4">
        <f>January!F893+February!F893+March!F893+April!F893+May!F893+June!F893+July!F893+August!F893+September!F893+October!F893+November!F893+December!F893</f>
        <v>0</v>
      </c>
      <c r="G893" s="4">
        <f>January!G893+February!G893+March!G893+April!G893+May!G893+June!G893+July!G893+August!G893+September!G893+October!G893+November!G893+December!G893</f>
        <v>0</v>
      </c>
    </row>
    <row r="894" spans="1:7" ht="30" customHeight="1" x14ac:dyDescent="0.25">
      <c r="A894" s="19" t="s">
        <v>68</v>
      </c>
      <c r="B894" s="11" t="s">
        <v>42</v>
      </c>
      <c r="C894" s="3">
        <f>January!C894+February!C894+March!C894+April!C894+May!C894+June!C894+July!C894+August!C894+September!C894+October!C894+November!C894+December!C894</f>
        <v>0</v>
      </c>
      <c r="D894" s="3">
        <f>January!D894+February!D894+March!D894+April!D894+May!D894+June!D894+July!D894+August!D894+September!D894+October!D894+November!D894+December!D894</f>
        <v>0</v>
      </c>
      <c r="E894" s="3">
        <f>January!E894+February!E894+March!E894+April!E894+May!E894+June!E894+July!E894+August!E894+September!E894+October!E894+November!E894+December!E894</f>
        <v>0</v>
      </c>
      <c r="F894" s="3">
        <f>January!F894+February!F894+March!F894+April!F894+May!F894+June!F894+July!F894+August!F894+September!F894+October!F894+November!F894+December!F894</f>
        <v>0</v>
      </c>
      <c r="G894" s="3">
        <f>January!G894+February!G894+March!G894+April!G894+May!G894+June!G894+July!G894+August!G894+September!G894+October!G894+November!G894+December!G894</f>
        <v>0</v>
      </c>
    </row>
    <row r="895" spans="1:7" ht="30" customHeight="1" x14ac:dyDescent="0.25">
      <c r="A895" s="20" t="s">
        <v>68</v>
      </c>
      <c r="B895" s="12" t="s">
        <v>43</v>
      </c>
      <c r="C895" s="4">
        <f>January!C895+February!C895+March!C895+April!C895+May!C895+June!C895+July!C895+August!C895+September!C895+October!C895+November!C895+December!C895</f>
        <v>0</v>
      </c>
      <c r="D895" s="4">
        <f>January!D895+February!D895+March!D895+April!D895+May!D895+June!D895+July!D895+August!D895+September!D895+October!D895+November!D895+December!D895</f>
        <v>0</v>
      </c>
      <c r="E895" s="4">
        <f>January!E895+February!E895+March!E895+April!E895+May!E895+June!E895+July!E895+August!E895+September!E895+October!E895+November!E895+December!E895</f>
        <v>0</v>
      </c>
      <c r="F895" s="4">
        <f>January!F895+February!F895+March!F895+April!F895+May!F895+June!F895+July!F895+August!F895+September!F895+October!F895+November!F895+December!F895</f>
        <v>0</v>
      </c>
      <c r="G895" s="4">
        <f>January!G895+February!G895+March!G895+April!G895+May!G895+June!G895+July!G895+August!G895+September!G895+October!G895+November!G895+December!G895</f>
        <v>0</v>
      </c>
    </row>
    <row r="896" spans="1:7" ht="30" customHeight="1" x14ac:dyDescent="0.25">
      <c r="A896" s="19" t="s">
        <v>68</v>
      </c>
      <c r="B896" s="11" t="s">
        <v>44</v>
      </c>
      <c r="C896" s="3">
        <f>January!C896+February!C896+March!C896+April!C896+May!C896+June!C896+July!C896+August!C896+September!C896+October!C896+November!C896+December!C896</f>
        <v>0</v>
      </c>
      <c r="D896" s="3">
        <f>January!D896+February!D896+March!D896+April!D896+May!D896+June!D896+July!D896+August!D896+September!D896+October!D896+November!D896+December!D896</f>
        <v>0</v>
      </c>
      <c r="E896" s="3">
        <f>January!E896+February!E896+March!E896+April!E896+May!E896+June!E896+July!E896+August!E896+September!E896+October!E896+November!E896+December!E896</f>
        <v>0</v>
      </c>
      <c r="F896" s="3">
        <f>January!F896+February!F896+March!F896+April!F896+May!F896+June!F896+July!F896+August!F896+September!F896+October!F896+November!F896+December!F896</f>
        <v>0</v>
      </c>
      <c r="G896" s="3">
        <f>January!G896+February!G896+March!G896+April!G896+May!G896+June!G896+July!G896+August!G896+September!G896+October!G896+November!G896+December!G896</f>
        <v>0</v>
      </c>
    </row>
    <row r="897" spans="1:7" ht="30" customHeight="1" x14ac:dyDescent="0.25">
      <c r="A897" s="20" t="s">
        <v>68</v>
      </c>
      <c r="B897" s="12" t="s">
        <v>45</v>
      </c>
      <c r="C897" s="4">
        <f>January!C897+February!C897+March!C897+April!C897+May!C897+June!C897+July!C897+August!C897+September!C897+October!C897+November!C897+December!C897</f>
        <v>16</v>
      </c>
      <c r="D897" s="4">
        <f>January!D897+February!D897+March!D897+April!D897+May!D897+June!D897+July!D897+August!D897+September!D897+October!D897+November!D897+December!D897</f>
        <v>6</v>
      </c>
      <c r="E897" s="4">
        <f>January!E897+February!E897+March!E897+April!E897+May!E897+June!E897+July!E897+August!E897+September!E897+October!E897+November!E897+December!E897</f>
        <v>0</v>
      </c>
      <c r="F897" s="4">
        <f>January!F897+February!F897+March!F897+April!F897+May!F897+June!F897+July!F897+August!F897+September!F897+October!F897+November!F897+December!F897</f>
        <v>10</v>
      </c>
      <c r="G897" s="4">
        <f>January!G897+February!G897+March!G897+April!G897+May!G897+June!G897+July!G897+August!G897+September!G897+October!G897+November!G897+December!G897</f>
        <v>0</v>
      </c>
    </row>
    <row r="898" spans="1:7" ht="30" customHeight="1" x14ac:dyDescent="0.25">
      <c r="A898" s="19" t="s">
        <v>68</v>
      </c>
      <c r="B898" s="11" t="s">
        <v>46</v>
      </c>
      <c r="C898" s="3">
        <f>January!C898+February!C898+March!C898+April!C898+May!C898+June!C898+July!C898+August!C898+September!C898+October!C898+November!C898+December!C898</f>
        <v>0</v>
      </c>
      <c r="D898" s="3">
        <f>January!D898+February!D898+March!D898+April!D898+May!D898+June!D898+July!D898+August!D898+September!D898+October!D898+November!D898+December!D898</f>
        <v>0</v>
      </c>
      <c r="E898" s="3">
        <f>January!E898+February!E898+March!E898+April!E898+May!E898+June!E898+July!E898+August!E898+September!E898+October!E898+November!E898+December!E898</f>
        <v>0</v>
      </c>
      <c r="F898" s="3">
        <f>January!F898+February!F898+March!F898+April!F898+May!F898+June!F898+July!F898+August!F898+September!F898+October!F898+November!F898+December!F898</f>
        <v>0</v>
      </c>
      <c r="G898" s="3">
        <f>January!G898+February!G898+March!G898+April!G898+May!G898+June!G898+July!G898+August!G898+September!G898+October!G898+November!G898+December!G898</f>
        <v>0</v>
      </c>
    </row>
    <row r="899" spans="1:7" ht="30" customHeight="1" x14ac:dyDescent="0.25">
      <c r="A899" s="21" t="s">
        <v>69</v>
      </c>
      <c r="B899" s="13" t="s">
        <v>8</v>
      </c>
      <c r="C899" s="5">
        <f>January!C899+February!C899+March!C899+April!C899+May!C899+June!C899+July!C899+August!C899+September!C899+October!C899+November!C899+December!C899</f>
        <v>7764</v>
      </c>
      <c r="D899" s="5">
        <f>January!D899+February!D899+March!D899+April!D899+May!D899+June!D899+July!D899+August!D899+September!D899+October!D899+November!D899+December!D899</f>
        <v>2977</v>
      </c>
      <c r="E899" s="5">
        <f>January!E899+February!E899+March!E899+April!E899+May!E899+June!E899+July!E899+August!E899+September!E899+October!E899+November!E899+December!E899</f>
        <v>337</v>
      </c>
      <c r="F899" s="5">
        <f>January!F899+February!F899+March!F899+April!F899+May!F899+June!F899+July!F899+August!F899+September!F899+October!F899+November!F899+December!F899</f>
        <v>4450</v>
      </c>
      <c r="G899" s="5">
        <f>January!G899+February!G899+March!G899+April!G899+May!G899+June!G899+July!G899+August!G899+September!G899+October!G899+November!G899+December!G899</f>
        <v>0</v>
      </c>
    </row>
    <row r="900" spans="1:7" ht="30" customHeight="1" x14ac:dyDescent="0.25">
      <c r="A900" s="22" t="s">
        <v>69</v>
      </c>
      <c r="B900" s="14" t="s">
        <v>9</v>
      </c>
      <c r="C900" s="6">
        <f>January!C900+February!C900+March!C900+April!C900+May!C900+June!C900+July!C900+August!C900+September!C900+October!C900+November!C900+December!C900</f>
        <v>0</v>
      </c>
      <c r="D900" s="6">
        <f>January!D900+February!D900+March!D900+April!D900+May!D900+June!D900+July!D900+August!D900+September!D900+October!D900+November!D900+December!D900</f>
        <v>0</v>
      </c>
      <c r="E900" s="6">
        <f>January!E900+February!E900+March!E900+April!E900+May!E900+June!E900+July!E900+August!E900+September!E900+October!E900+November!E900+December!E900</f>
        <v>0</v>
      </c>
      <c r="F900" s="6">
        <f>January!F900+February!F900+March!F900+April!F900+May!F900+June!F900+July!F900+August!F900+September!F900+October!F900+November!F900+December!F900</f>
        <v>0</v>
      </c>
      <c r="G900" s="6">
        <f>January!G900+February!G900+March!G900+April!G900+May!G900+June!G900+July!G900+August!G900+September!G900+October!G900+November!G900+December!G900</f>
        <v>0</v>
      </c>
    </row>
    <row r="901" spans="1:7" ht="30" customHeight="1" x14ac:dyDescent="0.25">
      <c r="A901" s="21" t="s">
        <v>69</v>
      </c>
      <c r="B901" s="13" t="s">
        <v>10</v>
      </c>
      <c r="C901" s="5">
        <f>January!C901+February!C901+March!C901+April!C901+May!C901+June!C901+July!C901+August!C901+September!C901+October!C901+November!C901+December!C901</f>
        <v>0</v>
      </c>
      <c r="D901" s="5">
        <f>January!D901+February!D901+March!D901+April!D901+May!D901+June!D901+July!D901+August!D901+September!D901+October!D901+November!D901+December!D901</f>
        <v>0</v>
      </c>
      <c r="E901" s="5">
        <f>January!E901+February!E901+March!E901+April!E901+May!E901+June!E901+July!E901+August!E901+September!E901+October!E901+November!E901+December!E901</f>
        <v>0</v>
      </c>
      <c r="F901" s="5">
        <f>January!F901+February!F901+March!F901+April!F901+May!F901+June!F901+July!F901+August!F901+September!F901+October!F901+November!F901+December!F901</f>
        <v>0</v>
      </c>
      <c r="G901" s="5">
        <f>January!G901+February!G901+March!G901+April!G901+May!G901+June!G901+July!G901+August!G901+September!G901+October!G901+November!G901+December!G901</f>
        <v>0</v>
      </c>
    </row>
    <row r="902" spans="1:7" ht="30" customHeight="1" x14ac:dyDescent="0.25">
      <c r="A902" s="22" t="s">
        <v>69</v>
      </c>
      <c r="B902" s="14" t="s">
        <v>11</v>
      </c>
      <c r="C902" s="6">
        <f>January!C902+February!C902+March!C902+April!C902+May!C902+June!C902+July!C902+August!C902+September!C902+October!C902+November!C902+December!C902</f>
        <v>0</v>
      </c>
      <c r="D902" s="6">
        <f>January!D902+February!D902+March!D902+April!D902+May!D902+June!D902+July!D902+August!D902+September!D902+October!D902+November!D902+December!D902</f>
        <v>0</v>
      </c>
      <c r="E902" s="6">
        <f>January!E902+February!E902+March!E902+April!E902+May!E902+June!E902+July!E902+August!E902+September!E902+October!E902+November!E902+December!E902</f>
        <v>0</v>
      </c>
      <c r="F902" s="6">
        <f>January!F902+February!F902+March!F902+April!F902+May!F902+June!F902+July!F902+August!F902+September!F902+October!F902+November!F902+December!F902</f>
        <v>0</v>
      </c>
      <c r="G902" s="6">
        <f>January!G902+February!G902+March!G902+April!G902+May!G902+June!G902+July!G902+August!G902+September!G902+October!G902+November!G902+December!G902</f>
        <v>0</v>
      </c>
    </row>
    <row r="903" spans="1:7" ht="30" customHeight="1" x14ac:dyDescent="0.25">
      <c r="A903" s="21" t="s">
        <v>69</v>
      </c>
      <c r="B903" s="13" t="s">
        <v>12</v>
      </c>
      <c r="C903" s="5">
        <f>January!C903+February!C903+March!C903+April!C903+May!C903+June!C903+July!C903+August!C903+September!C903+October!C903+November!C903+December!C903</f>
        <v>0</v>
      </c>
      <c r="D903" s="5">
        <f>January!D903+February!D903+March!D903+April!D903+May!D903+June!D903+July!D903+August!D903+September!D903+October!D903+November!D903+December!D903</f>
        <v>0</v>
      </c>
      <c r="E903" s="5">
        <f>January!E903+February!E903+March!E903+April!E903+May!E903+June!E903+July!E903+August!E903+September!E903+October!E903+November!E903+December!E903</f>
        <v>0</v>
      </c>
      <c r="F903" s="5">
        <f>January!F903+February!F903+March!F903+April!F903+May!F903+June!F903+July!F903+August!F903+September!F903+October!F903+November!F903+December!F903</f>
        <v>0</v>
      </c>
      <c r="G903" s="5">
        <f>January!G903+February!G903+March!G903+April!G903+May!G903+June!G903+July!G903+August!G903+September!G903+October!G903+November!G903+December!G903</f>
        <v>0</v>
      </c>
    </row>
    <row r="904" spans="1:7" ht="30" customHeight="1" x14ac:dyDescent="0.25">
      <c r="A904" s="22" t="s">
        <v>69</v>
      </c>
      <c r="B904" s="14" t="s">
        <v>13</v>
      </c>
      <c r="C904" s="6">
        <f>January!C904+February!C904+March!C904+April!C904+May!C904+June!C904+July!C904+August!C904+September!C904+October!C904+November!C904+December!C904</f>
        <v>0</v>
      </c>
      <c r="D904" s="6">
        <f>January!D904+February!D904+March!D904+April!D904+May!D904+June!D904+July!D904+August!D904+September!D904+October!D904+November!D904+December!D904</f>
        <v>0</v>
      </c>
      <c r="E904" s="6">
        <f>January!E904+February!E904+March!E904+April!E904+May!E904+June!E904+July!E904+August!E904+September!E904+October!E904+November!E904+December!E904</f>
        <v>0</v>
      </c>
      <c r="F904" s="6">
        <f>January!F904+February!F904+March!F904+April!F904+May!F904+June!F904+July!F904+August!F904+September!F904+October!F904+November!F904+December!F904</f>
        <v>0</v>
      </c>
      <c r="G904" s="6">
        <f>January!G904+February!G904+March!G904+April!G904+May!G904+June!G904+July!G904+August!G904+September!G904+October!G904+November!G904+December!G904</f>
        <v>0</v>
      </c>
    </row>
    <row r="905" spans="1:7" ht="30" customHeight="1" x14ac:dyDescent="0.25">
      <c r="A905" s="21" t="s">
        <v>69</v>
      </c>
      <c r="B905" s="13" t="s">
        <v>14</v>
      </c>
      <c r="C905" s="5">
        <f>January!C905+February!C905+March!C905+April!C905+May!C905+June!C905+July!C905+August!C905+September!C905+October!C905+November!C905+December!C905</f>
        <v>106</v>
      </c>
      <c r="D905" s="5">
        <f>January!D905+February!D905+March!D905+April!D905+May!D905+June!D905+July!D905+August!D905+September!D905+October!D905+November!D905+December!D905</f>
        <v>91</v>
      </c>
      <c r="E905" s="5">
        <f>January!E905+February!E905+March!E905+April!E905+May!E905+June!E905+July!E905+August!E905+September!E905+October!E905+November!E905+December!E905</f>
        <v>10</v>
      </c>
      <c r="F905" s="5">
        <f>January!F905+February!F905+March!F905+April!F905+May!F905+June!F905+July!F905+August!F905+September!F905+October!F905+November!F905+December!F905</f>
        <v>5</v>
      </c>
      <c r="G905" s="5">
        <f>January!G905+February!G905+March!G905+April!G905+May!G905+June!G905+July!G905+August!G905+September!G905+October!G905+November!G905+December!G905</f>
        <v>0</v>
      </c>
    </row>
    <row r="906" spans="1:7" ht="30" customHeight="1" x14ac:dyDescent="0.25">
      <c r="A906" s="22" t="s">
        <v>69</v>
      </c>
      <c r="B906" s="14" t="s">
        <v>15</v>
      </c>
      <c r="C906" s="6">
        <f>January!C906+February!C906+March!C906+April!C906+May!C906+June!C906+July!C906+August!C906+September!C906+October!C906+November!C906+December!C906</f>
        <v>0</v>
      </c>
      <c r="D906" s="6">
        <f>January!D906+February!D906+March!D906+April!D906+May!D906+June!D906+July!D906+August!D906+September!D906+October!D906+November!D906+December!D906</f>
        <v>0</v>
      </c>
      <c r="E906" s="6">
        <f>January!E906+February!E906+March!E906+April!E906+May!E906+June!E906+July!E906+August!E906+September!E906+October!E906+November!E906+December!E906</f>
        <v>0</v>
      </c>
      <c r="F906" s="6">
        <f>January!F906+February!F906+March!F906+April!F906+May!F906+June!F906+July!F906+August!F906+September!F906+October!F906+November!F906+December!F906</f>
        <v>0</v>
      </c>
      <c r="G906" s="6">
        <f>January!G906+February!G906+March!G906+April!G906+May!G906+June!G906+July!G906+August!G906+September!G906+October!G906+November!G906+December!G906</f>
        <v>0</v>
      </c>
    </row>
    <row r="907" spans="1:7" ht="30" customHeight="1" x14ac:dyDescent="0.25">
      <c r="A907" s="21" t="s">
        <v>69</v>
      </c>
      <c r="B907" s="13" t="s">
        <v>16</v>
      </c>
      <c r="C907" s="5">
        <f>January!C907+February!C907+March!C907+April!C907+May!C907+June!C907+July!C907+August!C907+September!C907+October!C907+November!C907+December!C907</f>
        <v>0</v>
      </c>
      <c r="D907" s="5">
        <f>January!D907+February!D907+March!D907+April!D907+May!D907+June!D907+July!D907+August!D907+September!D907+October!D907+November!D907+December!D907</f>
        <v>0</v>
      </c>
      <c r="E907" s="5">
        <f>January!E907+February!E907+March!E907+April!E907+May!E907+June!E907+July!E907+August!E907+September!E907+October!E907+November!E907+December!E907</f>
        <v>0</v>
      </c>
      <c r="F907" s="5">
        <f>January!F907+February!F907+March!F907+April!F907+May!F907+June!F907+July!F907+August!F907+September!F907+October!F907+November!F907+December!F907</f>
        <v>0</v>
      </c>
      <c r="G907" s="5">
        <f>January!G907+February!G907+March!G907+April!G907+May!G907+June!G907+July!G907+August!G907+September!G907+October!G907+November!G907+December!G907</f>
        <v>0</v>
      </c>
    </row>
    <row r="908" spans="1:7" ht="30" customHeight="1" x14ac:dyDescent="0.25">
      <c r="A908" s="22" t="s">
        <v>69</v>
      </c>
      <c r="B908" s="14" t="s">
        <v>17</v>
      </c>
      <c r="C908" s="6">
        <f>January!C908+February!C908+March!C908+April!C908+May!C908+June!C908+July!C908+August!C908+September!C908+October!C908+November!C908+December!C908</f>
        <v>0</v>
      </c>
      <c r="D908" s="6">
        <f>January!D908+February!D908+March!D908+April!D908+May!D908+June!D908+July!D908+August!D908+September!D908+October!D908+November!D908+December!D908</f>
        <v>0</v>
      </c>
      <c r="E908" s="6">
        <f>January!E908+February!E908+March!E908+April!E908+May!E908+June!E908+July!E908+August!E908+September!E908+October!E908+November!E908+December!E908</f>
        <v>0</v>
      </c>
      <c r="F908" s="6">
        <f>January!F908+February!F908+March!F908+April!F908+May!F908+June!F908+July!F908+August!F908+September!F908+October!F908+November!F908+December!F908</f>
        <v>0</v>
      </c>
      <c r="G908" s="6">
        <f>January!G908+February!G908+March!G908+April!G908+May!G908+June!G908+July!G908+August!G908+September!G908+October!G908+November!G908+December!G908</f>
        <v>0</v>
      </c>
    </row>
    <row r="909" spans="1:7" ht="30" customHeight="1" x14ac:dyDescent="0.25">
      <c r="A909" s="21" t="s">
        <v>69</v>
      </c>
      <c r="B909" s="13" t="s">
        <v>18</v>
      </c>
      <c r="C909" s="5">
        <f>January!C909+February!C909+March!C909+April!C909+May!C909+June!C909+July!C909+August!C909+September!C909+October!C909+November!C909+December!C909</f>
        <v>0</v>
      </c>
      <c r="D909" s="5">
        <f>January!D909+February!D909+March!D909+April!D909+May!D909+June!D909+July!D909+August!D909+September!D909+October!D909+November!D909+December!D909</f>
        <v>0</v>
      </c>
      <c r="E909" s="5">
        <f>January!E909+February!E909+March!E909+April!E909+May!E909+June!E909+July!E909+August!E909+September!E909+October!E909+November!E909+December!E909</f>
        <v>0</v>
      </c>
      <c r="F909" s="5">
        <f>January!F909+February!F909+March!F909+April!F909+May!F909+June!F909+July!F909+August!F909+September!F909+October!F909+November!F909+December!F909</f>
        <v>0</v>
      </c>
      <c r="G909" s="5">
        <f>January!G909+February!G909+March!G909+April!G909+May!G909+June!G909+July!G909+August!G909+September!G909+October!G909+November!G909+December!G909</f>
        <v>0</v>
      </c>
    </row>
    <row r="910" spans="1:7" ht="30" customHeight="1" x14ac:dyDescent="0.25">
      <c r="A910" s="22" t="s">
        <v>69</v>
      </c>
      <c r="B910" s="14" t="s">
        <v>19</v>
      </c>
      <c r="C910" s="6">
        <f>January!C910+February!C910+March!C910+April!C910+May!C910+June!C910+July!C910+August!C910+September!C910+October!C910+November!C910+December!C910</f>
        <v>0</v>
      </c>
      <c r="D910" s="6">
        <f>January!D910+February!D910+March!D910+April!D910+May!D910+June!D910+July!D910+August!D910+September!D910+October!D910+November!D910+December!D910</f>
        <v>0</v>
      </c>
      <c r="E910" s="6">
        <f>January!E910+February!E910+March!E910+April!E910+May!E910+June!E910+July!E910+August!E910+September!E910+October!E910+November!E910+December!E910</f>
        <v>0</v>
      </c>
      <c r="F910" s="6">
        <f>January!F910+February!F910+March!F910+April!F910+May!F910+June!F910+July!F910+August!F910+September!F910+October!F910+November!F910+December!F910</f>
        <v>0</v>
      </c>
      <c r="G910" s="6">
        <f>January!G910+February!G910+March!G910+April!G910+May!G910+June!G910+July!G910+August!G910+September!G910+October!G910+November!G910+December!G910</f>
        <v>0</v>
      </c>
    </row>
    <row r="911" spans="1:7" ht="30" customHeight="1" x14ac:dyDescent="0.25">
      <c r="A911" s="21" t="s">
        <v>69</v>
      </c>
      <c r="B911" s="13" t="s">
        <v>20</v>
      </c>
      <c r="C911" s="5">
        <f>January!C911+February!C911+March!C911+April!C911+May!C911+June!C911+July!C911+August!C911+September!C911+October!C911+November!C911+December!C911</f>
        <v>0</v>
      </c>
      <c r="D911" s="5">
        <f>January!D911+February!D911+March!D911+April!D911+May!D911+June!D911+July!D911+August!D911+September!D911+October!D911+November!D911+December!D911</f>
        <v>0</v>
      </c>
      <c r="E911" s="5">
        <f>January!E911+February!E911+March!E911+April!E911+May!E911+June!E911+July!E911+August!E911+September!E911+October!E911+November!E911+December!E911</f>
        <v>0</v>
      </c>
      <c r="F911" s="5">
        <f>January!F911+February!F911+March!F911+April!F911+May!F911+June!F911+July!F911+August!F911+September!F911+October!F911+November!F911+December!F911</f>
        <v>0</v>
      </c>
      <c r="G911" s="5">
        <f>January!G911+February!G911+March!G911+April!G911+May!G911+June!G911+July!G911+August!G911+September!G911+October!G911+November!G911+December!G911</f>
        <v>0</v>
      </c>
    </row>
    <row r="912" spans="1:7" ht="30" customHeight="1" x14ac:dyDescent="0.25">
      <c r="A912" s="22" t="s">
        <v>69</v>
      </c>
      <c r="B912" s="14" t="s">
        <v>21</v>
      </c>
      <c r="C912" s="6">
        <f>January!C912+February!C912+March!C912+April!C912+May!C912+June!C912+July!C912+August!C912+September!C912+October!C912+November!C912+December!C912</f>
        <v>0</v>
      </c>
      <c r="D912" s="6">
        <f>January!D912+February!D912+March!D912+April!D912+May!D912+June!D912+July!D912+August!D912+September!D912+October!D912+November!D912+December!D912</f>
        <v>0</v>
      </c>
      <c r="E912" s="6">
        <f>January!E912+February!E912+March!E912+April!E912+May!E912+June!E912+July!E912+August!E912+September!E912+October!E912+November!E912+December!E912</f>
        <v>0</v>
      </c>
      <c r="F912" s="6">
        <f>January!F912+February!F912+March!F912+April!F912+May!F912+June!F912+July!F912+August!F912+September!F912+October!F912+November!F912+December!F912</f>
        <v>0</v>
      </c>
      <c r="G912" s="6">
        <f>January!G912+February!G912+March!G912+April!G912+May!G912+June!G912+July!G912+August!G912+September!G912+October!G912+November!G912+December!G912</f>
        <v>0</v>
      </c>
    </row>
    <row r="913" spans="1:7" ht="30" customHeight="1" x14ac:dyDescent="0.25">
      <c r="A913" s="21" t="s">
        <v>69</v>
      </c>
      <c r="B913" s="13" t="s">
        <v>22</v>
      </c>
      <c r="C913" s="5">
        <f>January!C913+February!C913+March!C913+April!C913+May!C913+June!C913+July!C913+August!C913+September!C913+October!C913+November!C913+December!C913</f>
        <v>0</v>
      </c>
      <c r="D913" s="5">
        <f>January!D913+February!D913+March!D913+April!D913+May!D913+June!D913+July!D913+August!D913+September!D913+October!D913+November!D913+December!D913</f>
        <v>0</v>
      </c>
      <c r="E913" s="5">
        <f>January!E913+February!E913+March!E913+April!E913+May!E913+June!E913+July!E913+August!E913+September!E913+October!E913+November!E913+December!E913</f>
        <v>0</v>
      </c>
      <c r="F913" s="5">
        <f>January!F913+February!F913+March!F913+April!F913+May!F913+June!F913+July!F913+August!F913+September!F913+October!F913+November!F913+December!F913</f>
        <v>0</v>
      </c>
      <c r="G913" s="5">
        <f>January!G913+February!G913+March!G913+April!G913+May!G913+June!G913+July!G913+August!G913+September!G913+October!G913+November!G913+December!G913</f>
        <v>0</v>
      </c>
    </row>
    <row r="914" spans="1:7" ht="30" customHeight="1" x14ac:dyDescent="0.25">
      <c r="A914" s="22" t="s">
        <v>69</v>
      </c>
      <c r="B914" s="14" t="s">
        <v>23</v>
      </c>
      <c r="C914" s="6">
        <f>January!C914+February!C914+March!C914+April!C914+May!C914+June!C914+July!C914+August!C914+September!C914+October!C914+November!C914+December!C914</f>
        <v>0</v>
      </c>
      <c r="D914" s="6">
        <f>January!D914+February!D914+March!D914+April!D914+May!D914+June!D914+July!D914+August!D914+September!D914+October!D914+November!D914+December!D914</f>
        <v>0</v>
      </c>
      <c r="E914" s="6">
        <f>January!E914+February!E914+March!E914+April!E914+May!E914+June!E914+July!E914+August!E914+September!E914+October!E914+November!E914+December!E914</f>
        <v>0</v>
      </c>
      <c r="F914" s="6">
        <f>January!F914+February!F914+March!F914+April!F914+May!F914+June!F914+July!F914+August!F914+September!F914+October!F914+November!F914+December!F914</f>
        <v>0</v>
      </c>
      <c r="G914" s="6">
        <f>January!G914+February!G914+March!G914+April!G914+May!G914+June!G914+July!G914+August!G914+September!G914+October!G914+November!G914+December!G914</f>
        <v>0</v>
      </c>
    </row>
    <row r="915" spans="1:7" ht="30" customHeight="1" x14ac:dyDescent="0.25">
      <c r="A915" s="21" t="s">
        <v>69</v>
      </c>
      <c r="B915" s="13" t="s">
        <v>24</v>
      </c>
      <c r="C915" s="5">
        <f>January!C915+February!C915+March!C915+April!C915+May!C915+June!C915+July!C915+August!C915+September!C915+October!C915+November!C915+December!C915</f>
        <v>0</v>
      </c>
      <c r="D915" s="5">
        <f>January!D915+February!D915+March!D915+April!D915+May!D915+June!D915+July!D915+August!D915+September!D915+October!D915+November!D915+December!D915</f>
        <v>0</v>
      </c>
      <c r="E915" s="5">
        <f>January!E915+February!E915+March!E915+April!E915+May!E915+June!E915+July!E915+August!E915+September!E915+October!E915+November!E915+December!E915</f>
        <v>0</v>
      </c>
      <c r="F915" s="5">
        <f>January!F915+February!F915+March!F915+April!F915+May!F915+June!F915+July!F915+August!F915+September!F915+October!F915+November!F915+December!F915</f>
        <v>0</v>
      </c>
      <c r="G915" s="5">
        <f>January!G915+February!G915+March!G915+April!G915+May!G915+June!G915+July!G915+August!G915+September!G915+October!G915+November!G915+December!G915</f>
        <v>0</v>
      </c>
    </row>
    <row r="916" spans="1:7" ht="30" customHeight="1" x14ac:dyDescent="0.25">
      <c r="A916" s="22" t="s">
        <v>69</v>
      </c>
      <c r="B916" s="14" t="s">
        <v>25</v>
      </c>
      <c r="C916" s="6">
        <f>January!C916+February!C916+March!C916+April!C916+May!C916+June!C916+July!C916+August!C916+September!C916+October!C916+November!C916+December!C916</f>
        <v>329</v>
      </c>
      <c r="D916" s="6">
        <f>January!D916+February!D916+March!D916+April!D916+May!D916+June!D916+July!D916+August!D916+September!D916+October!D916+November!D916+December!D916</f>
        <v>22</v>
      </c>
      <c r="E916" s="6">
        <f>January!E916+February!E916+March!E916+April!E916+May!E916+June!E916+July!E916+August!E916+September!E916+October!E916+November!E916+December!E916</f>
        <v>22</v>
      </c>
      <c r="F916" s="6">
        <f>January!F916+February!F916+March!F916+April!F916+May!F916+June!F916+July!F916+August!F916+September!F916+October!F916+November!F916+December!F916</f>
        <v>285</v>
      </c>
      <c r="G916" s="6">
        <f>January!G916+February!G916+March!G916+April!G916+May!G916+June!G916+July!G916+August!G916+September!G916+October!G916+November!G916+December!G916</f>
        <v>0</v>
      </c>
    </row>
    <row r="917" spans="1:7" ht="30" customHeight="1" x14ac:dyDescent="0.25">
      <c r="A917" s="21" t="s">
        <v>69</v>
      </c>
      <c r="B917" s="13" t="s">
        <v>26</v>
      </c>
      <c r="C917" s="5">
        <f>January!C917+February!C917+March!C917+April!C917+May!C917+June!C917+July!C917+August!C917+September!C917+October!C917+November!C917+December!C917</f>
        <v>1</v>
      </c>
      <c r="D917" s="5">
        <f>January!D917+February!D917+March!D917+April!D917+May!D917+June!D917+July!D917+August!D917+September!D917+October!D917+November!D917+December!D917</f>
        <v>0</v>
      </c>
      <c r="E917" s="5">
        <f>January!E917+February!E917+March!E917+April!E917+May!E917+June!E917+July!E917+August!E917+September!E917+October!E917+November!E917+December!E917</f>
        <v>1</v>
      </c>
      <c r="F917" s="5">
        <f>January!F917+February!F917+March!F917+April!F917+May!F917+June!F917+July!F917+August!F917+September!F917+October!F917+November!F917+December!F917</f>
        <v>0</v>
      </c>
      <c r="G917" s="5">
        <f>January!G917+February!G917+March!G917+April!G917+May!G917+June!G917+July!G917+August!G917+September!G917+October!G917+November!G917+December!G917</f>
        <v>0</v>
      </c>
    </row>
    <row r="918" spans="1:7" ht="30" customHeight="1" x14ac:dyDescent="0.25">
      <c r="A918" s="22" t="s">
        <v>69</v>
      </c>
      <c r="B918" s="14" t="s">
        <v>27</v>
      </c>
      <c r="C918" s="6">
        <f>January!C918+February!C918+March!C918+April!C918+May!C918+June!C918+July!C918+August!C918+September!C918+October!C918+November!C918+December!C918</f>
        <v>0</v>
      </c>
      <c r="D918" s="6">
        <f>January!D918+February!D918+March!D918+April!D918+May!D918+June!D918+July!D918+August!D918+September!D918+October!D918+November!D918+December!D918</f>
        <v>0</v>
      </c>
      <c r="E918" s="6">
        <f>January!E918+February!E918+March!E918+April!E918+May!E918+June!E918+July!E918+August!E918+September!E918+October!E918+November!E918+December!E918</f>
        <v>0</v>
      </c>
      <c r="F918" s="6">
        <f>January!F918+February!F918+March!F918+April!F918+May!F918+June!F918+July!F918+August!F918+September!F918+October!F918+November!F918+December!F918</f>
        <v>0</v>
      </c>
      <c r="G918" s="6">
        <f>January!G918+February!G918+March!G918+April!G918+May!G918+June!G918+July!G918+August!G918+September!G918+October!G918+November!G918+December!G918</f>
        <v>0</v>
      </c>
    </row>
    <row r="919" spans="1:7" ht="30" customHeight="1" x14ac:dyDescent="0.25">
      <c r="A919" s="21" t="s">
        <v>69</v>
      </c>
      <c r="B919" s="13" t="s">
        <v>28</v>
      </c>
      <c r="C919" s="5">
        <f>January!C919+February!C919+March!C919+April!C919+May!C919+June!C919+July!C919+August!C919+September!C919+October!C919+November!C919+December!C919</f>
        <v>0</v>
      </c>
      <c r="D919" s="5">
        <f>January!D919+February!D919+March!D919+April!D919+May!D919+June!D919+July!D919+August!D919+September!D919+October!D919+November!D919+December!D919</f>
        <v>0</v>
      </c>
      <c r="E919" s="5">
        <f>January!E919+February!E919+March!E919+April!E919+May!E919+June!E919+July!E919+August!E919+September!E919+October!E919+November!E919+December!E919</f>
        <v>0</v>
      </c>
      <c r="F919" s="5">
        <f>January!F919+February!F919+March!F919+April!F919+May!F919+June!F919+July!F919+August!F919+September!F919+October!F919+November!F919+December!F919</f>
        <v>0</v>
      </c>
      <c r="G919" s="5">
        <f>January!G919+February!G919+March!G919+April!G919+May!G919+June!G919+July!G919+August!G919+September!G919+October!G919+November!G919+December!G919</f>
        <v>0</v>
      </c>
    </row>
    <row r="920" spans="1:7" ht="30" customHeight="1" x14ac:dyDescent="0.25">
      <c r="A920" s="22" t="s">
        <v>69</v>
      </c>
      <c r="B920" s="14" t="s">
        <v>29</v>
      </c>
      <c r="C920" s="6">
        <f>January!C920+February!C920+March!C920+April!C920+May!C920+June!C920+July!C920+August!C920+September!C920+October!C920+November!C920+December!C920</f>
        <v>0</v>
      </c>
      <c r="D920" s="6">
        <f>January!D920+February!D920+March!D920+April!D920+May!D920+June!D920+July!D920+August!D920+September!D920+October!D920+November!D920+December!D920</f>
        <v>0</v>
      </c>
      <c r="E920" s="6">
        <f>January!E920+February!E920+March!E920+April!E920+May!E920+June!E920+July!E920+August!E920+September!E920+October!E920+November!E920+December!E920</f>
        <v>0</v>
      </c>
      <c r="F920" s="6">
        <f>January!F920+February!F920+March!F920+April!F920+May!F920+June!F920+July!F920+August!F920+September!F920+October!F920+November!F920+December!F920</f>
        <v>0</v>
      </c>
      <c r="G920" s="6">
        <f>January!G920+February!G920+March!G920+April!G920+May!G920+June!G920+July!G920+August!G920+September!G920+October!G920+November!G920+December!G920</f>
        <v>0</v>
      </c>
    </row>
    <row r="921" spans="1:7" ht="30" customHeight="1" x14ac:dyDescent="0.25">
      <c r="A921" s="21" t="s">
        <v>69</v>
      </c>
      <c r="B921" s="13" t="s">
        <v>30</v>
      </c>
      <c r="C921" s="5">
        <f>January!C921+February!C921+March!C921+April!C921+May!C921+June!C921+July!C921+August!C921+September!C921+October!C921+November!C921+December!C921</f>
        <v>0</v>
      </c>
      <c r="D921" s="5">
        <f>January!D921+February!D921+March!D921+April!D921+May!D921+June!D921+July!D921+August!D921+September!D921+October!D921+November!D921+December!D921</f>
        <v>0</v>
      </c>
      <c r="E921" s="5">
        <f>January!E921+February!E921+March!E921+April!E921+May!E921+June!E921+July!E921+August!E921+September!E921+October!E921+November!E921+December!E921</f>
        <v>0</v>
      </c>
      <c r="F921" s="5">
        <f>January!F921+February!F921+March!F921+April!F921+May!F921+June!F921+July!F921+August!F921+September!F921+October!F921+November!F921+December!F921</f>
        <v>0</v>
      </c>
      <c r="G921" s="5">
        <f>January!G921+February!G921+March!G921+April!G921+May!G921+June!G921+July!G921+August!G921+September!G921+October!G921+November!G921+December!G921</f>
        <v>0</v>
      </c>
    </row>
    <row r="922" spans="1:7" ht="30" customHeight="1" x14ac:dyDescent="0.25">
      <c r="A922" s="22" t="s">
        <v>69</v>
      </c>
      <c r="B922" s="14" t="s">
        <v>31</v>
      </c>
      <c r="C922" s="6">
        <f>January!C922+February!C922+March!C922+April!C922+May!C922+June!C922+July!C922+August!C922+September!C922+October!C922+November!C922+December!C922</f>
        <v>0</v>
      </c>
      <c r="D922" s="6">
        <f>January!D922+February!D922+March!D922+April!D922+May!D922+June!D922+July!D922+August!D922+September!D922+October!D922+November!D922+December!D922</f>
        <v>0</v>
      </c>
      <c r="E922" s="6">
        <f>January!E922+February!E922+March!E922+April!E922+May!E922+June!E922+July!E922+August!E922+September!E922+October!E922+November!E922+December!E922</f>
        <v>0</v>
      </c>
      <c r="F922" s="6">
        <f>January!F922+February!F922+March!F922+April!F922+May!F922+June!F922+July!F922+August!F922+September!F922+October!F922+November!F922+December!F922</f>
        <v>0</v>
      </c>
      <c r="G922" s="6">
        <f>January!G922+February!G922+March!G922+April!G922+May!G922+June!G922+July!G922+August!G922+September!G922+October!G922+November!G922+December!G922</f>
        <v>0</v>
      </c>
    </row>
    <row r="923" spans="1:7" ht="30" customHeight="1" x14ac:dyDescent="0.25">
      <c r="A923" s="21" t="s">
        <v>69</v>
      </c>
      <c r="B923" s="13" t="s">
        <v>32</v>
      </c>
      <c r="C923" s="5">
        <f>January!C923+February!C923+March!C923+April!C923+May!C923+June!C923+July!C923+August!C923+September!C923+October!C923+November!C923+December!C923</f>
        <v>0</v>
      </c>
      <c r="D923" s="5">
        <f>January!D923+February!D923+March!D923+April!D923+May!D923+June!D923+July!D923+August!D923+September!D923+October!D923+November!D923+December!D923</f>
        <v>0</v>
      </c>
      <c r="E923" s="5">
        <f>January!E923+February!E923+March!E923+April!E923+May!E923+June!E923+July!E923+August!E923+September!E923+October!E923+November!E923+December!E923</f>
        <v>0</v>
      </c>
      <c r="F923" s="5">
        <f>January!F923+February!F923+March!F923+April!F923+May!F923+June!F923+July!F923+August!F923+September!F923+October!F923+November!F923+December!F923</f>
        <v>0</v>
      </c>
      <c r="G923" s="5">
        <f>January!G923+February!G923+March!G923+April!G923+May!G923+June!G923+July!G923+August!G923+September!G923+October!G923+November!G923+December!G923</f>
        <v>0</v>
      </c>
    </row>
    <row r="924" spans="1:7" ht="30" customHeight="1" x14ac:dyDescent="0.25">
      <c r="A924" s="22" t="s">
        <v>69</v>
      </c>
      <c r="B924" s="14" t="s">
        <v>33</v>
      </c>
      <c r="C924" s="6">
        <f>January!C924+February!C924+March!C924+April!C924+May!C924+June!C924+July!C924+August!C924+September!C924+October!C924+November!C924+December!C924</f>
        <v>0</v>
      </c>
      <c r="D924" s="6">
        <f>January!D924+February!D924+March!D924+April!D924+May!D924+June!D924+July!D924+August!D924+September!D924+October!D924+November!D924+December!D924</f>
        <v>0</v>
      </c>
      <c r="E924" s="6">
        <f>January!E924+February!E924+March!E924+April!E924+May!E924+June!E924+July!E924+August!E924+September!E924+October!E924+November!E924+December!E924</f>
        <v>0</v>
      </c>
      <c r="F924" s="6">
        <f>January!F924+February!F924+March!F924+April!F924+May!F924+June!F924+July!F924+August!F924+September!F924+October!F924+November!F924+December!F924</f>
        <v>0</v>
      </c>
      <c r="G924" s="6">
        <f>January!G924+February!G924+March!G924+April!G924+May!G924+June!G924+July!G924+August!G924+September!G924+October!G924+November!G924+December!G924</f>
        <v>0</v>
      </c>
    </row>
    <row r="925" spans="1:7" ht="30" customHeight="1" x14ac:dyDescent="0.25">
      <c r="A925" s="21" t="s">
        <v>69</v>
      </c>
      <c r="B925" s="13" t="s">
        <v>34</v>
      </c>
      <c r="C925" s="5">
        <f>January!C925+February!C925+March!C925+April!C925+May!C925+June!C925+July!C925+August!C925+September!C925+October!C925+November!C925+December!C925</f>
        <v>0</v>
      </c>
      <c r="D925" s="5">
        <f>January!D925+February!D925+March!D925+April!D925+May!D925+June!D925+July!D925+August!D925+September!D925+October!D925+November!D925+December!D925</f>
        <v>0</v>
      </c>
      <c r="E925" s="5">
        <f>January!E925+February!E925+March!E925+April!E925+May!E925+June!E925+July!E925+August!E925+September!E925+October!E925+November!E925+December!E925</f>
        <v>0</v>
      </c>
      <c r="F925" s="5">
        <f>January!F925+February!F925+March!F925+April!F925+May!F925+June!F925+July!F925+August!F925+September!F925+October!F925+November!F925+December!F925</f>
        <v>0</v>
      </c>
      <c r="G925" s="5">
        <f>January!G925+February!G925+March!G925+April!G925+May!G925+June!G925+July!G925+August!G925+September!G925+October!G925+November!G925+December!G925</f>
        <v>0</v>
      </c>
    </row>
    <row r="926" spans="1:7" ht="30" customHeight="1" x14ac:dyDescent="0.25">
      <c r="A926" s="22" t="s">
        <v>69</v>
      </c>
      <c r="B926" s="14" t="s">
        <v>35</v>
      </c>
      <c r="C926" s="6">
        <f>January!C926+February!C926+March!C926+April!C926+May!C926+June!C926+July!C926+August!C926+September!C926+October!C926+November!C926+December!C926</f>
        <v>14</v>
      </c>
      <c r="D926" s="6">
        <f>January!D926+February!D926+March!D926+April!D926+May!D926+June!D926+July!D926+August!D926+September!D926+October!D926+November!D926+December!D926</f>
        <v>12</v>
      </c>
      <c r="E926" s="6">
        <f>January!E926+February!E926+March!E926+April!E926+May!E926+June!E926+July!E926+August!E926+September!E926+October!E926+November!E926+December!E926</f>
        <v>1</v>
      </c>
      <c r="F926" s="6">
        <f>January!F926+February!F926+March!F926+April!F926+May!F926+June!F926+July!F926+August!F926+September!F926+October!F926+November!F926+December!F926</f>
        <v>1</v>
      </c>
      <c r="G926" s="6">
        <f>January!G926+February!G926+March!G926+April!G926+May!G926+June!G926+July!G926+August!G926+September!G926+October!G926+November!G926+December!G926</f>
        <v>0</v>
      </c>
    </row>
    <row r="927" spans="1:7" ht="30" customHeight="1" x14ac:dyDescent="0.25">
      <c r="A927" s="21" t="s">
        <v>69</v>
      </c>
      <c r="B927" s="13" t="s">
        <v>36</v>
      </c>
      <c r="C927" s="5">
        <f>January!C927+February!C927+March!C927+April!C927+May!C927+June!C927+July!C927+August!C927+September!C927+October!C927+November!C927+December!C927</f>
        <v>0</v>
      </c>
      <c r="D927" s="5">
        <f>January!D927+February!D927+March!D927+April!D927+May!D927+June!D927+July!D927+August!D927+September!D927+October!D927+November!D927+December!D927</f>
        <v>0</v>
      </c>
      <c r="E927" s="5">
        <f>January!E927+February!E927+March!E927+April!E927+May!E927+June!E927+July!E927+August!E927+September!E927+October!E927+November!E927+December!E927</f>
        <v>0</v>
      </c>
      <c r="F927" s="5">
        <f>January!F927+February!F927+March!F927+April!F927+May!F927+June!F927+July!F927+August!F927+September!F927+October!F927+November!F927+December!F927</f>
        <v>0</v>
      </c>
      <c r="G927" s="5">
        <f>January!G927+February!G927+March!G927+April!G927+May!G927+June!G927+July!G927+August!G927+September!G927+October!G927+November!G927+December!G927</f>
        <v>0</v>
      </c>
    </row>
    <row r="928" spans="1:7" ht="30" customHeight="1" x14ac:dyDescent="0.25">
      <c r="A928" s="22" t="s">
        <v>69</v>
      </c>
      <c r="B928" s="14" t="s">
        <v>37</v>
      </c>
      <c r="C928" s="6">
        <f>January!C928+February!C928+March!C928+April!C928+May!C928+June!C928+July!C928+August!C928+September!C928+October!C928+November!C928+December!C928</f>
        <v>0</v>
      </c>
      <c r="D928" s="6">
        <f>January!D928+February!D928+March!D928+April!D928+May!D928+June!D928+July!D928+August!D928+September!D928+October!D928+November!D928+December!D928</f>
        <v>0</v>
      </c>
      <c r="E928" s="6">
        <f>January!E928+February!E928+March!E928+April!E928+May!E928+June!E928+July!E928+August!E928+September!E928+October!E928+November!E928+December!E928</f>
        <v>0</v>
      </c>
      <c r="F928" s="6">
        <f>January!F928+February!F928+March!F928+April!F928+May!F928+June!F928+July!F928+August!F928+September!F928+October!F928+November!F928+December!F928</f>
        <v>0</v>
      </c>
      <c r="G928" s="6">
        <f>January!G928+February!G928+March!G928+April!G928+May!G928+June!G928+July!G928+August!G928+September!G928+October!G928+November!G928+December!G928</f>
        <v>0</v>
      </c>
    </row>
    <row r="929" spans="1:7" ht="30" customHeight="1" x14ac:dyDescent="0.25">
      <c r="A929" s="21" t="s">
        <v>69</v>
      </c>
      <c r="B929" s="13" t="s">
        <v>38</v>
      </c>
      <c r="C929" s="5">
        <f>January!C929+February!C929+March!C929+April!C929+May!C929+June!C929+July!C929+August!C929+September!C929+October!C929+November!C929+December!C929</f>
        <v>335</v>
      </c>
      <c r="D929" s="5">
        <f>January!D929+February!D929+March!D929+April!D929+May!D929+June!D929+July!D929+August!D929+September!D929+October!D929+November!D929+December!D929</f>
        <v>240</v>
      </c>
      <c r="E929" s="5">
        <f>January!E929+February!E929+March!E929+April!E929+May!E929+June!E929+July!E929+August!E929+September!E929+October!E929+November!E929+December!E929</f>
        <v>3</v>
      </c>
      <c r="F929" s="5">
        <f>January!F929+February!F929+March!F929+April!F929+May!F929+June!F929+July!F929+August!F929+September!F929+October!F929+November!F929+December!F929</f>
        <v>91</v>
      </c>
      <c r="G929" s="5">
        <f>January!G929+February!G929+March!G929+April!G929+May!G929+June!G929+July!G929+August!G929+September!G929+October!G929+November!G929+December!G929</f>
        <v>1</v>
      </c>
    </row>
    <row r="930" spans="1:7" ht="30" customHeight="1" x14ac:dyDescent="0.25">
      <c r="A930" s="22" t="s">
        <v>69</v>
      </c>
      <c r="B930" s="14" t="s">
        <v>39</v>
      </c>
      <c r="C930" s="6">
        <f>January!C930+February!C930+March!C930+April!C930+May!C930+June!C930+July!C930+August!C930+September!C930+October!C930+November!C930+December!C930</f>
        <v>0</v>
      </c>
      <c r="D930" s="6">
        <f>January!D930+February!D930+March!D930+April!D930+May!D930+June!D930+July!D930+August!D930+September!D930+October!D930+November!D930+December!D930</f>
        <v>0</v>
      </c>
      <c r="E930" s="6">
        <f>January!E930+February!E930+March!E930+April!E930+May!E930+June!E930+July!E930+August!E930+September!E930+October!E930+November!E930+December!E930</f>
        <v>0</v>
      </c>
      <c r="F930" s="6">
        <f>January!F930+February!F930+March!F930+April!F930+May!F930+June!F930+July!F930+August!F930+September!F930+October!F930+November!F930+December!F930</f>
        <v>0</v>
      </c>
      <c r="G930" s="6">
        <f>January!G930+February!G930+March!G930+April!G930+May!G930+June!G930+July!G930+August!G930+September!G930+October!G930+November!G930+December!G930</f>
        <v>0</v>
      </c>
    </row>
    <row r="931" spans="1:7" ht="30" customHeight="1" x14ac:dyDescent="0.25">
      <c r="A931" s="21" t="s">
        <v>69</v>
      </c>
      <c r="B931" s="13" t="s">
        <v>40</v>
      </c>
      <c r="C931" s="5">
        <f>January!C931+February!C931+March!C931+April!C931+May!C931+June!C931+July!C931+August!C931+September!C931+October!C931+November!C931+December!C931</f>
        <v>0</v>
      </c>
      <c r="D931" s="5">
        <f>January!D931+February!D931+March!D931+April!D931+May!D931+June!D931+July!D931+August!D931+September!D931+October!D931+November!D931+December!D931</f>
        <v>0</v>
      </c>
      <c r="E931" s="5">
        <f>January!E931+February!E931+March!E931+April!E931+May!E931+June!E931+July!E931+August!E931+September!E931+October!E931+November!E931+December!E931</f>
        <v>0</v>
      </c>
      <c r="F931" s="5">
        <f>January!F931+February!F931+March!F931+April!F931+May!F931+June!F931+July!F931+August!F931+September!F931+October!F931+November!F931+December!F931</f>
        <v>0</v>
      </c>
      <c r="G931" s="5">
        <f>January!G931+February!G931+March!G931+April!G931+May!G931+June!G931+July!G931+August!G931+September!G931+October!G931+November!G931+December!G931</f>
        <v>0</v>
      </c>
    </row>
    <row r="932" spans="1:7" ht="30" customHeight="1" x14ac:dyDescent="0.25">
      <c r="A932" s="22" t="s">
        <v>69</v>
      </c>
      <c r="B932" s="14" t="s">
        <v>41</v>
      </c>
      <c r="C932" s="6">
        <f>January!C932+February!C932+March!C932+April!C932+May!C932+June!C932+July!C932+August!C932+September!C932+October!C932+November!C932+December!C932</f>
        <v>0</v>
      </c>
      <c r="D932" s="6">
        <f>January!D932+February!D932+March!D932+April!D932+May!D932+June!D932+July!D932+August!D932+September!D932+October!D932+November!D932+December!D932</f>
        <v>0</v>
      </c>
      <c r="E932" s="6">
        <f>January!E932+February!E932+March!E932+April!E932+May!E932+June!E932+July!E932+August!E932+September!E932+October!E932+November!E932+December!E932</f>
        <v>0</v>
      </c>
      <c r="F932" s="6">
        <f>January!F932+February!F932+March!F932+April!F932+May!F932+June!F932+July!F932+August!F932+September!F932+October!F932+November!F932+December!F932</f>
        <v>0</v>
      </c>
      <c r="G932" s="6">
        <f>January!G932+February!G932+March!G932+April!G932+May!G932+June!G932+July!G932+August!G932+September!G932+October!G932+November!G932+December!G932</f>
        <v>0</v>
      </c>
    </row>
    <row r="933" spans="1:7" ht="30" customHeight="1" x14ac:dyDescent="0.25">
      <c r="A933" s="21" t="s">
        <v>69</v>
      </c>
      <c r="B933" s="13" t="s">
        <v>42</v>
      </c>
      <c r="C933" s="5">
        <f>January!C933+February!C933+March!C933+April!C933+May!C933+June!C933+July!C933+August!C933+September!C933+October!C933+November!C933+December!C933</f>
        <v>0</v>
      </c>
      <c r="D933" s="5">
        <f>January!D933+February!D933+March!D933+April!D933+May!D933+June!D933+July!D933+August!D933+September!D933+October!D933+November!D933+December!D933</f>
        <v>0</v>
      </c>
      <c r="E933" s="5">
        <f>January!E933+February!E933+March!E933+April!E933+May!E933+June!E933+July!E933+August!E933+September!E933+October!E933+November!E933+December!E933</f>
        <v>0</v>
      </c>
      <c r="F933" s="5">
        <f>January!F933+February!F933+March!F933+April!F933+May!F933+June!F933+July!F933+August!F933+September!F933+October!F933+November!F933+December!F933</f>
        <v>0</v>
      </c>
      <c r="G933" s="5">
        <f>January!G933+February!G933+March!G933+April!G933+May!G933+June!G933+July!G933+August!G933+September!G933+October!G933+November!G933+December!G933</f>
        <v>0</v>
      </c>
    </row>
    <row r="934" spans="1:7" ht="30" customHeight="1" x14ac:dyDescent="0.25">
      <c r="A934" s="22" t="s">
        <v>69</v>
      </c>
      <c r="B934" s="14" t="s">
        <v>43</v>
      </c>
      <c r="C934" s="6">
        <f>January!C934+February!C934+March!C934+April!C934+May!C934+June!C934+July!C934+August!C934+September!C934+October!C934+November!C934+December!C934</f>
        <v>0</v>
      </c>
      <c r="D934" s="6">
        <f>January!D934+February!D934+March!D934+April!D934+May!D934+June!D934+July!D934+August!D934+September!D934+October!D934+November!D934+December!D934</f>
        <v>0</v>
      </c>
      <c r="E934" s="6">
        <f>January!E934+February!E934+March!E934+April!E934+May!E934+June!E934+July!E934+August!E934+September!E934+October!E934+November!E934+December!E934</f>
        <v>0</v>
      </c>
      <c r="F934" s="6">
        <f>January!F934+February!F934+March!F934+April!F934+May!F934+June!F934+July!F934+August!F934+September!F934+October!F934+November!F934+December!F934</f>
        <v>0</v>
      </c>
      <c r="G934" s="6">
        <f>January!G934+February!G934+March!G934+April!G934+May!G934+June!G934+July!G934+August!G934+September!G934+October!G934+November!G934+December!G934</f>
        <v>0</v>
      </c>
    </row>
    <row r="935" spans="1:7" ht="30" customHeight="1" x14ac:dyDescent="0.25">
      <c r="A935" s="21" t="s">
        <v>69</v>
      </c>
      <c r="B935" s="13" t="s">
        <v>44</v>
      </c>
      <c r="C935" s="5">
        <f>January!C935+February!C935+March!C935+April!C935+May!C935+June!C935+July!C935+August!C935+September!C935+October!C935+November!C935+December!C935</f>
        <v>0</v>
      </c>
      <c r="D935" s="5">
        <f>January!D935+February!D935+March!D935+April!D935+May!D935+June!D935+July!D935+August!D935+September!D935+October!D935+November!D935+December!D935</f>
        <v>0</v>
      </c>
      <c r="E935" s="5">
        <f>January!E935+February!E935+March!E935+April!E935+May!E935+June!E935+July!E935+August!E935+September!E935+October!E935+November!E935+December!E935</f>
        <v>0</v>
      </c>
      <c r="F935" s="5">
        <f>January!F935+February!F935+March!F935+April!F935+May!F935+June!F935+July!F935+August!F935+September!F935+October!F935+November!F935+December!F935</f>
        <v>0</v>
      </c>
      <c r="G935" s="5">
        <f>January!G935+February!G935+March!G935+April!G935+May!G935+June!G935+July!G935+August!G935+September!G935+October!G935+November!G935+December!G935</f>
        <v>0</v>
      </c>
    </row>
    <row r="936" spans="1:7" ht="30" customHeight="1" x14ac:dyDescent="0.25">
      <c r="A936" s="22" t="s">
        <v>69</v>
      </c>
      <c r="B936" s="14" t="s">
        <v>45</v>
      </c>
      <c r="C936" s="6">
        <f>January!C936+February!C936+March!C936+April!C936+May!C936+June!C936+July!C936+August!C936+September!C936+October!C936+November!C936+December!C936</f>
        <v>139</v>
      </c>
      <c r="D936" s="6">
        <f>January!D936+February!D936+March!D936+April!D936+May!D936+June!D936+July!D936+August!D936+September!D936+October!D936+November!D936+December!D936</f>
        <v>79</v>
      </c>
      <c r="E936" s="6">
        <f>January!E936+February!E936+March!E936+April!E936+May!E936+June!E936+July!E936+August!E936+September!E936+October!E936+November!E936+December!E936</f>
        <v>0</v>
      </c>
      <c r="F936" s="6">
        <f>January!F936+February!F936+March!F936+April!F936+May!F936+June!F936+July!F936+August!F936+September!F936+October!F936+November!F936+December!F936</f>
        <v>60</v>
      </c>
      <c r="G936" s="6">
        <f>January!G936+February!G936+March!G936+April!G936+May!G936+June!G936+July!G936+August!G936+September!G936+October!G936+November!G936+December!G936</f>
        <v>0</v>
      </c>
    </row>
    <row r="937" spans="1:7" ht="30" customHeight="1" x14ac:dyDescent="0.25">
      <c r="A937" s="21" t="s">
        <v>69</v>
      </c>
      <c r="B937" s="13" t="s">
        <v>46</v>
      </c>
      <c r="C937" s="5">
        <f>January!C937+February!C937+March!C937+April!C937+May!C937+June!C937+July!C937+August!C937+September!C937+October!C937+November!C937+December!C937</f>
        <v>0</v>
      </c>
      <c r="D937" s="5">
        <f>January!D937+February!D937+March!D937+April!D937+May!D937+June!D937+July!D937+August!D937+September!D937+October!D937+November!D937+December!D937</f>
        <v>0</v>
      </c>
      <c r="E937" s="5">
        <f>January!E937+February!E937+March!E937+April!E937+May!E937+June!E937+July!E937+August!E937+September!E937+October!E937+November!E937+December!E937</f>
        <v>0</v>
      </c>
      <c r="F937" s="5">
        <f>January!F937+February!F937+March!F937+April!F937+May!F937+June!F937+July!F937+August!F937+September!F937+October!F937+November!F937+December!F937</f>
        <v>0</v>
      </c>
      <c r="G937" s="5">
        <f>January!G937+February!G937+March!G937+April!G937+May!G937+June!G937+July!G937+August!G937+September!G937+October!G937+November!G937+December!G937</f>
        <v>0</v>
      </c>
    </row>
    <row r="938" spans="1:7" ht="30" customHeight="1" x14ac:dyDescent="0.25">
      <c r="A938" s="19" t="s">
        <v>70</v>
      </c>
      <c r="B938" s="11" t="s">
        <v>8</v>
      </c>
      <c r="C938" s="3">
        <f>January!C938+February!C938+March!C938+April!C938+May!C938+June!C938+July!C938+August!C938+September!C938+October!C938+November!C938+December!C938</f>
        <v>0</v>
      </c>
      <c r="D938" s="3">
        <f>January!D938+February!D938+March!D938+April!D938+May!D938+June!D938+July!D938+August!D938+September!D938+October!D938+November!D938+December!D938</f>
        <v>0</v>
      </c>
      <c r="E938" s="3">
        <f>January!E938+February!E938+March!E938+April!E938+May!E938+June!E938+July!E938+August!E938+September!E938+October!E938+November!E938+December!E938</f>
        <v>0</v>
      </c>
      <c r="F938" s="3">
        <f>January!F938+February!F938+March!F938+April!F938+May!F938+June!F938+July!F938+August!F938+September!F938+October!F938+November!F938+December!F938</f>
        <v>0</v>
      </c>
      <c r="G938" s="3">
        <f>January!G938+February!G938+March!G938+April!G938+May!G938+June!G938+July!G938+August!G938+September!G938+October!G938+November!G938+December!G938</f>
        <v>0</v>
      </c>
    </row>
    <row r="939" spans="1:7" ht="30" customHeight="1" x14ac:dyDescent="0.25">
      <c r="A939" s="20" t="s">
        <v>70</v>
      </c>
      <c r="B939" s="12" t="s">
        <v>9</v>
      </c>
      <c r="C939" s="4">
        <f>January!C939+February!C939+March!C939+April!C939+May!C939+June!C939+July!C939+August!C939+September!C939+October!C939+November!C939+December!C939</f>
        <v>0</v>
      </c>
      <c r="D939" s="4">
        <f>January!D939+February!D939+March!D939+April!D939+May!D939+June!D939+July!D939+August!D939+September!D939+October!D939+November!D939+December!D939</f>
        <v>0</v>
      </c>
      <c r="E939" s="4">
        <f>January!E939+February!E939+March!E939+April!E939+May!E939+June!E939+July!E939+August!E939+September!E939+October!E939+November!E939+December!E939</f>
        <v>0</v>
      </c>
      <c r="F939" s="4">
        <f>January!F939+February!F939+March!F939+April!F939+May!F939+June!F939+July!F939+August!F939+September!F939+October!F939+November!F939+December!F939</f>
        <v>0</v>
      </c>
      <c r="G939" s="4">
        <f>January!G939+February!G939+March!G939+April!G939+May!G939+June!G939+July!G939+August!G939+September!G939+October!G939+November!G939+December!G939</f>
        <v>0</v>
      </c>
    </row>
    <row r="940" spans="1:7" ht="30" customHeight="1" x14ac:dyDescent="0.25">
      <c r="A940" s="19" t="s">
        <v>70</v>
      </c>
      <c r="B940" s="11" t="s">
        <v>10</v>
      </c>
      <c r="C940" s="3">
        <f>January!C940+February!C940+March!C940+April!C940+May!C940+June!C940+July!C940+August!C940+September!C940+October!C940+November!C940+December!C940</f>
        <v>0</v>
      </c>
      <c r="D940" s="3">
        <f>January!D940+February!D940+March!D940+April!D940+May!D940+June!D940+July!D940+August!D940+September!D940+October!D940+November!D940+December!D940</f>
        <v>0</v>
      </c>
      <c r="E940" s="3">
        <f>January!E940+February!E940+March!E940+April!E940+May!E940+June!E940+July!E940+August!E940+September!E940+October!E940+November!E940+December!E940</f>
        <v>0</v>
      </c>
      <c r="F940" s="3">
        <f>January!F940+February!F940+March!F940+April!F940+May!F940+June!F940+July!F940+August!F940+September!F940+October!F940+November!F940+December!F940</f>
        <v>0</v>
      </c>
      <c r="G940" s="3">
        <f>January!G940+February!G940+March!G940+April!G940+May!G940+June!G940+July!G940+August!G940+September!G940+October!G940+November!G940+December!G940</f>
        <v>0</v>
      </c>
    </row>
    <row r="941" spans="1:7" ht="30" customHeight="1" x14ac:dyDescent="0.25">
      <c r="A941" s="20" t="s">
        <v>70</v>
      </c>
      <c r="B941" s="12" t="s">
        <v>11</v>
      </c>
      <c r="C941" s="4">
        <f>January!C941+February!C941+March!C941+April!C941+May!C941+June!C941+July!C941+August!C941+September!C941+October!C941+November!C941+December!C941</f>
        <v>0</v>
      </c>
      <c r="D941" s="4">
        <f>January!D941+February!D941+March!D941+April!D941+May!D941+June!D941+July!D941+August!D941+September!D941+October!D941+November!D941+December!D941</f>
        <v>0</v>
      </c>
      <c r="E941" s="4">
        <f>January!E941+February!E941+March!E941+April!E941+May!E941+June!E941+July!E941+August!E941+September!E941+October!E941+November!E941+December!E941</f>
        <v>0</v>
      </c>
      <c r="F941" s="4">
        <f>January!F941+February!F941+March!F941+April!F941+May!F941+June!F941+July!F941+August!F941+September!F941+October!F941+November!F941+December!F941</f>
        <v>0</v>
      </c>
      <c r="G941" s="4">
        <f>January!G941+February!G941+March!G941+April!G941+May!G941+June!G941+July!G941+August!G941+September!G941+October!G941+November!G941+December!G941</f>
        <v>0</v>
      </c>
    </row>
    <row r="942" spans="1:7" ht="30" customHeight="1" x14ac:dyDescent="0.25">
      <c r="A942" s="19" t="s">
        <v>70</v>
      </c>
      <c r="B942" s="11" t="s">
        <v>12</v>
      </c>
      <c r="C942" s="3">
        <f>January!C942+February!C942+March!C942+April!C942+May!C942+June!C942+July!C942+August!C942+September!C942+October!C942+November!C942+December!C942</f>
        <v>0</v>
      </c>
      <c r="D942" s="3">
        <f>January!D942+February!D942+March!D942+April!D942+May!D942+June!D942+July!D942+August!D942+September!D942+October!D942+November!D942+December!D942</f>
        <v>0</v>
      </c>
      <c r="E942" s="3">
        <f>January!E942+February!E942+March!E942+April!E942+May!E942+June!E942+July!E942+August!E942+September!E942+October!E942+November!E942+December!E942</f>
        <v>0</v>
      </c>
      <c r="F942" s="3">
        <f>January!F942+February!F942+March!F942+April!F942+May!F942+June!F942+July!F942+August!F942+September!F942+October!F942+November!F942+December!F942</f>
        <v>0</v>
      </c>
      <c r="G942" s="3">
        <f>January!G942+February!G942+March!G942+April!G942+May!G942+June!G942+July!G942+August!G942+September!G942+October!G942+November!G942+December!G942</f>
        <v>0</v>
      </c>
    </row>
    <row r="943" spans="1:7" ht="30" customHeight="1" x14ac:dyDescent="0.25">
      <c r="A943" s="20" t="s">
        <v>70</v>
      </c>
      <c r="B943" s="12" t="s">
        <v>13</v>
      </c>
      <c r="C943" s="4">
        <f>January!C943+February!C943+March!C943+April!C943+May!C943+June!C943+July!C943+August!C943+September!C943+October!C943+November!C943+December!C943</f>
        <v>0</v>
      </c>
      <c r="D943" s="4">
        <f>January!D943+February!D943+March!D943+April!D943+May!D943+June!D943+July!D943+August!D943+September!D943+October!D943+November!D943+December!D943</f>
        <v>0</v>
      </c>
      <c r="E943" s="4">
        <f>January!E943+February!E943+March!E943+April!E943+May!E943+June!E943+July!E943+August!E943+September!E943+October!E943+November!E943+December!E943</f>
        <v>0</v>
      </c>
      <c r="F943" s="4">
        <f>January!F943+February!F943+March!F943+April!F943+May!F943+June!F943+July!F943+August!F943+September!F943+October!F943+November!F943+December!F943</f>
        <v>0</v>
      </c>
      <c r="G943" s="4">
        <f>January!G943+February!G943+March!G943+April!G943+May!G943+June!G943+July!G943+August!G943+September!G943+October!G943+November!G943+December!G943</f>
        <v>0</v>
      </c>
    </row>
    <row r="944" spans="1:7" ht="30" customHeight="1" x14ac:dyDescent="0.25">
      <c r="A944" s="19" t="s">
        <v>70</v>
      </c>
      <c r="B944" s="11" t="s">
        <v>14</v>
      </c>
      <c r="C944" s="3">
        <f>January!C944+February!C944+March!C944+April!C944+May!C944+June!C944+July!C944+August!C944+September!C944+October!C944+November!C944+December!C944</f>
        <v>0</v>
      </c>
      <c r="D944" s="3">
        <f>January!D944+February!D944+March!D944+April!D944+May!D944+June!D944+July!D944+August!D944+September!D944+October!D944+November!D944+December!D944</f>
        <v>0</v>
      </c>
      <c r="E944" s="3">
        <f>January!E944+February!E944+March!E944+April!E944+May!E944+June!E944+July!E944+August!E944+September!E944+October!E944+November!E944+December!E944</f>
        <v>0</v>
      </c>
      <c r="F944" s="3">
        <f>January!F944+February!F944+March!F944+April!F944+May!F944+June!F944+July!F944+August!F944+September!F944+October!F944+November!F944+December!F944</f>
        <v>0</v>
      </c>
      <c r="G944" s="3">
        <f>January!G944+February!G944+March!G944+April!G944+May!G944+June!G944+July!G944+August!G944+September!G944+October!G944+November!G944+December!G944</f>
        <v>0</v>
      </c>
    </row>
    <row r="945" spans="1:7" ht="30" customHeight="1" x14ac:dyDescent="0.25">
      <c r="A945" s="20" t="s">
        <v>70</v>
      </c>
      <c r="B945" s="12" t="s">
        <v>15</v>
      </c>
      <c r="C945" s="4">
        <f>January!C945+February!C945+March!C945+April!C945+May!C945+June!C945+July!C945+August!C945+September!C945+October!C945+November!C945+December!C945</f>
        <v>0</v>
      </c>
      <c r="D945" s="4">
        <f>January!D945+February!D945+March!D945+April!D945+May!D945+June!D945+July!D945+August!D945+September!D945+October!D945+November!D945+December!D945</f>
        <v>0</v>
      </c>
      <c r="E945" s="4">
        <f>January!E945+February!E945+March!E945+April!E945+May!E945+June!E945+July!E945+August!E945+September!E945+October!E945+November!E945+December!E945</f>
        <v>0</v>
      </c>
      <c r="F945" s="4">
        <f>January!F945+February!F945+March!F945+April!F945+May!F945+June!F945+July!F945+August!F945+September!F945+October!F945+November!F945+December!F945</f>
        <v>0</v>
      </c>
      <c r="G945" s="4">
        <f>January!G945+February!G945+March!G945+April!G945+May!G945+June!G945+July!G945+August!G945+September!G945+October!G945+November!G945+December!G945</f>
        <v>0</v>
      </c>
    </row>
    <row r="946" spans="1:7" ht="30" customHeight="1" x14ac:dyDescent="0.25">
      <c r="A946" s="19" t="s">
        <v>70</v>
      </c>
      <c r="B946" s="11" t="s">
        <v>16</v>
      </c>
      <c r="C946" s="3">
        <f>January!C946+February!C946+March!C946+April!C946+May!C946+June!C946+July!C946+August!C946+September!C946+October!C946+November!C946+December!C946</f>
        <v>0</v>
      </c>
      <c r="D946" s="3">
        <f>January!D946+February!D946+March!D946+April!D946+May!D946+June!D946+July!D946+August!D946+September!D946+October!D946+November!D946+December!D946</f>
        <v>0</v>
      </c>
      <c r="E946" s="3">
        <f>January!E946+February!E946+March!E946+April!E946+May!E946+June!E946+July!E946+August!E946+September!E946+October!E946+November!E946+December!E946</f>
        <v>0</v>
      </c>
      <c r="F946" s="3">
        <f>January!F946+February!F946+March!F946+April!F946+May!F946+June!F946+July!F946+August!F946+September!F946+October!F946+November!F946+December!F946</f>
        <v>0</v>
      </c>
      <c r="G946" s="3">
        <f>January!G946+February!G946+March!G946+April!G946+May!G946+June!G946+July!G946+August!G946+September!G946+October!G946+November!G946+December!G946</f>
        <v>0</v>
      </c>
    </row>
    <row r="947" spans="1:7" ht="30" customHeight="1" x14ac:dyDescent="0.25">
      <c r="A947" s="20" t="s">
        <v>70</v>
      </c>
      <c r="B947" s="12" t="s">
        <v>17</v>
      </c>
      <c r="C947" s="4">
        <f>January!C947+February!C947+March!C947+April!C947+May!C947+June!C947+July!C947+August!C947+September!C947+October!C947+November!C947+December!C947</f>
        <v>0</v>
      </c>
      <c r="D947" s="4">
        <f>January!D947+February!D947+March!D947+April!D947+May!D947+June!D947+July!D947+August!D947+September!D947+October!D947+November!D947+December!D947</f>
        <v>0</v>
      </c>
      <c r="E947" s="4">
        <f>January!E947+February!E947+March!E947+April!E947+May!E947+June!E947+July!E947+August!E947+September!E947+October!E947+November!E947+December!E947</f>
        <v>0</v>
      </c>
      <c r="F947" s="4">
        <f>January!F947+February!F947+March!F947+April!F947+May!F947+June!F947+July!F947+August!F947+September!F947+October!F947+November!F947+December!F947</f>
        <v>0</v>
      </c>
      <c r="G947" s="4">
        <f>January!G947+February!G947+March!G947+April!G947+May!G947+June!G947+July!G947+August!G947+September!G947+October!G947+November!G947+December!G947</f>
        <v>0</v>
      </c>
    </row>
    <row r="948" spans="1:7" ht="30" customHeight="1" x14ac:dyDescent="0.25">
      <c r="A948" s="19" t="s">
        <v>70</v>
      </c>
      <c r="B948" s="11" t="s">
        <v>18</v>
      </c>
      <c r="C948" s="3">
        <f>January!C948+February!C948+March!C948+April!C948+May!C948+June!C948+July!C948+August!C948+September!C948+October!C948+November!C948+December!C948</f>
        <v>0</v>
      </c>
      <c r="D948" s="3">
        <f>January!D948+February!D948+March!D948+April!D948+May!D948+June!D948+July!D948+August!D948+September!D948+October!D948+November!D948+December!D948</f>
        <v>0</v>
      </c>
      <c r="E948" s="3">
        <f>January!E948+February!E948+March!E948+April!E948+May!E948+June!E948+July!E948+August!E948+September!E948+October!E948+November!E948+December!E948</f>
        <v>0</v>
      </c>
      <c r="F948" s="3">
        <f>January!F948+February!F948+March!F948+April!F948+May!F948+June!F948+July!F948+August!F948+September!F948+October!F948+November!F948+December!F948</f>
        <v>0</v>
      </c>
      <c r="G948" s="3">
        <f>January!G948+February!G948+March!G948+April!G948+May!G948+June!G948+July!G948+August!G948+September!G948+October!G948+November!G948+December!G948</f>
        <v>0</v>
      </c>
    </row>
    <row r="949" spans="1:7" ht="30" customHeight="1" x14ac:dyDescent="0.25">
      <c r="A949" s="20" t="s">
        <v>70</v>
      </c>
      <c r="B949" s="12" t="s">
        <v>19</v>
      </c>
      <c r="C949" s="4">
        <f>January!C949+February!C949+March!C949+April!C949+May!C949+June!C949+July!C949+August!C949+September!C949+October!C949+November!C949+December!C949</f>
        <v>0</v>
      </c>
      <c r="D949" s="4">
        <f>January!D949+February!D949+March!D949+April!D949+May!D949+June!D949+July!D949+August!D949+September!D949+October!D949+November!D949+December!D949</f>
        <v>0</v>
      </c>
      <c r="E949" s="4">
        <f>January!E949+February!E949+March!E949+April!E949+May!E949+June!E949+July!E949+August!E949+September!E949+October!E949+November!E949+December!E949</f>
        <v>0</v>
      </c>
      <c r="F949" s="4">
        <f>January!F949+February!F949+March!F949+April!F949+May!F949+June!F949+July!F949+August!F949+September!F949+October!F949+November!F949+December!F949</f>
        <v>0</v>
      </c>
      <c r="G949" s="4">
        <f>January!G949+February!G949+March!G949+April!G949+May!G949+June!G949+July!G949+August!G949+September!G949+October!G949+November!G949+December!G949</f>
        <v>0</v>
      </c>
    </row>
    <row r="950" spans="1:7" ht="30" customHeight="1" x14ac:dyDescent="0.25">
      <c r="A950" s="19" t="s">
        <v>70</v>
      </c>
      <c r="B950" s="11" t="s">
        <v>20</v>
      </c>
      <c r="C950" s="3">
        <f>January!C950+February!C950+March!C950+April!C950+May!C950+June!C950+July!C950+August!C950+September!C950+October!C950+November!C950+December!C950</f>
        <v>0</v>
      </c>
      <c r="D950" s="3">
        <f>January!D950+February!D950+March!D950+April!D950+May!D950+June!D950+July!D950+August!D950+September!D950+October!D950+November!D950+December!D950</f>
        <v>0</v>
      </c>
      <c r="E950" s="3">
        <f>January!E950+February!E950+March!E950+April!E950+May!E950+June!E950+July!E950+August!E950+September!E950+October!E950+November!E950+December!E950</f>
        <v>0</v>
      </c>
      <c r="F950" s="3">
        <f>January!F950+February!F950+March!F950+April!F950+May!F950+June!F950+July!F950+August!F950+September!F950+October!F950+November!F950+December!F950</f>
        <v>0</v>
      </c>
      <c r="G950" s="3">
        <f>January!G950+February!G950+March!G950+April!G950+May!G950+June!G950+July!G950+August!G950+September!G950+October!G950+November!G950+December!G950</f>
        <v>0</v>
      </c>
    </row>
    <row r="951" spans="1:7" ht="30" customHeight="1" x14ac:dyDescent="0.25">
      <c r="A951" s="20" t="s">
        <v>70</v>
      </c>
      <c r="B951" s="12" t="s">
        <v>21</v>
      </c>
      <c r="C951" s="4">
        <f>January!C951+February!C951+March!C951+April!C951+May!C951+June!C951+July!C951+August!C951+September!C951+October!C951+November!C951+December!C951</f>
        <v>0</v>
      </c>
      <c r="D951" s="4">
        <f>January!D951+February!D951+March!D951+April!D951+May!D951+June!D951+July!D951+August!D951+September!D951+October!D951+November!D951+December!D951</f>
        <v>0</v>
      </c>
      <c r="E951" s="4">
        <f>January!E951+February!E951+March!E951+April!E951+May!E951+June!E951+July!E951+August!E951+September!E951+October!E951+November!E951+December!E951</f>
        <v>0</v>
      </c>
      <c r="F951" s="4">
        <f>January!F951+February!F951+March!F951+April!F951+May!F951+June!F951+July!F951+August!F951+September!F951+October!F951+November!F951+December!F951</f>
        <v>0</v>
      </c>
      <c r="G951" s="4">
        <f>January!G951+February!G951+March!G951+April!G951+May!G951+June!G951+July!G951+August!G951+September!G951+October!G951+November!G951+December!G951</f>
        <v>0</v>
      </c>
    </row>
    <row r="952" spans="1:7" ht="30" customHeight="1" x14ac:dyDescent="0.25">
      <c r="A952" s="19" t="s">
        <v>70</v>
      </c>
      <c r="B952" s="11" t="s">
        <v>22</v>
      </c>
      <c r="C952" s="3">
        <f>January!C952+February!C952+March!C952+April!C952+May!C952+June!C952+July!C952+August!C952+September!C952+October!C952+November!C952+December!C952</f>
        <v>0</v>
      </c>
      <c r="D952" s="3">
        <f>January!D952+February!D952+March!D952+April!D952+May!D952+June!D952+July!D952+August!D952+September!D952+October!D952+November!D952+December!D952</f>
        <v>0</v>
      </c>
      <c r="E952" s="3">
        <f>January!E952+February!E952+March!E952+April!E952+May!E952+June!E952+July!E952+August!E952+September!E952+October!E952+November!E952+December!E952</f>
        <v>0</v>
      </c>
      <c r="F952" s="3">
        <f>January!F952+February!F952+March!F952+April!F952+May!F952+June!F952+July!F952+August!F952+September!F952+October!F952+November!F952+December!F952</f>
        <v>0</v>
      </c>
      <c r="G952" s="3">
        <f>January!G952+February!G952+March!G952+April!G952+May!G952+June!G952+July!G952+August!G952+September!G952+October!G952+November!G952+December!G952</f>
        <v>0</v>
      </c>
    </row>
    <row r="953" spans="1:7" ht="30" customHeight="1" x14ac:dyDescent="0.25">
      <c r="A953" s="20" t="s">
        <v>70</v>
      </c>
      <c r="B953" s="12" t="s">
        <v>23</v>
      </c>
      <c r="C953" s="4">
        <f>January!C953+February!C953+March!C953+April!C953+May!C953+June!C953+July!C953+August!C953+September!C953+October!C953+November!C953+December!C953</f>
        <v>0</v>
      </c>
      <c r="D953" s="4">
        <f>January!D953+February!D953+March!D953+April!D953+May!D953+June!D953+July!D953+August!D953+September!D953+October!D953+November!D953+December!D953</f>
        <v>0</v>
      </c>
      <c r="E953" s="4">
        <f>January!E953+February!E953+March!E953+April!E953+May!E953+June!E953+July!E953+August!E953+September!E953+October!E953+November!E953+December!E953</f>
        <v>0</v>
      </c>
      <c r="F953" s="4">
        <f>January!F953+February!F953+March!F953+April!F953+May!F953+June!F953+July!F953+August!F953+September!F953+October!F953+November!F953+December!F953</f>
        <v>0</v>
      </c>
      <c r="G953" s="4">
        <f>January!G953+February!G953+March!G953+April!G953+May!G953+June!G953+July!G953+August!G953+September!G953+October!G953+November!G953+December!G953</f>
        <v>0</v>
      </c>
    </row>
    <row r="954" spans="1:7" ht="30" customHeight="1" x14ac:dyDescent="0.25">
      <c r="A954" s="19" t="s">
        <v>70</v>
      </c>
      <c r="B954" s="11" t="s">
        <v>24</v>
      </c>
      <c r="C954" s="3">
        <f>January!C954+February!C954+March!C954+April!C954+May!C954+June!C954+July!C954+August!C954+September!C954+October!C954+November!C954+December!C954</f>
        <v>0</v>
      </c>
      <c r="D954" s="3">
        <f>January!D954+February!D954+March!D954+April!D954+May!D954+June!D954+July!D954+August!D954+September!D954+October!D954+November!D954+December!D954</f>
        <v>0</v>
      </c>
      <c r="E954" s="3">
        <f>January!E954+February!E954+March!E954+April!E954+May!E954+June!E954+July!E954+August!E954+September!E954+October!E954+November!E954+December!E954</f>
        <v>0</v>
      </c>
      <c r="F954" s="3">
        <f>January!F954+February!F954+March!F954+April!F954+May!F954+June!F954+July!F954+August!F954+September!F954+October!F954+November!F954+December!F954</f>
        <v>0</v>
      </c>
      <c r="G954" s="3">
        <f>January!G954+February!G954+March!G954+April!G954+May!G954+June!G954+July!G954+August!G954+September!G954+October!G954+November!G954+December!G954</f>
        <v>0</v>
      </c>
    </row>
    <row r="955" spans="1:7" ht="30" customHeight="1" x14ac:dyDescent="0.25">
      <c r="A955" s="20" t="s">
        <v>70</v>
      </c>
      <c r="B955" s="12" t="s">
        <v>25</v>
      </c>
      <c r="C955" s="4">
        <f>January!C955+February!C955+March!C955+April!C955+May!C955+June!C955+July!C955+August!C955+September!C955+October!C955+November!C955+December!C955</f>
        <v>0</v>
      </c>
      <c r="D955" s="4">
        <f>January!D955+February!D955+March!D955+April!D955+May!D955+June!D955+July!D955+August!D955+September!D955+October!D955+November!D955+December!D955</f>
        <v>0</v>
      </c>
      <c r="E955" s="4">
        <f>January!E955+February!E955+March!E955+April!E955+May!E955+June!E955+July!E955+August!E955+September!E955+October!E955+November!E955+December!E955</f>
        <v>0</v>
      </c>
      <c r="F955" s="4">
        <f>January!F955+February!F955+March!F955+April!F955+May!F955+June!F955+July!F955+August!F955+September!F955+October!F955+November!F955+December!F955</f>
        <v>0</v>
      </c>
      <c r="G955" s="4">
        <f>January!G955+February!G955+March!G955+April!G955+May!G955+June!G955+July!G955+August!G955+September!G955+October!G955+November!G955+December!G955</f>
        <v>0</v>
      </c>
    </row>
    <row r="956" spans="1:7" ht="30" customHeight="1" x14ac:dyDescent="0.25">
      <c r="A956" s="19" t="s">
        <v>70</v>
      </c>
      <c r="B956" s="11" t="s">
        <v>26</v>
      </c>
      <c r="C956" s="3">
        <f>January!C956+February!C956+March!C956+April!C956+May!C956+June!C956+July!C956+August!C956+September!C956+October!C956+November!C956+December!C956</f>
        <v>0</v>
      </c>
      <c r="D956" s="3">
        <f>January!D956+February!D956+March!D956+April!D956+May!D956+June!D956+July!D956+August!D956+September!D956+October!D956+November!D956+December!D956</f>
        <v>0</v>
      </c>
      <c r="E956" s="3">
        <f>January!E956+February!E956+March!E956+April!E956+May!E956+June!E956+July!E956+August!E956+September!E956+October!E956+November!E956+December!E956</f>
        <v>0</v>
      </c>
      <c r="F956" s="3">
        <f>January!F956+February!F956+March!F956+April!F956+May!F956+June!F956+July!F956+August!F956+September!F956+October!F956+November!F956+December!F956</f>
        <v>0</v>
      </c>
      <c r="G956" s="3">
        <f>January!G956+February!G956+March!G956+April!G956+May!G956+June!G956+July!G956+August!G956+September!G956+October!G956+November!G956+December!G956</f>
        <v>0</v>
      </c>
    </row>
    <row r="957" spans="1:7" ht="30" customHeight="1" x14ac:dyDescent="0.25">
      <c r="A957" s="20" t="s">
        <v>70</v>
      </c>
      <c r="B957" s="12" t="s">
        <v>27</v>
      </c>
      <c r="C957" s="4">
        <f>January!C957+February!C957+March!C957+April!C957+May!C957+June!C957+July!C957+August!C957+September!C957+October!C957+November!C957+December!C957</f>
        <v>0</v>
      </c>
      <c r="D957" s="4">
        <f>January!D957+February!D957+March!D957+April!D957+May!D957+June!D957+July!D957+August!D957+September!D957+October!D957+November!D957+December!D957</f>
        <v>0</v>
      </c>
      <c r="E957" s="4">
        <f>January!E957+February!E957+March!E957+April!E957+May!E957+June!E957+July!E957+August!E957+September!E957+October!E957+November!E957+December!E957</f>
        <v>0</v>
      </c>
      <c r="F957" s="4">
        <f>January!F957+February!F957+March!F957+April!F957+May!F957+June!F957+July!F957+August!F957+September!F957+October!F957+November!F957+December!F957</f>
        <v>0</v>
      </c>
      <c r="G957" s="4">
        <f>January!G957+February!G957+March!G957+April!G957+May!G957+June!G957+July!G957+August!G957+September!G957+October!G957+November!G957+December!G957</f>
        <v>0</v>
      </c>
    </row>
    <row r="958" spans="1:7" ht="30" customHeight="1" x14ac:dyDescent="0.25">
      <c r="A958" s="19" t="s">
        <v>70</v>
      </c>
      <c r="B958" s="11" t="s">
        <v>28</v>
      </c>
      <c r="C958" s="3">
        <f>January!C958+February!C958+March!C958+April!C958+May!C958+June!C958+July!C958+August!C958+September!C958+October!C958+November!C958+December!C958</f>
        <v>0</v>
      </c>
      <c r="D958" s="3">
        <f>January!D958+February!D958+March!D958+April!D958+May!D958+June!D958+July!D958+August!D958+September!D958+October!D958+November!D958+December!D958</f>
        <v>0</v>
      </c>
      <c r="E958" s="3">
        <f>January!E958+February!E958+March!E958+April!E958+May!E958+June!E958+July!E958+August!E958+September!E958+October!E958+November!E958+December!E958</f>
        <v>0</v>
      </c>
      <c r="F958" s="3">
        <f>January!F958+February!F958+March!F958+April!F958+May!F958+June!F958+July!F958+August!F958+September!F958+October!F958+November!F958+December!F958</f>
        <v>0</v>
      </c>
      <c r="G958" s="3">
        <f>January!G958+February!G958+March!G958+April!G958+May!G958+June!G958+July!G958+August!G958+September!G958+October!G958+November!G958+December!G958</f>
        <v>0</v>
      </c>
    </row>
    <row r="959" spans="1:7" ht="30" customHeight="1" x14ac:dyDescent="0.25">
      <c r="A959" s="20" t="s">
        <v>70</v>
      </c>
      <c r="B959" s="12" t="s">
        <v>29</v>
      </c>
      <c r="C959" s="4">
        <f>January!C959+February!C959+March!C959+April!C959+May!C959+June!C959+July!C959+August!C959+September!C959+October!C959+November!C959+December!C959</f>
        <v>0</v>
      </c>
      <c r="D959" s="4">
        <f>January!D959+February!D959+March!D959+April!D959+May!D959+June!D959+July!D959+August!D959+September!D959+October!D959+November!D959+December!D959</f>
        <v>0</v>
      </c>
      <c r="E959" s="4">
        <f>January!E959+February!E959+March!E959+April!E959+May!E959+June!E959+July!E959+August!E959+September!E959+October!E959+November!E959+December!E959</f>
        <v>0</v>
      </c>
      <c r="F959" s="4">
        <f>January!F959+February!F959+March!F959+April!F959+May!F959+June!F959+July!F959+August!F959+September!F959+October!F959+November!F959+December!F959</f>
        <v>0</v>
      </c>
      <c r="G959" s="4">
        <f>January!G959+February!G959+March!G959+April!G959+May!G959+June!G959+July!G959+August!G959+September!G959+October!G959+November!G959+December!G959</f>
        <v>0</v>
      </c>
    </row>
    <row r="960" spans="1:7" ht="30" customHeight="1" x14ac:dyDescent="0.25">
      <c r="A960" s="19" t="s">
        <v>70</v>
      </c>
      <c r="B960" s="11" t="s">
        <v>30</v>
      </c>
      <c r="C960" s="3">
        <f>January!C960+February!C960+March!C960+April!C960+May!C960+June!C960+July!C960+August!C960+September!C960+October!C960+November!C960+December!C960</f>
        <v>0</v>
      </c>
      <c r="D960" s="3">
        <f>January!D960+February!D960+March!D960+April!D960+May!D960+June!D960+July!D960+August!D960+September!D960+October!D960+November!D960+December!D960</f>
        <v>0</v>
      </c>
      <c r="E960" s="3">
        <f>January!E960+February!E960+March!E960+April!E960+May!E960+June!E960+July!E960+August!E960+September!E960+October!E960+November!E960+December!E960</f>
        <v>0</v>
      </c>
      <c r="F960" s="3">
        <f>January!F960+February!F960+March!F960+April!F960+May!F960+June!F960+July!F960+August!F960+September!F960+October!F960+November!F960+December!F960</f>
        <v>0</v>
      </c>
      <c r="G960" s="3">
        <f>January!G960+February!G960+March!G960+April!G960+May!G960+June!G960+July!G960+August!G960+September!G960+October!G960+November!G960+December!G960</f>
        <v>0</v>
      </c>
    </row>
    <row r="961" spans="1:7" ht="30" customHeight="1" x14ac:dyDescent="0.25">
      <c r="A961" s="20" t="s">
        <v>70</v>
      </c>
      <c r="B961" s="12" t="s">
        <v>31</v>
      </c>
      <c r="C961" s="4">
        <f>January!C961+February!C961+March!C961+April!C961+May!C961+June!C961+July!C961+August!C961+September!C961+October!C961+November!C961+December!C961</f>
        <v>0</v>
      </c>
      <c r="D961" s="4">
        <f>January!D961+February!D961+March!D961+April!D961+May!D961+June!D961+July!D961+August!D961+September!D961+October!D961+November!D961+December!D961</f>
        <v>0</v>
      </c>
      <c r="E961" s="4">
        <f>January!E961+February!E961+March!E961+April!E961+May!E961+June!E961+July!E961+August!E961+September!E961+October!E961+November!E961+December!E961</f>
        <v>0</v>
      </c>
      <c r="F961" s="4">
        <f>January!F961+February!F961+March!F961+April!F961+May!F961+June!F961+July!F961+August!F961+September!F961+October!F961+November!F961+December!F961</f>
        <v>0</v>
      </c>
      <c r="G961" s="4">
        <f>January!G961+February!G961+March!G961+April!G961+May!G961+June!G961+July!G961+August!G961+September!G961+October!G961+November!G961+December!G961</f>
        <v>0</v>
      </c>
    </row>
    <row r="962" spans="1:7" ht="30" customHeight="1" x14ac:dyDescent="0.25">
      <c r="A962" s="19" t="s">
        <v>70</v>
      </c>
      <c r="B962" s="11" t="s">
        <v>32</v>
      </c>
      <c r="C962" s="3">
        <f>January!C962+February!C962+March!C962+April!C962+May!C962+June!C962+July!C962+August!C962+September!C962+October!C962+November!C962+December!C962</f>
        <v>0</v>
      </c>
      <c r="D962" s="3">
        <f>January!D962+February!D962+March!D962+April!D962+May!D962+June!D962+July!D962+August!D962+September!D962+October!D962+November!D962+December!D962</f>
        <v>0</v>
      </c>
      <c r="E962" s="3">
        <f>January!E962+February!E962+March!E962+April!E962+May!E962+June!E962+July!E962+August!E962+September!E962+October!E962+November!E962+December!E962</f>
        <v>0</v>
      </c>
      <c r="F962" s="3">
        <f>January!F962+February!F962+March!F962+April!F962+May!F962+June!F962+July!F962+August!F962+September!F962+October!F962+November!F962+December!F962</f>
        <v>0</v>
      </c>
      <c r="G962" s="3">
        <f>January!G962+February!G962+March!G962+April!G962+May!G962+June!G962+July!G962+August!G962+September!G962+October!G962+November!G962+December!G962</f>
        <v>0</v>
      </c>
    </row>
    <row r="963" spans="1:7" ht="30" customHeight="1" x14ac:dyDescent="0.25">
      <c r="A963" s="20" t="s">
        <v>70</v>
      </c>
      <c r="B963" s="12" t="s">
        <v>33</v>
      </c>
      <c r="C963" s="4">
        <f>January!C963+February!C963+March!C963+April!C963+May!C963+June!C963+July!C963+August!C963+September!C963+October!C963+November!C963+December!C963</f>
        <v>0</v>
      </c>
      <c r="D963" s="4">
        <f>January!D963+February!D963+March!D963+April!D963+May!D963+June!D963+July!D963+August!D963+September!D963+October!D963+November!D963+December!D963</f>
        <v>0</v>
      </c>
      <c r="E963" s="4">
        <f>January!E963+February!E963+March!E963+April!E963+May!E963+June!E963+July!E963+August!E963+September!E963+October!E963+November!E963+December!E963</f>
        <v>0</v>
      </c>
      <c r="F963" s="4">
        <f>January!F963+February!F963+March!F963+April!F963+May!F963+June!F963+July!F963+August!F963+September!F963+October!F963+November!F963+December!F963</f>
        <v>0</v>
      </c>
      <c r="G963" s="4">
        <f>January!G963+February!G963+March!G963+April!G963+May!G963+June!G963+July!G963+August!G963+September!G963+October!G963+November!G963+December!G963</f>
        <v>0</v>
      </c>
    </row>
    <row r="964" spans="1:7" ht="30" customHeight="1" x14ac:dyDescent="0.25">
      <c r="A964" s="19" t="s">
        <v>70</v>
      </c>
      <c r="B964" s="11" t="s">
        <v>34</v>
      </c>
      <c r="C964" s="3">
        <f>January!C964+February!C964+March!C964+April!C964+May!C964+June!C964+July!C964+August!C964+September!C964+October!C964+November!C964+December!C964</f>
        <v>0</v>
      </c>
      <c r="D964" s="3">
        <f>January!D964+February!D964+March!D964+April!D964+May!D964+June!D964+July!D964+August!D964+September!D964+October!D964+November!D964+December!D964</f>
        <v>0</v>
      </c>
      <c r="E964" s="3">
        <f>January!E964+February!E964+March!E964+April!E964+May!E964+June!E964+July!E964+August!E964+September!E964+October!E964+November!E964+December!E964</f>
        <v>0</v>
      </c>
      <c r="F964" s="3">
        <f>January!F964+February!F964+March!F964+April!F964+May!F964+June!F964+July!F964+August!F964+September!F964+October!F964+November!F964+December!F964</f>
        <v>0</v>
      </c>
      <c r="G964" s="3">
        <f>January!G964+February!G964+March!G964+April!G964+May!G964+June!G964+July!G964+August!G964+September!G964+October!G964+November!G964+December!G964</f>
        <v>0</v>
      </c>
    </row>
    <row r="965" spans="1:7" ht="30" customHeight="1" x14ac:dyDescent="0.25">
      <c r="A965" s="20" t="s">
        <v>70</v>
      </c>
      <c r="B965" s="12" t="s">
        <v>35</v>
      </c>
      <c r="C965" s="4">
        <f>January!C965+February!C965+March!C965+April!C965+May!C965+June!C965+July!C965+August!C965+September!C965+October!C965+November!C965+December!C965</f>
        <v>0</v>
      </c>
      <c r="D965" s="4">
        <f>January!D965+February!D965+March!D965+April!D965+May!D965+June!D965+July!D965+August!D965+September!D965+October!D965+November!D965+December!D965</f>
        <v>0</v>
      </c>
      <c r="E965" s="4">
        <f>January!E965+February!E965+March!E965+April!E965+May!E965+June!E965+July!E965+August!E965+September!E965+October!E965+November!E965+December!E965</f>
        <v>0</v>
      </c>
      <c r="F965" s="4">
        <f>January!F965+February!F965+March!F965+April!F965+May!F965+June!F965+July!F965+August!F965+September!F965+October!F965+November!F965+December!F965</f>
        <v>0</v>
      </c>
      <c r="G965" s="4">
        <f>January!G965+February!G965+March!G965+April!G965+May!G965+June!G965+July!G965+August!G965+September!G965+October!G965+November!G965+December!G965</f>
        <v>0</v>
      </c>
    </row>
    <row r="966" spans="1:7" ht="30" customHeight="1" x14ac:dyDescent="0.25">
      <c r="A966" s="19" t="s">
        <v>70</v>
      </c>
      <c r="B966" s="11" t="s">
        <v>36</v>
      </c>
      <c r="C966" s="3">
        <f>January!C966+February!C966+March!C966+April!C966+May!C966+June!C966+July!C966+August!C966+September!C966+October!C966+November!C966+December!C966</f>
        <v>0</v>
      </c>
      <c r="D966" s="3">
        <f>January!D966+February!D966+March!D966+April!D966+May!D966+June!D966+July!D966+August!D966+September!D966+October!D966+November!D966+December!D966</f>
        <v>0</v>
      </c>
      <c r="E966" s="3">
        <f>January!E966+February!E966+March!E966+April!E966+May!E966+June!E966+July!E966+August!E966+September!E966+October!E966+November!E966+December!E966</f>
        <v>0</v>
      </c>
      <c r="F966" s="3">
        <f>January!F966+February!F966+March!F966+April!F966+May!F966+June!F966+July!F966+August!F966+September!F966+October!F966+November!F966+December!F966</f>
        <v>0</v>
      </c>
      <c r="G966" s="3">
        <f>January!G966+February!G966+March!G966+April!G966+May!G966+June!G966+July!G966+August!G966+September!G966+October!G966+November!G966+December!G966</f>
        <v>0</v>
      </c>
    </row>
    <row r="967" spans="1:7" ht="30" customHeight="1" x14ac:dyDescent="0.25">
      <c r="A967" s="20" t="s">
        <v>70</v>
      </c>
      <c r="B967" s="12" t="s">
        <v>37</v>
      </c>
      <c r="C967" s="4">
        <f>January!C967+February!C967+March!C967+April!C967+May!C967+June!C967+July!C967+August!C967+September!C967+October!C967+November!C967+December!C967</f>
        <v>0</v>
      </c>
      <c r="D967" s="4">
        <f>January!D967+February!D967+March!D967+April!D967+May!D967+June!D967+July!D967+August!D967+September!D967+October!D967+November!D967+December!D967</f>
        <v>0</v>
      </c>
      <c r="E967" s="4">
        <f>January!E967+February!E967+March!E967+April!E967+May!E967+June!E967+July!E967+August!E967+September!E967+October!E967+November!E967+December!E967</f>
        <v>0</v>
      </c>
      <c r="F967" s="4">
        <f>January!F967+February!F967+March!F967+April!F967+May!F967+June!F967+July!F967+August!F967+September!F967+October!F967+November!F967+December!F967</f>
        <v>0</v>
      </c>
      <c r="G967" s="4">
        <f>January!G967+February!G967+March!G967+April!G967+May!G967+June!G967+July!G967+August!G967+September!G967+October!G967+November!G967+December!G967</f>
        <v>0</v>
      </c>
    </row>
    <row r="968" spans="1:7" ht="30" customHeight="1" x14ac:dyDescent="0.25">
      <c r="A968" s="19" t="s">
        <v>70</v>
      </c>
      <c r="B968" s="11" t="s">
        <v>38</v>
      </c>
      <c r="C968" s="3">
        <f>January!C968+February!C968+March!C968+April!C968+May!C968+June!C968+July!C968+August!C968+September!C968+October!C968+November!C968+December!C968</f>
        <v>0</v>
      </c>
      <c r="D968" s="3">
        <f>January!D968+February!D968+March!D968+April!D968+May!D968+June!D968+July!D968+August!D968+September!D968+October!D968+November!D968+December!D968</f>
        <v>0</v>
      </c>
      <c r="E968" s="3">
        <f>January!E968+February!E968+March!E968+April!E968+May!E968+June!E968+July!E968+August!E968+September!E968+October!E968+November!E968+December!E968</f>
        <v>0</v>
      </c>
      <c r="F968" s="3">
        <f>January!F968+February!F968+March!F968+April!F968+May!F968+June!F968+July!F968+August!F968+September!F968+October!F968+November!F968+December!F968</f>
        <v>0</v>
      </c>
      <c r="G968" s="3">
        <f>January!G968+February!G968+March!G968+April!G968+May!G968+June!G968+July!G968+August!G968+September!G968+October!G968+November!G968+December!G968</f>
        <v>0</v>
      </c>
    </row>
    <row r="969" spans="1:7" ht="30" customHeight="1" x14ac:dyDescent="0.25">
      <c r="A969" s="20" t="s">
        <v>70</v>
      </c>
      <c r="B969" s="12" t="s">
        <v>39</v>
      </c>
      <c r="C969" s="4">
        <f>January!C969+February!C969+March!C969+April!C969+May!C969+June!C969+July!C969+August!C969+September!C969+October!C969+November!C969+December!C969</f>
        <v>0</v>
      </c>
      <c r="D969" s="4">
        <f>January!D969+February!D969+March!D969+April!D969+May!D969+June!D969+July!D969+August!D969+September!D969+October!D969+November!D969+December!D969</f>
        <v>0</v>
      </c>
      <c r="E969" s="4">
        <f>January!E969+February!E969+March!E969+April!E969+May!E969+June!E969+July!E969+August!E969+September!E969+October!E969+November!E969+December!E969</f>
        <v>0</v>
      </c>
      <c r="F969" s="4">
        <f>January!F969+February!F969+March!F969+April!F969+May!F969+June!F969+July!F969+August!F969+September!F969+October!F969+November!F969+December!F969</f>
        <v>0</v>
      </c>
      <c r="G969" s="4">
        <f>January!G969+February!G969+March!G969+April!G969+May!G969+June!G969+July!G969+August!G969+September!G969+October!G969+November!G969+December!G969</f>
        <v>0</v>
      </c>
    </row>
    <row r="970" spans="1:7" ht="30" customHeight="1" x14ac:dyDescent="0.25">
      <c r="A970" s="19" t="s">
        <v>70</v>
      </c>
      <c r="B970" s="11" t="s">
        <v>40</v>
      </c>
      <c r="C970" s="3">
        <f>January!C970+February!C970+March!C970+April!C970+May!C970+June!C970+July!C970+August!C970+September!C970+October!C970+November!C970+December!C970</f>
        <v>0</v>
      </c>
      <c r="D970" s="3">
        <f>January!D970+February!D970+March!D970+April!D970+May!D970+June!D970+July!D970+August!D970+September!D970+October!D970+November!D970+December!D970</f>
        <v>0</v>
      </c>
      <c r="E970" s="3">
        <f>January!E970+February!E970+March!E970+April!E970+May!E970+June!E970+July!E970+August!E970+September!E970+October!E970+November!E970+December!E970</f>
        <v>0</v>
      </c>
      <c r="F970" s="3">
        <f>January!F970+February!F970+March!F970+April!F970+May!F970+June!F970+July!F970+August!F970+September!F970+October!F970+November!F970+December!F970</f>
        <v>0</v>
      </c>
      <c r="G970" s="3">
        <f>January!G970+February!G970+March!G970+April!G970+May!G970+June!G970+July!G970+August!G970+September!G970+October!G970+November!G970+December!G970</f>
        <v>0</v>
      </c>
    </row>
    <row r="971" spans="1:7" ht="30" customHeight="1" x14ac:dyDescent="0.25">
      <c r="A971" s="20" t="s">
        <v>70</v>
      </c>
      <c r="B971" s="12" t="s">
        <v>41</v>
      </c>
      <c r="C971" s="4">
        <f>January!C971+February!C971+March!C971+April!C971+May!C971+June!C971+July!C971+August!C971+September!C971+October!C971+November!C971+December!C971</f>
        <v>0</v>
      </c>
      <c r="D971" s="4">
        <f>January!D971+February!D971+March!D971+April!D971+May!D971+June!D971+July!D971+August!D971+September!D971+October!D971+November!D971+December!D971</f>
        <v>0</v>
      </c>
      <c r="E971" s="4">
        <f>January!E971+February!E971+March!E971+April!E971+May!E971+June!E971+July!E971+August!E971+September!E971+October!E971+November!E971+December!E971</f>
        <v>0</v>
      </c>
      <c r="F971" s="4">
        <f>January!F971+February!F971+March!F971+April!F971+May!F971+June!F971+July!F971+August!F971+September!F971+October!F971+November!F971+December!F971</f>
        <v>0</v>
      </c>
      <c r="G971" s="4">
        <f>January!G971+February!G971+March!G971+April!G971+May!G971+June!G971+July!G971+August!G971+September!G971+October!G971+November!G971+December!G971</f>
        <v>0</v>
      </c>
    </row>
    <row r="972" spans="1:7" ht="30" customHeight="1" x14ac:dyDescent="0.25">
      <c r="A972" s="19" t="s">
        <v>70</v>
      </c>
      <c r="B972" s="11" t="s">
        <v>42</v>
      </c>
      <c r="C972" s="3">
        <f>January!C972+February!C972+March!C972+April!C972+May!C972+June!C972+July!C972+August!C972+September!C972+October!C972+November!C972+December!C972</f>
        <v>0</v>
      </c>
      <c r="D972" s="3">
        <f>January!D972+February!D972+March!D972+April!D972+May!D972+June!D972+July!D972+August!D972+September!D972+October!D972+November!D972+December!D972</f>
        <v>0</v>
      </c>
      <c r="E972" s="3">
        <f>January!E972+February!E972+March!E972+April!E972+May!E972+June!E972+July!E972+August!E972+September!E972+October!E972+November!E972+December!E972</f>
        <v>0</v>
      </c>
      <c r="F972" s="3">
        <f>January!F972+February!F972+March!F972+April!F972+May!F972+June!F972+July!F972+August!F972+September!F972+October!F972+November!F972+December!F972</f>
        <v>0</v>
      </c>
      <c r="G972" s="3">
        <f>January!G972+February!G972+March!G972+April!G972+May!G972+June!G972+July!G972+August!G972+September!G972+October!G972+November!G972+December!G972</f>
        <v>0</v>
      </c>
    </row>
    <row r="973" spans="1:7" ht="30" customHeight="1" x14ac:dyDescent="0.25">
      <c r="A973" s="20" t="s">
        <v>70</v>
      </c>
      <c r="B973" s="12" t="s">
        <v>43</v>
      </c>
      <c r="C973" s="4">
        <f>January!C973+February!C973+March!C973+April!C973+May!C973+June!C973+July!C973+August!C973+September!C973+October!C973+November!C973+December!C973</f>
        <v>0</v>
      </c>
      <c r="D973" s="4">
        <f>January!D973+February!D973+March!D973+April!D973+May!D973+June!D973+July!D973+August!D973+September!D973+October!D973+November!D973+December!D973</f>
        <v>0</v>
      </c>
      <c r="E973" s="4">
        <f>January!E973+February!E973+March!E973+April!E973+May!E973+June!E973+July!E973+August!E973+September!E973+October!E973+November!E973+December!E973</f>
        <v>0</v>
      </c>
      <c r="F973" s="4">
        <f>January!F973+February!F973+March!F973+April!F973+May!F973+June!F973+July!F973+August!F973+September!F973+October!F973+November!F973+December!F973</f>
        <v>0</v>
      </c>
      <c r="G973" s="4">
        <f>January!G973+February!G973+March!G973+April!G973+May!G973+June!G973+July!G973+August!G973+September!G973+October!G973+November!G973+December!G973</f>
        <v>0</v>
      </c>
    </row>
    <row r="974" spans="1:7" ht="30" customHeight="1" x14ac:dyDescent="0.25">
      <c r="A974" s="19" t="s">
        <v>70</v>
      </c>
      <c r="B974" s="11" t="s">
        <v>44</v>
      </c>
      <c r="C974" s="3">
        <f>January!C974+February!C974+March!C974+April!C974+May!C974+June!C974+July!C974+August!C974+September!C974+October!C974+November!C974+December!C974</f>
        <v>0</v>
      </c>
      <c r="D974" s="3">
        <f>January!D974+February!D974+March!D974+April!D974+May!D974+June!D974+July!D974+August!D974+September!D974+October!D974+November!D974+December!D974</f>
        <v>0</v>
      </c>
      <c r="E974" s="3">
        <f>January!E974+February!E974+March!E974+April!E974+May!E974+June!E974+July!E974+August!E974+September!E974+October!E974+November!E974+December!E974</f>
        <v>0</v>
      </c>
      <c r="F974" s="3">
        <f>January!F974+February!F974+March!F974+April!F974+May!F974+June!F974+July!F974+August!F974+September!F974+October!F974+November!F974+December!F974</f>
        <v>0</v>
      </c>
      <c r="G974" s="3">
        <f>January!G974+February!G974+March!G974+April!G974+May!G974+June!G974+July!G974+August!G974+September!G974+October!G974+November!G974+December!G974</f>
        <v>0</v>
      </c>
    </row>
    <row r="975" spans="1:7" ht="30" customHeight="1" x14ac:dyDescent="0.25">
      <c r="A975" s="20" t="s">
        <v>70</v>
      </c>
      <c r="B975" s="12" t="s">
        <v>45</v>
      </c>
      <c r="C975" s="4">
        <f>January!C975+February!C975+March!C975+April!C975+May!C975+June!C975+July!C975+August!C975+September!C975+October!C975+November!C975+December!C975</f>
        <v>0</v>
      </c>
      <c r="D975" s="4">
        <f>January!D975+February!D975+March!D975+April!D975+May!D975+June!D975+July!D975+August!D975+September!D975+October!D975+November!D975+December!D975</f>
        <v>0</v>
      </c>
      <c r="E975" s="4">
        <f>January!E975+February!E975+March!E975+April!E975+May!E975+June!E975+July!E975+August!E975+September!E975+October!E975+November!E975+December!E975</f>
        <v>0</v>
      </c>
      <c r="F975" s="4">
        <f>January!F975+February!F975+March!F975+April!F975+May!F975+June!F975+July!F975+August!F975+September!F975+October!F975+November!F975+December!F975</f>
        <v>0</v>
      </c>
      <c r="G975" s="4">
        <f>January!G975+February!G975+March!G975+April!G975+May!G975+June!G975+July!G975+August!G975+September!G975+October!G975+November!G975+December!G975</f>
        <v>0</v>
      </c>
    </row>
    <row r="976" spans="1:7" ht="30" customHeight="1" x14ac:dyDescent="0.25">
      <c r="A976" s="19" t="s">
        <v>70</v>
      </c>
      <c r="B976" s="11" t="s">
        <v>46</v>
      </c>
      <c r="C976" s="3">
        <f>January!C976+February!C976+March!C976+April!C976+May!C976+June!C976+July!C976+August!C976+September!C976+October!C976+November!C976+December!C976</f>
        <v>0</v>
      </c>
      <c r="D976" s="3">
        <f>January!D976+February!D976+March!D976+April!D976+May!D976+June!D976+July!D976+August!D976+September!D976+October!D976+November!D976+December!D976</f>
        <v>0</v>
      </c>
      <c r="E976" s="3">
        <f>January!E976+February!E976+March!E976+April!E976+May!E976+June!E976+July!E976+August!E976+September!E976+October!E976+November!E976+December!E976</f>
        <v>0</v>
      </c>
      <c r="F976" s="3">
        <f>January!F976+February!F976+March!F976+April!F976+May!F976+June!F976+July!F976+August!F976+September!F976+October!F976+November!F976+December!F976</f>
        <v>0</v>
      </c>
      <c r="G976" s="3">
        <f>January!G976+February!G976+March!G976+April!G976+May!G976+June!G976+July!G976+August!G976+September!G976+October!G976+November!G976+December!G976</f>
        <v>0</v>
      </c>
    </row>
    <row r="977" spans="1:7" ht="30" customHeight="1" x14ac:dyDescent="0.25">
      <c r="A977" s="21" t="s">
        <v>71</v>
      </c>
      <c r="B977" s="13" t="s">
        <v>8</v>
      </c>
      <c r="C977" s="5">
        <f>January!C977+February!C977+March!C977+April!C977+May!C977+June!C977+July!C977+August!C977+September!C977+October!C977+November!C977+December!C977</f>
        <v>5957</v>
      </c>
      <c r="D977" s="5">
        <f>January!D977+February!D977+March!D977+April!D977+May!D977+June!D977+July!D977+August!D977+September!D977+October!D977+November!D977+December!D977</f>
        <v>3654</v>
      </c>
      <c r="E977" s="5">
        <f>January!E977+February!E977+March!E977+April!E977+May!E977+June!E977+July!E977+August!E977+September!E977+October!E977+November!E977+December!E977</f>
        <v>833</v>
      </c>
      <c r="F977" s="5">
        <f>January!F977+February!F977+March!F977+April!F977+May!F977+June!F977+July!F977+August!F977+September!F977+October!F977+November!F977+December!F977</f>
        <v>1470</v>
      </c>
      <c r="G977" s="5">
        <f>January!G977+February!G977+March!G977+April!G977+May!G977+June!G977+July!G977+August!G977+September!G977+October!G977+November!G977+December!G977</f>
        <v>0</v>
      </c>
    </row>
    <row r="978" spans="1:7" ht="30" customHeight="1" x14ac:dyDescent="0.25">
      <c r="A978" s="22" t="s">
        <v>71</v>
      </c>
      <c r="B978" s="14" t="s">
        <v>9</v>
      </c>
      <c r="C978" s="6">
        <f>January!C978+February!C978+March!C978+April!C978+May!C978+June!C978+July!C978+August!C978+September!C978+October!C978+November!C978+December!C978</f>
        <v>0</v>
      </c>
      <c r="D978" s="6">
        <f>January!D978+February!D978+March!D978+April!D978+May!D978+June!D978+July!D978+August!D978+September!D978+October!D978+November!D978+December!D978</f>
        <v>0</v>
      </c>
      <c r="E978" s="6">
        <f>January!E978+February!E978+March!E978+April!E978+May!E978+June!E978+July!E978+August!E978+September!E978+October!E978+November!E978+December!E978</f>
        <v>0</v>
      </c>
      <c r="F978" s="6">
        <f>January!F978+February!F978+March!F978+April!F978+May!F978+June!F978+July!F978+August!F978+September!F978+October!F978+November!F978+December!F978</f>
        <v>0</v>
      </c>
      <c r="G978" s="6">
        <f>January!G978+February!G978+March!G978+April!G978+May!G978+June!G978+July!G978+August!G978+September!G978+October!G978+November!G978+December!G978</f>
        <v>0</v>
      </c>
    </row>
    <row r="979" spans="1:7" ht="30" customHeight="1" x14ac:dyDescent="0.25">
      <c r="A979" s="21" t="s">
        <v>71</v>
      </c>
      <c r="B979" s="13" t="s">
        <v>10</v>
      </c>
      <c r="C979" s="5">
        <f>January!C979+February!C979+March!C979+April!C979+May!C979+June!C979+July!C979+August!C979+September!C979+October!C979+November!C979+December!C979</f>
        <v>0</v>
      </c>
      <c r="D979" s="5">
        <f>January!D979+February!D979+March!D979+April!D979+May!D979+June!D979+July!D979+August!D979+September!D979+October!D979+November!D979+December!D979</f>
        <v>0</v>
      </c>
      <c r="E979" s="5">
        <f>January!E979+February!E979+March!E979+April!E979+May!E979+June!E979+July!E979+August!E979+September!E979+October!E979+November!E979+December!E979</f>
        <v>0</v>
      </c>
      <c r="F979" s="5">
        <f>January!F979+February!F979+March!F979+April!F979+May!F979+June!F979+July!F979+August!F979+September!F979+October!F979+November!F979+December!F979</f>
        <v>0</v>
      </c>
      <c r="G979" s="5">
        <f>January!G979+February!G979+March!G979+April!G979+May!G979+June!G979+July!G979+August!G979+September!G979+October!G979+November!G979+December!G979</f>
        <v>0</v>
      </c>
    </row>
    <row r="980" spans="1:7" ht="30" customHeight="1" x14ac:dyDescent="0.25">
      <c r="A980" s="22" t="s">
        <v>71</v>
      </c>
      <c r="B980" s="14" t="s">
        <v>11</v>
      </c>
      <c r="C980" s="6">
        <f>January!C980+February!C980+March!C980+April!C980+May!C980+June!C980+July!C980+August!C980+September!C980+October!C980+November!C980+December!C980</f>
        <v>0</v>
      </c>
      <c r="D980" s="6">
        <f>January!D980+February!D980+March!D980+April!D980+May!D980+June!D980+July!D980+August!D980+September!D980+October!D980+November!D980+December!D980</f>
        <v>0</v>
      </c>
      <c r="E980" s="6">
        <f>January!E980+February!E980+March!E980+April!E980+May!E980+June!E980+July!E980+August!E980+September!E980+October!E980+November!E980+December!E980</f>
        <v>0</v>
      </c>
      <c r="F980" s="6">
        <f>January!F980+February!F980+March!F980+April!F980+May!F980+June!F980+July!F980+August!F980+September!F980+October!F980+November!F980+December!F980</f>
        <v>0</v>
      </c>
      <c r="G980" s="6">
        <f>January!G980+February!G980+March!G980+April!G980+May!G980+June!G980+July!G980+August!G980+September!G980+October!G980+November!G980+December!G980</f>
        <v>0</v>
      </c>
    </row>
    <row r="981" spans="1:7" ht="30" customHeight="1" x14ac:dyDescent="0.25">
      <c r="A981" s="21" t="s">
        <v>71</v>
      </c>
      <c r="B981" s="13" t="s">
        <v>12</v>
      </c>
      <c r="C981" s="5">
        <f>January!C981+February!C981+March!C981+April!C981+May!C981+June!C981+July!C981+August!C981+September!C981+October!C981+November!C981+December!C981</f>
        <v>0</v>
      </c>
      <c r="D981" s="5">
        <f>January!D981+February!D981+March!D981+April!D981+May!D981+June!D981+July!D981+August!D981+September!D981+October!D981+November!D981+December!D981</f>
        <v>0</v>
      </c>
      <c r="E981" s="5">
        <f>January!E981+February!E981+March!E981+April!E981+May!E981+June!E981+July!E981+August!E981+September!E981+October!E981+November!E981+December!E981</f>
        <v>0</v>
      </c>
      <c r="F981" s="5">
        <f>January!F981+February!F981+March!F981+April!F981+May!F981+June!F981+July!F981+August!F981+September!F981+October!F981+November!F981+December!F981</f>
        <v>0</v>
      </c>
      <c r="G981" s="5">
        <f>January!G981+February!G981+March!G981+April!G981+May!G981+June!G981+July!G981+August!G981+September!G981+October!G981+November!G981+December!G981</f>
        <v>0</v>
      </c>
    </row>
    <row r="982" spans="1:7" ht="30" customHeight="1" x14ac:dyDescent="0.25">
      <c r="A982" s="22" t="s">
        <v>71</v>
      </c>
      <c r="B982" s="14" t="s">
        <v>13</v>
      </c>
      <c r="C982" s="6">
        <f>January!C982+February!C982+March!C982+April!C982+May!C982+June!C982+July!C982+August!C982+September!C982+October!C982+November!C982+December!C982</f>
        <v>0</v>
      </c>
      <c r="D982" s="6">
        <f>January!D982+February!D982+March!D982+April!D982+May!D982+June!D982+July!D982+August!D982+September!D982+October!D982+November!D982+December!D982</f>
        <v>0</v>
      </c>
      <c r="E982" s="6">
        <f>January!E982+February!E982+March!E982+April!E982+May!E982+June!E982+July!E982+August!E982+September!E982+October!E982+November!E982+December!E982</f>
        <v>0</v>
      </c>
      <c r="F982" s="6">
        <f>January!F982+February!F982+March!F982+April!F982+May!F982+June!F982+July!F982+August!F982+September!F982+October!F982+November!F982+December!F982</f>
        <v>0</v>
      </c>
      <c r="G982" s="6">
        <f>January!G982+February!G982+March!G982+April!G982+May!G982+June!G982+July!G982+August!G982+September!G982+October!G982+November!G982+December!G982</f>
        <v>0</v>
      </c>
    </row>
    <row r="983" spans="1:7" ht="30" customHeight="1" x14ac:dyDescent="0.25">
      <c r="A983" s="21" t="s">
        <v>71</v>
      </c>
      <c r="B983" s="13" t="s">
        <v>14</v>
      </c>
      <c r="C983" s="5">
        <f>January!C983+February!C983+March!C983+April!C983+May!C983+June!C983+July!C983+August!C983+September!C983+October!C983+November!C983+December!C983</f>
        <v>363</v>
      </c>
      <c r="D983" s="5">
        <f>January!D983+February!D983+March!D983+April!D983+May!D983+June!D983+July!D983+August!D983+September!D983+October!D983+November!D983+December!D983</f>
        <v>328</v>
      </c>
      <c r="E983" s="5">
        <f>January!E983+February!E983+March!E983+April!E983+May!E983+June!E983+July!E983+August!E983+September!E983+October!E983+November!E983+December!E983</f>
        <v>17</v>
      </c>
      <c r="F983" s="5">
        <f>January!F983+February!F983+March!F983+April!F983+May!F983+June!F983+July!F983+August!F983+September!F983+October!F983+November!F983+December!F983</f>
        <v>18</v>
      </c>
      <c r="G983" s="5">
        <f>January!G983+February!G983+March!G983+April!G983+May!G983+June!G983+July!G983+August!G983+September!G983+October!G983+November!G983+December!G983</f>
        <v>0</v>
      </c>
    </row>
    <row r="984" spans="1:7" ht="30" customHeight="1" x14ac:dyDescent="0.25">
      <c r="A984" s="22" t="s">
        <v>71</v>
      </c>
      <c r="B984" s="14" t="s">
        <v>15</v>
      </c>
      <c r="C984" s="6">
        <f>January!C984+February!C984+March!C984+April!C984+May!C984+June!C984+July!C984+August!C984+September!C984+October!C984+November!C984+December!C984</f>
        <v>0</v>
      </c>
      <c r="D984" s="6">
        <f>January!D984+February!D984+March!D984+April!D984+May!D984+June!D984+July!D984+August!D984+September!D984+October!D984+November!D984+December!D984</f>
        <v>0</v>
      </c>
      <c r="E984" s="6">
        <f>January!E984+February!E984+March!E984+April!E984+May!E984+June!E984+July!E984+August!E984+September!E984+October!E984+November!E984+December!E984</f>
        <v>0</v>
      </c>
      <c r="F984" s="6">
        <f>January!F984+February!F984+March!F984+April!F984+May!F984+June!F984+July!F984+August!F984+September!F984+October!F984+November!F984+December!F984</f>
        <v>0</v>
      </c>
      <c r="G984" s="6">
        <f>January!G984+February!G984+March!G984+April!G984+May!G984+June!G984+July!G984+August!G984+September!G984+October!G984+November!G984+December!G984</f>
        <v>0</v>
      </c>
    </row>
    <row r="985" spans="1:7" ht="30" customHeight="1" x14ac:dyDescent="0.25">
      <c r="A985" s="21" t="s">
        <v>71</v>
      </c>
      <c r="B985" s="13" t="s">
        <v>16</v>
      </c>
      <c r="C985" s="5">
        <f>January!C985+February!C985+March!C985+April!C985+May!C985+June!C985+July!C985+August!C985+September!C985+October!C985+November!C985+December!C985</f>
        <v>0</v>
      </c>
      <c r="D985" s="5">
        <f>January!D985+February!D985+March!D985+April!D985+May!D985+June!D985+July!D985+August!D985+September!D985+October!D985+November!D985+December!D985</f>
        <v>0</v>
      </c>
      <c r="E985" s="5">
        <f>January!E985+February!E985+March!E985+April!E985+May!E985+June!E985+July!E985+August!E985+September!E985+October!E985+November!E985+December!E985</f>
        <v>0</v>
      </c>
      <c r="F985" s="5">
        <f>January!F985+February!F985+March!F985+April!F985+May!F985+June!F985+July!F985+August!F985+September!F985+October!F985+November!F985+December!F985</f>
        <v>0</v>
      </c>
      <c r="G985" s="5">
        <f>January!G985+February!G985+March!G985+April!G985+May!G985+June!G985+July!G985+August!G985+September!G985+October!G985+November!G985+December!G985</f>
        <v>0</v>
      </c>
    </row>
    <row r="986" spans="1:7" ht="30" customHeight="1" x14ac:dyDescent="0.25">
      <c r="A986" s="22" t="s">
        <v>71</v>
      </c>
      <c r="B986" s="14" t="s">
        <v>17</v>
      </c>
      <c r="C986" s="6">
        <f>January!C986+February!C986+March!C986+April!C986+May!C986+June!C986+July!C986+August!C986+September!C986+October!C986+November!C986+December!C986</f>
        <v>0</v>
      </c>
      <c r="D986" s="6">
        <f>January!D986+February!D986+March!D986+April!D986+May!D986+June!D986+July!D986+August!D986+September!D986+October!D986+November!D986+December!D986</f>
        <v>0</v>
      </c>
      <c r="E986" s="6">
        <f>January!E986+February!E986+March!E986+April!E986+May!E986+June!E986+July!E986+August!E986+September!E986+October!E986+November!E986+December!E986</f>
        <v>0</v>
      </c>
      <c r="F986" s="6">
        <f>January!F986+February!F986+March!F986+April!F986+May!F986+June!F986+July!F986+August!F986+September!F986+October!F986+November!F986+December!F986</f>
        <v>0</v>
      </c>
      <c r="G986" s="6">
        <f>January!G986+February!G986+March!G986+April!G986+May!G986+June!G986+July!G986+August!G986+September!G986+October!G986+November!G986+December!G986</f>
        <v>0</v>
      </c>
    </row>
    <row r="987" spans="1:7" ht="30" customHeight="1" x14ac:dyDescent="0.25">
      <c r="A987" s="21" t="s">
        <v>71</v>
      </c>
      <c r="B987" s="13" t="s">
        <v>18</v>
      </c>
      <c r="C987" s="5">
        <f>January!C987+February!C987+March!C987+April!C987+May!C987+June!C987+July!C987+August!C987+September!C987+October!C987+November!C987+December!C987</f>
        <v>0</v>
      </c>
      <c r="D987" s="5">
        <f>January!D987+February!D987+March!D987+April!D987+May!D987+June!D987+July!D987+August!D987+September!D987+October!D987+November!D987+December!D987</f>
        <v>0</v>
      </c>
      <c r="E987" s="5">
        <f>January!E987+February!E987+March!E987+April!E987+May!E987+June!E987+July!E987+August!E987+September!E987+October!E987+November!E987+December!E987</f>
        <v>0</v>
      </c>
      <c r="F987" s="5">
        <f>January!F987+February!F987+March!F987+April!F987+May!F987+June!F987+July!F987+August!F987+September!F987+October!F987+November!F987+December!F987</f>
        <v>0</v>
      </c>
      <c r="G987" s="5">
        <f>January!G987+February!G987+March!G987+April!G987+May!G987+June!G987+July!G987+August!G987+September!G987+October!G987+November!G987+December!G987</f>
        <v>0</v>
      </c>
    </row>
    <row r="988" spans="1:7" ht="30" customHeight="1" x14ac:dyDescent="0.25">
      <c r="A988" s="22" t="s">
        <v>71</v>
      </c>
      <c r="B988" s="14" t="s">
        <v>19</v>
      </c>
      <c r="C988" s="6">
        <f>January!C988+February!C988+March!C988+April!C988+May!C988+June!C988+July!C988+August!C988+September!C988+October!C988+November!C988+December!C988</f>
        <v>0</v>
      </c>
      <c r="D988" s="6">
        <f>January!D988+February!D988+March!D988+April!D988+May!D988+June!D988+July!D988+August!D988+September!D988+October!D988+November!D988+December!D988</f>
        <v>0</v>
      </c>
      <c r="E988" s="6">
        <f>January!E988+February!E988+March!E988+April!E988+May!E988+June!E988+July!E988+August!E988+September!E988+October!E988+November!E988+December!E988</f>
        <v>0</v>
      </c>
      <c r="F988" s="6">
        <f>January!F988+February!F988+March!F988+April!F988+May!F988+June!F988+July!F988+August!F988+September!F988+October!F988+November!F988+December!F988</f>
        <v>0</v>
      </c>
      <c r="G988" s="6">
        <f>January!G988+February!G988+March!G988+April!G988+May!G988+June!G988+July!G988+August!G988+September!G988+October!G988+November!G988+December!G988</f>
        <v>0</v>
      </c>
    </row>
    <row r="989" spans="1:7" ht="30" customHeight="1" x14ac:dyDescent="0.25">
      <c r="A989" s="21" t="s">
        <v>71</v>
      </c>
      <c r="B989" s="13" t="s">
        <v>20</v>
      </c>
      <c r="C989" s="5">
        <f>January!C989+February!C989+March!C989+April!C989+May!C989+June!C989+July!C989+August!C989+September!C989+October!C989+November!C989+December!C989</f>
        <v>0</v>
      </c>
      <c r="D989" s="5">
        <f>January!D989+February!D989+March!D989+April!D989+May!D989+June!D989+July!D989+August!D989+September!D989+October!D989+November!D989+December!D989</f>
        <v>0</v>
      </c>
      <c r="E989" s="5">
        <f>January!E989+February!E989+March!E989+April!E989+May!E989+June!E989+July!E989+August!E989+September!E989+October!E989+November!E989+December!E989</f>
        <v>0</v>
      </c>
      <c r="F989" s="5">
        <f>January!F989+February!F989+March!F989+April!F989+May!F989+June!F989+July!F989+August!F989+September!F989+October!F989+November!F989+December!F989</f>
        <v>0</v>
      </c>
      <c r="G989" s="5">
        <f>January!G989+February!G989+March!G989+April!G989+May!G989+June!G989+July!G989+August!G989+September!G989+October!G989+November!G989+December!G989</f>
        <v>0</v>
      </c>
    </row>
    <row r="990" spans="1:7" ht="30" customHeight="1" x14ac:dyDescent="0.25">
      <c r="A990" s="22" t="s">
        <v>71</v>
      </c>
      <c r="B990" s="14" t="s">
        <v>21</v>
      </c>
      <c r="C990" s="6">
        <f>January!C990+February!C990+March!C990+April!C990+May!C990+June!C990+July!C990+August!C990+September!C990+October!C990+November!C990+December!C990</f>
        <v>0</v>
      </c>
      <c r="D990" s="6">
        <f>January!D990+February!D990+March!D990+April!D990+May!D990+June!D990+July!D990+August!D990+September!D990+October!D990+November!D990+December!D990</f>
        <v>0</v>
      </c>
      <c r="E990" s="6">
        <f>January!E990+February!E990+March!E990+April!E990+May!E990+June!E990+July!E990+August!E990+September!E990+October!E990+November!E990+December!E990</f>
        <v>0</v>
      </c>
      <c r="F990" s="6">
        <f>January!F990+February!F990+March!F990+April!F990+May!F990+June!F990+July!F990+August!F990+September!F990+October!F990+November!F990+December!F990</f>
        <v>0</v>
      </c>
      <c r="G990" s="6">
        <f>January!G990+February!G990+March!G990+April!G990+May!G990+June!G990+July!G990+August!G990+September!G990+October!G990+November!G990+December!G990</f>
        <v>0</v>
      </c>
    </row>
    <row r="991" spans="1:7" ht="30" customHeight="1" x14ac:dyDescent="0.25">
      <c r="A991" s="21" t="s">
        <v>71</v>
      </c>
      <c r="B991" s="13" t="s">
        <v>22</v>
      </c>
      <c r="C991" s="5">
        <f>January!C991+February!C991+March!C991+April!C991+May!C991+June!C991+July!C991+August!C991+September!C991+October!C991+November!C991+December!C991</f>
        <v>0</v>
      </c>
      <c r="D991" s="5">
        <f>January!D991+February!D991+March!D991+April!D991+May!D991+June!D991+July!D991+August!D991+September!D991+October!D991+November!D991+December!D991</f>
        <v>0</v>
      </c>
      <c r="E991" s="5">
        <f>January!E991+February!E991+March!E991+April!E991+May!E991+June!E991+July!E991+August!E991+September!E991+October!E991+November!E991+December!E991</f>
        <v>0</v>
      </c>
      <c r="F991" s="5">
        <f>January!F991+February!F991+March!F991+April!F991+May!F991+June!F991+July!F991+August!F991+September!F991+October!F991+November!F991+December!F991</f>
        <v>0</v>
      </c>
      <c r="G991" s="5">
        <f>January!G991+February!G991+March!G991+April!G991+May!G991+June!G991+July!G991+August!G991+September!G991+October!G991+November!G991+December!G991</f>
        <v>0</v>
      </c>
    </row>
    <row r="992" spans="1:7" ht="30" customHeight="1" x14ac:dyDescent="0.25">
      <c r="A992" s="22" t="s">
        <v>71</v>
      </c>
      <c r="B992" s="14" t="s">
        <v>23</v>
      </c>
      <c r="C992" s="6">
        <f>January!C992+February!C992+March!C992+April!C992+May!C992+June!C992+July!C992+August!C992+September!C992+October!C992+November!C992+December!C992</f>
        <v>0</v>
      </c>
      <c r="D992" s="6">
        <f>January!D992+February!D992+March!D992+April!D992+May!D992+June!D992+July!D992+August!D992+September!D992+October!D992+November!D992+December!D992</f>
        <v>0</v>
      </c>
      <c r="E992" s="6">
        <f>January!E992+February!E992+March!E992+April!E992+May!E992+June!E992+July!E992+August!E992+September!E992+October!E992+November!E992+December!E992</f>
        <v>0</v>
      </c>
      <c r="F992" s="6">
        <f>January!F992+February!F992+March!F992+April!F992+May!F992+June!F992+July!F992+August!F992+September!F992+October!F992+November!F992+December!F992</f>
        <v>0</v>
      </c>
      <c r="G992" s="6">
        <f>January!G992+February!G992+March!G992+April!G992+May!G992+June!G992+July!G992+August!G992+September!G992+October!G992+November!G992+December!G992</f>
        <v>0</v>
      </c>
    </row>
    <row r="993" spans="1:7" ht="30" customHeight="1" x14ac:dyDescent="0.25">
      <c r="A993" s="21" t="s">
        <v>71</v>
      </c>
      <c r="B993" s="13" t="s">
        <v>24</v>
      </c>
      <c r="C993" s="5">
        <f>January!C993+February!C993+March!C993+April!C993+May!C993+June!C993+July!C993+August!C993+September!C993+October!C993+November!C993+December!C993</f>
        <v>0</v>
      </c>
      <c r="D993" s="5">
        <f>January!D993+February!D993+March!D993+April!D993+May!D993+June!D993+July!D993+August!D993+September!D993+October!D993+November!D993+December!D993</f>
        <v>0</v>
      </c>
      <c r="E993" s="5">
        <f>January!E993+February!E993+March!E993+April!E993+May!E993+June!E993+July!E993+August!E993+September!E993+October!E993+November!E993+December!E993</f>
        <v>0</v>
      </c>
      <c r="F993" s="5">
        <f>January!F993+February!F993+March!F993+April!F993+May!F993+June!F993+July!F993+August!F993+September!F993+October!F993+November!F993+December!F993</f>
        <v>0</v>
      </c>
      <c r="G993" s="5">
        <f>January!G993+February!G993+March!G993+April!G993+May!G993+June!G993+July!G993+August!G993+September!G993+October!G993+November!G993+December!G993</f>
        <v>0</v>
      </c>
    </row>
    <row r="994" spans="1:7" ht="30" customHeight="1" x14ac:dyDescent="0.25">
      <c r="A994" s="22" t="s">
        <v>71</v>
      </c>
      <c r="B994" s="14" t="s">
        <v>25</v>
      </c>
      <c r="C994" s="6">
        <f>January!C994+February!C994+March!C994+April!C994+May!C994+June!C994+July!C994+August!C994+September!C994+October!C994+November!C994+December!C994</f>
        <v>1074</v>
      </c>
      <c r="D994" s="6">
        <f>January!D994+February!D994+March!D994+April!D994+May!D994+June!D994+July!D994+August!D994+September!D994+October!D994+November!D994+December!D994</f>
        <v>317</v>
      </c>
      <c r="E994" s="6">
        <f>January!E994+February!E994+March!E994+April!E994+May!E994+June!E994+July!E994+August!E994+September!E994+October!E994+November!E994+December!E994</f>
        <v>412</v>
      </c>
      <c r="F994" s="6">
        <f>January!F994+February!F994+March!F994+April!F994+May!F994+June!F994+July!F994+August!F994+September!F994+October!F994+November!F994+December!F994</f>
        <v>343</v>
      </c>
      <c r="G994" s="6">
        <f>January!G994+February!G994+March!G994+April!G994+May!G994+June!G994+July!G994+August!G994+September!G994+October!G994+November!G994+December!G994</f>
        <v>2</v>
      </c>
    </row>
    <row r="995" spans="1:7" ht="30" customHeight="1" x14ac:dyDescent="0.25">
      <c r="A995" s="21" t="s">
        <v>71</v>
      </c>
      <c r="B995" s="13" t="s">
        <v>26</v>
      </c>
      <c r="C995" s="5">
        <f>January!C995+February!C995+March!C995+April!C995+May!C995+June!C995+July!C995+August!C995+September!C995+October!C995+November!C995+December!C995</f>
        <v>0</v>
      </c>
      <c r="D995" s="5">
        <f>January!D995+February!D995+March!D995+April!D995+May!D995+June!D995+July!D995+August!D995+September!D995+October!D995+November!D995+December!D995</f>
        <v>0</v>
      </c>
      <c r="E995" s="5">
        <f>January!E995+February!E995+March!E995+April!E995+May!E995+June!E995+July!E995+August!E995+September!E995+October!E995+November!E995+December!E995</f>
        <v>0</v>
      </c>
      <c r="F995" s="5">
        <f>January!F995+February!F995+March!F995+April!F995+May!F995+June!F995+July!F995+August!F995+September!F995+October!F995+November!F995+December!F995</f>
        <v>0</v>
      </c>
      <c r="G995" s="5">
        <f>January!G995+February!G995+March!G995+April!G995+May!G995+June!G995+July!G995+August!G995+September!G995+October!G995+November!G995+December!G995</f>
        <v>0</v>
      </c>
    </row>
    <row r="996" spans="1:7" ht="30" customHeight="1" x14ac:dyDescent="0.25">
      <c r="A996" s="22" t="s">
        <v>71</v>
      </c>
      <c r="B996" s="14" t="s">
        <v>27</v>
      </c>
      <c r="C996" s="6">
        <f>January!C996+February!C996+March!C996+April!C996+May!C996+June!C996+July!C996+August!C996+September!C996+October!C996+November!C996+December!C996</f>
        <v>0</v>
      </c>
      <c r="D996" s="6">
        <f>January!D996+February!D996+March!D996+April!D996+May!D996+June!D996+July!D996+August!D996+September!D996+October!D996+November!D996+December!D996</f>
        <v>0</v>
      </c>
      <c r="E996" s="6">
        <f>January!E996+February!E996+March!E996+April!E996+May!E996+June!E996+July!E996+August!E996+September!E996+October!E996+November!E996+December!E996</f>
        <v>0</v>
      </c>
      <c r="F996" s="6">
        <f>January!F996+February!F996+March!F996+April!F996+May!F996+June!F996+July!F996+August!F996+September!F996+October!F996+November!F996+December!F996</f>
        <v>0</v>
      </c>
      <c r="G996" s="6">
        <f>January!G996+February!G996+March!G996+April!G996+May!G996+June!G996+July!G996+August!G996+September!G996+October!G996+November!G996+December!G996</f>
        <v>0</v>
      </c>
    </row>
    <row r="997" spans="1:7" ht="30" customHeight="1" x14ac:dyDescent="0.25">
      <c r="A997" s="21" t="s">
        <v>71</v>
      </c>
      <c r="B997" s="13" t="s">
        <v>28</v>
      </c>
      <c r="C997" s="5">
        <f>January!C997+February!C997+March!C997+April!C997+May!C997+June!C997+July!C997+August!C997+September!C997+October!C997+November!C997+December!C997</f>
        <v>0</v>
      </c>
      <c r="D997" s="5">
        <f>January!D997+February!D997+March!D997+April!D997+May!D997+June!D997+July!D997+August!D997+September!D997+October!D997+November!D997+December!D997</f>
        <v>0</v>
      </c>
      <c r="E997" s="5">
        <f>January!E997+February!E997+March!E997+April!E997+May!E997+June!E997+July!E997+August!E997+September!E997+October!E997+November!E997+December!E997</f>
        <v>0</v>
      </c>
      <c r="F997" s="5">
        <f>January!F997+February!F997+March!F997+April!F997+May!F997+June!F997+July!F997+August!F997+September!F997+October!F997+November!F997+December!F997</f>
        <v>0</v>
      </c>
      <c r="G997" s="5">
        <f>January!G997+February!G997+March!G997+April!G997+May!G997+June!G997+July!G997+August!G997+September!G997+October!G997+November!G997+December!G997</f>
        <v>0</v>
      </c>
    </row>
    <row r="998" spans="1:7" ht="30" customHeight="1" x14ac:dyDescent="0.25">
      <c r="A998" s="22" t="s">
        <v>71</v>
      </c>
      <c r="B998" s="14" t="s">
        <v>29</v>
      </c>
      <c r="C998" s="6">
        <f>January!C998+February!C998+March!C998+April!C998+May!C998+June!C998+July!C998+August!C998+September!C998+October!C998+November!C998+December!C998</f>
        <v>0</v>
      </c>
      <c r="D998" s="6">
        <f>January!D998+February!D998+March!D998+April!D998+May!D998+June!D998+July!D998+August!D998+September!D998+October!D998+November!D998+December!D998</f>
        <v>0</v>
      </c>
      <c r="E998" s="6">
        <f>January!E998+February!E998+March!E998+April!E998+May!E998+June!E998+July!E998+August!E998+September!E998+October!E998+November!E998+December!E998</f>
        <v>0</v>
      </c>
      <c r="F998" s="6">
        <f>January!F998+February!F998+March!F998+April!F998+May!F998+June!F998+July!F998+August!F998+September!F998+October!F998+November!F998+December!F998</f>
        <v>0</v>
      </c>
      <c r="G998" s="6">
        <f>January!G998+February!G998+March!G998+April!G998+May!G998+June!G998+July!G998+August!G998+September!G998+October!G998+November!G998+December!G998</f>
        <v>0</v>
      </c>
    </row>
    <row r="999" spans="1:7" ht="30" customHeight="1" x14ac:dyDescent="0.25">
      <c r="A999" s="21" t="s">
        <v>71</v>
      </c>
      <c r="B999" s="13" t="s">
        <v>30</v>
      </c>
      <c r="C999" s="5">
        <f>January!C999+February!C999+March!C999+April!C999+May!C999+June!C999+July!C999+August!C999+September!C999+October!C999+November!C999+December!C999</f>
        <v>0</v>
      </c>
      <c r="D999" s="5">
        <f>January!D999+February!D999+March!D999+April!D999+May!D999+June!D999+July!D999+August!D999+September!D999+October!D999+November!D999+December!D999</f>
        <v>0</v>
      </c>
      <c r="E999" s="5">
        <f>January!E999+February!E999+March!E999+April!E999+May!E999+June!E999+July!E999+August!E999+September!E999+October!E999+November!E999+December!E999</f>
        <v>0</v>
      </c>
      <c r="F999" s="5">
        <f>January!F999+February!F999+March!F999+April!F999+May!F999+June!F999+July!F999+August!F999+September!F999+October!F999+November!F999+December!F999</f>
        <v>0</v>
      </c>
      <c r="G999" s="5">
        <f>January!G999+February!G999+March!G999+April!G999+May!G999+June!G999+July!G999+August!G999+September!G999+October!G999+November!G999+December!G999</f>
        <v>0</v>
      </c>
    </row>
    <row r="1000" spans="1:7" ht="30" customHeight="1" x14ac:dyDescent="0.25">
      <c r="A1000" s="22" t="s">
        <v>71</v>
      </c>
      <c r="B1000" s="14" t="s">
        <v>31</v>
      </c>
      <c r="C1000" s="6">
        <f>January!C1000+February!C1000+March!C1000+April!C1000+May!C1000+June!C1000+July!C1000+August!C1000+September!C1000+October!C1000+November!C1000+December!C1000</f>
        <v>0</v>
      </c>
      <c r="D1000" s="6">
        <f>January!D1000+February!D1000+March!D1000+April!D1000+May!D1000+June!D1000+July!D1000+August!D1000+September!D1000+October!D1000+November!D1000+December!D1000</f>
        <v>0</v>
      </c>
      <c r="E1000" s="6">
        <f>January!E1000+February!E1000+March!E1000+April!E1000+May!E1000+June!E1000+July!E1000+August!E1000+September!E1000+October!E1000+November!E1000+December!E1000</f>
        <v>0</v>
      </c>
      <c r="F1000" s="6">
        <f>January!F1000+February!F1000+March!F1000+April!F1000+May!F1000+June!F1000+July!F1000+August!F1000+September!F1000+October!F1000+November!F1000+December!F1000</f>
        <v>0</v>
      </c>
      <c r="G1000" s="6">
        <f>January!G1000+February!G1000+March!G1000+April!G1000+May!G1000+June!G1000+July!G1000+August!G1000+September!G1000+October!G1000+November!G1000+December!G1000</f>
        <v>0</v>
      </c>
    </row>
    <row r="1001" spans="1:7" ht="30" customHeight="1" x14ac:dyDescent="0.25">
      <c r="A1001" s="21" t="s">
        <v>71</v>
      </c>
      <c r="B1001" s="13" t="s">
        <v>32</v>
      </c>
      <c r="C1001" s="5">
        <f>January!C1001+February!C1001+March!C1001+April!C1001+May!C1001+June!C1001+July!C1001+August!C1001+September!C1001+October!C1001+November!C1001+December!C1001</f>
        <v>0</v>
      </c>
      <c r="D1001" s="5">
        <f>January!D1001+February!D1001+March!D1001+April!D1001+May!D1001+June!D1001+July!D1001+August!D1001+September!D1001+October!D1001+November!D1001+December!D1001</f>
        <v>0</v>
      </c>
      <c r="E1001" s="5">
        <f>January!E1001+February!E1001+March!E1001+April!E1001+May!E1001+June!E1001+July!E1001+August!E1001+September!E1001+October!E1001+November!E1001+December!E1001</f>
        <v>0</v>
      </c>
      <c r="F1001" s="5">
        <f>January!F1001+February!F1001+March!F1001+April!F1001+May!F1001+June!F1001+July!F1001+August!F1001+September!F1001+October!F1001+November!F1001+December!F1001</f>
        <v>0</v>
      </c>
      <c r="G1001" s="5">
        <f>January!G1001+February!G1001+March!G1001+April!G1001+May!G1001+June!G1001+July!G1001+August!G1001+September!G1001+October!G1001+November!G1001+December!G1001</f>
        <v>0</v>
      </c>
    </row>
    <row r="1002" spans="1:7" ht="30" customHeight="1" x14ac:dyDescent="0.25">
      <c r="A1002" s="22" t="s">
        <v>71</v>
      </c>
      <c r="B1002" s="14" t="s">
        <v>33</v>
      </c>
      <c r="C1002" s="6">
        <f>January!C1002+February!C1002+March!C1002+April!C1002+May!C1002+June!C1002+July!C1002+August!C1002+September!C1002+October!C1002+November!C1002+December!C1002</f>
        <v>3</v>
      </c>
      <c r="D1002" s="6">
        <f>January!D1002+February!D1002+March!D1002+April!D1002+May!D1002+June!D1002+July!D1002+August!D1002+September!D1002+October!D1002+November!D1002+December!D1002</f>
        <v>0</v>
      </c>
      <c r="E1002" s="6">
        <f>January!E1002+February!E1002+March!E1002+April!E1002+May!E1002+June!E1002+July!E1002+August!E1002+September!E1002+October!E1002+November!E1002+December!E1002</f>
        <v>3</v>
      </c>
      <c r="F1002" s="6">
        <f>January!F1002+February!F1002+March!F1002+April!F1002+May!F1002+June!F1002+July!F1002+August!F1002+September!F1002+October!F1002+November!F1002+December!F1002</f>
        <v>0</v>
      </c>
      <c r="G1002" s="6">
        <f>January!G1002+February!G1002+March!G1002+April!G1002+May!G1002+June!G1002+July!G1002+August!G1002+September!G1002+October!G1002+November!G1002+December!G1002</f>
        <v>0</v>
      </c>
    </row>
    <row r="1003" spans="1:7" ht="30" customHeight="1" x14ac:dyDescent="0.25">
      <c r="A1003" s="21" t="s">
        <v>71</v>
      </c>
      <c r="B1003" s="13" t="s">
        <v>34</v>
      </c>
      <c r="C1003" s="5">
        <f>January!C1003+February!C1003+March!C1003+April!C1003+May!C1003+June!C1003+July!C1003+August!C1003+September!C1003+October!C1003+November!C1003+December!C1003</f>
        <v>0</v>
      </c>
      <c r="D1003" s="5">
        <f>January!D1003+February!D1003+March!D1003+April!D1003+May!D1003+June!D1003+July!D1003+August!D1003+September!D1003+October!D1003+November!D1003+December!D1003</f>
        <v>0</v>
      </c>
      <c r="E1003" s="5">
        <f>January!E1003+February!E1003+March!E1003+April!E1003+May!E1003+June!E1003+July!E1003+August!E1003+September!E1003+October!E1003+November!E1003+December!E1003</f>
        <v>0</v>
      </c>
      <c r="F1003" s="5">
        <f>January!F1003+February!F1003+March!F1003+April!F1003+May!F1003+June!F1003+July!F1003+August!F1003+September!F1003+October!F1003+November!F1003+December!F1003</f>
        <v>0</v>
      </c>
      <c r="G1003" s="5">
        <f>January!G1003+February!G1003+March!G1003+April!G1003+May!G1003+June!G1003+July!G1003+August!G1003+September!G1003+October!G1003+November!G1003+December!G1003</f>
        <v>0</v>
      </c>
    </row>
    <row r="1004" spans="1:7" ht="30" customHeight="1" x14ac:dyDescent="0.25">
      <c r="A1004" s="22" t="s">
        <v>71</v>
      </c>
      <c r="B1004" s="14" t="s">
        <v>35</v>
      </c>
      <c r="C1004" s="6">
        <f>January!C1004+February!C1004+March!C1004+April!C1004+May!C1004+June!C1004+July!C1004+August!C1004+September!C1004+October!C1004+November!C1004+December!C1004</f>
        <v>2</v>
      </c>
      <c r="D1004" s="6">
        <f>January!D1004+February!D1004+March!D1004+April!D1004+May!D1004+June!D1004+July!D1004+August!D1004+September!D1004+October!D1004+November!D1004+December!D1004</f>
        <v>2</v>
      </c>
      <c r="E1004" s="6">
        <f>January!E1004+February!E1004+March!E1004+April!E1004+May!E1004+June!E1004+July!E1004+August!E1004+September!E1004+October!E1004+November!E1004+December!E1004</f>
        <v>0</v>
      </c>
      <c r="F1004" s="6">
        <f>January!F1004+February!F1004+March!F1004+April!F1004+May!F1004+June!F1004+July!F1004+August!F1004+September!F1004+October!F1004+November!F1004+December!F1004</f>
        <v>0</v>
      </c>
      <c r="G1004" s="6">
        <f>January!G1004+February!G1004+March!G1004+April!G1004+May!G1004+June!G1004+July!G1004+August!G1004+September!G1004+October!G1004+November!G1004+December!G1004</f>
        <v>0</v>
      </c>
    </row>
    <row r="1005" spans="1:7" ht="30" customHeight="1" x14ac:dyDescent="0.25">
      <c r="A1005" s="21" t="s">
        <v>71</v>
      </c>
      <c r="B1005" s="13" t="s">
        <v>36</v>
      </c>
      <c r="C1005" s="5">
        <f>January!C1005+February!C1005+March!C1005+April!C1005+May!C1005+June!C1005+July!C1005+August!C1005+September!C1005+October!C1005+November!C1005+December!C1005</f>
        <v>143</v>
      </c>
      <c r="D1005" s="5">
        <f>January!D1005+February!D1005+March!D1005+April!D1005+May!D1005+June!D1005+July!D1005+August!D1005+September!D1005+October!D1005+November!D1005+December!D1005</f>
        <v>85</v>
      </c>
      <c r="E1005" s="5">
        <f>January!E1005+February!E1005+March!E1005+April!E1005+May!E1005+June!E1005+July!E1005+August!E1005+September!E1005+October!E1005+November!E1005+December!E1005</f>
        <v>31</v>
      </c>
      <c r="F1005" s="5">
        <f>January!F1005+February!F1005+March!F1005+April!F1005+May!F1005+June!F1005+July!F1005+August!F1005+September!F1005+October!F1005+November!F1005+December!F1005</f>
        <v>27</v>
      </c>
      <c r="G1005" s="5">
        <f>January!G1005+February!G1005+March!G1005+April!G1005+May!G1005+June!G1005+July!G1005+August!G1005+September!G1005+October!G1005+November!G1005+December!G1005</f>
        <v>0</v>
      </c>
    </row>
    <row r="1006" spans="1:7" ht="30" customHeight="1" x14ac:dyDescent="0.25">
      <c r="A1006" s="22" t="s">
        <v>71</v>
      </c>
      <c r="B1006" s="14" t="s">
        <v>37</v>
      </c>
      <c r="C1006" s="6">
        <f>January!C1006+February!C1006+March!C1006+April!C1006+May!C1006+June!C1006+July!C1006+August!C1006+September!C1006+October!C1006+November!C1006+December!C1006</f>
        <v>0</v>
      </c>
      <c r="D1006" s="6">
        <f>January!D1006+February!D1006+March!D1006+April!D1006+May!D1006+June!D1006+July!D1006+August!D1006+September!D1006+October!D1006+November!D1006+December!D1006</f>
        <v>0</v>
      </c>
      <c r="E1006" s="6">
        <f>January!E1006+February!E1006+March!E1006+April!E1006+May!E1006+June!E1006+July!E1006+August!E1006+September!E1006+October!E1006+November!E1006+December!E1006</f>
        <v>0</v>
      </c>
      <c r="F1006" s="6">
        <f>January!F1006+February!F1006+March!F1006+April!F1006+May!F1006+June!F1006+July!F1006+August!F1006+September!F1006+October!F1006+November!F1006+December!F1006</f>
        <v>0</v>
      </c>
      <c r="G1006" s="6">
        <f>January!G1006+February!G1006+March!G1006+April!G1006+May!G1006+June!G1006+July!G1006+August!G1006+September!G1006+October!G1006+November!G1006+December!G1006</f>
        <v>0</v>
      </c>
    </row>
    <row r="1007" spans="1:7" ht="30" customHeight="1" x14ac:dyDescent="0.25">
      <c r="A1007" s="21" t="s">
        <v>71</v>
      </c>
      <c r="B1007" s="13" t="s">
        <v>38</v>
      </c>
      <c r="C1007" s="5">
        <f>January!C1007+February!C1007+March!C1007+April!C1007+May!C1007+June!C1007+July!C1007+August!C1007+September!C1007+October!C1007+November!C1007+December!C1007</f>
        <v>97</v>
      </c>
      <c r="D1007" s="5">
        <f>January!D1007+February!D1007+March!D1007+April!D1007+May!D1007+June!D1007+July!D1007+August!D1007+September!D1007+October!D1007+November!D1007+December!D1007</f>
        <v>96</v>
      </c>
      <c r="E1007" s="5">
        <f>January!E1007+February!E1007+March!E1007+April!E1007+May!E1007+June!E1007+July!E1007+August!E1007+September!E1007+October!E1007+November!E1007+December!E1007</f>
        <v>0</v>
      </c>
      <c r="F1007" s="5">
        <f>January!F1007+February!F1007+March!F1007+April!F1007+May!F1007+June!F1007+July!F1007+August!F1007+September!F1007+October!F1007+November!F1007+December!F1007</f>
        <v>1</v>
      </c>
      <c r="G1007" s="5">
        <f>January!G1007+February!G1007+March!G1007+April!G1007+May!G1007+June!G1007+July!G1007+August!G1007+September!G1007+October!G1007+November!G1007+December!G1007</f>
        <v>0</v>
      </c>
    </row>
    <row r="1008" spans="1:7" ht="30" customHeight="1" x14ac:dyDescent="0.25">
      <c r="A1008" s="22" t="s">
        <v>71</v>
      </c>
      <c r="B1008" s="14" t="s">
        <v>39</v>
      </c>
      <c r="C1008" s="6">
        <f>January!C1008+February!C1008+March!C1008+April!C1008+May!C1008+June!C1008+July!C1008+August!C1008+September!C1008+October!C1008+November!C1008+December!C1008</f>
        <v>0</v>
      </c>
      <c r="D1008" s="6">
        <f>January!D1008+February!D1008+March!D1008+April!D1008+May!D1008+June!D1008+July!D1008+August!D1008+September!D1008+October!D1008+November!D1008+December!D1008</f>
        <v>0</v>
      </c>
      <c r="E1008" s="6">
        <f>January!E1008+February!E1008+March!E1008+April!E1008+May!E1008+June!E1008+July!E1008+August!E1008+September!E1008+October!E1008+November!E1008+December!E1008</f>
        <v>0</v>
      </c>
      <c r="F1008" s="6">
        <f>January!F1008+February!F1008+March!F1008+April!F1008+May!F1008+June!F1008+July!F1008+August!F1008+September!F1008+October!F1008+November!F1008+December!F1008</f>
        <v>0</v>
      </c>
      <c r="G1008" s="6">
        <f>January!G1008+February!G1008+March!G1008+April!G1008+May!G1008+June!G1008+July!G1008+August!G1008+September!G1008+October!G1008+November!G1008+December!G1008</f>
        <v>0</v>
      </c>
    </row>
    <row r="1009" spans="1:7" ht="30" customHeight="1" x14ac:dyDescent="0.25">
      <c r="A1009" s="21" t="s">
        <v>71</v>
      </c>
      <c r="B1009" s="13" t="s">
        <v>40</v>
      </c>
      <c r="C1009" s="5">
        <f>January!C1009+February!C1009+March!C1009+April!C1009+May!C1009+June!C1009+July!C1009+August!C1009+September!C1009+October!C1009+November!C1009+December!C1009</f>
        <v>0</v>
      </c>
      <c r="D1009" s="5">
        <f>January!D1009+February!D1009+March!D1009+April!D1009+May!D1009+June!D1009+July!D1009+August!D1009+September!D1009+October!D1009+November!D1009+December!D1009</f>
        <v>0</v>
      </c>
      <c r="E1009" s="5">
        <f>January!E1009+February!E1009+March!E1009+April!E1009+May!E1009+June!E1009+July!E1009+August!E1009+September!E1009+October!E1009+November!E1009+December!E1009</f>
        <v>0</v>
      </c>
      <c r="F1009" s="5">
        <f>January!F1009+February!F1009+March!F1009+April!F1009+May!F1009+June!F1009+July!F1009+August!F1009+September!F1009+October!F1009+November!F1009+December!F1009</f>
        <v>0</v>
      </c>
      <c r="G1009" s="5">
        <f>January!G1009+February!G1009+March!G1009+April!G1009+May!G1009+June!G1009+July!G1009+August!G1009+September!G1009+October!G1009+November!G1009+December!G1009</f>
        <v>0</v>
      </c>
    </row>
    <row r="1010" spans="1:7" ht="30" customHeight="1" x14ac:dyDescent="0.25">
      <c r="A1010" s="22" t="s">
        <v>71</v>
      </c>
      <c r="B1010" s="14" t="s">
        <v>41</v>
      </c>
      <c r="C1010" s="6">
        <f>January!C1010+February!C1010+March!C1010+April!C1010+May!C1010+June!C1010+July!C1010+August!C1010+September!C1010+October!C1010+November!C1010+December!C1010</f>
        <v>0</v>
      </c>
      <c r="D1010" s="6">
        <f>January!D1010+February!D1010+March!D1010+April!D1010+May!D1010+June!D1010+July!D1010+August!D1010+September!D1010+October!D1010+November!D1010+December!D1010</f>
        <v>0</v>
      </c>
      <c r="E1010" s="6">
        <f>January!E1010+February!E1010+March!E1010+April!E1010+May!E1010+June!E1010+July!E1010+August!E1010+September!E1010+October!E1010+November!E1010+December!E1010</f>
        <v>0</v>
      </c>
      <c r="F1010" s="6">
        <f>January!F1010+February!F1010+March!F1010+April!F1010+May!F1010+June!F1010+July!F1010+August!F1010+September!F1010+October!F1010+November!F1010+December!F1010</f>
        <v>0</v>
      </c>
      <c r="G1010" s="6">
        <f>January!G1010+February!G1010+March!G1010+April!G1010+May!G1010+June!G1010+July!G1010+August!G1010+September!G1010+October!G1010+November!G1010+December!G1010</f>
        <v>0</v>
      </c>
    </row>
    <row r="1011" spans="1:7" ht="30" customHeight="1" x14ac:dyDescent="0.25">
      <c r="A1011" s="21" t="s">
        <v>71</v>
      </c>
      <c r="B1011" s="13" t="s">
        <v>42</v>
      </c>
      <c r="C1011" s="5">
        <f>January!C1011+February!C1011+March!C1011+April!C1011+May!C1011+June!C1011+July!C1011+August!C1011+September!C1011+October!C1011+November!C1011+December!C1011</f>
        <v>0</v>
      </c>
      <c r="D1011" s="5">
        <f>January!D1011+February!D1011+March!D1011+April!D1011+May!D1011+June!D1011+July!D1011+August!D1011+September!D1011+October!D1011+November!D1011+December!D1011</f>
        <v>0</v>
      </c>
      <c r="E1011" s="5">
        <f>January!E1011+February!E1011+March!E1011+April!E1011+May!E1011+June!E1011+July!E1011+August!E1011+September!E1011+October!E1011+November!E1011+December!E1011</f>
        <v>0</v>
      </c>
      <c r="F1011" s="5">
        <f>January!F1011+February!F1011+March!F1011+April!F1011+May!F1011+June!F1011+July!F1011+August!F1011+September!F1011+October!F1011+November!F1011+December!F1011</f>
        <v>0</v>
      </c>
      <c r="G1011" s="5">
        <f>January!G1011+February!G1011+March!G1011+April!G1011+May!G1011+June!G1011+July!G1011+August!G1011+September!G1011+October!G1011+November!G1011+December!G1011</f>
        <v>0</v>
      </c>
    </row>
    <row r="1012" spans="1:7" ht="30" customHeight="1" x14ac:dyDescent="0.25">
      <c r="A1012" s="22" t="s">
        <v>71</v>
      </c>
      <c r="B1012" s="14" t="s">
        <v>43</v>
      </c>
      <c r="C1012" s="6">
        <f>January!C1012+February!C1012+March!C1012+April!C1012+May!C1012+June!C1012+July!C1012+August!C1012+September!C1012+October!C1012+November!C1012+December!C1012</f>
        <v>0</v>
      </c>
      <c r="D1012" s="6">
        <f>January!D1012+February!D1012+March!D1012+April!D1012+May!D1012+June!D1012+July!D1012+August!D1012+September!D1012+October!D1012+November!D1012+December!D1012</f>
        <v>0</v>
      </c>
      <c r="E1012" s="6">
        <f>January!E1012+February!E1012+March!E1012+April!E1012+May!E1012+June!E1012+July!E1012+August!E1012+September!E1012+October!E1012+November!E1012+December!E1012</f>
        <v>0</v>
      </c>
      <c r="F1012" s="6">
        <f>January!F1012+February!F1012+March!F1012+April!F1012+May!F1012+June!F1012+July!F1012+August!F1012+September!F1012+October!F1012+November!F1012+December!F1012</f>
        <v>0</v>
      </c>
      <c r="G1012" s="6">
        <f>January!G1012+February!G1012+March!G1012+April!G1012+May!G1012+June!G1012+July!G1012+August!G1012+September!G1012+October!G1012+November!G1012+December!G1012</f>
        <v>0</v>
      </c>
    </row>
    <row r="1013" spans="1:7" ht="30" customHeight="1" x14ac:dyDescent="0.25">
      <c r="A1013" s="21" t="s">
        <v>71</v>
      </c>
      <c r="B1013" s="13" t="s">
        <v>44</v>
      </c>
      <c r="C1013" s="5">
        <f>January!C1013+February!C1013+March!C1013+April!C1013+May!C1013+June!C1013+July!C1013+August!C1013+September!C1013+October!C1013+November!C1013+December!C1013</f>
        <v>0</v>
      </c>
      <c r="D1013" s="5">
        <f>January!D1013+February!D1013+March!D1013+April!D1013+May!D1013+June!D1013+July!D1013+August!D1013+September!D1013+October!D1013+November!D1013+December!D1013</f>
        <v>0</v>
      </c>
      <c r="E1013" s="5">
        <f>January!E1013+February!E1013+March!E1013+April!E1013+May!E1013+June!E1013+July!E1013+August!E1013+September!E1013+October!E1013+November!E1013+December!E1013</f>
        <v>0</v>
      </c>
      <c r="F1013" s="5">
        <f>January!F1013+February!F1013+March!F1013+April!F1013+May!F1013+June!F1013+July!F1013+August!F1013+September!F1013+October!F1013+November!F1013+December!F1013</f>
        <v>0</v>
      </c>
      <c r="G1013" s="5">
        <f>January!G1013+February!G1013+March!G1013+April!G1013+May!G1013+June!G1013+July!G1013+August!G1013+September!G1013+October!G1013+November!G1013+December!G1013</f>
        <v>0</v>
      </c>
    </row>
    <row r="1014" spans="1:7" ht="30" customHeight="1" x14ac:dyDescent="0.25">
      <c r="A1014" s="22" t="s">
        <v>71</v>
      </c>
      <c r="B1014" s="14" t="s">
        <v>45</v>
      </c>
      <c r="C1014" s="6">
        <f>January!C1014+February!C1014+March!C1014+April!C1014+May!C1014+June!C1014+July!C1014+August!C1014+September!C1014+October!C1014+November!C1014+December!C1014</f>
        <v>16</v>
      </c>
      <c r="D1014" s="6">
        <f>January!D1014+February!D1014+March!D1014+April!D1014+May!D1014+June!D1014+July!D1014+August!D1014+September!D1014+October!D1014+November!D1014+December!D1014</f>
        <v>16</v>
      </c>
      <c r="E1014" s="6">
        <f>January!E1014+February!E1014+March!E1014+April!E1014+May!E1014+June!E1014+July!E1014+August!E1014+September!E1014+October!E1014+November!E1014+December!E1014</f>
        <v>0</v>
      </c>
      <c r="F1014" s="6">
        <f>January!F1014+February!F1014+March!F1014+April!F1014+May!F1014+June!F1014+July!F1014+August!F1014+September!F1014+October!F1014+November!F1014+December!F1014</f>
        <v>0</v>
      </c>
      <c r="G1014" s="6">
        <f>January!G1014+February!G1014+March!G1014+April!G1014+May!G1014+June!G1014+July!G1014+August!G1014+September!G1014+October!G1014+November!G1014+December!G1014</f>
        <v>0</v>
      </c>
    </row>
    <row r="1015" spans="1:7" ht="30" customHeight="1" x14ac:dyDescent="0.25">
      <c r="A1015" s="21" t="s">
        <v>71</v>
      </c>
      <c r="B1015" s="13" t="s">
        <v>46</v>
      </c>
      <c r="C1015" s="5">
        <f>January!C1015+February!C1015+March!C1015+April!C1015+May!C1015+June!C1015+July!C1015+August!C1015+September!C1015+October!C1015+November!C1015+December!C1015</f>
        <v>0</v>
      </c>
      <c r="D1015" s="5">
        <f>January!D1015+February!D1015+March!D1015+April!D1015+May!D1015+June!D1015+July!D1015+August!D1015+September!D1015+October!D1015+November!D1015+December!D1015</f>
        <v>0</v>
      </c>
      <c r="E1015" s="5">
        <f>January!E1015+February!E1015+March!E1015+April!E1015+May!E1015+June!E1015+July!E1015+August!E1015+September!E1015+October!E1015+November!E1015+December!E1015</f>
        <v>0</v>
      </c>
      <c r="F1015" s="5">
        <f>January!F1015+February!F1015+March!F1015+April!F1015+May!F1015+June!F1015+July!F1015+August!F1015+September!F1015+October!F1015+November!F1015+December!F1015</f>
        <v>0</v>
      </c>
      <c r="G1015" s="5">
        <f>January!G1015+February!G1015+March!G1015+April!G1015+May!G1015+June!G1015+July!G1015+August!G1015+September!G1015+October!G1015+November!G1015+December!G1015</f>
        <v>0</v>
      </c>
    </row>
    <row r="1016" spans="1:7" ht="30" customHeight="1" x14ac:dyDescent="0.25">
      <c r="A1016" s="19" t="s">
        <v>72</v>
      </c>
      <c r="B1016" s="11" t="s">
        <v>8</v>
      </c>
      <c r="C1016" s="3">
        <f>January!C1016+February!C1016+March!C1016+April!C1016+May!C1016+June!C1016+July!C1016+August!C1016+September!C1016+October!C1016+November!C1016+December!C1016</f>
        <v>1687</v>
      </c>
      <c r="D1016" s="3">
        <f>January!D1016+February!D1016+March!D1016+April!D1016+May!D1016+June!D1016+July!D1016+August!D1016+September!D1016+October!D1016+November!D1016+December!D1016</f>
        <v>668</v>
      </c>
      <c r="E1016" s="3">
        <f>January!E1016+February!E1016+March!E1016+April!E1016+May!E1016+June!E1016+July!E1016+August!E1016+September!E1016+October!E1016+November!E1016+December!E1016</f>
        <v>47</v>
      </c>
      <c r="F1016" s="3">
        <f>January!F1016+February!F1016+March!F1016+April!F1016+May!F1016+June!F1016+July!F1016+August!F1016+September!F1016+October!F1016+November!F1016+December!F1016</f>
        <v>972</v>
      </c>
      <c r="G1016" s="3">
        <f>January!G1016+February!G1016+March!G1016+April!G1016+May!G1016+June!G1016+July!G1016+August!G1016+September!G1016+October!G1016+November!G1016+December!G1016</f>
        <v>0</v>
      </c>
    </row>
    <row r="1017" spans="1:7" ht="30" customHeight="1" x14ac:dyDescent="0.25">
      <c r="A1017" s="20" t="s">
        <v>72</v>
      </c>
      <c r="B1017" s="12" t="s">
        <v>9</v>
      </c>
      <c r="C1017" s="4">
        <f>January!C1017+February!C1017+March!C1017+April!C1017+May!C1017+June!C1017+July!C1017+August!C1017+September!C1017+October!C1017+November!C1017+December!C1017</f>
        <v>0</v>
      </c>
      <c r="D1017" s="4">
        <f>January!D1017+February!D1017+March!D1017+April!D1017+May!D1017+June!D1017+July!D1017+August!D1017+September!D1017+October!D1017+November!D1017+December!D1017</f>
        <v>0</v>
      </c>
      <c r="E1017" s="4">
        <f>January!E1017+February!E1017+March!E1017+April!E1017+May!E1017+June!E1017+July!E1017+August!E1017+September!E1017+October!E1017+November!E1017+December!E1017</f>
        <v>0</v>
      </c>
      <c r="F1017" s="4">
        <f>January!F1017+February!F1017+March!F1017+April!F1017+May!F1017+June!F1017+July!F1017+August!F1017+September!F1017+October!F1017+November!F1017+December!F1017</f>
        <v>0</v>
      </c>
      <c r="G1017" s="4">
        <f>January!G1017+February!G1017+March!G1017+April!G1017+May!G1017+June!G1017+July!G1017+August!G1017+September!G1017+October!G1017+November!G1017+December!G1017</f>
        <v>0</v>
      </c>
    </row>
    <row r="1018" spans="1:7" ht="30" customHeight="1" x14ac:dyDescent="0.25">
      <c r="A1018" s="19" t="s">
        <v>72</v>
      </c>
      <c r="B1018" s="11" t="s">
        <v>10</v>
      </c>
      <c r="C1018" s="3">
        <f>January!C1018+February!C1018+March!C1018+April!C1018+May!C1018+June!C1018+July!C1018+August!C1018+September!C1018+October!C1018+November!C1018+December!C1018</f>
        <v>0</v>
      </c>
      <c r="D1018" s="3">
        <f>January!D1018+February!D1018+March!D1018+April!D1018+May!D1018+June!D1018+July!D1018+August!D1018+September!D1018+October!D1018+November!D1018+December!D1018</f>
        <v>0</v>
      </c>
      <c r="E1018" s="3">
        <f>January!E1018+February!E1018+March!E1018+April!E1018+May!E1018+June!E1018+July!E1018+August!E1018+September!E1018+October!E1018+November!E1018+December!E1018</f>
        <v>0</v>
      </c>
      <c r="F1018" s="3">
        <f>January!F1018+February!F1018+March!F1018+April!F1018+May!F1018+June!F1018+July!F1018+August!F1018+September!F1018+October!F1018+November!F1018+December!F1018</f>
        <v>0</v>
      </c>
      <c r="G1018" s="3">
        <f>January!G1018+February!G1018+March!G1018+April!G1018+May!G1018+June!G1018+July!G1018+August!G1018+September!G1018+October!G1018+November!G1018+December!G1018</f>
        <v>0</v>
      </c>
    </row>
    <row r="1019" spans="1:7" ht="30" customHeight="1" x14ac:dyDescent="0.25">
      <c r="A1019" s="20" t="s">
        <v>72</v>
      </c>
      <c r="B1019" s="12" t="s">
        <v>11</v>
      </c>
      <c r="C1019" s="4">
        <f>January!C1019+February!C1019+March!C1019+April!C1019+May!C1019+June!C1019+July!C1019+August!C1019+September!C1019+October!C1019+November!C1019+December!C1019</f>
        <v>0</v>
      </c>
      <c r="D1019" s="4">
        <f>January!D1019+February!D1019+March!D1019+April!D1019+May!D1019+June!D1019+July!D1019+August!D1019+September!D1019+October!D1019+November!D1019+December!D1019</f>
        <v>0</v>
      </c>
      <c r="E1019" s="4">
        <f>January!E1019+February!E1019+March!E1019+April!E1019+May!E1019+June!E1019+July!E1019+August!E1019+September!E1019+October!E1019+November!E1019+December!E1019</f>
        <v>0</v>
      </c>
      <c r="F1019" s="4">
        <f>January!F1019+February!F1019+March!F1019+April!F1019+May!F1019+June!F1019+July!F1019+August!F1019+September!F1019+October!F1019+November!F1019+December!F1019</f>
        <v>0</v>
      </c>
      <c r="G1019" s="4">
        <f>January!G1019+February!G1019+March!G1019+April!G1019+May!G1019+June!G1019+July!G1019+August!G1019+September!G1019+October!G1019+November!G1019+December!G1019</f>
        <v>0</v>
      </c>
    </row>
    <row r="1020" spans="1:7" ht="30" customHeight="1" x14ac:dyDescent="0.25">
      <c r="A1020" s="19" t="s">
        <v>72</v>
      </c>
      <c r="B1020" s="11" t="s">
        <v>12</v>
      </c>
      <c r="C1020" s="3">
        <f>January!C1020+February!C1020+March!C1020+April!C1020+May!C1020+June!C1020+July!C1020+August!C1020+September!C1020+October!C1020+November!C1020+December!C1020</f>
        <v>0</v>
      </c>
      <c r="D1020" s="3">
        <f>January!D1020+February!D1020+March!D1020+April!D1020+May!D1020+June!D1020+July!D1020+August!D1020+September!D1020+October!D1020+November!D1020+December!D1020</f>
        <v>0</v>
      </c>
      <c r="E1020" s="3">
        <f>January!E1020+February!E1020+March!E1020+April!E1020+May!E1020+June!E1020+July!E1020+August!E1020+September!E1020+October!E1020+November!E1020+December!E1020</f>
        <v>0</v>
      </c>
      <c r="F1020" s="3">
        <f>January!F1020+February!F1020+March!F1020+April!F1020+May!F1020+June!F1020+July!F1020+August!F1020+September!F1020+October!F1020+November!F1020+December!F1020</f>
        <v>0</v>
      </c>
      <c r="G1020" s="3">
        <f>January!G1020+February!G1020+March!G1020+April!G1020+May!G1020+June!G1020+July!G1020+August!G1020+September!G1020+October!G1020+November!G1020+December!G1020</f>
        <v>0</v>
      </c>
    </row>
    <row r="1021" spans="1:7" ht="30" customHeight="1" x14ac:dyDescent="0.25">
      <c r="A1021" s="20" t="s">
        <v>72</v>
      </c>
      <c r="B1021" s="12" t="s">
        <v>13</v>
      </c>
      <c r="C1021" s="4">
        <f>January!C1021+February!C1021+March!C1021+April!C1021+May!C1021+June!C1021+July!C1021+August!C1021+September!C1021+October!C1021+November!C1021+December!C1021</f>
        <v>14</v>
      </c>
      <c r="D1021" s="4">
        <f>January!D1021+February!D1021+March!D1021+April!D1021+May!D1021+June!D1021+July!D1021+August!D1021+September!D1021+October!D1021+November!D1021+December!D1021</f>
        <v>14</v>
      </c>
      <c r="E1021" s="4">
        <f>January!E1021+February!E1021+March!E1021+April!E1021+May!E1021+June!E1021+July!E1021+August!E1021+September!E1021+October!E1021+November!E1021+December!E1021</f>
        <v>0</v>
      </c>
      <c r="F1021" s="4">
        <f>January!F1021+February!F1021+March!F1021+April!F1021+May!F1021+June!F1021+July!F1021+August!F1021+September!F1021+October!F1021+November!F1021+December!F1021</f>
        <v>0</v>
      </c>
      <c r="G1021" s="4">
        <f>January!G1021+February!G1021+March!G1021+April!G1021+May!G1021+June!G1021+July!G1021+August!G1021+September!G1021+October!G1021+November!G1021+December!G1021</f>
        <v>0</v>
      </c>
    </row>
    <row r="1022" spans="1:7" ht="30" customHeight="1" x14ac:dyDescent="0.25">
      <c r="A1022" s="19" t="s">
        <v>72</v>
      </c>
      <c r="B1022" s="11" t="s">
        <v>14</v>
      </c>
      <c r="C1022" s="3">
        <f>January!C1022+February!C1022+March!C1022+April!C1022+May!C1022+June!C1022+July!C1022+August!C1022+September!C1022+October!C1022+November!C1022+December!C1022</f>
        <v>260</v>
      </c>
      <c r="D1022" s="3">
        <f>January!D1022+February!D1022+March!D1022+April!D1022+May!D1022+June!D1022+July!D1022+August!D1022+September!D1022+October!D1022+November!D1022+December!D1022</f>
        <v>141</v>
      </c>
      <c r="E1022" s="3">
        <f>January!E1022+February!E1022+March!E1022+April!E1022+May!E1022+June!E1022+July!E1022+August!E1022+September!E1022+October!E1022+November!E1022+December!E1022</f>
        <v>12</v>
      </c>
      <c r="F1022" s="3">
        <f>January!F1022+February!F1022+March!F1022+April!F1022+May!F1022+June!F1022+July!F1022+August!F1022+September!F1022+October!F1022+November!F1022+December!F1022</f>
        <v>107</v>
      </c>
      <c r="G1022" s="3">
        <f>January!G1022+February!G1022+March!G1022+April!G1022+May!G1022+June!G1022+July!G1022+August!G1022+September!G1022+October!G1022+November!G1022+December!G1022</f>
        <v>0</v>
      </c>
    </row>
    <row r="1023" spans="1:7" ht="30" customHeight="1" x14ac:dyDescent="0.25">
      <c r="A1023" s="20" t="s">
        <v>72</v>
      </c>
      <c r="B1023" s="12" t="s">
        <v>15</v>
      </c>
      <c r="C1023" s="4">
        <f>January!C1023+February!C1023+March!C1023+April!C1023+May!C1023+June!C1023+July!C1023+August!C1023+September!C1023+October!C1023+November!C1023+December!C1023</f>
        <v>0</v>
      </c>
      <c r="D1023" s="4">
        <f>January!D1023+February!D1023+March!D1023+April!D1023+May!D1023+June!D1023+July!D1023+August!D1023+September!D1023+October!D1023+November!D1023+December!D1023</f>
        <v>0</v>
      </c>
      <c r="E1023" s="4">
        <f>January!E1023+February!E1023+March!E1023+April!E1023+May!E1023+June!E1023+July!E1023+August!E1023+September!E1023+October!E1023+November!E1023+December!E1023</f>
        <v>0</v>
      </c>
      <c r="F1023" s="4">
        <f>January!F1023+February!F1023+March!F1023+April!F1023+May!F1023+June!F1023+July!F1023+August!F1023+September!F1023+October!F1023+November!F1023+December!F1023</f>
        <v>0</v>
      </c>
      <c r="G1023" s="4">
        <f>January!G1023+February!G1023+March!G1023+April!G1023+May!G1023+June!G1023+July!G1023+August!G1023+September!G1023+October!G1023+November!G1023+December!G1023</f>
        <v>0</v>
      </c>
    </row>
    <row r="1024" spans="1:7" ht="30" customHeight="1" x14ac:dyDescent="0.25">
      <c r="A1024" s="19" t="s">
        <v>72</v>
      </c>
      <c r="B1024" s="11" t="s">
        <v>16</v>
      </c>
      <c r="C1024" s="3">
        <f>January!C1024+February!C1024+March!C1024+April!C1024+May!C1024+June!C1024+July!C1024+August!C1024+September!C1024+October!C1024+November!C1024+December!C1024</f>
        <v>0</v>
      </c>
      <c r="D1024" s="3">
        <f>January!D1024+February!D1024+March!D1024+April!D1024+May!D1024+June!D1024+July!D1024+August!D1024+September!D1024+October!D1024+November!D1024+December!D1024</f>
        <v>0</v>
      </c>
      <c r="E1024" s="3">
        <f>January!E1024+February!E1024+March!E1024+April!E1024+May!E1024+June!E1024+July!E1024+August!E1024+September!E1024+October!E1024+November!E1024+December!E1024</f>
        <v>0</v>
      </c>
      <c r="F1024" s="3">
        <f>January!F1024+February!F1024+March!F1024+April!F1024+May!F1024+June!F1024+July!F1024+August!F1024+September!F1024+October!F1024+November!F1024+December!F1024</f>
        <v>0</v>
      </c>
      <c r="G1024" s="3">
        <f>January!G1024+February!G1024+March!G1024+April!G1024+May!G1024+June!G1024+July!G1024+August!G1024+September!G1024+October!G1024+November!G1024+December!G1024</f>
        <v>0</v>
      </c>
    </row>
    <row r="1025" spans="1:7" ht="30" customHeight="1" x14ac:dyDescent="0.25">
      <c r="A1025" s="20" t="s">
        <v>72</v>
      </c>
      <c r="B1025" s="12" t="s">
        <v>17</v>
      </c>
      <c r="C1025" s="4">
        <f>January!C1025+February!C1025+March!C1025+April!C1025+May!C1025+June!C1025+July!C1025+August!C1025+September!C1025+October!C1025+November!C1025+December!C1025</f>
        <v>0</v>
      </c>
      <c r="D1025" s="4">
        <f>January!D1025+February!D1025+March!D1025+April!D1025+May!D1025+June!D1025+July!D1025+August!D1025+September!D1025+October!D1025+November!D1025+December!D1025</f>
        <v>0</v>
      </c>
      <c r="E1025" s="4">
        <f>January!E1025+February!E1025+March!E1025+April!E1025+May!E1025+June!E1025+July!E1025+August!E1025+September!E1025+October!E1025+November!E1025+December!E1025</f>
        <v>0</v>
      </c>
      <c r="F1025" s="4">
        <f>January!F1025+February!F1025+March!F1025+April!F1025+May!F1025+June!F1025+July!F1025+August!F1025+September!F1025+October!F1025+November!F1025+December!F1025</f>
        <v>0</v>
      </c>
      <c r="G1025" s="4">
        <f>January!G1025+February!G1025+March!G1025+April!G1025+May!G1025+June!G1025+July!G1025+August!G1025+September!G1025+October!G1025+November!G1025+December!G1025</f>
        <v>0</v>
      </c>
    </row>
    <row r="1026" spans="1:7" ht="30" customHeight="1" x14ac:dyDescent="0.25">
      <c r="A1026" s="19" t="s">
        <v>72</v>
      </c>
      <c r="B1026" s="11" t="s">
        <v>18</v>
      </c>
      <c r="C1026" s="3">
        <f>January!C1026+February!C1026+March!C1026+April!C1026+May!C1026+June!C1026+July!C1026+August!C1026+September!C1026+October!C1026+November!C1026+December!C1026</f>
        <v>0</v>
      </c>
      <c r="D1026" s="3">
        <f>January!D1026+February!D1026+March!D1026+April!D1026+May!D1026+June!D1026+July!D1026+August!D1026+September!D1026+October!D1026+November!D1026+December!D1026</f>
        <v>0</v>
      </c>
      <c r="E1026" s="3">
        <f>January!E1026+February!E1026+March!E1026+April!E1026+May!E1026+June!E1026+July!E1026+August!E1026+September!E1026+October!E1026+November!E1026+December!E1026</f>
        <v>0</v>
      </c>
      <c r="F1026" s="3">
        <f>January!F1026+February!F1026+March!F1026+April!F1026+May!F1026+June!F1026+July!F1026+August!F1026+September!F1026+October!F1026+November!F1026+December!F1026</f>
        <v>0</v>
      </c>
      <c r="G1026" s="3">
        <f>January!G1026+February!G1026+March!G1026+April!G1026+May!G1026+June!G1026+July!G1026+August!G1026+September!G1026+October!G1026+November!G1026+December!G1026</f>
        <v>0</v>
      </c>
    </row>
    <row r="1027" spans="1:7" ht="30" customHeight="1" x14ac:dyDescent="0.25">
      <c r="A1027" s="20" t="s">
        <v>72</v>
      </c>
      <c r="B1027" s="12" t="s">
        <v>19</v>
      </c>
      <c r="C1027" s="4">
        <f>January!C1027+February!C1027+March!C1027+April!C1027+May!C1027+June!C1027+July!C1027+August!C1027+September!C1027+October!C1027+November!C1027+December!C1027</f>
        <v>0</v>
      </c>
      <c r="D1027" s="4">
        <f>January!D1027+February!D1027+March!D1027+April!D1027+May!D1027+June!D1027+July!D1027+August!D1027+September!D1027+October!D1027+November!D1027+December!D1027</f>
        <v>0</v>
      </c>
      <c r="E1027" s="4">
        <f>January!E1027+February!E1027+March!E1027+April!E1027+May!E1027+June!E1027+July!E1027+August!E1027+September!E1027+October!E1027+November!E1027+December!E1027</f>
        <v>0</v>
      </c>
      <c r="F1027" s="4">
        <f>January!F1027+February!F1027+March!F1027+April!F1027+May!F1027+June!F1027+July!F1027+August!F1027+September!F1027+October!F1027+November!F1027+December!F1027</f>
        <v>0</v>
      </c>
      <c r="G1027" s="4">
        <f>January!G1027+February!G1027+March!G1027+April!G1027+May!G1027+June!G1027+July!G1027+August!G1027+September!G1027+October!G1027+November!G1027+December!G1027</f>
        <v>0</v>
      </c>
    </row>
    <row r="1028" spans="1:7" ht="30" customHeight="1" x14ac:dyDescent="0.25">
      <c r="A1028" s="19" t="s">
        <v>72</v>
      </c>
      <c r="B1028" s="11" t="s">
        <v>20</v>
      </c>
      <c r="C1028" s="3">
        <f>January!C1028+February!C1028+March!C1028+April!C1028+May!C1028+June!C1028+July!C1028+August!C1028+September!C1028+October!C1028+November!C1028+December!C1028</f>
        <v>0</v>
      </c>
      <c r="D1028" s="3">
        <f>January!D1028+February!D1028+March!D1028+April!D1028+May!D1028+June!D1028+July!D1028+August!D1028+September!D1028+October!D1028+November!D1028+December!D1028</f>
        <v>0</v>
      </c>
      <c r="E1028" s="3">
        <f>January!E1028+February!E1028+March!E1028+April!E1028+May!E1028+June!E1028+July!E1028+August!E1028+September!E1028+October!E1028+November!E1028+December!E1028</f>
        <v>0</v>
      </c>
      <c r="F1028" s="3">
        <f>January!F1028+February!F1028+March!F1028+April!F1028+May!F1028+June!F1028+July!F1028+August!F1028+September!F1028+October!F1028+November!F1028+December!F1028</f>
        <v>0</v>
      </c>
      <c r="G1028" s="3">
        <f>January!G1028+February!G1028+March!G1028+April!G1028+May!G1028+June!G1028+July!G1028+August!G1028+September!G1028+October!G1028+November!G1028+December!G1028</f>
        <v>0</v>
      </c>
    </row>
    <row r="1029" spans="1:7" ht="30" customHeight="1" x14ac:dyDescent="0.25">
      <c r="A1029" s="20" t="s">
        <v>72</v>
      </c>
      <c r="B1029" s="12" t="s">
        <v>21</v>
      </c>
      <c r="C1029" s="4">
        <f>January!C1029+February!C1029+March!C1029+April!C1029+May!C1029+June!C1029+July!C1029+August!C1029+September!C1029+October!C1029+November!C1029+December!C1029</f>
        <v>0</v>
      </c>
      <c r="D1029" s="4">
        <f>January!D1029+February!D1029+March!D1029+April!D1029+May!D1029+June!D1029+July!D1029+August!D1029+September!D1029+October!D1029+November!D1029+December!D1029</f>
        <v>0</v>
      </c>
      <c r="E1029" s="4">
        <f>January!E1029+February!E1029+March!E1029+April!E1029+May!E1029+June!E1029+July!E1029+August!E1029+September!E1029+October!E1029+November!E1029+December!E1029</f>
        <v>0</v>
      </c>
      <c r="F1029" s="4">
        <f>January!F1029+February!F1029+March!F1029+April!F1029+May!F1029+June!F1029+July!F1029+August!F1029+September!F1029+October!F1029+November!F1029+December!F1029</f>
        <v>0</v>
      </c>
      <c r="G1029" s="4">
        <f>January!G1029+February!G1029+March!G1029+April!G1029+May!G1029+June!G1029+July!G1029+August!G1029+September!G1029+October!G1029+November!G1029+December!G1029</f>
        <v>0</v>
      </c>
    </row>
    <row r="1030" spans="1:7" ht="30" customHeight="1" x14ac:dyDescent="0.25">
      <c r="A1030" s="19" t="s">
        <v>72</v>
      </c>
      <c r="B1030" s="11" t="s">
        <v>22</v>
      </c>
      <c r="C1030" s="3">
        <f>January!C1030+February!C1030+March!C1030+April!C1030+May!C1030+June!C1030+July!C1030+August!C1030+September!C1030+October!C1030+November!C1030+December!C1030</f>
        <v>0</v>
      </c>
      <c r="D1030" s="3">
        <f>January!D1030+February!D1030+March!D1030+April!D1030+May!D1030+June!D1030+July!D1030+August!D1030+September!D1030+October!D1030+November!D1030+December!D1030</f>
        <v>0</v>
      </c>
      <c r="E1030" s="3">
        <f>January!E1030+February!E1030+March!E1030+April!E1030+May!E1030+June!E1030+July!E1030+August!E1030+September!E1030+October!E1030+November!E1030+December!E1030</f>
        <v>0</v>
      </c>
      <c r="F1030" s="3">
        <f>January!F1030+February!F1030+March!F1030+April!F1030+May!F1030+June!F1030+July!F1030+August!F1030+September!F1030+October!F1030+November!F1030+December!F1030</f>
        <v>0</v>
      </c>
      <c r="G1030" s="3">
        <f>January!G1030+February!G1030+March!G1030+April!G1030+May!G1030+June!G1030+July!G1030+August!G1030+September!G1030+October!G1030+November!G1030+December!G1030</f>
        <v>0</v>
      </c>
    </row>
    <row r="1031" spans="1:7" ht="30" customHeight="1" x14ac:dyDescent="0.25">
      <c r="A1031" s="20" t="s">
        <v>72</v>
      </c>
      <c r="B1031" s="12" t="s">
        <v>23</v>
      </c>
      <c r="C1031" s="4">
        <f>January!C1031+February!C1031+March!C1031+April!C1031+May!C1031+June!C1031+July!C1031+August!C1031+September!C1031+October!C1031+November!C1031+December!C1031</f>
        <v>0</v>
      </c>
      <c r="D1031" s="4">
        <f>January!D1031+February!D1031+March!D1031+April!D1031+May!D1031+June!D1031+July!D1031+August!D1031+September!D1031+October!D1031+November!D1031+December!D1031</f>
        <v>0</v>
      </c>
      <c r="E1031" s="4">
        <f>January!E1031+February!E1031+March!E1031+April!E1031+May!E1031+June!E1031+July!E1031+August!E1031+September!E1031+October!E1031+November!E1031+December!E1031</f>
        <v>0</v>
      </c>
      <c r="F1031" s="4">
        <f>January!F1031+February!F1031+March!F1031+April!F1031+May!F1031+June!F1031+July!F1031+August!F1031+September!F1031+October!F1031+November!F1031+December!F1031</f>
        <v>0</v>
      </c>
      <c r="G1031" s="4">
        <f>January!G1031+February!G1031+March!G1031+April!G1031+May!G1031+June!G1031+July!G1031+August!G1031+September!G1031+October!G1031+November!G1031+December!G1031</f>
        <v>0</v>
      </c>
    </row>
    <row r="1032" spans="1:7" ht="30" customHeight="1" x14ac:dyDescent="0.25">
      <c r="A1032" s="19" t="s">
        <v>72</v>
      </c>
      <c r="B1032" s="11" t="s">
        <v>24</v>
      </c>
      <c r="C1032" s="3">
        <f>January!C1032+February!C1032+March!C1032+April!C1032+May!C1032+June!C1032+July!C1032+August!C1032+September!C1032+October!C1032+November!C1032+December!C1032</f>
        <v>0</v>
      </c>
      <c r="D1032" s="3">
        <f>January!D1032+February!D1032+March!D1032+April!D1032+May!D1032+June!D1032+July!D1032+August!D1032+September!D1032+October!D1032+November!D1032+December!D1032</f>
        <v>0</v>
      </c>
      <c r="E1032" s="3">
        <f>January!E1032+February!E1032+March!E1032+April!E1032+May!E1032+June!E1032+July!E1032+August!E1032+September!E1032+October!E1032+November!E1032+December!E1032</f>
        <v>0</v>
      </c>
      <c r="F1032" s="3">
        <f>January!F1032+February!F1032+March!F1032+April!F1032+May!F1032+June!F1032+July!F1032+August!F1032+September!F1032+October!F1032+November!F1032+December!F1032</f>
        <v>0</v>
      </c>
      <c r="G1032" s="3">
        <f>January!G1032+February!G1032+March!G1032+April!G1032+May!G1032+June!G1032+July!G1032+August!G1032+September!G1032+October!G1032+November!G1032+December!G1032</f>
        <v>0</v>
      </c>
    </row>
    <row r="1033" spans="1:7" ht="30" customHeight="1" x14ac:dyDescent="0.25">
      <c r="A1033" s="20" t="s">
        <v>72</v>
      </c>
      <c r="B1033" s="12" t="s">
        <v>25</v>
      </c>
      <c r="C1033" s="4">
        <f>January!C1033+February!C1033+March!C1033+April!C1033+May!C1033+June!C1033+July!C1033+August!C1033+September!C1033+October!C1033+November!C1033+December!C1033</f>
        <v>369</v>
      </c>
      <c r="D1033" s="4">
        <f>January!D1033+February!D1033+March!D1033+April!D1033+May!D1033+June!D1033+July!D1033+August!D1033+September!D1033+October!D1033+November!D1033+December!D1033</f>
        <v>55</v>
      </c>
      <c r="E1033" s="4">
        <f>January!E1033+February!E1033+March!E1033+April!E1033+May!E1033+June!E1033+July!E1033+August!E1033+September!E1033+October!E1033+November!E1033+December!E1033</f>
        <v>45</v>
      </c>
      <c r="F1033" s="4">
        <f>January!F1033+February!F1033+March!F1033+April!F1033+May!F1033+June!F1033+July!F1033+August!F1033+September!F1033+October!F1033+November!F1033+December!F1033</f>
        <v>269</v>
      </c>
      <c r="G1033" s="4">
        <f>January!G1033+February!G1033+March!G1033+April!G1033+May!G1033+June!G1033+July!G1033+August!G1033+September!G1033+October!G1033+November!G1033+December!G1033</f>
        <v>0</v>
      </c>
    </row>
    <row r="1034" spans="1:7" ht="30" customHeight="1" x14ac:dyDescent="0.25">
      <c r="A1034" s="19" t="s">
        <v>72</v>
      </c>
      <c r="B1034" s="11" t="s">
        <v>26</v>
      </c>
      <c r="C1034" s="3">
        <f>January!C1034+February!C1034+March!C1034+April!C1034+May!C1034+June!C1034+July!C1034+August!C1034+September!C1034+October!C1034+November!C1034+December!C1034</f>
        <v>0</v>
      </c>
      <c r="D1034" s="3">
        <f>January!D1034+February!D1034+March!D1034+April!D1034+May!D1034+June!D1034+July!D1034+August!D1034+September!D1034+October!D1034+November!D1034+December!D1034</f>
        <v>0</v>
      </c>
      <c r="E1034" s="3">
        <f>January!E1034+February!E1034+March!E1034+April!E1034+May!E1034+June!E1034+July!E1034+August!E1034+September!E1034+October!E1034+November!E1034+December!E1034</f>
        <v>0</v>
      </c>
      <c r="F1034" s="3">
        <f>January!F1034+February!F1034+March!F1034+April!F1034+May!F1034+June!F1034+July!F1034+August!F1034+September!F1034+October!F1034+November!F1034+December!F1034</f>
        <v>0</v>
      </c>
      <c r="G1034" s="3">
        <f>January!G1034+February!G1034+March!G1034+April!G1034+May!G1034+June!G1034+July!G1034+August!G1034+September!G1034+October!G1034+November!G1034+December!G1034</f>
        <v>0</v>
      </c>
    </row>
    <row r="1035" spans="1:7" ht="30" customHeight="1" x14ac:dyDescent="0.25">
      <c r="A1035" s="20" t="s">
        <v>72</v>
      </c>
      <c r="B1035" s="12" t="s">
        <v>27</v>
      </c>
      <c r="C1035" s="4">
        <f>January!C1035+February!C1035+March!C1035+April!C1035+May!C1035+June!C1035+July!C1035+August!C1035+September!C1035+October!C1035+November!C1035+December!C1035</f>
        <v>0</v>
      </c>
      <c r="D1035" s="4">
        <f>January!D1035+February!D1035+March!D1035+April!D1035+May!D1035+June!D1035+July!D1035+August!D1035+September!D1035+October!D1035+November!D1035+December!D1035</f>
        <v>0</v>
      </c>
      <c r="E1035" s="4">
        <f>January!E1035+February!E1035+March!E1035+April!E1035+May!E1035+June!E1035+July!E1035+August!E1035+September!E1035+October!E1035+November!E1035+December!E1035</f>
        <v>0</v>
      </c>
      <c r="F1035" s="4">
        <f>January!F1035+February!F1035+March!F1035+April!F1035+May!F1035+June!F1035+July!F1035+August!F1035+September!F1035+October!F1035+November!F1035+December!F1035</f>
        <v>0</v>
      </c>
      <c r="G1035" s="4">
        <f>January!G1035+February!G1035+March!G1035+April!G1035+May!G1035+June!G1035+July!G1035+August!G1035+September!G1035+October!G1035+November!G1035+December!G1035</f>
        <v>0</v>
      </c>
    </row>
    <row r="1036" spans="1:7" ht="30" customHeight="1" x14ac:dyDescent="0.25">
      <c r="A1036" s="19" t="s">
        <v>72</v>
      </c>
      <c r="B1036" s="11" t="s">
        <v>28</v>
      </c>
      <c r="C1036" s="3">
        <f>January!C1036+February!C1036+March!C1036+April!C1036+May!C1036+June!C1036+July!C1036+August!C1036+September!C1036+October!C1036+November!C1036+December!C1036</f>
        <v>0</v>
      </c>
      <c r="D1036" s="3">
        <f>January!D1036+February!D1036+March!D1036+April!D1036+May!D1036+June!D1036+July!D1036+August!D1036+September!D1036+October!D1036+November!D1036+December!D1036</f>
        <v>0</v>
      </c>
      <c r="E1036" s="3">
        <f>January!E1036+February!E1036+March!E1036+April!E1036+May!E1036+June!E1036+July!E1036+August!E1036+September!E1036+October!E1036+November!E1036+December!E1036</f>
        <v>0</v>
      </c>
      <c r="F1036" s="3">
        <f>January!F1036+February!F1036+March!F1036+April!F1036+May!F1036+June!F1036+July!F1036+August!F1036+September!F1036+October!F1036+November!F1036+December!F1036</f>
        <v>0</v>
      </c>
      <c r="G1036" s="3">
        <f>January!G1036+February!G1036+March!G1036+April!G1036+May!G1036+June!G1036+July!G1036+August!G1036+September!G1036+October!G1036+November!G1036+December!G1036</f>
        <v>0</v>
      </c>
    </row>
    <row r="1037" spans="1:7" ht="30" customHeight="1" x14ac:dyDescent="0.25">
      <c r="A1037" s="20" t="s">
        <v>72</v>
      </c>
      <c r="B1037" s="12" t="s">
        <v>29</v>
      </c>
      <c r="C1037" s="4">
        <f>January!C1037+February!C1037+March!C1037+April!C1037+May!C1037+June!C1037+July!C1037+August!C1037+September!C1037+October!C1037+November!C1037+December!C1037</f>
        <v>0</v>
      </c>
      <c r="D1037" s="4">
        <f>January!D1037+February!D1037+March!D1037+April!D1037+May!D1037+June!D1037+July!D1037+August!D1037+September!D1037+October!D1037+November!D1037+December!D1037</f>
        <v>0</v>
      </c>
      <c r="E1037" s="4">
        <f>January!E1037+February!E1037+March!E1037+April!E1037+May!E1037+June!E1037+July!E1037+August!E1037+September!E1037+October!E1037+November!E1037+December!E1037</f>
        <v>0</v>
      </c>
      <c r="F1037" s="4">
        <f>January!F1037+February!F1037+March!F1037+April!F1037+May!F1037+June!F1037+July!F1037+August!F1037+September!F1037+October!F1037+November!F1037+December!F1037</f>
        <v>0</v>
      </c>
      <c r="G1037" s="4">
        <f>January!G1037+February!G1037+March!G1037+April!G1037+May!G1037+June!G1037+July!G1037+August!G1037+September!G1037+October!G1037+November!G1037+December!G1037</f>
        <v>0</v>
      </c>
    </row>
    <row r="1038" spans="1:7" ht="30" customHeight="1" x14ac:dyDescent="0.25">
      <c r="A1038" s="19" t="s">
        <v>72</v>
      </c>
      <c r="B1038" s="11" t="s">
        <v>30</v>
      </c>
      <c r="C1038" s="3">
        <f>January!C1038+February!C1038+March!C1038+April!C1038+May!C1038+June!C1038+July!C1038+August!C1038+September!C1038+October!C1038+November!C1038+December!C1038</f>
        <v>0</v>
      </c>
      <c r="D1038" s="3">
        <f>January!D1038+February!D1038+March!D1038+April!D1038+May!D1038+June!D1038+July!D1038+August!D1038+September!D1038+October!D1038+November!D1038+December!D1038</f>
        <v>0</v>
      </c>
      <c r="E1038" s="3">
        <f>January!E1038+February!E1038+March!E1038+April!E1038+May!E1038+June!E1038+July!E1038+August!E1038+September!E1038+October!E1038+November!E1038+December!E1038</f>
        <v>0</v>
      </c>
      <c r="F1038" s="3">
        <f>January!F1038+February!F1038+March!F1038+April!F1038+May!F1038+June!F1038+July!F1038+August!F1038+September!F1038+October!F1038+November!F1038+December!F1038</f>
        <v>0</v>
      </c>
      <c r="G1038" s="3">
        <f>January!G1038+February!G1038+March!G1038+April!G1038+May!G1038+June!G1038+July!G1038+August!G1038+September!G1038+October!G1038+November!G1038+December!G1038</f>
        <v>0</v>
      </c>
    </row>
    <row r="1039" spans="1:7" ht="30" customHeight="1" x14ac:dyDescent="0.25">
      <c r="A1039" s="20" t="s">
        <v>72</v>
      </c>
      <c r="B1039" s="12" t="s">
        <v>31</v>
      </c>
      <c r="C1039" s="4">
        <f>January!C1039+February!C1039+March!C1039+April!C1039+May!C1039+June!C1039+July!C1039+August!C1039+September!C1039+October!C1039+November!C1039+December!C1039</f>
        <v>0</v>
      </c>
      <c r="D1039" s="4">
        <f>January!D1039+February!D1039+March!D1039+April!D1039+May!D1039+June!D1039+July!D1039+August!D1039+September!D1039+October!D1039+November!D1039+December!D1039</f>
        <v>0</v>
      </c>
      <c r="E1039" s="4">
        <f>January!E1039+February!E1039+March!E1039+April!E1039+May!E1039+June!E1039+July!E1039+August!E1039+September!E1039+October!E1039+November!E1039+December!E1039</f>
        <v>0</v>
      </c>
      <c r="F1039" s="4">
        <f>January!F1039+February!F1039+March!F1039+April!F1039+May!F1039+June!F1039+July!F1039+August!F1039+September!F1039+October!F1039+November!F1039+December!F1039</f>
        <v>0</v>
      </c>
      <c r="G1039" s="4">
        <f>January!G1039+February!G1039+March!G1039+April!G1039+May!G1039+June!G1039+July!G1039+August!G1039+September!G1039+October!G1039+November!G1039+December!G1039</f>
        <v>0</v>
      </c>
    </row>
    <row r="1040" spans="1:7" ht="30" customHeight="1" x14ac:dyDescent="0.25">
      <c r="A1040" s="19" t="s">
        <v>72</v>
      </c>
      <c r="B1040" s="11" t="s">
        <v>32</v>
      </c>
      <c r="C1040" s="3">
        <f>January!C1040+February!C1040+March!C1040+April!C1040+May!C1040+June!C1040+July!C1040+August!C1040+September!C1040+October!C1040+November!C1040+December!C1040</f>
        <v>0</v>
      </c>
      <c r="D1040" s="3">
        <f>January!D1040+February!D1040+March!D1040+April!D1040+May!D1040+June!D1040+July!D1040+August!D1040+September!D1040+October!D1040+November!D1040+December!D1040</f>
        <v>0</v>
      </c>
      <c r="E1040" s="3">
        <f>January!E1040+February!E1040+March!E1040+April!E1040+May!E1040+June!E1040+July!E1040+August!E1040+September!E1040+October!E1040+November!E1040+December!E1040</f>
        <v>0</v>
      </c>
      <c r="F1040" s="3">
        <f>January!F1040+February!F1040+March!F1040+April!F1040+May!F1040+June!F1040+July!F1040+August!F1040+September!F1040+October!F1040+November!F1040+December!F1040</f>
        <v>0</v>
      </c>
      <c r="G1040" s="3">
        <f>January!G1040+February!G1040+March!G1040+April!G1040+May!G1040+June!G1040+July!G1040+August!G1040+September!G1040+October!G1040+November!G1040+December!G1040</f>
        <v>0</v>
      </c>
    </row>
    <row r="1041" spans="1:7" ht="30" customHeight="1" x14ac:dyDescent="0.25">
      <c r="A1041" s="20" t="s">
        <v>72</v>
      </c>
      <c r="B1041" s="12" t="s">
        <v>33</v>
      </c>
      <c r="C1041" s="4">
        <f>January!C1041+February!C1041+March!C1041+April!C1041+May!C1041+June!C1041+July!C1041+August!C1041+September!C1041+October!C1041+November!C1041+December!C1041</f>
        <v>73</v>
      </c>
      <c r="D1041" s="4">
        <f>January!D1041+February!D1041+March!D1041+April!D1041+May!D1041+June!D1041+July!D1041+August!D1041+September!D1041+October!D1041+November!D1041+December!D1041</f>
        <v>11</v>
      </c>
      <c r="E1041" s="4">
        <f>January!E1041+February!E1041+March!E1041+April!E1041+May!E1041+June!E1041+July!E1041+August!E1041+September!E1041+October!E1041+November!E1041+December!E1041</f>
        <v>8</v>
      </c>
      <c r="F1041" s="4">
        <f>January!F1041+February!F1041+March!F1041+April!F1041+May!F1041+June!F1041+July!F1041+August!F1041+September!F1041+October!F1041+November!F1041+December!F1041</f>
        <v>54</v>
      </c>
      <c r="G1041" s="4">
        <f>January!G1041+February!G1041+March!G1041+April!G1041+May!G1041+June!G1041+July!G1041+August!G1041+September!G1041+October!G1041+November!G1041+December!G1041</f>
        <v>0</v>
      </c>
    </row>
    <row r="1042" spans="1:7" ht="30" customHeight="1" x14ac:dyDescent="0.25">
      <c r="A1042" s="19" t="s">
        <v>72</v>
      </c>
      <c r="B1042" s="11" t="s">
        <v>34</v>
      </c>
      <c r="C1042" s="3">
        <f>January!C1042+February!C1042+March!C1042+April!C1042+May!C1042+June!C1042+July!C1042+August!C1042+September!C1042+October!C1042+November!C1042+December!C1042</f>
        <v>0</v>
      </c>
      <c r="D1042" s="3">
        <f>January!D1042+February!D1042+March!D1042+April!D1042+May!D1042+June!D1042+July!D1042+August!D1042+September!D1042+October!D1042+November!D1042+December!D1042</f>
        <v>0</v>
      </c>
      <c r="E1042" s="3">
        <f>January!E1042+February!E1042+March!E1042+April!E1042+May!E1042+June!E1042+July!E1042+August!E1042+September!E1042+October!E1042+November!E1042+December!E1042</f>
        <v>0</v>
      </c>
      <c r="F1042" s="3">
        <f>January!F1042+February!F1042+March!F1042+April!F1042+May!F1042+June!F1042+July!F1042+August!F1042+September!F1042+October!F1042+November!F1042+December!F1042</f>
        <v>0</v>
      </c>
      <c r="G1042" s="3">
        <f>January!G1042+February!G1042+March!G1042+April!G1042+May!G1042+June!G1042+July!G1042+August!G1042+September!G1042+October!G1042+November!G1042+December!G1042</f>
        <v>0</v>
      </c>
    </row>
    <row r="1043" spans="1:7" ht="30" customHeight="1" x14ac:dyDescent="0.25">
      <c r="A1043" s="20" t="s">
        <v>72</v>
      </c>
      <c r="B1043" s="12" t="s">
        <v>35</v>
      </c>
      <c r="C1043" s="4">
        <f>January!C1043+February!C1043+March!C1043+April!C1043+May!C1043+June!C1043+July!C1043+August!C1043+September!C1043+October!C1043+November!C1043+December!C1043</f>
        <v>3</v>
      </c>
      <c r="D1043" s="4">
        <f>January!D1043+February!D1043+March!D1043+April!D1043+May!D1043+June!D1043+July!D1043+August!D1043+September!D1043+October!D1043+November!D1043+December!D1043</f>
        <v>3</v>
      </c>
      <c r="E1043" s="4">
        <f>January!E1043+February!E1043+March!E1043+April!E1043+May!E1043+June!E1043+July!E1043+August!E1043+September!E1043+October!E1043+November!E1043+December!E1043</f>
        <v>0</v>
      </c>
      <c r="F1043" s="4">
        <f>January!F1043+February!F1043+March!F1043+April!F1043+May!F1043+June!F1043+July!F1043+August!F1043+September!F1043+October!F1043+November!F1043+December!F1043</f>
        <v>0</v>
      </c>
      <c r="G1043" s="4">
        <f>January!G1043+February!G1043+March!G1043+April!G1043+May!G1043+June!G1043+July!G1043+August!G1043+September!G1043+October!G1043+November!G1043+December!G1043</f>
        <v>0</v>
      </c>
    </row>
    <row r="1044" spans="1:7" ht="30" customHeight="1" x14ac:dyDescent="0.25">
      <c r="A1044" s="19" t="s">
        <v>72</v>
      </c>
      <c r="B1044" s="11" t="s">
        <v>36</v>
      </c>
      <c r="C1044" s="3">
        <f>January!C1044+February!C1044+March!C1044+April!C1044+May!C1044+June!C1044+July!C1044+August!C1044+September!C1044+October!C1044+November!C1044+December!C1044</f>
        <v>20</v>
      </c>
      <c r="D1044" s="3">
        <f>January!D1044+February!D1044+March!D1044+April!D1044+May!D1044+June!D1044+July!D1044+August!D1044+September!D1044+October!D1044+November!D1044+December!D1044</f>
        <v>16</v>
      </c>
      <c r="E1044" s="3">
        <f>January!E1044+February!E1044+March!E1044+April!E1044+May!E1044+June!E1044+July!E1044+August!E1044+September!E1044+October!E1044+November!E1044+December!E1044</f>
        <v>1</v>
      </c>
      <c r="F1044" s="3">
        <f>January!F1044+February!F1044+March!F1044+April!F1044+May!F1044+June!F1044+July!F1044+August!F1044+September!F1044+October!F1044+November!F1044+December!F1044</f>
        <v>3</v>
      </c>
      <c r="G1044" s="3">
        <f>January!G1044+February!G1044+March!G1044+April!G1044+May!G1044+June!G1044+July!G1044+August!G1044+September!G1044+October!G1044+November!G1044+December!G1044</f>
        <v>0</v>
      </c>
    </row>
    <row r="1045" spans="1:7" ht="30" customHeight="1" x14ac:dyDescent="0.25">
      <c r="A1045" s="20" t="s">
        <v>72</v>
      </c>
      <c r="B1045" s="12" t="s">
        <v>37</v>
      </c>
      <c r="C1045" s="4">
        <f>January!C1045+February!C1045+March!C1045+April!C1045+May!C1045+June!C1045+July!C1045+August!C1045+September!C1045+October!C1045+November!C1045+December!C1045</f>
        <v>6</v>
      </c>
      <c r="D1045" s="4">
        <f>January!D1045+February!D1045+March!D1045+April!D1045+May!D1045+June!D1045+July!D1045+August!D1045+September!D1045+October!D1045+November!D1045+December!D1045</f>
        <v>6</v>
      </c>
      <c r="E1045" s="4">
        <f>January!E1045+February!E1045+March!E1045+April!E1045+May!E1045+June!E1045+July!E1045+August!E1045+September!E1045+October!E1045+November!E1045+December!E1045</f>
        <v>0</v>
      </c>
      <c r="F1045" s="4">
        <f>January!F1045+February!F1045+March!F1045+April!F1045+May!F1045+June!F1045+July!F1045+August!F1045+September!F1045+October!F1045+November!F1045+December!F1045</f>
        <v>0</v>
      </c>
      <c r="G1045" s="4">
        <f>January!G1045+February!G1045+March!G1045+April!G1045+May!G1045+June!G1045+July!G1045+August!G1045+September!G1045+October!G1045+November!G1045+December!G1045</f>
        <v>0</v>
      </c>
    </row>
    <row r="1046" spans="1:7" ht="30" customHeight="1" x14ac:dyDescent="0.25">
      <c r="A1046" s="19" t="s">
        <v>72</v>
      </c>
      <c r="B1046" s="11" t="s">
        <v>38</v>
      </c>
      <c r="C1046" s="3">
        <f>January!C1046+February!C1046+March!C1046+April!C1046+May!C1046+June!C1046+July!C1046+August!C1046+September!C1046+October!C1046+November!C1046+December!C1046</f>
        <v>164</v>
      </c>
      <c r="D1046" s="3">
        <f>January!D1046+February!D1046+March!D1046+April!D1046+May!D1046+June!D1046+July!D1046+August!D1046+September!D1046+October!D1046+November!D1046+December!D1046</f>
        <v>139</v>
      </c>
      <c r="E1046" s="3">
        <f>January!E1046+February!E1046+March!E1046+April!E1046+May!E1046+June!E1046+July!E1046+August!E1046+September!E1046+October!E1046+November!E1046+December!E1046</f>
        <v>1</v>
      </c>
      <c r="F1046" s="3">
        <f>January!F1046+February!F1046+March!F1046+April!F1046+May!F1046+June!F1046+July!F1046+August!F1046+September!F1046+October!F1046+November!F1046+December!F1046</f>
        <v>24</v>
      </c>
      <c r="G1046" s="3">
        <f>January!G1046+February!G1046+March!G1046+April!G1046+May!G1046+June!G1046+July!G1046+August!G1046+September!G1046+October!G1046+November!G1046+December!G1046</f>
        <v>0</v>
      </c>
    </row>
    <row r="1047" spans="1:7" ht="30" customHeight="1" x14ac:dyDescent="0.25">
      <c r="A1047" s="20" t="s">
        <v>72</v>
      </c>
      <c r="B1047" s="12" t="s">
        <v>39</v>
      </c>
      <c r="C1047" s="4">
        <f>January!C1047+February!C1047+March!C1047+April!C1047+May!C1047+June!C1047+July!C1047+August!C1047+September!C1047+October!C1047+November!C1047+December!C1047</f>
        <v>0</v>
      </c>
      <c r="D1047" s="4">
        <f>January!D1047+February!D1047+March!D1047+April!D1047+May!D1047+June!D1047+July!D1047+August!D1047+September!D1047+October!D1047+November!D1047+December!D1047</f>
        <v>0</v>
      </c>
      <c r="E1047" s="4">
        <f>January!E1047+February!E1047+March!E1047+April!E1047+May!E1047+June!E1047+July!E1047+August!E1047+September!E1047+October!E1047+November!E1047+December!E1047</f>
        <v>0</v>
      </c>
      <c r="F1047" s="4">
        <f>January!F1047+February!F1047+March!F1047+April!F1047+May!F1047+June!F1047+July!F1047+August!F1047+September!F1047+October!F1047+November!F1047+December!F1047</f>
        <v>0</v>
      </c>
      <c r="G1047" s="4">
        <f>January!G1047+February!G1047+March!G1047+April!G1047+May!G1047+June!G1047+July!G1047+August!G1047+September!G1047+October!G1047+November!G1047+December!G1047</f>
        <v>0</v>
      </c>
    </row>
    <row r="1048" spans="1:7" ht="30" customHeight="1" x14ac:dyDescent="0.25">
      <c r="A1048" s="19" t="s">
        <v>72</v>
      </c>
      <c r="B1048" s="11" t="s">
        <v>40</v>
      </c>
      <c r="C1048" s="3">
        <f>January!C1048+February!C1048+March!C1048+April!C1048+May!C1048+June!C1048+July!C1048+August!C1048+September!C1048+October!C1048+November!C1048+December!C1048</f>
        <v>0</v>
      </c>
      <c r="D1048" s="3">
        <f>January!D1048+February!D1048+March!D1048+April!D1048+May!D1048+June!D1048+July!D1048+August!D1048+September!D1048+October!D1048+November!D1048+December!D1048</f>
        <v>0</v>
      </c>
      <c r="E1048" s="3">
        <f>January!E1048+February!E1048+March!E1048+April!E1048+May!E1048+June!E1048+July!E1048+August!E1048+September!E1048+October!E1048+November!E1048+December!E1048</f>
        <v>0</v>
      </c>
      <c r="F1048" s="3">
        <f>January!F1048+February!F1048+March!F1048+April!F1048+May!F1048+June!F1048+July!F1048+August!F1048+September!F1048+October!F1048+November!F1048+December!F1048</f>
        <v>0</v>
      </c>
      <c r="G1048" s="3">
        <f>January!G1048+February!G1048+March!G1048+April!G1048+May!G1048+June!G1048+July!G1048+August!G1048+September!G1048+October!G1048+November!G1048+December!G1048</f>
        <v>0</v>
      </c>
    </row>
    <row r="1049" spans="1:7" ht="30" customHeight="1" x14ac:dyDescent="0.25">
      <c r="A1049" s="20" t="s">
        <v>72</v>
      </c>
      <c r="B1049" s="12" t="s">
        <v>41</v>
      </c>
      <c r="C1049" s="4">
        <f>January!C1049+February!C1049+March!C1049+April!C1049+May!C1049+June!C1049+July!C1049+August!C1049+September!C1049+October!C1049+November!C1049+December!C1049</f>
        <v>0</v>
      </c>
      <c r="D1049" s="4">
        <f>January!D1049+February!D1049+March!D1049+April!D1049+May!D1049+June!D1049+July!D1049+August!D1049+September!D1049+October!D1049+November!D1049+December!D1049</f>
        <v>0</v>
      </c>
      <c r="E1049" s="4">
        <f>January!E1049+February!E1049+March!E1049+April!E1049+May!E1049+June!E1049+July!E1049+August!E1049+September!E1049+October!E1049+November!E1049+December!E1049</f>
        <v>0</v>
      </c>
      <c r="F1049" s="4">
        <f>January!F1049+February!F1049+March!F1049+April!F1049+May!F1049+June!F1049+July!F1049+August!F1049+September!F1049+October!F1049+November!F1049+December!F1049</f>
        <v>0</v>
      </c>
      <c r="G1049" s="4">
        <f>January!G1049+February!G1049+March!G1049+April!G1049+May!G1049+June!G1049+July!G1049+August!G1049+September!G1049+October!G1049+November!G1049+December!G1049</f>
        <v>0</v>
      </c>
    </row>
    <row r="1050" spans="1:7" ht="30" customHeight="1" x14ac:dyDescent="0.25">
      <c r="A1050" s="19" t="s">
        <v>72</v>
      </c>
      <c r="B1050" s="11" t="s">
        <v>42</v>
      </c>
      <c r="C1050" s="3">
        <f>January!C1050+February!C1050+March!C1050+April!C1050+May!C1050+June!C1050+July!C1050+August!C1050+September!C1050+October!C1050+November!C1050+December!C1050</f>
        <v>3</v>
      </c>
      <c r="D1050" s="3">
        <f>January!D1050+February!D1050+March!D1050+April!D1050+May!D1050+June!D1050+July!D1050+August!D1050+September!D1050+October!D1050+November!D1050+December!D1050</f>
        <v>1</v>
      </c>
      <c r="E1050" s="3">
        <f>January!E1050+February!E1050+March!E1050+April!E1050+May!E1050+June!E1050+July!E1050+August!E1050+September!E1050+October!E1050+November!E1050+December!E1050</f>
        <v>0</v>
      </c>
      <c r="F1050" s="3">
        <f>January!F1050+February!F1050+March!F1050+April!F1050+May!F1050+June!F1050+July!F1050+August!F1050+September!F1050+October!F1050+November!F1050+December!F1050</f>
        <v>2</v>
      </c>
      <c r="G1050" s="3">
        <f>January!G1050+February!G1050+March!G1050+April!G1050+May!G1050+June!G1050+July!G1050+August!G1050+September!G1050+October!G1050+November!G1050+December!G1050</f>
        <v>0</v>
      </c>
    </row>
    <row r="1051" spans="1:7" ht="30" customHeight="1" x14ac:dyDescent="0.25">
      <c r="A1051" s="20" t="s">
        <v>72</v>
      </c>
      <c r="B1051" s="12" t="s">
        <v>43</v>
      </c>
      <c r="C1051" s="4">
        <f>January!C1051+February!C1051+March!C1051+April!C1051+May!C1051+June!C1051+July!C1051+August!C1051+September!C1051+October!C1051+November!C1051+December!C1051</f>
        <v>0</v>
      </c>
      <c r="D1051" s="4">
        <f>January!D1051+February!D1051+March!D1051+April!D1051+May!D1051+June!D1051+July!D1051+August!D1051+September!D1051+October!D1051+November!D1051+December!D1051</f>
        <v>0</v>
      </c>
      <c r="E1051" s="4">
        <f>January!E1051+February!E1051+March!E1051+April!E1051+May!E1051+June!E1051+July!E1051+August!E1051+September!E1051+October!E1051+November!E1051+December!E1051</f>
        <v>0</v>
      </c>
      <c r="F1051" s="4">
        <f>January!F1051+February!F1051+March!F1051+April!F1051+May!F1051+June!F1051+July!F1051+August!F1051+September!F1051+October!F1051+November!F1051+December!F1051</f>
        <v>0</v>
      </c>
      <c r="G1051" s="4">
        <f>January!G1051+February!G1051+March!G1051+April!G1051+May!G1051+June!G1051+July!G1051+August!G1051+September!G1051+October!G1051+November!G1051+December!G1051</f>
        <v>0</v>
      </c>
    </row>
    <row r="1052" spans="1:7" ht="30" customHeight="1" x14ac:dyDescent="0.25">
      <c r="A1052" s="19" t="s">
        <v>72</v>
      </c>
      <c r="B1052" s="11" t="s">
        <v>44</v>
      </c>
      <c r="C1052" s="3">
        <f>January!C1052+February!C1052+March!C1052+April!C1052+May!C1052+June!C1052+July!C1052+August!C1052+September!C1052+October!C1052+November!C1052+December!C1052</f>
        <v>0</v>
      </c>
      <c r="D1052" s="3">
        <f>January!D1052+February!D1052+March!D1052+April!D1052+May!D1052+June!D1052+July!D1052+August!D1052+September!D1052+October!D1052+November!D1052+December!D1052</f>
        <v>0</v>
      </c>
      <c r="E1052" s="3">
        <f>January!E1052+February!E1052+March!E1052+April!E1052+May!E1052+June!E1052+July!E1052+August!E1052+September!E1052+October!E1052+November!E1052+December!E1052</f>
        <v>0</v>
      </c>
      <c r="F1052" s="3">
        <f>January!F1052+February!F1052+March!F1052+April!F1052+May!F1052+June!F1052+July!F1052+August!F1052+September!F1052+October!F1052+November!F1052+December!F1052</f>
        <v>0</v>
      </c>
      <c r="G1052" s="3">
        <f>January!G1052+February!G1052+March!G1052+April!G1052+May!G1052+June!G1052+July!G1052+August!G1052+September!G1052+October!G1052+November!G1052+December!G1052</f>
        <v>0</v>
      </c>
    </row>
    <row r="1053" spans="1:7" ht="30" customHeight="1" x14ac:dyDescent="0.25">
      <c r="A1053" s="20" t="s">
        <v>72</v>
      </c>
      <c r="B1053" s="12" t="s">
        <v>45</v>
      </c>
      <c r="C1053" s="4">
        <f>January!C1053+February!C1053+March!C1053+April!C1053+May!C1053+June!C1053+July!C1053+August!C1053+September!C1053+October!C1053+November!C1053+December!C1053</f>
        <v>894</v>
      </c>
      <c r="D1053" s="4">
        <f>January!D1053+February!D1053+March!D1053+April!D1053+May!D1053+June!D1053+July!D1053+August!D1053+September!D1053+October!D1053+November!D1053+December!D1053</f>
        <v>264</v>
      </c>
      <c r="E1053" s="4">
        <f>January!E1053+February!E1053+March!E1053+April!E1053+May!E1053+June!E1053+July!E1053+August!E1053+September!E1053+October!E1053+November!E1053+December!E1053</f>
        <v>50</v>
      </c>
      <c r="F1053" s="4">
        <f>January!F1053+February!F1053+March!F1053+April!F1053+May!F1053+June!F1053+July!F1053+August!F1053+September!F1053+October!F1053+November!F1053+December!F1053</f>
        <v>580</v>
      </c>
      <c r="G1053" s="4">
        <f>January!G1053+February!G1053+March!G1053+April!G1053+May!G1053+June!G1053+July!G1053+August!G1053+September!G1053+October!G1053+November!G1053+December!G1053</f>
        <v>0</v>
      </c>
    </row>
    <row r="1054" spans="1:7" ht="30" customHeight="1" x14ac:dyDescent="0.25">
      <c r="A1054" s="19" t="s">
        <v>72</v>
      </c>
      <c r="B1054" s="11" t="s">
        <v>46</v>
      </c>
      <c r="C1054" s="3">
        <f>January!C1054+February!C1054+March!C1054+April!C1054+May!C1054+June!C1054+July!C1054+August!C1054+September!C1054+October!C1054+November!C1054+December!C1054</f>
        <v>0</v>
      </c>
      <c r="D1054" s="3">
        <f>January!D1054+February!D1054+March!D1054+April!D1054+May!D1054+June!D1054+July!D1054+August!D1054+September!D1054+October!D1054+November!D1054+December!D1054</f>
        <v>0</v>
      </c>
      <c r="E1054" s="3">
        <f>January!E1054+February!E1054+March!E1054+April!E1054+May!E1054+June!E1054+July!E1054+August!E1054+September!E1054+October!E1054+November!E1054+December!E1054</f>
        <v>0</v>
      </c>
      <c r="F1054" s="3">
        <f>January!F1054+February!F1054+March!F1054+April!F1054+May!F1054+June!F1054+July!F1054+August!F1054+September!F1054+October!F1054+November!F1054+December!F1054</f>
        <v>0</v>
      </c>
      <c r="G1054" s="3">
        <f>January!G1054+February!G1054+March!G1054+April!G1054+May!G1054+June!G1054+July!G1054+August!G1054+September!G1054+October!G1054+November!G1054+December!G1054</f>
        <v>0</v>
      </c>
    </row>
    <row r="1055" spans="1:7" ht="30" customHeight="1" x14ac:dyDescent="0.25">
      <c r="A1055" s="21" t="s">
        <v>73</v>
      </c>
      <c r="B1055" s="13" t="s">
        <v>8</v>
      </c>
      <c r="C1055" s="5">
        <f>January!C1055+February!C1055+March!C1055+April!C1055+May!C1055+June!C1055+July!C1055+August!C1055+September!C1055+October!C1055+November!C1055+December!C1055</f>
        <v>17721</v>
      </c>
      <c r="D1055" s="5">
        <f>January!D1055+February!D1055+March!D1055+April!D1055+May!D1055+June!D1055+July!D1055+August!D1055+September!D1055+October!D1055+November!D1055+December!D1055</f>
        <v>6671</v>
      </c>
      <c r="E1055" s="5">
        <f>January!E1055+February!E1055+March!E1055+April!E1055+May!E1055+June!E1055+July!E1055+August!E1055+September!E1055+October!E1055+November!E1055+December!E1055</f>
        <v>715</v>
      </c>
      <c r="F1055" s="5">
        <f>January!F1055+February!F1055+March!F1055+April!F1055+May!F1055+June!F1055+July!F1055+August!F1055+September!F1055+October!F1055+November!F1055+December!F1055</f>
        <v>10332</v>
      </c>
      <c r="G1055" s="5">
        <f>January!G1055+February!G1055+March!G1055+April!G1055+May!G1055+June!G1055+July!G1055+August!G1055+September!G1055+October!G1055+November!G1055+December!G1055</f>
        <v>3</v>
      </c>
    </row>
    <row r="1056" spans="1:7" ht="30" customHeight="1" x14ac:dyDescent="0.25">
      <c r="A1056" s="22" t="s">
        <v>73</v>
      </c>
      <c r="B1056" s="14" t="s">
        <v>9</v>
      </c>
      <c r="C1056" s="6">
        <f>January!C1056+February!C1056+March!C1056+April!C1056+May!C1056+June!C1056+July!C1056+August!C1056+September!C1056+October!C1056+November!C1056+December!C1056</f>
        <v>0</v>
      </c>
      <c r="D1056" s="6">
        <f>January!D1056+February!D1056+March!D1056+April!D1056+May!D1056+June!D1056+July!D1056+August!D1056+September!D1056+October!D1056+November!D1056+December!D1056</f>
        <v>0</v>
      </c>
      <c r="E1056" s="6">
        <f>January!E1056+February!E1056+March!E1056+April!E1056+May!E1056+June!E1056+July!E1056+August!E1056+September!E1056+October!E1056+November!E1056+December!E1056</f>
        <v>0</v>
      </c>
      <c r="F1056" s="6">
        <f>January!F1056+February!F1056+March!F1056+April!F1056+May!F1056+June!F1056+July!F1056+August!F1056+September!F1056+October!F1056+November!F1056+December!F1056</f>
        <v>0</v>
      </c>
      <c r="G1056" s="6">
        <f>January!G1056+February!G1056+March!G1056+April!G1056+May!G1056+June!G1056+July!G1056+August!G1056+September!G1056+October!G1056+November!G1056+December!G1056</f>
        <v>0</v>
      </c>
    </row>
    <row r="1057" spans="1:7" ht="30" customHeight="1" x14ac:dyDescent="0.25">
      <c r="A1057" s="21" t="s">
        <v>73</v>
      </c>
      <c r="B1057" s="13" t="s">
        <v>10</v>
      </c>
      <c r="C1057" s="5">
        <f>January!C1057+February!C1057+March!C1057+April!C1057+May!C1057+June!C1057+July!C1057+August!C1057+September!C1057+October!C1057+November!C1057+December!C1057</f>
        <v>0</v>
      </c>
      <c r="D1057" s="5">
        <f>January!D1057+February!D1057+March!D1057+April!D1057+May!D1057+June!D1057+July!D1057+August!D1057+September!D1057+October!D1057+November!D1057+December!D1057</f>
        <v>0</v>
      </c>
      <c r="E1057" s="5">
        <f>January!E1057+February!E1057+March!E1057+April!E1057+May!E1057+June!E1057+July!E1057+August!E1057+September!E1057+October!E1057+November!E1057+December!E1057</f>
        <v>0</v>
      </c>
      <c r="F1057" s="5">
        <f>January!F1057+February!F1057+March!F1057+April!F1057+May!F1057+June!F1057+July!F1057+August!F1057+September!F1057+October!F1057+November!F1057+December!F1057</f>
        <v>0</v>
      </c>
      <c r="G1057" s="5">
        <f>January!G1057+February!G1057+March!G1057+April!G1057+May!G1057+June!G1057+July!G1057+August!G1057+September!G1057+October!G1057+November!G1057+December!G1057</f>
        <v>0</v>
      </c>
    </row>
    <row r="1058" spans="1:7" ht="30" customHeight="1" x14ac:dyDescent="0.25">
      <c r="A1058" s="22" t="s">
        <v>73</v>
      </c>
      <c r="B1058" s="14" t="s">
        <v>11</v>
      </c>
      <c r="C1058" s="6">
        <f>January!C1058+February!C1058+March!C1058+April!C1058+May!C1058+June!C1058+July!C1058+August!C1058+September!C1058+October!C1058+November!C1058+December!C1058</f>
        <v>0</v>
      </c>
      <c r="D1058" s="6">
        <f>January!D1058+February!D1058+March!D1058+April!D1058+May!D1058+June!D1058+July!D1058+August!D1058+September!D1058+October!D1058+November!D1058+December!D1058</f>
        <v>0</v>
      </c>
      <c r="E1058" s="6">
        <f>January!E1058+February!E1058+March!E1058+April!E1058+May!E1058+June!E1058+July!E1058+August!E1058+September!E1058+October!E1058+November!E1058+December!E1058</f>
        <v>0</v>
      </c>
      <c r="F1058" s="6">
        <f>January!F1058+February!F1058+March!F1058+April!F1058+May!F1058+June!F1058+July!F1058+August!F1058+September!F1058+October!F1058+November!F1058+December!F1058</f>
        <v>0</v>
      </c>
      <c r="G1058" s="6">
        <f>January!G1058+February!G1058+March!G1058+April!G1058+May!G1058+June!G1058+July!G1058+August!G1058+September!G1058+October!G1058+November!G1058+December!G1058</f>
        <v>0</v>
      </c>
    </row>
    <row r="1059" spans="1:7" ht="30" customHeight="1" x14ac:dyDescent="0.25">
      <c r="A1059" s="21" t="s">
        <v>73</v>
      </c>
      <c r="B1059" s="13" t="s">
        <v>12</v>
      </c>
      <c r="C1059" s="5">
        <f>January!C1059+February!C1059+March!C1059+April!C1059+May!C1059+June!C1059+July!C1059+August!C1059+September!C1059+October!C1059+November!C1059+December!C1059</f>
        <v>0</v>
      </c>
      <c r="D1059" s="5">
        <f>January!D1059+February!D1059+March!D1059+April!D1059+May!D1059+June!D1059+July!D1059+August!D1059+September!D1059+October!D1059+November!D1059+December!D1059</f>
        <v>0</v>
      </c>
      <c r="E1059" s="5">
        <f>January!E1059+February!E1059+March!E1059+April!E1059+May!E1059+June!E1059+July!E1059+August!E1059+September!E1059+October!E1059+November!E1059+December!E1059</f>
        <v>0</v>
      </c>
      <c r="F1059" s="5">
        <f>January!F1059+February!F1059+March!F1059+April!F1059+May!F1059+June!F1059+July!F1059+August!F1059+September!F1059+October!F1059+November!F1059+December!F1059</f>
        <v>0</v>
      </c>
      <c r="G1059" s="5">
        <f>January!G1059+February!G1059+March!G1059+April!G1059+May!G1059+June!G1059+July!G1059+August!G1059+September!G1059+October!G1059+November!G1059+December!G1059</f>
        <v>0</v>
      </c>
    </row>
    <row r="1060" spans="1:7" ht="30" customHeight="1" x14ac:dyDescent="0.25">
      <c r="A1060" s="22" t="s">
        <v>73</v>
      </c>
      <c r="B1060" s="14" t="s">
        <v>13</v>
      </c>
      <c r="C1060" s="6">
        <f>January!C1060+February!C1060+March!C1060+April!C1060+May!C1060+June!C1060+July!C1060+August!C1060+September!C1060+October!C1060+November!C1060+December!C1060</f>
        <v>0</v>
      </c>
      <c r="D1060" s="6">
        <f>January!D1060+February!D1060+March!D1060+April!D1060+May!D1060+June!D1060+July!D1060+August!D1060+September!D1060+October!D1060+November!D1060+December!D1060</f>
        <v>0</v>
      </c>
      <c r="E1060" s="6">
        <f>January!E1060+February!E1060+March!E1060+April!E1060+May!E1060+June!E1060+July!E1060+August!E1060+September!E1060+October!E1060+November!E1060+December!E1060</f>
        <v>0</v>
      </c>
      <c r="F1060" s="6">
        <f>January!F1060+February!F1060+March!F1060+April!F1060+May!F1060+June!F1060+July!F1060+August!F1060+September!F1060+October!F1060+November!F1060+December!F1060</f>
        <v>0</v>
      </c>
      <c r="G1060" s="6">
        <f>January!G1060+February!G1060+March!G1060+April!G1060+May!G1060+June!G1060+July!G1060+August!G1060+September!G1060+October!G1060+November!G1060+December!G1060</f>
        <v>0</v>
      </c>
    </row>
    <row r="1061" spans="1:7" ht="30" customHeight="1" x14ac:dyDescent="0.25">
      <c r="A1061" s="21" t="s">
        <v>73</v>
      </c>
      <c r="B1061" s="13" t="s">
        <v>14</v>
      </c>
      <c r="C1061" s="5">
        <f>January!C1061+February!C1061+March!C1061+April!C1061+May!C1061+June!C1061+July!C1061+August!C1061+September!C1061+October!C1061+November!C1061+December!C1061</f>
        <v>1216</v>
      </c>
      <c r="D1061" s="5">
        <f>January!D1061+February!D1061+March!D1061+April!D1061+May!D1061+June!D1061+July!D1061+August!D1061+September!D1061+October!D1061+November!D1061+December!D1061</f>
        <v>681</v>
      </c>
      <c r="E1061" s="5">
        <f>January!E1061+February!E1061+March!E1061+April!E1061+May!E1061+June!E1061+July!E1061+August!E1061+September!E1061+October!E1061+November!E1061+December!E1061</f>
        <v>37</v>
      </c>
      <c r="F1061" s="5">
        <f>January!F1061+February!F1061+March!F1061+April!F1061+May!F1061+June!F1061+July!F1061+August!F1061+September!F1061+October!F1061+November!F1061+December!F1061</f>
        <v>498</v>
      </c>
      <c r="G1061" s="5">
        <f>January!G1061+February!G1061+March!G1061+April!G1061+May!G1061+June!G1061+July!G1061+August!G1061+September!G1061+October!G1061+November!G1061+December!G1061</f>
        <v>0</v>
      </c>
    </row>
    <row r="1062" spans="1:7" ht="30" customHeight="1" x14ac:dyDescent="0.25">
      <c r="A1062" s="22" t="s">
        <v>73</v>
      </c>
      <c r="B1062" s="14" t="s">
        <v>15</v>
      </c>
      <c r="C1062" s="6">
        <f>January!C1062+February!C1062+March!C1062+April!C1062+May!C1062+June!C1062+July!C1062+August!C1062+September!C1062+October!C1062+November!C1062+December!C1062</f>
        <v>0</v>
      </c>
      <c r="D1062" s="6">
        <f>January!D1062+February!D1062+March!D1062+April!D1062+May!D1062+June!D1062+July!D1062+August!D1062+September!D1062+October!D1062+November!D1062+December!D1062</f>
        <v>0</v>
      </c>
      <c r="E1062" s="6">
        <f>January!E1062+February!E1062+March!E1062+April!E1062+May!E1062+June!E1062+July!E1062+August!E1062+September!E1062+October!E1062+November!E1062+December!E1062</f>
        <v>0</v>
      </c>
      <c r="F1062" s="6">
        <f>January!F1062+February!F1062+March!F1062+April!F1062+May!F1062+June!F1062+July!F1062+August!F1062+September!F1062+October!F1062+November!F1062+December!F1062</f>
        <v>0</v>
      </c>
      <c r="G1062" s="6">
        <f>January!G1062+February!G1062+March!G1062+April!G1062+May!G1062+June!G1062+July!G1062+August!G1062+September!G1062+October!G1062+November!G1062+December!G1062</f>
        <v>0</v>
      </c>
    </row>
    <row r="1063" spans="1:7" ht="30" customHeight="1" x14ac:dyDescent="0.25">
      <c r="A1063" s="21" t="s">
        <v>73</v>
      </c>
      <c r="B1063" s="13" t="s">
        <v>16</v>
      </c>
      <c r="C1063" s="5">
        <f>January!C1063+February!C1063+March!C1063+April!C1063+May!C1063+June!C1063+July!C1063+August!C1063+September!C1063+October!C1063+November!C1063+December!C1063</f>
        <v>0</v>
      </c>
      <c r="D1063" s="5">
        <f>January!D1063+February!D1063+March!D1063+April!D1063+May!D1063+June!D1063+July!D1063+August!D1063+September!D1063+October!D1063+November!D1063+December!D1063</f>
        <v>0</v>
      </c>
      <c r="E1063" s="5">
        <f>January!E1063+February!E1063+March!E1063+April!E1063+May!E1063+June!E1063+July!E1063+August!E1063+September!E1063+October!E1063+November!E1063+December!E1063</f>
        <v>0</v>
      </c>
      <c r="F1063" s="5">
        <f>January!F1063+February!F1063+March!F1063+April!F1063+May!F1063+June!F1063+July!F1063+August!F1063+September!F1063+October!F1063+November!F1063+December!F1063</f>
        <v>0</v>
      </c>
      <c r="G1063" s="5">
        <f>January!G1063+February!G1063+March!G1063+April!G1063+May!G1063+June!G1063+July!G1063+August!G1063+September!G1063+October!G1063+November!G1063+December!G1063</f>
        <v>0</v>
      </c>
    </row>
    <row r="1064" spans="1:7" ht="30" customHeight="1" x14ac:dyDescent="0.25">
      <c r="A1064" s="22" t="s">
        <v>73</v>
      </c>
      <c r="B1064" s="14" t="s">
        <v>17</v>
      </c>
      <c r="C1064" s="6">
        <f>January!C1064+February!C1064+March!C1064+April!C1064+May!C1064+June!C1064+July!C1064+August!C1064+September!C1064+October!C1064+November!C1064+December!C1064</f>
        <v>0</v>
      </c>
      <c r="D1064" s="6">
        <f>January!D1064+February!D1064+March!D1064+April!D1064+May!D1064+June!D1064+July!D1064+August!D1064+September!D1064+October!D1064+November!D1064+December!D1064</f>
        <v>0</v>
      </c>
      <c r="E1064" s="6">
        <f>January!E1064+February!E1064+March!E1064+April!E1064+May!E1064+June!E1064+July!E1064+August!E1064+September!E1064+October!E1064+November!E1064+December!E1064</f>
        <v>0</v>
      </c>
      <c r="F1064" s="6">
        <f>January!F1064+February!F1064+March!F1064+April!F1064+May!F1064+June!F1064+July!F1064+August!F1064+September!F1064+October!F1064+November!F1064+December!F1064</f>
        <v>0</v>
      </c>
      <c r="G1064" s="6">
        <f>January!G1064+February!G1064+March!G1064+April!G1064+May!G1064+June!G1064+July!G1064+August!G1064+September!G1064+October!G1064+November!G1064+December!G1064</f>
        <v>0</v>
      </c>
    </row>
    <row r="1065" spans="1:7" ht="30" customHeight="1" x14ac:dyDescent="0.25">
      <c r="A1065" s="21" t="s">
        <v>73</v>
      </c>
      <c r="B1065" s="13" t="s">
        <v>18</v>
      </c>
      <c r="C1065" s="5">
        <f>January!C1065+February!C1065+March!C1065+April!C1065+May!C1065+June!C1065+July!C1065+August!C1065+September!C1065+October!C1065+November!C1065+December!C1065</f>
        <v>0</v>
      </c>
      <c r="D1065" s="5">
        <f>January!D1065+February!D1065+March!D1065+April!D1065+May!D1065+June!D1065+July!D1065+August!D1065+September!D1065+October!D1065+November!D1065+December!D1065</f>
        <v>0</v>
      </c>
      <c r="E1065" s="5">
        <f>January!E1065+February!E1065+March!E1065+April!E1065+May!E1065+June!E1065+July!E1065+August!E1065+September!E1065+October!E1065+November!E1065+December!E1065</f>
        <v>0</v>
      </c>
      <c r="F1065" s="5">
        <f>January!F1065+February!F1065+March!F1065+April!F1065+May!F1065+June!F1065+July!F1065+August!F1065+September!F1065+October!F1065+November!F1065+December!F1065</f>
        <v>0</v>
      </c>
      <c r="G1065" s="5">
        <f>January!G1065+February!G1065+March!G1065+April!G1065+May!G1065+June!G1065+July!G1065+August!G1065+September!G1065+October!G1065+November!G1065+December!G1065</f>
        <v>0</v>
      </c>
    </row>
    <row r="1066" spans="1:7" ht="30" customHeight="1" x14ac:dyDescent="0.25">
      <c r="A1066" s="22" t="s">
        <v>73</v>
      </c>
      <c r="B1066" s="14" t="s">
        <v>19</v>
      </c>
      <c r="C1066" s="6">
        <f>January!C1066+February!C1066+March!C1066+April!C1066+May!C1066+June!C1066+July!C1066+August!C1066+September!C1066+October!C1066+November!C1066+December!C1066</f>
        <v>0</v>
      </c>
      <c r="D1066" s="6">
        <f>January!D1066+February!D1066+March!D1066+April!D1066+May!D1066+June!D1066+July!D1066+August!D1066+September!D1066+October!D1066+November!D1066+December!D1066</f>
        <v>0</v>
      </c>
      <c r="E1066" s="6">
        <f>January!E1066+February!E1066+March!E1066+April!E1066+May!E1066+June!E1066+July!E1066+August!E1066+September!E1066+October!E1066+November!E1066+December!E1066</f>
        <v>0</v>
      </c>
      <c r="F1066" s="6">
        <f>January!F1066+February!F1066+March!F1066+April!F1066+May!F1066+June!F1066+July!F1066+August!F1066+September!F1066+October!F1066+November!F1066+December!F1066</f>
        <v>0</v>
      </c>
      <c r="G1066" s="6">
        <f>January!G1066+February!G1066+March!G1066+April!G1066+May!G1066+June!G1066+July!G1066+August!G1066+September!G1066+October!G1066+November!G1066+December!G1066</f>
        <v>0</v>
      </c>
    </row>
    <row r="1067" spans="1:7" ht="30" customHeight="1" x14ac:dyDescent="0.25">
      <c r="A1067" s="21" t="s">
        <v>73</v>
      </c>
      <c r="B1067" s="13" t="s">
        <v>20</v>
      </c>
      <c r="C1067" s="5">
        <f>January!C1067+February!C1067+March!C1067+April!C1067+May!C1067+June!C1067+July!C1067+August!C1067+September!C1067+October!C1067+November!C1067+December!C1067</f>
        <v>0</v>
      </c>
      <c r="D1067" s="5">
        <f>January!D1067+February!D1067+March!D1067+April!D1067+May!D1067+June!D1067+July!D1067+August!D1067+September!D1067+October!D1067+November!D1067+December!D1067</f>
        <v>0</v>
      </c>
      <c r="E1067" s="5">
        <f>January!E1067+February!E1067+March!E1067+April!E1067+May!E1067+June!E1067+July!E1067+August!E1067+September!E1067+October!E1067+November!E1067+December!E1067</f>
        <v>0</v>
      </c>
      <c r="F1067" s="5">
        <f>January!F1067+February!F1067+March!F1067+April!F1067+May!F1067+June!F1067+July!F1067+August!F1067+September!F1067+October!F1067+November!F1067+December!F1067</f>
        <v>0</v>
      </c>
      <c r="G1067" s="5">
        <f>January!G1067+February!G1067+March!G1067+April!G1067+May!G1067+June!G1067+July!G1067+August!G1067+September!G1067+October!G1067+November!G1067+December!G1067</f>
        <v>0</v>
      </c>
    </row>
    <row r="1068" spans="1:7" ht="30" customHeight="1" x14ac:dyDescent="0.25">
      <c r="A1068" s="22" t="s">
        <v>73</v>
      </c>
      <c r="B1068" s="14" t="s">
        <v>21</v>
      </c>
      <c r="C1068" s="6">
        <f>January!C1068+February!C1068+March!C1068+April!C1068+May!C1068+June!C1068+July!C1068+August!C1068+September!C1068+October!C1068+November!C1068+December!C1068</f>
        <v>0</v>
      </c>
      <c r="D1068" s="6">
        <f>January!D1068+February!D1068+March!D1068+April!D1068+May!D1068+June!D1068+July!D1068+August!D1068+September!D1068+October!D1068+November!D1068+December!D1068</f>
        <v>0</v>
      </c>
      <c r="E1068" s="6">
        <f>January!E1068+February!E1068+March!E1068+April!E1068+May!E1068+June!E1068+July!E1068+August!E1068+September!E1068+October!E1068+November!E1068+December!E1068</f>
        <v>0</v>
      </c>
      <c r="F1068" s="6">
        <f>January!F1068+February!F1068+March!F1068+April!F1068+May!F1068+June!F1068+July!F1068+August!F1068+September!F1068+October!F1068+November!F1068+December!F1068</f>
        <v>0</v>
      </c>
      <c r="G1068" s="6">
        <f>January!G1068+February!G1068+March!G1068+April!G1068+May!G1068+June!G1068+July!G1068+August!G1068+September!G1068+October!G1068+November!G1068+December!G1068</f>
        <v>0</v>
      </c>
    </row>
    <row r="1069" spans="1:7" ht="30" customHeight="1" x14ac:dyDescent="0.25">
      <c r="A1069" s="21" t="s">
        <v>73</v>
      </c>
      <c r="B1069" s="13" t="s">
        <v>22</v>
      </c>
      <c r="C1069" s="5">
        <f>January!C1069+February!C1069+March!C1069+April!C1069+May!C1069+June!C1069+July!C1069+August!C1069+September!C1069+October!C1069+November!C1069+December!C1069</f>
        <v>0</v>
      </c>
      <c r="D1069" s="5">
        <f>January!D1069+February!D1069+March!D1069+April!D1069+May!D1069+June!D1069+July!D1069+August!D1069+September!D1069+October!D1069+November!D1069+December!D1069</f>
        <v>0</v>
      </c>
      <c r="E1069" s="5">
        <f>January!E1069+February!E1069+March!E1069+April!E1069+May!E1069+June!E1069+July!E1069+August!E1069+September!E1069+October!E1069+November!E1069+December!E1069</f>
        <v>0</v>
      </c>
      <c r="F1069" s="5">
        <f>January!F1069+February!F1069+March!F1069+April!F1069+May!F1069+June!F1069+July!F1069+August!F1069+September!F1069+October!F1069+November!F1069+December!F1069</f>
        <v>0</v>
      </c>
      <c r="G1069" s="5">
        <f>January!G1069+February!G1069+March!G1069+April!G1069+May!G1069+June!G1069+July!G1069+August!G1069+September!G1069+October!G1069+November!G1069+December!G1069</f>
        <v>0</v>
      </c>
    </row>
    <row r="1070" spans="1:7" ht="30" customHeight="1" x14ac:dyDescent="0.25">
      <c r="A1070" s="22" t="s">
        <v>73</v>
      </c>
      <c r="B1070" s="14" t="s">
        <v>23</v>
      </c>
      <c r="C1070" s="6">
        <f>January!C1070+February!C1070+March!C1070+April!C1070+May!C1070+June!C1070+July!C1070+August!C1070+September!C1070+October!C1070+November!C1070+December!C1070</f>
        <v>0</v>
      </c>
      <c r="D1070" s="6">
        <f>January!D1070+February!D1070+March!D1070+April!D1070+May!D1070+June!D1070+July!D1070+August!D1070+September!D1070+October!D1070+November!D1070+December!D1070</f>
        <v>0</v>
      </c>
      <c r="E1070" s="6">
        <f>January!E1070+February!E1070+March!E1070+April!E1070+May!E1070+June!E1070+July!E1070+August!E1070+September!E1070+October!E1070+November!E1070+December!E1070</f>
        <v>0</v>
      </c>
      <c r="F1070" s="6">
        <f>January!F1070+February!F1070+March!F1070+April!F1070+May!F1070+June!F1070+July!F1070+August!F1070+September!F1070+October!F1070+November!F1070+December!F1070</f>
        <v>0</v>
      </c>
      <c r="G1070" s="6">
        <f>January!G1070+February!G1070+March!G1070+April!G1070+May!G1070+June!G1070+July!G1070+August!G1070+September!G1070+October!G1070+November!G1070+December!G1070</f>
        <v>0</v>
      </c>
    </row>
    <row r="1071" spans="1:7" ht="30" customHeight="1" x14ac:dyDescent="0.25">
      <c r="A1071" s="21" t="s">
        <v>73</v>
      </c>
      <c r="B1071" s="13" t="s">
        <v>24</v>
      </c>
      <c r="C1071" s="5">
        <f>January!C1071+February!C1071+March!C1071+April!C1071+May!C1071+June!C1071+July!C1071+August!C1071+September!C1071+October!C1071+November!C1071+December!C1071</f>
        <v>0</v>
      </c>
      <c r="D1071" s="5">
        <f>January!D1071+February!D1071+March!D1071+April!D1071+May!D1071+June!D1071+July!D1071+August!D1071+September!D1071+October!D1071+November!D1071+December!D1071</f>
        <v>0</v>
      </c>
      <c r="E1071" s="5">
        <f>January!E1071+February!E1071+March!E1071+April!E1071+May!E1071+June!E1071+July!E1071+August!E1071+September!E1071+October!E1071+November!E1071+December!E1071</f>
        <v>0</v>
      </c>
      <c r="F1071" s="5">
        <f>January!F1071+February!F1071+March!F1071+April!F1071+May!F1071+June!F1071+July!F1071+August!F1071+September!F1071+October!F1071+November!F1071+December!F1071</f>
        <v>0</v>
      </c>
      <c r="G1071" s="5">
        <f>January!G1071+February!G1071+March!G1071+April!G1071+May!G1071+June!G1071+July!G1071+August!G1071+September!G1071+October!G1071+November!G1071+December!G1071</f>
        <v>0</v>
      </c>
    </row>
    <row r="1072" spans="1:7" ht="30" customHeight="1" x14ac:dyDescent="0.25">
      <c r="A1072" s="22" t="s">
        <v>73</v>
      </c>
      <c r="B1072" s="14" t="s">
        <v>25</v>
      </c>
      <c r="C1072" s="6">
        <f>January!C1072+February!C1072+March!C1072+April!C1072+May!C1072+June!C1072+July!C1072+August!C1072+September!C1072+October!C1072+November!C1072+December!C1072</f>
        <v>2211</v>
      </c>
      <c r="D1072" s="6">
        <f>January!D1072+February!D1072+March!D1072+April!D1072+May!D1072+June!D1072+July!D1072+August!D1072+September!D1072+October!D1072+November!D1072+December!D1072</f>
        <v>459</v>
      </c>
      <c r="E1072" s="6">
        <f>January!E1072+February!E1072+March!E1072+April!E1072+May!E1072+June!E1072+July!E1072+August!E1072+September!E1072+October!E1072+November!E1072+December!E1072</f>
        <v>306</v>
      </c>
      <c r="F1072" s="6">
        <f>January!F1072+February!F1072+March!F1072+April!F1072+May!F1072+June!F1072+July!F1072+August!F1072+September!F1072+October!F1072+November!F1072+December!F1072</f>
        <v>1446</v>
      </c>
      <c r="G1072" s="6">
        <f>January!G1072+February!G1072+March!G1072+April!G1072+May!G1072+June!G1072+July!G1072+August!G1072+September!G1072+October!G1072+November!G1072+December!G1072</f>
        <v>0</v>
      </c>
    </row>
    <row r="1073" spans="1:7" ht="30" customHeight="1" x14ac:dyDescent="0.25">
      <c r="A1073" s="21" t="s">
        <v>73</v>
      </c>
      <c r="B1073" s="13" t="s">
        <v>26</v>
      </c>
      <c r="C1073" s="5">
        <f>January!C1073+February!C1073+March!C1073+April!C1073+May!C1073+June!C1073+July!C1073+August!C1073+September!C1073+October!C1073+November!C1073+December!C1073</f>
        <v>0</v>
      </c>
      <c r="D1073" s="5">
        <f>January!D1073+February!D1073+March!D1073+April!D1073+May!D1073+June!D1073+July!D1073+August!D1073+September!D1073+October!D1073+November!D1073+December!D1073</f>
        <v>0</v>
      </c>
      <c r="E1073" s="5">
        <f>January!E1073+February!E1073+March!E1073+April!E1073+May!E1073+June!E1073+July!E1073+August!E1073+September!E1073+October!E1073+November!E1073+December!E1073</f>
        <v>0</v>
      </c>
      <c r="F1073" s="5">
        <f>January!F1073+February!F1073+March!F1073+April!F1073+May!F1073+June!F1073+July!F1073+August!F1073+September!F1073+October!F1073+November!F1073+December!F1073</f>
        <v>0</v>
      </c>
      <c r="G1073" s="5">
        <f>January!G1073+February!G1073+March!G1073+April!G1073+May!G1073+June!G1073+July!G1073+August!G1073+September!G1073+October!G1073+November!G1073+December!G1073</f>
        <v>0</v>
      </c>
    </row>
    <row r="1074" spans="1:7" ht="30" customHeight="1" x14ac:dyDescent="0.25">
      <c r="A1074" s="22" t="s">
        <v>73</v>
      </c>
      <c r="B1074" s="14" t="s">
        <v>27</v>
      </c>
      <c r="C1074" s="6">
        <f>January!C1074+February!C1074+March!C1074+April!C1074+May!C1074+June!C1074+July!C1074+August!C1074+September!C1074+October!C1074+November!C1074+December!C1074</f>
        <v>0</v>
      </c>
      <c r="D1074" s="6">
        <f>January!D1074+February!D1074+March!D1074+April!D1074+May!D1074+June!D1074+July!D1074+August!D1074+September!D1074+October!D1074+November!D1074+December!D1074</f>
        <v>0</v>
      </c>
      <c r="E1074" s="6">
        <f>January!E1074+February!E1074+March!E1074+April!E1074+May!E1074+June!E1074+July!E1074+August!E1074+September!E1074+October!E1074+November!E1074+December!E1074</f>
        <v>0</v>
      </c>
      <c r="F1074" s="6">
        <f>January!F1074+February!F1074+March!F1074+April!F1074+May!F1074+June!F1074+July!F1074+August!F1074+September!F1074+October!F1074+November!F1074+December!F1074</f>
        <v>0</v>
      </c>
      <c r="G1074" s="6">
        <f>January!G1074+February!G1074+March!G1074+April!G1074+May!G1074+June!G1074+July!G1074+August!G1074+September!G1074+October!G1074+November!G1074+December!G1074</f>
        <v>0</v>
      </c>
    </row>
    <row r="1075" spans="1:7" ht="30" customHeight="1" x14ac:dyDescent="0.25">
      <c r="A1075" s="21" t="s">
        <v>73</v>
      </c>
      <c r="B1075" s="13" t="s">
        <v>28</v>
      </c>
      <c r="C1075" s="5">
        <f>January!C1075+February!C1075+March!C1075+April!C1075+May!C1075+June!C1075+July!C1075+August!C1075+September!C1075+October!C1075+November!C1075+December!C1075</f>
        <v>0</v>
      </c>
      <c r="D1075" s="5">
        <f>January!D1075+February!D1075+March!D1075+April!D1075+May!D1075+June!D1075+July!D1075+August!D1075+September!D1075+October!D1075+November!D1075+December!D1075</f>
        <v>0</v>
      </c>
      <c r="E1075" s="5">
        <f>January!E1075+February!E1075+March!E1075+April!E1075+May!E1075+June!E1075+July!E1075+August!E1075+September!E1075+October!E1075+November!E1075+December!E1075</f>
        <v>0</v>
      </c>
      <c r="F1075" s="5">
        <f>January!F1075+February!F1075+March!F1075+April!F1075+May!F1075+June!F1075+July!F1075+August!F1075+September!F1075+October!F1075+November!F1075+December!F1075</f>
        <v>0</v>
      </c>
      <c r="G1075" s="5">
        <f>January!G1075+February!G1075+March!G1075+April!G1075+May!G1075+June!G1075+July!G1075+August!G1075+September!G1075+October!G1075+November!G1075+December!G1075</f>
        <v>0</v>
      </c>
    </row>
    <row r="1076" spans="1:7" ht="30" customHeight="1" x14ac:dyDescent="0.25">
      <c r="A1076" s="22" t="s">
        <v>73</v>
      </c>
      <c r="B1076" s="14" t="s">
        <v>29</v>
      </c>
      <c r="C1076" s="6">
        <f>January!C1076+February!C1076+March!C1076+April!C1076+May!C1076+June!C1076+July!C1076+August!C1076+September!C1076+October!C1076+November!C1076+December!C1076</f>
        <v>0</v>
      </c>
      <c r="D1076" s="6">
        <f>January!D1076+February!D1076+March!D1076+April!D1076+May!D1076+June!D1076+July!D1076+August!D1076+September!D1076+October!D1076+November!D1076+December!D1076</f>
        <v>0</v>
      </c>
      <c r="E1076" s="6">
        <f>January!E1076+February!E1076+March!E1076+April!E1076+May!E1076+June!E1076+July!E1076+August!E1076+September!E1076+October!E1076+November!E1076+December!E1076</f>
        <v>0</v>
      </c>
      <c r="F1076" s="6">
        <f>January!F1076+February!F1076+March!F1076+April!F1076+May!F1076+June!F1076+July!F1076+August!F1076+September!F1076+October!F1076+November!F1076+December!F1076</f>
        <v>0</v>
      </c>
      <c r="G1076" s="6">
        <f>January!G1076+February!G1076+March!G1076+April!G1076+May!G1076+June!G1076+July!G1076+August!G1076+September!G1076+October!G1076+November!G1076+December!G1076</f>
        <v>0</v>
      </c>
    </row>
    <row r="1077" spans="1:7" ht="30" customHeight="1" x14ac:dyDescent="0.25">
      <c r="A1077" s="21" t="s">
        <v>73</v>
      </c>
      <c r="B1077" s="13" t="s">
        <v>30</v>
      </c>
      <c r="C1077" s="5">
        <f>January!C1077+February!C1077+March!C1077+April!C1077+May!C1077+June!C1077+July!C1077+August!C1077+September!C1077+October!C1077+November!C1077+December!C1077</f>
        <v>0</v>
      </c>
      <c r="D1077" s="5">
        <f>January!D1077+February!D1077+March!D1077+April!D1077+May!D1077+June!D1077+July!D1077+August!D1077+September!D1077+October!D1077+November!D1077+December!D1077</f>
        <v>0</v>
      </c>
      <c r="E1077" s="5">
        <f>January!E1077+February!E1077+March!E1077+April!E1077+May!E1077+June!E1077+July!E1077+August!E1077+September!E1077+October!E1077+November!E1077+December!E1077</f>
        <v>0</v>
      </c>
      <c r="F1077" s="5">
        <f>January!F1077+February!F1077+March!F1077+April!F1077+May!F1077+June!F1077+July!F1077+August!F1077+September!F1077+October!F1077+November!F1077+December!F1077</f>
        <v>0</v>
      </c>
      <c r="G1077" s="5">
        <f>January!G1077+February!G1077+March!G1077+April!G1077+May!G1077+June!G1077+July!G1077+August!G1077+September!G1077+October!G1077+November!G1077+December!G1077</f>
        <v>0</v>
      </c>
    </row>
    <row r="1078" spans="1:7" ht="30" customHeight="1" x14ac:dyDescent="0.25">
      <c r="A1078" s="22" t="s">
        <v>73</v>
      </c>
      <c r="B1078" s="14" t="s">
        <v>31</v>
      </c>
      <c r="C1078" s="6">
        <f>January!C1078+February!C1078+March!C1078+April!C1078+May!C1078+June!C1078+July!C1078+August!C1078+September!C1078+October!C1078+November!C1078+December!C1078</f>
        <v>0</v>
      </c>
      <c r="D1078" s="6">
        <f>January!D1078+February!D1078+March!D1078+April!D1078+May!D1078+June!D1078+July!D1078+August!D1078+September!D1078+October!D1078+November!D1078+December!D1078</f>
        <v>0</v>
      </c>
      <c r="E1078" s="6">
        <f>January!E1078+February!E1078+March!E1078+April!E1078+May!E1078+June!E1078+July!E1078+August!E1078+September!E1078+October!E1078+November!E1078+December!E1078</f>
        <v>0</v>
      </c>
      <c r="F1078" s="6">
        <f>January!F1078+February!F1078+March!F1078+April!F1078+May!F1078+June!F1078+July!F1078+August!F1078+September!F1078+October!F1078+November!F1078+December!F1078</f>
        <v>0</v>
      </c>
      <c r="G1078" s="6">
        <f>January!G1078+February!G1078+March!G1078+April!G1078+May!G1078+June!G1078+July!G1078+August!G1078+September!G1078+October!G1078+November!G1078+December!G1078</f>
        <v>0</v>
      </c>
    </row>
    <row r="1079" spans="1:7" ht="30" customHeight="1" x14ac:dyDescent="0.25">
      <c r="A1079" s="21" t="s">
        <v>73</v>
      </c>
      <c r="B1079" s="13" t="s">
        <v>32</v>
      </c>
      <c r="C1079" s="5">
        <f>January!C1079+February!C1079+March!C1079+April!C1079+May!C1079+June!C1079+July!C1079+August!C1079+September!C1079+October!C1079+November!C1079+December!C1079</f>
        <v>0</v>
      </c>
      <c r="D1079" s="5">
        <f>January!D1079+February!D1079+March!D1079+April!D1079+May!D1079+June!D1079+July!D1079+August!D1079+September!D1079+October!D1079+November!D1079+December!D1079</f>
        <v>0</v>
      </c>
      <c r="E1079" s="5">
        <f>January!E1079+February!E1079+March!E1079+April!E1079+May!E1079+June!E1079+July!E1079+August!E1079+September!E1079+October!E1079+November!E1079+December!E1079</f>
        <v>0</v>
      </c>
      <c r="F1079" s="5">
        <f>January!F1079+February!F1079+March!F1079+April!F1079+May!F1079+June!F1079+July!F1079+August!F1079+September!F1079+October!F1079+November!F1079+December!F1079</f>
        <v>0</v>
      </c>
      <c r="G1079" s="5">
        <f>January!G1079+February!G1079+March!G1079+April!G1079+May!G1079+June!G1079+July!G1079+August!G1079+September!G1079+October!G1079+November!G1079+December!G1079</f>
        <v>0</v>
      </c>
    </row>
    <row r="1080" spans="1:7" ht="30" customHeight="1" x14ac:dyDescent="0.25">
      <c r="A1080" s="22" t="s">
        <v>73</v>
      </c>
      <c r="B1080" s="14" t="s">
        <v>33</v>
      </c>
      <c r="C1080" s="6">
        <f>January!C1080+February!C1080+March!C1080+April!C1080+May!C1080+June!C1080+July!C1080+August!C1080+September!C1080+October!C1080+November!C1080+December!C1080</f>
        <v>0</v>
      </c>
      <c r="D1080" s="6">
        <f>January!D1080+February!D1080+March!D1080+April!D1080+May!D1080+June!D1080+July!D1080+August!D1080+September!D1080+October!D1080+November!D1080+December!D1080</f>
        <v>0</v>
      </c>
      <c r="E1080" s="6">
        <f>January!E1080+February!E1080+March!E1080+April!E1080+May!E1080+June!E1080+July!E1080+August!E1080+September!E1080+October!E1080+November!E1080+December!E1080</f>
        <v>0</v>
      </c>
      <c r="F1080" s="6">
        <f>January!F1080+February!F1080+March!F1080+April!F1080+May!F1080+June!F1080+July!F1080+August!F1080+September!F1080+October!F1080+November!F1080+December!F1080</f>
        <v>0</v>
      </c>
      <c r="G1080" s="6">
        <f>January!G1080+February!G1080+March!G1080+April!G1080+May!G1080+June!G1080+July!G1080+August!G1080+September!G1080+October!G1080+November!G1080+December!G1080</f>
        <v>0</v>
      </c>
    </row>
    <row r="1081" spans="1:7" ht="30" customHeight="1" x14ac:dyDescent="0.25">
      <c r="A1081" s="21" t="s">
        <v>73</v>
      </c>
      <c r="B1081" s="13" t="s">
        <v>34</v>
      </c>
      <c r="C1081" s="5">
        <f>January!C1081+February!C1081+March!C1081+April!C1081+May!C1081+June!C1081+July!C1081+August!C1081+September!C1081+October!C1081+November!C1081+December!C1081</f>
        <v>0</v>
      </c>
      <c r="D1081" s="5">
        <f>January!D1081+February!D1081+March!D1081+April!D1081+May!D1081+June!D1081+July!D1081+August!D1081+September!D1081+October!D1081+November!D1081+December!D1081</f>
        <v>0</v>
      </c>
      <c r="E1081" s="5">
        <f>January!E1081+February!E1081+March!E1081+April!E1081+May!E1081+June!E1081+July!E1081+August!E1081+September!E1081+October!E1081+November!E1081+December!E1081</f>
        <v>0</v>
      </c>
      <c r="F1081" s="5">
        <f>January!F1081+February!F1081+March!F1081+April!F1081+May!F1081+June!F1081+July!F1081+August!F1081+September!F1081+October!F1081+November!F1081+December!F1081</f>
        <v>0</v>
      </c>
      <c r="G1081" s="5">
        <f>January!G1081+February!G1081+March!G1081+April!G1081+May!G1081+June!G1081+July!G1081+August!G1081+September!G1081+October!G1081+November!G1081+December!G1081</f>
        <v>0</v>
      </c>
    </row>
    <row r="1082" spans="1:7" ht="30" customHeight="1" x14ac:dyDescent="0.25">
      <c r="A1082" s="22" t="s">
        <v>73</v>
      </c>
      <c r="B1082" s="14" t="s">
        <v>35</v>
      </c>
      <c r="C1082" s="6">
        <f>January!C1082+February!C1082+March!C1082+April!C1082+May!C1082+June!C1082+July!C1082+August!C1082+September!C1082+October!C1082+November!C1082+December!C1082</f>
        <v>0</v>
      </c>
      <c r="D1082" s="6">
        <f>January!D1082+February!D1082+March!D1082+April!D1082+May!D1082+June!D1082+July!D1082+August!D1082+September!D1082+October!D1082+November!D1082+December!D1082</f>
        <v>0</v>
      </c>
      <c r="E1082" s="6">
        <f>January!E1082+February!E1082+March!E1082+April!E1082+May!E1082+June!E1082+July!E1082+August!E1082+September!E1082+October!E1082+November!E1082+December!E1082</f>
        <v>0</v>
      </c>
      <c r="F1082" s="6">
        <f>January!F1082+February!F1082+March!F1082+April!F1082+May!F1082+June!F1082+July!F1082+August!F1082+September!F1082+October!F1082+November!F1082+December!F1082</f>
        <v>0</v>
      </c>
      <c r="G1082" s="6">
        <f>January!G1082+February!G1082+March!G1082+April!G1082+May!G1082+June!G1082+July!G1082+August!G1082+September!G1082+October!G1082+November!G1082+December!G1082</f>
        <v>0</v>
      </c>
    </row>
    <row r="1083" spans="1:7" ht="30" customHeight="1" x14ac:dyDescent="0.25">
      <c r="A1083" s="21" t="s">
        <v>73</v>
      </c>
      <c r="B1083" s="13" t="s">
        <v>36</v>
      </c>
      <c r="C1083" s="5">
        <f>January!C1083+February!C1083+March!C1083+April!C1083+May!C1083+June!C1083+July!C1083+August!C1083+September!C1083+October!C1083+November!C1083+December!C1083</f>
        <v>0</v>
      </c>
      <c r="D1083" s="5">
        <f>January!D1083+February!D1083+March!D1083+April!D1083+May!D1083+June!D1083+July!D1083+August!D1083+September!D1083+October!D1083+November!D1083+December!D1083</f>
        <v>0</v>
      </c>
      <c r="E1083" s="5">
        <f>January!E1083+February!E1083+March!E1083+April!E1083+May!E1083+June!E1083+July!E1083+August!E1083+September!E1083+October!E1083+November!E1083+December!E1083</f>
        <v>0</v>
      </c>
      <c r="F1083" s="5">
        <f>January!F1083+February!F1083+March!F1083+April!F1083+May!F1083+June!F1083+July!F1083+August!F1083+September!F1083+October!F1083+November!F1083+December!F1083</f>
        <v>0</v>
      </c>
      <c r="G1083" s="5">
        <f>January!G1083+February!G1083+March!G1083+April!G1083+May!G1083+June!G1083+July!G1083+August!G1083+September!G1083+October!G1083+November!G1083+December!G1083</f>
        <v>0</v>
      </c>
    </row>
    <row r="1084" spans="1:7" ht="30" customHeight="1" x14ac:dyDescent="0.25">
      <c r="A1084" s="22" t="s">
        <v>73</v>
      </c>
      <c r="B1084" s="14" t="s">
        <v>37</v>
      </c>
      <c r="C1084" s="6">
        <f>January!C1084+February!C1084+March!C1084+April!C1084+May!C1084+June!C1084+July!C1084+August!C1084+September!C1084+October!C1084+November!C1084+December!C1084</f>
        <v>0</v>
      </c>
      <c r="D1084" s="6">
        <f>January!D1084+February!D1084+March!D1084+April!D1084+May!D1084+June!D1084+July!D1084+August!D1084+September!D1084+October!D1084+November!D1084+December!D1084</f>
        <v>0</v>
      </c>
      <c r="E1084" s="6">
        <f>January!E1084+February!E1084+March!E1084+April!E1084+May!E1084+June!E1084+July!E1084+August!E1084+September!E1084+October!E1084+November!E1084+December!E1084</f>
        <v>0</v>
      </c>
      <c r="F1084" s="6">
        <f>January!F1084+February!F1084+March!F1084+April!F1084+May!F1084+June!F1084+July!F1084+August!F1084+September!F1084+October!F1084+November!F1084+December!F1084</f>
        <v>0</v>
      </c>
      <c r="G1084" s="6">
        <f>January!G1084+February!G1084+March!G1084+April!G1084+May!G1084+June!G1084+July!G1084+August!G1084+September!G1084+October!G1084+November!G1084+December!G1084</f>
        <v>0</v>
      </c>
    </row>
    <row r="1085" spans="1:7" ht="30" customHeight="1" x14ac:dyDescent="0.25">
      <c r="A1085" s="21" t="s">
        <v>73</v>
      </c>
      <c r="B1085" s="13" t="s">
        <v>38</v>
      </c>
      <c r="C1085" s="5">
        <f>January!C1085+February!C1085+March!C1085+April!C1085+May!C1085+June!C1085+July!C1085+August!C1085+September!C1085+October!C1085+November!C1085+December!C1085</f>
        <v>536</v>
      </c>
      <c r="D1085" s="5">
        <f>January!D1085+February!D1085+March!D1085+April!D1085+May!D1085+June!D1085+July!D1085+August!D1085+September!D1085+October!D1085+November!D1085+December!D1085</f>
        <v>404</v>
      </c>
      <c r="E1085" s="5">
        <f>January!E1085+February!E1085+March!E1085+April!E1085+May!E1085+June!E1085+July!E1085+August!E1085+September!E1085+October!E1085+November!E1085+December!E1085</f>
        <v>29</v>
      </c>
      <c r="F1085" s="5">
        <f>January!F1085+February!F1085+March!F1085+April!F1085+May!F1085+June!F1085+July!F1085+August!F1085+September!F1085+October!F1085+November!F1085+December!F1085</f>
        <v>103</v>
      </c>
      <c r="G1085" s="5">
        <f>January!G1085+February!G1085+March!G1085+April!G1085+May!G1085+June!G1085+July!G1085+August!G1085+September!G1085+October!G1085+November!G1085+December!G1085</f>
        <v>0</v>
      </c>
    </row>
    <row r="1086" spans="1:7" ht="30" customHeight="1" x14ac:dyDescent="0.25">
      <c r="A1086" s="22" t="s">
        <v>73</v>
      </c>
      <c r="B1086" s="14" t="s">
        <v>39</v>
      </c>
      <c r="C1086" s="6">
        <f>January!C1086+February!C1086+March!C1086+April!C1086+May!C1086+June!C1086+July!C1086+August!C1086+September!C1086+October!C1086+November!C1086+December!C1086</f>
        <v>0</v>
      </c>
      <c r="D1086" s="6">
        <f>January!D1086+February!D1086+March!D1086+April!D1086+May!D1086+June!D1086+July!D1086+August!D1086+September!D1086+October!D1086+November!D1086+December!D1086</f>
        <v>0</v>
      </c>
      <c r="E1086" s="6">
        <f>January!E1086+February!E1086+March!E1086+April!E1086+May!E1086+June!E1086+July!E1086+August!E1086+September!E1086+October!E1086+November!E1086+December!E1086</f>
        <v>0</v>
      </c>
      <c r="F1086" s="6">
        <f>January!F1086+February!F1086+March!F1086+April!F1086+May!F1086+June!F1086+July!F1086+August!F1086+September!F1086+October!F1086+November!F1086+December!F1086</f>
        <v>0</v>
      </c>
      <c r="G1086" s="6">
        <f>January!G1086+February!G1086+March!G1086+April!G1086+May!G1086+June!G1086+July!G1086+August!G1086+September!G1086+October!G1086+November!G1086+December!G1086</f>
        <v>0</v>
      </c>
    </row>
    <row r="1087" spans="1:7" ht="30" customHeight="1" x14ac:dyDescent="0.25">
      <c r="A1087" s="21" t="s">
        <v>73</v>
      </c>
      <c r="B1087" s="13" t="s">
        <v>40</v>
      </c>
      <c r="C1087" s="5">
        <f>January!C1087+February!C1087+March!C1087+April!C1087+May!C1087+June!C1087+July!C1087+August!C1087+September!C1087+October!C1087+November!C1087+December!C1087</f>
        <v>0</v>
      </c>
      <c r="D1087" s="5">
        <f>January!D1087+February!D1087+March!D1087+April!D1087+May!D1087+June!D1087+July!D1087+August!D1087+September!D1087+October!D1087+November!D1087+December!D1087</f>
        <v>0</v>
      </c>
      <c r="E1087" s="5">
        <f>January!E1087+February!E1087+March!E1087+April!E1087+May!E1087+June!E1087+July!E1087+August!E1087+September!E1087+October!E1087+November!E1087+December!E1087</f>
        <v>0</v>
      </c>
      <c r="F1087" s="5">
        <f>January!F1087+February!F1087+March!F1087+April!F1087+May!F1087+June!F1087+July!F1087+August!F1087+September!F1087+October!F1087+November!F1087+December!F1087</f>
        <v>0</v>
      </c>
      <c r="G1087" s="5">
        <f>January!G1087+February!G1087+March!G1087+April!G1087+May!G1087+June!G1087+July!G1087+August!G1087+September!G1087+October!G1087+November!G1087+December!G1087</f>
        <v>0</v>
      </c>
    </row>
    <row r="1088" spans="1:7" ht="30" customHeight="1" x14ac:dyDescent="0.25">
      <c r="A1088" s="22" t="s">
        <v>73</v>
      </c>
      <c r="B1088" s="14" t="s">
        <v>41</v>
      </c>
      <c r="C1088" s="6">
        <f>January!C1088+February!C1088+March!C1088+April!C1088+May!C1088+June!C1088+July!C1088+August!C1088+September!C1088+October!C1088+November!C1088+December!C1088</f>
        <v>0</v>
      </c>
      <c r="D1088" s="6">
        <f>January!D1088+February!D1088+March!D1088+April!D1088+May!D1088+June!D1088+July!D1088+August!D1088+September!D1088+October!D1088+November!D1088+December!D1088</f>
        <v>0</v>
      </c>
      <c r="E1088" s="6">
        <f>January!E1088+February!E1088+March!E1088+April!E1088+May!E1088+June!E1088+July!E1088+August!E1088+September!E1088+October!E1088+November!E1088+December!E1088</f>
        <v>0</v>
      </c>
      <c r="F1088" s="6">
        <f>January!F1088+February!F1088+March!F1088+April!F1088+May!F1088+June!F1088+July!F1088+August!F1088+September!F1088+October!F1088+November!F1088+December!F1088</f>
        <v>0</v>
      </c>
      <c r="G1088" s="6">
        <f>January!G1088+February!G1088+March!G1088+April!G1088+May!G1088+June!G1088+July!G1088+August!G1088+September!G1088+October!G1088+November!G1088+December!G1088</f>
        <v>0</v>
      </c>
    </row>
    <row r="1089" spans="1:7" ht="30" customHeight="1" x14ac:dyDescent="0.25">
      <c r="A1089" s="21" t="s">
        <v>73</v>
      </c>
      <c r="B1089" s="13" t="s">
        <v>42</v>
      </c>
      <c r="C1089" s="5">
        <f>January!C1089+February!C1089+March!C1089+April!C1089+May!C1089+June!C1089+July!C1089+August!C1089+September!C1089+October!C1089+November!C1089+December!C1089</f>
        <v>0</v>
      </c>
      <c r="D1089" s="5">
        <f>January!D1089+February!D1089+March!D1089+April!D1089+May!D1089+June!D1089+July!D1089+August!D1089+September!D1089+October!D1089+November!D1089+December!D1089</f>
        <v>0</v>
      </c>
      <c r="E1089" s="5">
        <f>January!E1089+February!E1089+March!E1089+April!E1089+May!E1089+June!E1089+July!E1089+August!E1089+September!E1089+October!E1089+November!E1089+December!E1089</f>
        <v>0</v>
      </c>
      <c r="F1089" s="5">
        <f>January!F1089+February!F1089+March!F1089+April!F1089+May!F1089+June!F1089+July!F1089+August!F1089+September!F1089+October!F1089+November!F1089+December!F1089</f>
        <v>0</v>
      </c>
      <c r="G1089" s="5">
        <f>January!G1089+February!G1089+March!G1089+April!G1089+May!G1089+June!G1089+July!G1089+August!G1089+September!G1089+October!G1089+November!G1089+December!G1089</f>
        <v>0</v>
      </c>
    </row>
    <row r="1090" spans="1:7" ht="30" customHeight="1" x14ac:dyDescent="0.25">
      <c r="A1090" s="22" t="s">
        <v>73</v>
      </c>
      <c r="B1090" s="14" t="s">
        <v>43</v>
      </c>
      <c r="C1090" s="6">
        <f>January!C1090+February!C1090+March!C1090+April!C1090+May!C1090+June!C1090+July!C1090+August!C1090+September!C1090+October!C1090+November!C1090+December!C1090</f>
        <v>0</v>
      </c>
      <c r="D1090" s="6">
        <f>January!D1090+February!D1090+March!D1090+April!D1090+May!D1090+June!D1090+July!D1090+August!D1090+September!D1090+October!D1090+November!D1090+December!D1090</f>
        <v>0</v>
      </c>
      <c r="E1090" s="6">
        <f>January!E1090+February!E1090+March!E1090+April!E1090+May!E1090+June!E1090+July!E1090+August!E1090+September!E1090+October!E1090+November!E1090+December!E1090</f>
        <v>0</v>
      </c>
      <c r="F1090" s="6">
        <f>January!F1090+February!F1090+March!F1090+April!F1090+May!F1090+June!F1090+July!F1090+August!F1090+September!F1090+October!F1090+November!F1090+December!F1090</f>
        <v>0</v>
      </c>
      <c r="G1090" s="6">
        <f>January!G1090+February!G1090+March!G1090+April!G1090+May!G1090+June!G1090+July!G1090+August!G1090+September!G1090+October!G1090+November!G1090+December!G1090</f>
        <v>0</v>
      </c>
    </row>
    <row r="1091" spans="1:7" ht="30" customHeight="1" x14ac:dyDescent="0.25">
      <c r="A1091" s="21" t="s">
        <v>73</v>
      </c>
      <c r="B1091" s="13" t="s">
        <v>44</v>
      </c>
      <c r="C1091" s="5">
        <f>January!C1091+February!C1091+March!C1091+April!C1091+May!C1091+June!C1091+July!C1091+August!C1091+September!C1091+October!C1091+November!C1091+December!C1091</f>
        <v>0</v>
      </c>
      <c r="D1091" s="5">
        <f>January!D1091+February!D1091+March!D1091+April!D1091+May!D1091+June!D1091+July!D1091+August!D1091+September!D1091+October!D1091+November!D1091+December!D1091</f>
        <v>0</v>
      </c>
      <c r="E1091" s="5">
        <f>January!E1091+February!E1091+March!E1091+April!E1091+May!E1091+June!E1091+July!E1091+August!E1091+September!E1091+October!E1091+November!E1091+December!E1091</f>
        <v>0</v>
      </c>
      <c r="F1091" s="5">
        <f>January!F1091+February!F1091+March!F1091+April!F1091+May!F1091+June!F1091+July!F1091+August!F1091+September!F1091+October!F1091+November!F1091+December!F1091</f>
        <v>0</v>
      </c>
      <c r="G1091" s="5">
        <f>January!G1091+February!G1091+March!G1091+April!G1091+May!G1091+June!G1091+July!G1091+August!G1091+September!G1091+October!G1091+November!G1091+December!G1091</f>
        <v>0</v>
      </c>
    </row>
    <row r="1092" spans="1:7" ht="30" customHeight="1" x14ac:dyDescent="0.25">
      <c r="A1092" s="22" t="s">
        <v>73</v>
      </c>
      <c r="B1092" s="14" t="s">
        <v>45</v>
      </c>
      <c r="C1092" s="6">
        <f>January!C1092+February!C1092+March!C1092+April!C1092+May!C1092+June!C1092+July!C1092+August!C1092+September!C1092+October!C1092+November!C1092+December!C1092</f>
        <v>59</v>
      </c>
      <c r="D1092" s="6">
        <f>January!D1092+February!D1092+March!D1092+April!D1092+May!D1092+June!D1092+July!D1092+August!D1092+September!D1092+October!D1092+November!D1092+December!D1092</f>
        <v>20</v>
      </c>
      <c r="E1092" s="6">
        <f>January!E1092+February!E1092+March!E1092+April!E1092+May!E1092+June!E1092+July!E1092+August!E1092+September!E1092+October!E1092+November!E1092+December!E1092</f>
        <v>9</v>
      </c>
      <c r="F1092" s="6">
        <f>January!F1092+February!F1092+March!F1092+April!F1092+May!F1092+June!F1092+July!F1092+August!F1092+September!F1092+October!F1092+November!F1092+December!F1092</f>
        <v>28</v>
      </c>
      <c r="G1092" s="6">
        <f>January!G1092+February!G1092+March!G1092+April!G1092+May!G1092+June!G1092+July!G1092+August!G1092+September!G1092+October!G1092+November!G1092+December!G1092</f>
        <v>2</v>
      </c>
    </row>
    <row r="1093" spans="1:7" ht="30" customHeight="1" x14ac:dyDescent="0.25">
      <c r="A1093" s="21" t="s">
        <v>73</v>
      </c>
      <c r="B1093" s="13" t="s">
        <v>46</v>
      </c>
      <c r="C1093" s="5">
        <f>January!C1093+February!C1093+March!C1093+April!C1093+May!C1093+June!C1093+July!C1093+August!C1093+September!C1093+October!C1093+November!C1093+December!C1093</f>
        <v>0</v>
      </c>
      <c r="D1093" s="5">
        <f>January!D1093+February!D1093+March!D1093+April!D1093+May!D1093+June!D1093+July!D1093+August!D1093+September!D1093+October!D1093+November!D1093+December!D1093</f>
        <v>0</v>
      </c>
      <c r="E1093" s="5">
        <f>January!E1093+February!E1093+March!E1093+April!E1093+May!E1093+June!E1093+July!E1093+August!E1093+September!E1093+October!E1093+November!E1093+December!E1093</f>
        <v>0</v>
      </c>
      <c r="F1093" s="5">
        <f>January!F1093+February!F1093+March!F1093+April!F1093+May!F1093+June!F1093+July!F1093+August!F1093+September!F1093+October!F1093+November!F1093+December!F1093</f>
        <v>0</v>
      </c>
      <c r="G1093" s="5">
        <f>January!G1093+February!G1093+March!G1093+April!G1093+May!G1093+June!G1093+July!G1093+August!G1093+September!G1093+October!G1093+November!G1093+December!G1093</f>
        <v>0</v>
      </c>
    </row>
    <row r="1094" spans="1:7" ht="30" customHeight="1" x14ac:dyDescent="0.25">
      <c r="A1094" s="19" t="s">
        <v>74</v>
      </c>
      <c r="B1094" s="11" t="s">
        <v>8</v>
      </c>
      <c r="C1094" s="3">
        <f>January!C1094+February!C1094+March!C1094+April!C1094+May!C1094+June!C1094+July!C1094+August!C1094+September!C1094+October!C1094+November!C1094+December!C1094</f>
        <v>313</v>
      </c>
      <c r="D1094" s="3">
        <f>January!D1094+February!D1094+March!D1094+April!D1094+May!D1094+June!D1094+July!D1094+August!D1094+September!D1094+October!D1094+November!D1094+December!D1094</f>
        <v>284</v>
      </c>
      <c r="E1094" s="3">
        <f>January!E1094+February!E1094+March!E1094+April!E1094+May!E1094+June!E1094+July!E1094+August!E1094+September!E1094+October!E1094+November!E1094+December!E1094</f>
        <v>13</v>
      </c>
      <c r="F1094" s="3">
        <f>January!F1094+February!F1094+March!F1094+April!F1094+May!F1094+June!F1094+July!F1094+August!F1094+September!F1094+October!F1094+November!F1094+December!F1094</f>
        <v>16</v>
      </c>
      <c r="G1094" s="3">
        <f>January!G1094+February!G1094+March!G1094+April!G1094+May!G1094+June!G1094+July!G1094+August!G1094+September!G1094+October!G1094+November!G1094+December!G1094</f>
        <v>0</v>
      </c>
    </row>
    <row r="1095" spans="1:7" ht="30" customHeight="1" x14ac:dyDescent="0.25">
      <c r="A1095" s="20" t="s">
        <v>74</v>
      </c>
      <c r="B1095" s="12" t="s">
        <v>9</v>
      </c>
      <c r="C1095" s="4">
        <f>January!C1095+February!C1095+March!C1095+April!C1095+May!C1095+June!C1095+July!C1095+August!C1095+September!C1095+October!C1095+November!C1095+December!C1095</f>
        <v>0</v>
      </c>
      <c r="D1095" s="4">
        <f>January!D1095+February!D1095+March!D1095+April!D1095+May!D1095+June!D1095+July!D1095+August!D1095+September!D1095+October!D1095+November!D1095+December!D1095</f>
        <v>0</v>
      </c>
      <c r="E1095" s="4">
        <f>January!E1095+February!E1095+March!E1095+April!E1095+May!E1095+June!E1095+July!E1095+August!E1095+September!E1095+October!E1095+November!E1095+December!E1095</f>
        <v>0</v>
      </c>
      <c r="F1095" s="4">
        <f>January!F1095+February!F1095+March!F1095+April!F1095+May!F1095+June!F1095+July!F1095+August!F1095+September!F1095+October!F1095+November!F1095+December!F1095</f>
        <v>0</v>
      </c>
      <c r="G1095" s="4">
        <f>January!G1095+February!G1095+March!G1095+April!G1095+May!G1095+June!G1095+July!G1095+August!G1095+September!G1095+October!G1095+November!G1095+December!G1095</f>
        <v>0</v>
      </c>
    </row>
    <row r="1096" spans="1:7" ht="30" customHeight="1" x14ac:dyDescent="0.25">
      <c r="A1096" s="19" t="s">
        <v>74</v>
      </c>
      <c r="B1096" s="11" t="s">
        <v>10</v>
      </c>
      <c r="C1096" s="3">
        <f>January!C1096+February!C1096+March!C1096+April!C1096+May!C1096+June!C1096+July!C1096+August!C1096+September!C1096+October!C1096+November!C1096+December!C1096</f>
        <v>0</v>
      </c>
      <c r="D1096" s="3">
        <f>January!D1096+February!D1096+March!D1096+April!D1096+May!D1096+June!D1096+July!D1096+August!D1096+September!D1096+October!D1096+November!D1096+December!D1096</f>
        <v>0</v>
      </c>
      <c r="E1096" s="3">
        <f>January!E1096+February!E1096+March!E1096+April!E1096+May!E1096+June!E1096+July!E1096+August!E1096+September!E1096+October!E1096+November!E1096+December!E1096</f>
        <v>0</v>
      </c>
      <c r="F1096" s="3">
        <f>January!F1096+February!F1096+March!F1096+April!F1096+May!F1096+June!F1096+July!F1096+August!F1096+September!F1096+October!F1096+November!F1096+December!F1096</f>
        <v>0</v>
      </c>
      <c r="G1096" s="3">
        <f>January!G1096+February!G1096+March!G1096+April!G1096+May!G1096+June!G1096+July!G1096+August!G1096+September!G1096+October!G1096+November!G1096+December!G1096</f>
        <v>0</v>
      </c>
    </row>
    <row r="1097" spans="1:7" ht="30" customHeight="1" x14ac:dyDescent="0.25">
      <c r="A1097" s="20" t="s">
        <v>74</v>
      </c>
      <c r="B1097" s="12" t="s">
        <v>11</v>
      </c>
      <c r="C1097" s="4">
        <f>January!C1097+February!C1097+March!C1097+April!C1097+May!C1097+June!C1097+July!C1097+August!C1097+September!C1097+October!C1097+November!C1097+December!C1097</f>
        <v>0</v>
      </c>
      <c r="D1097" s="4">
        <f>January!D1097+February!D1097+March!D1097+April!D1097+May!D1097+June!D1097+July!D1097+August!D1097+September!D1097+October!D1097+November!D1097+December!D1097</f>
        <v>0</v>
      </c>
      <c r="E1097" s="4">
        <f>January!E1097+February!E1097+March!E1097+April!E1097+May!E1097+June!E1097+July!E1097+August!E1097+September!E1097+October!E1097+November!E1097+December!E1097</f>
        <v>0</v>
      </c>
      <c r="F1097" s="4">
        <f>January!F1097+February!F1097+March!F1097+April!F1097+May!F1097+June!F1097+July!F1097+August!F1097+September!F1097+October!F1097+November!F1097+December!F1097</f>
        <v>0</v>
      </c>
      <c r="G1097" s="4">
        <f>January!G1097+February!G1097+March!G1097+April!G1097+May!G1097+June!G1097+July!G1097+August!G1097+September!G1097+October!G1097+November!G1097+December!G1097</f>
        <v>0</v>
      </c>
    </row>
    <row r="1098" spans="1:7" ht="30" customHeight="1" x14ac:dyDescent="0.25">
      <c r="A1098" s="19" t="s">
        <v>74</v>
      </c>
      <c r="B1098" s="11" t="s">
        <v>12</v>
      </c>
      <c r="C1098" s="3">
        <f>January!C1098+February!C1098+March!C1098+April!C1098+May!C1098+June!C1098+July!C1098+August!C1098+September!C1098+October!C1098+November!C1098+December!C1098</f>
        <v>7</v>
      </c>
      <c r="D1098" s="3">
        <f>January!D1098+February!D1098+March!D1098+April!D1098+May!D1098+June!D1098+July!D1098+August!D1098+September!D1098+October!D1098+November!D1098+December!D1098</f>
        <v>7</v>
      </c>
      <c r="E1098" s="3">
        <f>January!E1098+February!E1098+March!E1098+April!E1098+May!E1098+June!E1098+July!E1098+August!E1098+September!E1098+October!E1098+November!E1098+December!E1098</f>
        <v>0</v>
      </c>
      <c r="F1098" s="3">
        <f>January!F1098+February!F1098+March!F1098+April!F1098+May!F1098+June!F1098+July!F1098+August!F1098+September!F1098+October!F1098+November!F1098+December!F1098</f>
        <v>0</v>
      </c>
      <c r="G1098" s="3">
        <f>January!G1098+February!G1098+March!G1098+April!G1098+May!G1098+June!G1098+July!G1098+August!G1098+September!G1098+October!G1098+November!G1098+December!G1098</f>
        <v>0</v>
      </c>
    </row>
    <row r="1099" spans="1:7" ht="30" customHeight="1" x14ac:dyDescent="0.25">
      <c r="A1099" s="20" t="s">
        <v>74</v>
      </c>
      <c r="B1099" s="12" t="s">
        <v>13</v>
      </c>
      <c r="C1099" s="4">
        <f>January!C1099+February!C1099+March!C1099+April!C1099+May!C1099+June!C1099+July!C1099+August!C1099+September!C1099+October!C1099+November!C1099+December!C1099</f>
        <v>0</v>
      </c>
      <c r="D1099" s="4">
        <f>January!D1099+February!D1099+March!D1099+April!D1099+May!D1099+June!D1099+July!D1099+August!D1099+September!D1099+October!D1099+November!D1099+December!D1099</f>
        <v>0</v>
      </c>
      <c r="E1099" s="4">
        <f>January!E1099+February!E1099+March!E1099+April!E1099+May!E1099+June!E1099+July!E1099+August!E1099+September!E1099+October!E1099+November!E1099+December!E1099</f>
        <v>0</v>
      </c>
      <c r="F1099" s="4">
        <f>January!F1099+February!F1099+March!F1099+April!F1099+May!F1099+June!F1099+July!F1099+August!F1099+September!F1099+October!F1099+November!F1099+December!F1099</f>
        <v>0</v>
      </c>
      <c r="G1099" s="4">
        <f>January!G1099+February!G1099+March!G1099+April!G1099+May!G1099+June!G1099+July!G1099+August!G1099+September!G1099+October!G1099+November!G1099+December!G1099</f>
        <v>0</v>
      </c>
    </row>
    <row r="1100" spans="1:7" ht="30" customHeight="1" x14ac:dyDescent="0.25">
      <c r="A1100" s="19" t="s">
        <v>74</v>
      </c>
      <c r="B1100" s="11" t="s">
        <v>14</v>
      </c>
      <c r="C1100" s="3">
        <f>January!C1100+February!C1100+March!C1100+April!C1100+May!C1100+June!C1100+July!C1100+August!C1100+September!C1100+October!C1100+November!C1100+December!C1100</f>
        <v>0</v>
      </c>
      <c r="D1100" s="3">
        <f>January!D1100+February!D1100+March!D1100+April!D1100+May!D1100+June!D1100+July!D1100+August!D1100+September!D1100+October!D1100+November!D1100+December!D1100</f>
        <v>0</v>
      </c>
      <c r="E1100" s="3">
        <f>January!E1100+February!E1100+March!E1100+April!E1100+May!E1100+June!E1100+July!E1100+August!E1100+September!E1100+October!E1100+November!E1100+December!E1100</f>
        <v>0</v>
      </c>
      <c r="F1100" s="3">
        <f>January!F1100+February!F1100+March!F1100+April!F1100+May!F1100+June!F1100+July!F1100+August!F1100+September!F1100+October!F1100+November!F1100+December!F1100</f>
        <v>0</v>
      </c>
      <c r="G1100" s="3">
        <f>January!G1100+February!G1100+March!G1100+April!G1100+May!G1100+June!G1100+July!G1100+August!G1100+September!G1100+October!G1100+November!G1100+December!G1100</f>
        <v>0</v>
      </c>
    </row>
    <row r="1101" spans="1:7" ht="30" customHeight="1" x14ac:dyDescent="0.25">
      <c r="A1101" s="20" t="s">
        <v>74</v>
      </c>
      <c r="B1101" s="12" t="s">
        <v>15</v>
      </c>
      <c r="C1101" s="4">
        <f>January!C1101+February!C1101+March!C1101+April!C1101+May!C1101+June!C1101+July!C1101+August!C1101+September!C1101+October!C1101+November!C1101+December!C1101</f>
        <v>0</v>
      </c>
      <c r="D1101" s="4">
        <f>January!D1101+February!D1101+March!D1101+April!D1101+May!D1101+June!D1101+July!D1101+August!D1101+September!D1101+October!D1101+November!D1101+December!D1101</f>
        <v>0</v>
      </c>
      <c r="E1101" s="4">
        <f>January!E1101+February!E1101+March!E1101+April!E1101+May!E1101+June!E1101+July!E1101+August!E1101+September!E1101+October!E1101+November!E1101+December!E1101</f>
        <v>0</v>
      </c>
      <c r="F1101" s="4">
        <f>January!F1101+February!F1101+March!F1101+April!F1101+May!F1101+June!F1101+July!F1101+August!F1101+September!F1101+October!F1101+November!F1101+December!F1101</f>
        <v>0</v>
      </c>
      <c r="G1101" s="4">
        <f>January!G1101+February!G1101+March!G1101+April!G1101+May!G1101+June!G1101+July!G1101+August!G1101+September!G1101+October!G1101+November!G1101+December!G1101</f>
        <v>0</v>
      </c>
    </row>
    <row r="1102" spans="1:7" ht="30" customHeight="1" x14ac:dyDescent="0.25">
      <c r="A1102" s="19" t="s">
        <v>74</v>
      </c>
      <c r="B1102" s="11" t="s">
        <v>16</v>
      </c>
      <c r="C1102" s="3">
        <f>January!C1102+February!C1102+March!C1102+April!C1102+May!C1102+June!C1102+July!C1102+August!C1102+September!C1102+October!C1102+November!C1102+December!C1102</f>
        <v>0</v>
      </c>
      <c r="D1102" s="3">
        <f>January!D1102+February!D1102+March!D1102+April!D1102+May!D1102+June!D1102+July!D1102+August!D1102+September!D1102+October!D1102+November!D1102+December!D1102</f>
        <v>0</v>
      </c>
      <c r="E1102" s="3">
        <f>January!E1102+February!E1102+March!E1102+April!E1102+May!E1102+June!E1102+July!E1102+August!E1102+September!E1102+October!E1102+November!E1102+December!E1102</f>
        <v>0</v>
      </c>
      <c r="F1102" s="3">
        <f>January!F1102+February!F1102+March!F1102+April!F1102+May!F1102+June!F1102+July!F1102+August!F1102+September!F1102+October!F1102+November!F1102+December!F1102</f>
        <v>0</v>
      </c>
      <c r="G1102" s="3">
        <f>January!G1102+February!G1102+March!G1102+April!G1102+May!G1102+June!G1102+July!G1102+August!G1102+September!G1102+October!G1102+November!G1102+December!G1102</f>
        <v>0</v>
      </c>
    </row>
    <row r="1103" spans="1:7" ht="30" customHeight="1" x14ac:dyDescent="0.25">
      <c r="A1103" s="20" t="s">
        <v>74</v>
      </c>
      <c r="B1103" s="12" t="s">
        <v>17</v>
      </c>
      <c r="C1103" s="4">
        <f>January!C1103+February!C1103+March!C1103+April!C1103+May!C1103+June!C1103+July!C1103+August!C1103+September!C1103+October!C1103+November!C1103+December!C1103</f>
        <v>0</v>
      </c>
      <c r="D1103" s="4">
        <f>January!D1103+February!D1103+March!D1103+April!D1103+May!D1103+June!D1103+July!D1103+August!D1103+September!D1103+October!D1103+November!D1103+December!D1103</f>
        <v>0</v>
      </c>
      <c r="E1103" s="4">
        <f>January!E1103+February!E1103+March!E1103+April!E1103+May!E1103+June!E1103+July!E1103+August!E1103+September!E1103+October!E1103+November!E1103+December!E1103</f>
        <v>0</v>
      </c>
      <c r="F1103" s="4">
        <f>January!F1103+February!F1103+March!F1103+April!F1103+May!F1103+June!F1103+July!F1103+August!F1103+September!F1103+October!F1103+November!F1103+December!F1103</f>
        <v>0</v>
      </c>
      <c r="G1103" s="4">
        <f>January!G1103+February!G1103+March!G1103+April!G1103+May!G1103+June!G1103+July!G1103+August!G1103+September!G1103+October!G1103+November!G1103+December!G1103</f>
        <v>0</v>
      </c>
    </row>
    <row r="1104" spans="1:7" ht="30" customHeight="1" x14ac:dyDescent="0.25">
      <c r="A1104" s="19" t="s">
        <v>74</v>
      </c>
      <c r="B1104" s="11" t="s">
        <v>18</v>
      </c>
      <c r="C1104" s="3">
        <f>January!C1104+February!C1104+March!C1104+April!C1104+May!C1104+June!C1104+July!C1104+August!C1104+September!C1104+October!C1104+November!C1104+December!C1104</f>
        <v>0</v>
      </c>
      <c r="D1104" s="3">
        <f>January!D1104+February!D1104+March!D1104+April!D1104+May!D1104+June!D1104+July!D1104+August!D1104+September!D1104+October!D1104+November!D1104+December!D1104</f>
        <v>0</v>
      </c>
      <c r="E1104" s="3">
        <f>January!E1104+February!E1104+March!E1104+April!E1104+May!E1104+June!E1104+July!E1104+August!E1104+September!E1104+October!E1104+November!E1104+December!E1104</f>
        <v>0</v>
      </c>
      <c r="F1104" s="3">
        <f>January!F1104+February!F1104+March!F1104+April!F1104+May!F1104+June!F1104+July!F1104+August!F1104+September!F1104+October!F1104+November!F1104+December!F1104</f>
        <v>0</v>
      </c>
      <c r="G1104" s="3">
        <f>January!G1104+February!G1104+March!G1104+April!G1104+May!G1104+June!G1104+July!G1104+August!G1104+September!G1104+October!G1104+November!G1104+December!G1104</f>
        <v>0</v>
      </c>
    </row>
    <row r="1105" spans="1:7" ht="30" customHeight="1" x14ac:dyDescent="0.25">
      <c r="A1105" s="20" t="s">
        <v>74</v>
      </c>
      <c r="B1105" s="12" t="s">
        <v>19</v>
      </c>
      <c r="C1105" s="4">
        <f>January!C1105+February!C1105+March!C1105+April!C1105+May!C1105+June!C1105+July!C1105+August!C1105+September!C1105+October!C1105+November!C1105+December!C1105</f>
        <v>0</v>
      </c>
      <c r="D1105" s="4">
        <f>January!D1105+February!D1105+March!D1105+April!D1105+May!D1105+June!D1105+July!D1105+August!D1105+September!D1105+October!D1105+November!D1105+December!D1105</f>
        <v>0</v>
      </c>
      <c r="E1105" s="4">
        <f>January!E1105+February!E1105+March!E1105+April!E1105+May!E1105+June!E1105+July!E1105+August!E1105+September!E1105+October!E1105+November!E1105+December!E1105</f>
        <v>0</v>
      </c>
      <c r="F1105" s="4">
        <f>January!F1105+February!F1105+March!F1105+April!F1105+May!F1105+June!F1105+July!F1105+August!F1105+September!F1105+October!F1105+November!F1105+December!F1105</f>
        <v>0</v>
      </c>
      <c r="G1105" s="4">
        <f>January!G1105+February!G1105+March!G1105+April!G1105+May!G1105+June!G1105+July!G1105+August!G1105+September!G1105+October!G1105+November!G1105+December!G1105</f>
        <v>0</v>
      </c>
    </row>
    <row r="1106" spans="1:7" ht="30" customHeight="1" x14ac:dyDescent="0.25">
      <c r="A1106" s="19" t="s">
        <v>74</v>
      </c>
      <c r="B1106" s="11" t="s">
        <v>20</v>
      </c>
      <c r="C1106" s="3">
        <f>January!C1106+February!C1106+March!C1106+April!C1106+May!C1106+June!C1106+July!C1106+August!C1106+September!C1106+October!C1106+November!C1106+December!C1106</f>
        <v>0</v>
      </c>
      <c r="D1106" s="3">
        <f>January!D1106+February!D1106+March!D1106+April!D1106+May!D1106+June!D1106+July!D1106+August!D1106+September!D1106+October!D1106+November!D1106+December!D1106</f>
        <v>0</v>
      </c>
      <c r="E1106" s="3">
        <f>January!E1106+February!E1106+March!E1106+April!E1106+May!E1106+June!E1106+July!E1106+August!E1106+September!E1106+October!E1106+November!E1106+December!E1106</f>
        <v>0</v>
      </c>
      <c r="F1106" s="3">
        <f>January!F1106+February!F1106+March!F1106+April!F1106+May!F1106+June!F1106+July!F1106+August!F1106+September!F1106+October!F1106+November!F1106+December!F1106</f>
        <v>0</v>
      </c>
      <c r="G1106" s="3">
        <f>January!G1106+February!G1106+March!G1106+April!G1106+May!G1106+June!G1106+July!G1106+August!G1106+September!G1106+October!G1106+November!G1106+December!G1106</f>
        <v>0</v>
      </c>
    </row>
    <row r="1107" spans="1:7" ht="30" customHeight="1" x14ac:dyDescent="0.25">
      <c r="A1107" s="20" t="s">
        <v>74</v>
      </c>
      <c r="B1107" s="12" t="s">
        <v>21</v>
      </c>
      <c r="C1107" s="4">
        <f>January!C1107+February!C1107+March!C1107+April!C1107+May!C1107+June!C1107+July!C1107+August!C1107+September!C1107+October!C1107+November!C1107+December!C1107</f>
        <v>0</v>
      </c>
      <c r="D1107" s="4">
        <f>January!D1107+February!D1107+March!D1107+April!D1107+May!D1107+June!D1107+July!D1107+August!D1107+September!D1107+October!D1107+November!D1107+December!D1107</f>
        <v>0</v>
      </c>
      <c r="E1107" s="4">
        <f>January!E1107+February!E1107+March!E1107+April!E1107+May!E1107+June!E1107+July!E1107+August!E1107+September!E1107+October!E1107+November!E1107+December!E1107</f>
        <v>0</v>
      </c>
      <c r="F1107" s="4">
        <f>January!F1107+February!F1107+March!F1107+April!F1107+May!F1107+June!F1107+July!F1107+August!F1107+September!F1107+October!F1107+November!F1107+December!F1107</f>
        <v>0</v>
      </c>
      <c r="G1107" s="4">
        <f>January!G1107+February!G1107+March!G1107+April!G1107+May!G1107+June!G1107+July!G1107+August!G1107+September!G1107+October!G1107+November!G1107+December!G1107</f>
        <v>0</v>
      </c>
    </row>
    <row r="1108" spans="1:7" ht="30" customHeight="1" x14ac:dyDescent="0.25">
      <c r="A1108" s="19" t="s">
        <v>74</v>
      </c>
      <c r="B1108" s="11" t="s">
        <v>22</v>
      </c>
      <c r="C1108" s="3">
        <f>January!C1108+February!C1108+March!C1108+April!C1108+May!C1108+June!C1108+July!C1108+August!C1108+September!C1108+October!C1108+November!C1108+December!C1108</f>
        <v>0</v>
      </c>
      <c r="D1108" s="3">
        <f>January!D1108+February!D1108+March!D1108+April!D1108+May!D1108+June!D1108+July!D1108+August!D1108+September!D1108+October!D1108+November!D1108+December!D1108</f>
        <v>0</v>
      </c>
      <c r="E1108" s="3">
        <f>January!E1108+February!E1108+March!E1108+April!E1108+May!E1108+June!E1108+July!E1108+August!E1108+September!E1108+October!E1108+November!E1108+December!E1108</f>
        <v>0</v>
      </c>
      <c r="F1108" s="3">
        <f>January!F1108+February!F1108+March!F1108+April!F1108+May!F1108+June!F1108+July!F1108+August!F1108+September!F1108+October!F1108+November!F1108+December!F1108</f>
        <v>0</v>
      </c>
      <c r="G1108" s="3">
        <f>January!G1108+February!G1108+March!G1108+April!G1108+May!G1108+June!G1108+July!G1108+August!G1108+September!G1108+October!G1108+November!G1108+December!G1108</f>
        <v>0</v>
      </c>
    </row>
    <row r="1109" spans="1:7" ht="30" customHeight="1" x14ac:dyDescent="0.25">
      <c r="A1109" s="20" t="s">
        <v>74</v>
      </c>
      <c r="B1109" s="12" t="s">
        <v>23</v>
      </c>
      <c r="C1109" s="4">
        <f>January!C1109+February!C1109+March!C1109+April!C1109+May!C1109+June!C1109+July!C1109+August!C1109+September!C1109+October!C1109+November!C1109+December!C1109</f>
        <v>0</v>
      </c>
      <c r="D1109" s="4">
        <f>January!D1109+February!D1109+March!D1109+April!D1109+May!D1109+June!D1109+July!D1109+August!D1109+September!D1109+October!D1109+November!D1109+December!D1109</f>
        <v>0</v>
      </c>
      <c r="E1109" s="4">
        <f>January!E1109+February!E1109+March!E1109+April!E1109+May!E1109+June!E1109+July!E1109+August!E1109+September!E1109+October!E1109+November!E1109+December!E1109</f>
        <v>0</v>
      </c>
      <c r="F1109" s="4">
        <f>January!F1109+February!F1109+March!F1109+April!F1109+May!F1109+June!F1109+July!F1109+August!F1109+September!F1109+October!F1109+November!F1109+December!F1109</f>
        <v>0</v>
      </c>
      <c r="G1109" s="4">
        <f>January!G1109+February!G1109+March!G1109+April!G1109+May!G1109+June!G1109+July!G1109+August!G1109+September!G1109+October!G1109+November!G1109+December!G1109</f>
        <v>0</v>
      </c>
    </row>
    <row r="1110" spans="1:7" ht="30" customHeight="1" x14ac:dyDescent="0.25">
      <c r="A1110" s="19" t="s">
        <v>74</v>
      </c>
      <c r="B1110" s="11" t="s">
        <v>24</v>
      </c>
      <c r="C1110" s="3">
        <f>January!C1110+February!C1110+March!C1110+April!C1110+May!C1110+June!C1110+July!C1110+August!C1110+September!C1110+October!C1110+November!C1110+December!C1110</f>
        <v>0</v>
      </c>
      <c r="D1110" s="3">
        <f>January!D1110+February!D1110+March!D1110+April!D1110+May!D1110+June!D1110+July!D1110+August!D1110+September!D1110+October!D1110+November!D1110+December!D1110</f>
        <v>0</v>
      </c>
      <c r="E1110" s="3">
        <f>January!E1110+February!E1110+March!E1110+April!E1110+May!E1110+June!E1110+July!E1110+August!E1110+September!E1110+October!E1110+November!E1110+December!E1110</f>
        <v>0</v>
      </c>
      <c r="F1110" s="3">
        <f>January!F1110+February!F1110+March!F1110+April!F1110+May!F1110+June!F1110+July!F1110+August!F1110+September!F1110+October!F1110+November!F1110+December!F1110</f>
        <v>0</v>
      </c>
      <c r="G1110" s="3">
        <f>January!G1110+February!G1110+March!G1110+April!G1110+May!G1110+June!G1110+July!G1110+August!G1110+September!G1110+October!G1110+November!G1110+December!G1110</f>
        <v>0</v>
      </c>
    </row>
    <row r="1111" spans="1:7" ht="30" customHeight="1" x14ac:dyDescent="0.25">
      <c r="A1111" s="20" t="s">
        <v>74</v>
      </c>
      <c r="B1111" s="12" t="s">
        <v>25</v>
      </c>
      <c r="C1111" s="4">
        <f>January!C1111+February!C1111+March!C1111+April!C1111+May!C1111+June!C1111+July!C1111+August!C1111+September!C1111+October!C1111+November!C1111+December!C1111</f>
        <v>9</v>
      </c>
      <c r="D1111" s="4">
        <f>January!D1111+February!D1111+March!D1111+April!D1111+May!D1111+June!D1111+July!D1111+August!D1111+September!D1111+October!D1111+November!D1111+December!D1111</f>
        <v>8</v>
      </c>
      <c r="E1111" s="4">
        <f>January!E1111+February!E1111+March!E1111+April!E1111+May!E1111+June!E1111+July!E1111+August!E1111+September!E1111+October!E1111+November!E1111+December!E1111</f>
        <v>0</v>
      </c>
      <c r="F1111" s="4">
        <f>January!F1111+February!F1111+March!F1111+April!F1111+May!F1111+June!F1111+July!F1111+August!F1111+September!F1111+October!F1111+November!F1111+December!F1111</f>
        <v>1</v>
      </c>
      <c r="G1111" s="4">
        <f>January!G1111+February!G1111+March!G1111+April!G1111+May!G1111+June!G1111+July!G1111+August!G1111+September!G1111+October!G1111+November!G1111+December!G1111</f>
        <v>0</v>
      </c>
    </row>
    <row r="1112" spans="1:7" ht="30" customHeight="1" x14ac:dyDescent="0.25">
      <c r="A1112" s="19" t="s">
        <v>74</v>
      </c>
      <c r="B1112" s="11" t="s">
        <v>26</v>
      </c>
      <c r="C1112" s="3">
        <f>January!C1112+February!C1112+March!C1112+April!C1112+May!C1112+June!C1112+July!C1112+August!C1112+September!C1112+October!C1112+November!C1112+December!C1112</f>
        <v>0</v>
      </c>
      <c r="D1112" s="3">
        <f>January!D1112+February!D1112+March!D1112+April!D1112+May!D1112+June!D1112+July!D1112+August!D1112+September!D1112+October!D1112+November!D1112+December!D1112</f>
        <v>0</v>
      </c>
      <c r="E1112" s="3">
        <f>January!E1112+February!E1112+March!E1112+April!E1112+May!E1112+June!E1112+July!E1112+August!E1112+September!E1112+October!E1112+November!E1112+December!E1112</f>
        <v>0</v>
      </c>
      <c r="F1112" s="3">
        <f>January!F1112+February!F1112+March!F1112+April!F1112+May!F1112+June!F1112+July!F1112+August!F1112+September!F1112+October!F1112+November!F1112+December!F1112</f>
        <v>0</v>
      </c>
      <c r="G1112" s="3">
        <f>January!G1112+February!G1112+March!G1112+April!G1112+May!G1112+June!G1112+July!G1112+August!G1112+September!G1112+October!G1112+November!G1112+December!G1112</f>
        <v>0</v>
      </c>
    </row>
    <row r="1113" spans="1:7" ht="30" customHeight="1" x14ac:dyDescent="0.25">
      <c r="A1113" s="20" t="s">
        <v>74</v>
      </c>
      <c r="B1113" s="12" t="s">
        <v>27</v>
      </c>
      <c r="C1113" s="4">
        <f>January!C1113+February!C1113+March!C1113+April!C1113+May!C1113+June!C1113+July!C1113+August!C1113+September!C1113+October!C1113+November!C1113+December!C1113</f>
        <v>0</v>
      </c>
      <c r="D1113" s="4">
        <f>January!D1113+February!D1113+March!D1113+April!D1113+May!D1113+June!D1113+July!D1113+August!D1113+September!D1113+October!D1113+November!D1113+December!D1113</f>
        <v>0</v>
      </c>
      <c r="E1113" s="4">
        <f>January!E1113+February!E1113+March!E1113+April!E1113+May!E1113+June!E1113+July!E1113+August!E1113+September!E1113+October!E1113+November!E1113+December!E1113</f>
        <v>0</v>
      </c>
      <c r="F1113" s="4">
        <f>January!F1113+February!F1113+March!F1113+April!F1113+May!F1113+June!F1113+July!F1113+August!F1113+September!F1113+October!F1113+November!F1113+December!F1113</f>
        <v>0</v>
      </c>
      <c r="G1113" s="4">
        <f>January!G1113+February!G1113+March!G1113+April!G1113+May!G1113+June!G1113+July!G1113+August!G1113+September!G1113+October!G1113+November!G1113+December!G1113</f>
        <v>0</v>
      </c>
    </row>
    <row r="1114" spans="1:7" ht="30" customHeight="1" x14ac:dyDescent="0.25">
      <c r="A1114" s="19" t="s">
        <v>74</v>
      </c>
      <c r="B1114" s="11" t="s">
        <v>28</v>
      </c>
      <c r="C1114" s="3">
        <f>January!C1114+February!C1114+March!C1114+April!C1114+May!C1114+June!C1114+July!C1114+August!C1114+September!C1114+October!C1114+November!C1114+December!C1114</f>
        <v>0</v>
      </c>
      <c r="D1114" s="3">
        <f>January!D1114+February!D1114+March!D1114+April!D1114+May!D1114+June!D1114+July!D1114+August!D1114+September!D1114+October!D1114+November!D1114+December!D1114</f>
        <v>0</v>
      </c>
      <c r="E1114" s="3">
        <f>January!E1114+February!E1114+March!E1114+April!E1114+May!E1114+June!E1114+July!E1114+August!E1114+September!E1114+October!E1114+November!E1114+December!E1114</f>
        <v>0</v>
      </c>
      <c r="F1114" s="3">
        <f>January!F1114+February!F1114+March!F1114+April!F1114+May!F1114+June!F1114+July!F1114+August!F1114+September!F1114+October!F1114+November!F1114+December!F1114</f>
        <v>0</v>
      </c>
      <c r="G1114" s="3">
        <f>January!G1114+February!G1114+March!G1114+April!G1114+May!G1114+June!G1114+July!G1114+August!G1114+September!G1114+October!G1114+November!G1114+December!G1114</f>
        <v>0</v>
      </c>
    </row>
    <row r="1115" spans="1:7" ht="30" customHeight="1" x14ac:dyDescent="0.25">
      <c r="A1115" s="20" t="s">
        <v>74</v>
      </c>
      <c r="B1115" s="12" t="s">
        <v>29</v>
      </c>
      <c r="C1115" s="4">
        <f>January!C1115+February!C1115+March!C1115+April!C1115+May!C1115+June!C1115+July!C1115+August!C1115+September!C1115+October!C1115+November!C1115+December!C1115</f>
        <v>0</v>
      </c>
      <c r="D1115" s="4">
        <f>January!D1115+February!D1115+March!D1115+April!D1115+May!D1115+June!D1115+July!D1115+August!D1115+September!D1115+October!D1115+November!D1115+December!D1115</f>
        <v>0</v>
      </c>
      <c r="E1115" s="4">
        <f>January!E1115+February!E1115+March!E1115+April!E1115+May!E1115+June!E1115+July!E1115+August!E1115+September!E1115+October!E1115+November!E1115+December!E1115</f>
        <v>0</v>
      </c>
      <c r="F1115" s="4">
        <f>January!F1115+February!F1115+March!F1115+April!F1115+May!F1115+June!F1115+July!F1115+August!F1115+September!F1115+October!F1115+November!F1115+December!F1115</f>
        <v>0</v>
      </c>
      <c r="G1115" s="4">
        <f>January!G1115+February!G1115+March!G1115+April!G1115+May!G1115+June!G1115+July!G1115+August!G1115+September!G1115+October!G1115+November!G1115+December!G1115</f>
        <v>0</v>
      </c>
    </row>
    <row r="1116" spans="1:7" ht="30" customHeight="1" x14ac:dyDescent="0.25">
      <c r="A1116" s="19" t="s">
        <v>74</v>
      </c>
      <c r="B1116" s="11" t="s">
        <v>30</v>
      </c>
      <c r="C1116" s="3">
        <f>January!C1116+February!C1116+March!C1116+April!C1116+May!C1116+June!C1116+July!C1116+August!C1116+September!C1116+October!C1116+November!C1116+December!C1116</f>
        <v>0</v>
      </c>
      <c r="D1116" s="3">
        <f>January!D1116+February!D1116+March!D1116+April!D1116+May!D1116+June!D1116+July!D1116+August!D1116+September!D1116+October!D1116+November!D1116+December!D1116</f>
        <v>0</v>
      </c>
      <c r="E1116" s="3">
        <f>January!E1116+February!E1116+March!E1116+April!E1116+May!E1116+June!E1116+July!E1116+August!E1116+September!E1116+October!E1116+November!E1116+December!E1116</f>
        <v>0</v>
      </c>
      <c r="F1116" s="3">
        <f>January!F1116+February!F1116+March!F1116+April!F1116+May!F1116+June!F1116+July!F1116+August!F1116+September!F1116+October!F1116+November!F1116+December!F1116</f>
        <v>0</v>
      </c>
      <c r="G1116" s="3">
        <f>January!G1116+February!G1116+March!G1116+April!G1116+May!G1116+June!G1116+July!G1116+August!G1116+September!G1116+October!G1116+November!G1116+December!G1116</f>
        <v>0</v>
      </c>
    </row>
    <row r="1117" spans="1:7" ht="30" customHeight="1" x14ac:dyDescent="0.25">
      <c r="A1117" s="20" t="s">
        <v>74</v>
      </c>
      <c r="B1117" s="12" t="s">
        <v>31</v>
      </c>
      <c r="C1117" s="4">
        <f>January!C1117+February!C1117+March!C1117+April!C1117+May!C1117+June!C1117+July!C1117+August!C1117+September!C1117+October!C1117+November!C1117+December!C1117</f>
        <v>0</v>
      </c>
      <c r="D1117" s="4">
        <f>January!D1117+February!D1117+March!D1117+April!D1117+May!D1117+June!D1117+July!D1117+August!D1117+September!D1117+October!D1117+November!D1117+December!D1117</f>
        <v>0</v>
      </c>
      <c r="E1117" s="4">
        <f>January!E1117+February!E1117+March!E1117+April!E1117+May!E1117+June!E1117+July!E1117+August!E1117+September!E1117+October!E1117+November!E1117+December!E1117</f>
        <v>0</v>
      </c>
      <c r="F1117" s="4">
        <f>January!F1117+February!F1117+March!F1117+April!F1117+May!F1117+June!F1117+July!F1117+August!F1117+September!F1117+October!F1117+November!F1117+December!F1117</f>
        <v>0</v>
      </c>
      <c r="G1117" s="4">
        <f>January!G1117+February!G1117+March!G1117+April!G1117+May!G1117+June!G1117+July!G1117+August!G1117+September!G1117+October!G1117+November!G1117+December!G1117</f>
        <v>0</v>
      </c>
    </row>
    <row r="1118" spans="1:7" ht="30" customHeight="1" x14ac:dyDescent="0.25">
      <c r="A1118" s="19" t="s">
        <v>74</v>
      </c>
      <c r="B1118" s="11" t="s">
        <v>32</v>
      </c>
      <c r="C1118" s="3">
        <f>January!C1118+February!C1118+March!C1118+April!C1118+May!C1118+June!C1118+July!C1118+August!C1118+September!C1118+October!C1118+November!C1118+December!C1118</f>
        <v>0</v>
      </c>
      <c r="D1118" s="3">
        <f>January!D1118+February!D1118+March!D1118+April!D1118+May!D1118+June!D1118+July!D1118+August!D1118+September!D1118+October!D1118+November!D1118+December!D1118</f>
        <v>0</v>
      </c>
      <c r="E1118" s="3">
        <f>January!E1118+February!E1118+March!E1118+April!E1118+May!E1118+June!E1118+July!E1118+August!E1118+September!E1118+October!E1118+November!E1118+December!E1118</f>
        <v>0</v>
      </c>
      <c r="F1118" s="3">
        <f>January!F1118+February!F1118+March!F1118+April!F1118+May!F1118+June!F1118+July!F1118+August!F1118+September!F1118+October!F1118+November!F1118+December!F1118</f>
        <v>0</v>
      </c>
      <c r="G1118" s="3">
        <f>January!G1118+February!G1118+March!G1118+April!G1118+May!G1118+June!G1118+July!G1118+August!G1118+September!G1118+October!G1118+November!G1118+December!G1118</f>
        <v>0</v>
      </c>
    </row>
    <row r="1119" spans="1:7" ht="30" customHeight="1" x14ac:dyDescent="0.25">
      <c r="A1119" s="20" t="s">
        <v>74</v>
      </c>
      <c r="B1119" s="12" t="s">
        <v>33</v>
      </c>
      <c r="C1119" s="4">
        <f>January!C1119+February!C1119+March!C1119+April!C1119+May!C1119+June!C1119+July!C1119+August!C1119+September!C1119+October!C1119+November!C1119+December!C1119</f>
        <v>0</v>
      </c>
      <c r="D1119" s="4">
        <f>January!D1119+February!D1119+March!D1119+April!D1119+May!D1119+June!D1119+July!D1119+August!D1119+September!D1119+October!D1119+November!D1119+December!D1119</f>
        <v>0</v>
      </c>
      <c r="E1119" s="4">
        <f>January!E1119+February!E1119+March!E1119+April!E1119+May!E1119+June!E1119+July!E1119+August!E1119+September!E1119+October!E1119+November!E1119+December!E1119</f>
        <v>0</v>
      </c>
      <c r="F1119" s="4">
        <f>January!F1119+February!F1119+March!F1119+April!F1119+May!F1119+June!F1119+July!F1119+August!F1119+September!F1119+October!F1119+November!F1119+December!F1119</f>
        <v>0</v>
      </c>
      <c r="G1119" s="4">
        <f>January!G1119+February!G1119+March!G1119+April!G1119+May!G1119+June!G1119+July!G1119+August!G1119+September!G1119+October!G1119+November!G1119+December!G1119</f>
        <v>0</v>
      </c>
    </row>
    <row r="1120" spans="1:7" ht="30" customHeight="1" x14ac:dyDescent="0.25">
      <c r="A1120" s="19" t="s">
        <v>74</v>
      </c>
      <c r="B1120" s="11" t="s">
        <v>34</v>
      </c>
      <c r="C1120" s="3">
        <f>January!C1120+February!C1120+March!C1120+April!C1120+May!C1120+June!C1120+July!C1120+August!C1120+September!C1120+October!C1120+November!C1120+December!C1120</f>
        <v>0</v>
      </c>
      <c r="D1120" s="3">
        <f>January!D1120+February!D1120+March!D1120+April!D1120+May!D1120+June!D1120+July!D1120+August!D1120+September!D1120+October!D1120+November!D1120+December!D1120</f>
        <v>0</v>
      </c>
      <c r="E1120" s="3">
        <f>January!E1120+February!E1120+March!E1120+April!E1120+May!E1120+June!E1120+July!E1120+August!E1120+September!E1120+October!E1120+November!E1120+December!E1120</f>
        <v>0</v>
      </c>
      <c r="F1120" s="3">
        <f>January!F1120+February!F1120+March!F1120+April!F1120+May!F1120+June!F1120+July!F1120+August!F1120+September!F1120+October!F1120+November!F1120+December!F1120</f>
        <v>0</v>
      </c>
      <c r="G1120" s="3">
        <f>January!G1120+February!G1120+March!G1120+April!G1120+May!G1120+June!G1120+July!G1120+August!G1120+September!G1120+October!G1120+November!G1120+December!G1120</f>
        <v>0</v>
      </c>
    </row>
    <row r="1121" spans="1:7" ht="30" customHeight="1" x14ac:dyDescent="0.25">
      <c r="A1121" s="20" t="s">
        <v>74</v>
      </c>
      <c r="B1121" s="12" t="s">
        <v>35</v>
      </c>
      <c r="C1121" s="4">
        <f>January!C1121+February!C1121+March!C1121+April!C1121+May!C1121+June!C1121+July!C1121+August!C1121+September!C1121+October!C1121+November!C1121+December!C1121</f>
        <v>13</v>
      </c>
      <c r="D1121" s="4">
        <f>January!D1121+February!D1121+March!D1121+April!D1121+May!D1121+June!D1121+July!D1121+August!D1121+September!D1121+October!D1121+November!D1121+December!D1121</f>
        <v>11</v>
      </c>
      <c r="E1121" s="4">
        <f>January!E1121+February!E1121+March!E1121+April!E1121+May!E1121+June!E1121+July!E1121+August!E1121+September!E1121+October!E1121+November!E1121+December!E1121</f>
        <v>0</v>
      </c>
      <c r="F1121" s="4">
        <f>January!F1121+February!F1121+March!F1121+April!F1121+May!F1121+June!F1121+July!F1121+August!F1121+September!F1121+October!F1121+November!F1121+December!F1121</f>
        <v>2</v>
      </c>
      <c r="G1121" s="4">
        <f>January!G1121+February!G1121+March!G1121+April!G1121+May!G1121+June!G1121+July!G1121+August!G1121+September!G1121+October!G1121+November!G1121+December!G1121</f>
        <v>0</v>
      </c>
    </row>
    <row r="1122" spans="1:7" ht="30" customHeight="1" x14ac:dyDescent="0.25">
      <c r="A1122" s="19" t="s">
        <v>74</v>
      </c>
      <c r="B1122" s="11" t="s">
        <v>36</v>
      </c>
      <c r="C1122" s="3">
        <f>January!C1122+February!C1122+March!C1122+April!C1122+May!C1122+June!C1122+July!C1122+August!C1122+September!C1122+October!C1122+November!C1122+December!C1122</f>
        <v>78</v>
      </c>
      <c r="D1122" s="3">
        <f>January!D1122+February!D1122+March!D1122+April!D1122+May!D1122+June!D1122+July!D1122+August!D1122+September!D1122+October!D1122+November!D1122+December!D1122</f>
        <v>74</v>
      </c>
      <c r="E1122" s="3">
        <f>January!E1122+February!E1122+March!E1122+April!E1122+May!E1122+June!E1122+July!E1122+August!E1122+September!E1122+October!E1122+November!E1122+December!E1122</f>
        <v>3</v>
      </c>
      <c r="F1122" s="3">
        <f>January!F1122+February!F1122+March!F1122+April!F1122+May!F1122+June!F1122+July!F1122+August!F1122+September!F1122+October!F1122+November!F1122+December!F1122</f>
        <v>1</v>
      </c>
      <c r="G1122" s="3">
        <f>January!G1122+February!G1122+March!G1122+April!G1122+May!G1122+June!G1122+July!G1122+August!G1122+September!G1122+October!G1122+November!G1122+December!G1122</f>
        <v>0</v>
      </c>
    </row>
    <row r="1123" spans="1:7" ht="30" customHeight="1" x14ac:dyDescent="0.25">
      <c r="A1123" s="20" t="s">
        <v>74</v>
      </c>
      <c r="B1123" s="12" t="s">
        <v>37</v>
      </c>
      <c r="C1123" s="4">
        <f>January!C1123+February!C1123+March!C1123+April!C1123+May!C1123+June!C1123+July!C1123+August!C1123+September!C1123+October!C1123+November!C1123+December!C1123</f>
        <v>0</v>
      </c>
      <c r="D1123" s="4">
        <f>January!D1123+February!D1123+March!D1123+April!D1123+May!D1123+June!D1123+July!D1123+August!D1123+September!D1123+October!D1123+November!D1123+December!D1123</f>
        <v>0</v>
      </c>
      <c r="E1123" s="4">
        <f>January!E1123+February!E1123+March!E1123+April!E1123+May!E1123+June!E1123+July!E1123+August!E1123+September!E1123+October!E1123+November!E1123+December!E1123</f>
        <v>0</v>
      </c>
      <c r="F1123" s="4">
        <f>January!F1123+February!F1123+March!F1123+April!F1123+May!F1123+June!F1123+July!F1123+August!F1123+September!F1123+October!F1123+November!F1123+December!F1123</f>
        <v>0</v>
      </c>
      <c r="G1123" s="4">
        <f>January!G1123+February!G1123+March!G1123+April!G1123+May!G1123+June!G1123+July!G1123+August!G1123+September!G1123+October!G1123+November!G1123+December!G1123</f>
        <v>0</v>
      </c>
    </row>
    <row r="1124" spans="1:7" ht="30" customHeight="1" x14ac:dyDescent="0.25">
      <c r="A1124" s="19" t="s">
        <v>74</v>
      </c>
      <c r="B1124" s="11" t="s">
        <v>38</v>
      </c>
      <c r="C1124" s="3">
        <f>January!C1124+February!C1124+March!C1124+April!C1124+May!C1124+June!C1124+July!C1124+August!C1124+September!C1124+October!C1124+November!C1124+December!C1124</f>
        <v>212</v>
      </c>
      <c r="D1124" s="3">
        <f>January!D1124+February!D1124+March!D1124+April!D1124+May!D1124+June!D1124+July!D1124+August!D1124+September!D1124+October!D1124+November!D1124+December!D1124</f>
        <v>83</v>
      </c>
      <c r="E1124" s="3">
        <f>January!E1124+February!E1124+March!E1124+April!E1124+May!E1124+June!E1124+July!E1124+August!E1124+September!E1124+October!E1124+November!E1124+December!E1124</f>
        <v>9</v>
      </c>
      <c r="F1124" s="3">
        <f>January!F1124+February!F1124+March!F1124+April!F1124+May!F1124+June!F1124+July!F1124+August!F1124+September!F1124+October!F1124+November!F1124+December!F1124</f>
        <v>120</v>
      </c>
      <c r="G1124" s="3">
        <f>January!G1124+February!G1124+March!G1124+April!G1124+May!G1124+June!G1124+July!G1124+August!G1124+September!G1124+October!G1124+November!G1124+December!G1124</f>
        <v>0</v>
      </c>
    </row>
    <row r="1125" spans="1:7" ht="30" customHeight="1" x14ac:dyDescent="0.25">
      <c r="A1125" s="20" t="s">
        <v>74</v>
      </c>
      <c r="B1125" s="12" t="s">
        <v>39</v>
      </c>
      <c r="C1125" s="4">
        <f>January!C1125+February!C1125+March!C1125+April!C1125+May!C1125+June!C1125+July!C1125+August!C1125+September!C1125+October!C1125+November!C1125+December!C1125</f>
        <v>0</v>
      </c>
      <c r="D1125" s="4">
        <f>January!D1125+February!D1125+March!D1125+April!D1125+May!D1125+June!D1125+July!D1125+August!D1125+September!D1125+October!D1125+November!D1125+December!D1125</f>
        <v>0</v>
      </c>
      <c r="E1125" s="4">
        <f>January!E1125+February!E1125+March!E1125+April!E1125+May!E1125+June!E1125+July!E1125+August!E1125+September!E1125+October!E1125+November!E1125+December!E1125</f>
        <v>0</v>
      </c>
      <c r="F1125" s="4">
        <f>January!F1125+February!F1125+March!F1125+April!F1125+May!F1125+June!F1125+July!F1125+August!F1125+September!F1125+October!F1125+November!F1125+December!F1125</f>
        <v>0</v>
      </c>
      <c r="G1125" s="4">
        <f>January!G1125+February!G1125+March!G1125+April!G1125+May!G1125+June!G1125+July!G1125+August!G1125+September!G1125+October!G1125+November!G1125+December!G1125</f>
        <v>0</v>
      </c>
    </row>
    <row r="1126" spans="1:7" ht="30" customHeight="1" x14ac:dyDescent="0.25">
      <c r="A1126" s="19" t="s">
        <v>74</v>
      </c>
      <c r="B1126" s="11" t="s">
        <v>40</v>
      </c>
      <c r="C1126" s="3">
        <f>January!C1126+February!C1126+March!C1126+April!C1126+May!C1126+June!C1126+July!C1126+August!C1126+September!C1126+October!C1126+November!C1126+December!C1126</f>
        <v>0</v>
      </c>
      <c r="D1126" s="3">
        <f>January!D1126+February!D1126+March!D1126+April!D1126+May!D1126+June!D1126+July!D1126+August!D1126+September!D1126+October!D1126+November!D1126+December!D1126</f>
        <v>0</v>
      </c>
      <c r="E1126" s="3">
        <f>January!E1126+February!E1126+March!E1126+April!E1126+May!E1126+June!E1126+July!E1126+August!E1126+September!E1126+October!E1126+November!E1126+December!E1126</f>
        <v>0</v>
      </c>
      <c r="F1126" s="3">
        <f>January!F1126+February!F1126+March!F1126+April!F1126+May!F1126+June!F1126+July!F1126+August!F1126+September!F1126+October!F1126+November!F1126+December!F1126</f>
        <v>0</v>
      </c>
      <c r="G1126" s="3">
        <f>January!G1126+February!G1126+March!G1126+April!G1126+May!G1126+June!G1126+July!G1126+August!G1126+September!G1126+October!G1126+November!G1126+December!G1126</f>
        <v>0</v>
      </c>
    </row>
    <row r="1127" spans="1:7" ht="30" customHeight="1" x14ac:dyDescent="0.25">
      <c r="A1127" s="20" t="s">
        <v>74</v>
      </c>
      <c r="B1127" s="12" t="s">
        <v>41</v>
      </c>
      <c r="C1127" s="4">
        <f>January!C1127+February!C1127+March!C1127+April!C1127+May!C1127+June!C1127+July!C1127+August!C1127+September!C1127+October!C1127+November!C1127+December!C1127</f>
        <v>0</v>
      </c>
      <c r="D1127" s="4">
        <f>January!D1127+February!D1127+March!D1127+April!D1127+May!D1127+June!D1127+July!D1127+August!D1127+September!D1127+October!D1127+November!D1127+December!D1127</f>
        <v>0</v>
      </c>
      <c r="E1127" s="4">
        <f>January!E1127+February!E1127+March!E1127+April!E1127+May!E1127+June!E1127+July!E1127+August!E1127+September!E1127+October!E1127+November!E1127+December!E1127</f>
        <v>0</v>
      </c>
      <c r="F1127" s="4">
        <f>January!F1127+February!F1127+March!F1127+April!F1127+May!F1127+June!F1127+July!F1127+August!F1127+September!F1127+October!F1127+November!F1127+December!F1127</f>
        <v>0</v>
      </c>
      <c r="G1127" s="4">
        <f>January!G1127+February!G1127+March!G1127+April!G1127+May!G1127+June!G1127+July!G1127+August!G1127+September!G1127+October!G1127+November!G1127+December!G1127</f>
        <v>0</v>
      </c>
    </row>
    <row r="1128" spans="1:7" ht="30" customHeight="1" x14ac:dyDescent="0.25">
      <c r="A1128" s="19" t="s">
        <v>74</v>
      </c>
      <c r="B1128" s="11" t="s">
        <v>42</v>
      </c>
      <c r="C1128" s="3">
        <f>January!C1128+February!C1128+March!C1128+April!C1128+May!C1128+June!C1128+July!C1128+August!C1128+September!C1128+October!C1128+November!C1128+December!C1128</f>
        <v>7</v>
      </c>
      <c r="D1128" s="3">
        <f>January!D1128+February!D1128+March!D1128+April!D1128+May!D1128+June!D1128+July!D1128+August!D1128+September!D1128+October!D1128+November!D1128+December!D1128</f>
        <v>6</v>
      </c>
      <c r="E1128" s="3">
        <f>January!E1128+February!E1128+March!E1128+April!E1128+May!E1128+June!E1128+July!E1128+August!E1128+September!E1128+October!E1128+November!E1128+December!E1128</f>
        <v>1</v>
      </c>
      <c r="F1128" s="3">
        <f>January!F1128+February!F1128+March!F1128+April!F1128+May!F1128+June!F1128+July!F1128+August!F1128+September!F1128+October!F1128+November!F1128+December!F1128</f>
        <v>0</v>
      </c>
      <c r="G1128" s="3">
        <f>January!G1128+February!G1128+March!G1128+April!G1128+May!G1128+June!G1128+July!G1128+August!G1128+September!G1128+October!G1128+November!G1128+December!G1128</f>
        <v>0</v>
      </c>
    </row>
    <row r="1129" spans="1:7" ht="30" customHeight="1" x14ac:dyDescent="0.25">
      <c r="A1129" s="20" t="s">
        <v>74</v>
      </c>
      <c r="B1129" s="12" t="s">
        <v>43</v>
      </c>
      <c r="C1129" s="4">
        <f>January!C1129+February!C1129+March!C1129+April!C1129+May!C1129+June!C1129+July!C1129+August!C1129+September!C1129+October!C1129+November!C1129+December!C1129</f>
        <v>0</v>
      </c>
      <c r="D1129" s="4">
        <f>January!D1129+February!D1129+March!D1129+April!D1129+May!D1129+June!D1129+July!D1129+August!D1129+September!D1129+October!D1129+November!D1129+December!D1129</f>
        <v>0</v>
      </c>
      <c r="E1129" s="4">
        <f>January!E1129+February!E1129+March!E1129+April!E1129+May!E1129+June!E1129+July!E1129+August!E1129+September!E1129+October!E1129+November!E1129+December!E1129</f>
        <v>0</v>
      </c>
      <c r="F1129" s="4">
        <f>January!F1129+February!F1129+March!F1129+April!F1129+May!F1129+June!F1129+July!F1129+August!F1129+September!F1129+October!F1129+November!F1129+December!F1129</f>
        <v>0</v>
      </c>
      <c r="G1129" s="4">
        <f>January!G1129+February!G1129+March!G1129+April!G1129+May!G1129+June!G1129+July!G1129+August!G1129+September!G1129+October!G1129+November!G1129+December!G1129</f>
        <v>0</v>
      </c>
    </row>
    <row r="1130" spans="1:7" ht="30" customHeight="1" x14ac:dyDescent="0.25">
      <c r="A1130" s="19" t="s">
        <v>74</v>
      </c>
      <c r="B1130" s="11" t="s">
        <v>44</v>
      </c>
      <c r="C1130" s="3">
        <f>January!C1130+February!C1130+March!C1130+April!C1130+May!C1130+June!C1130+July!C1130+August!C1130+September!C1130+October!C1130+November!C1130+December!C1130</f>
        <v>0</v>
      </c>
      <c r="D1130" s="3">
        <f>January!D1130+February!D1130+March!D1130+April!D1130+May!D1130+June!D1130+July!D1130+August!D1130+September!D1130+October!D1130+November!D1130+December!D1130</f>
        <v>0</v>
      </c>
      <c r="E1130" s="3">
        <f>January!E1130+February!E1130+March!E1130+April!E1130+May!E1130+June!E1130+July!E1130+August!E1130+September!E1130+October!E1130+November!E1130+December!E1130</f>
        <v>0</v>
      </c>
      <c r="F1130" s="3">
        <f>January!F1130+February!F1130+March!F1130+April!F1130+May!F1130+June!F1130+July!F1130+August!F1130+September!F1130+October!F1130+November!F1130+December!F1130</f>
        <v>0</v>
      </c>
      <c r="G1130" s="3">
        <f>January!G1130+February!G1130+March!G1130+April!G1130+May!G1130+June!G1130+July!G1130+August!G1130+September!G1130+October!G1130+November!G1130+December!G1130</f>
        <v>0</v>
      </c>
    </row>
    <row r="1131" spans="1:7" ht="30" customHeight="1" x14ac:dyDescent="0.25">
      <c r="A1131" s="20" t="s">
        <v>74</v>
      </c>
      <c r="B1131" s="12" t="s">
        <v>45</v>
      </c>
      <c r="C1131" s="4">
        <f>January!C1131+February!C1131+March!C1131+April!C1131+May!C1131+June!C1131+July!C1131+August!C1131+September!C1131+October!C1131+November!C1131+December!C1131</f>
        <v>0</v>
      </c>
      <c r="D1131" s="4">
        <f>January!D1131+February!D1131+March!D1131+April!D1131+May!D1131+June!D1131+July!D1131+August!D1131+September!D1131+October!D1131+November!D1131+December!D1131</f>
        <v>0</v>
      </c>
      <c r="E1131" s="4">
        <f>January!E1131+February!E1131+March!E1131+April!E1131+May!E1131+June!E1131+July!E1131+August!E1131+September!E1131+October!E1131+November!E1131+December!E1131</f>
        <v>0</v>
      </c>
      <c r="F1131" s="4">
        <f>January!F1131+February!F1131+March!F1131+April!F1131+May!F1131+June!F1131+July!F1131+August!F1131+September!F1131+October!F1131+November!F1131+December!F1131</f>
        <v>0</v>
      </c>
      <c r="G1131" s="4">
        <f>January!G1131+February!G1131+March!G1131+April!G1131+May!G1131+June!G1131+July!G1131+August!G1131+September!G1131+October!G1131+November!G1131+December!G1131</f>
        <v>0</v>
      </c>
    </row>
    <row r="1132" spans="1:7" ht="30" customHeight="1" x14ac:dyDescent="0.25">
      <c r="A1132" s="19" t="s">
        <v>74</v>
      </c>
      <c r="B1132" s="11" t="s">
        <v>46</v>
      </c>
      <c r="C1132" s="3">
        <f>January!C1132+February!C1132+March!C1132+April!C1132+May!C1132+June!C1132+July!C1132+August!C1132+September!C1132+October!C1132+November!C1132+December!C1132</f>
        <v>2</v>
      </c>
      <c r="D1132" s="3">
        <f>January!D1132+February!D1132+March!D1132+April!D1132+May!D1132+June!D1132+July!D1132+August!D1132+September!D1132+October!D1132+November!D1132+December!D1132</f>
        <v>1</v>
      </c>
      <c r="E1132" s="3">
        <f>January!E1132+February!E1132+March!E1132+April!E1132+May!E1132+June!E1132+July!E1132+August!E1132+September!E1132+October!E1132+November!E1132+December!E1132</f>
        <v>0</v>
      </c>
      <c r="F1132" s="3">
        <f>January!F1132+February!F1132+March!F1132+April!F1132+May!F1132+June!F1132+July!F1132+August!F1132+September!F1132+October!F1132+November!F1132+December!F1132</f>
        <v>1</v>
      </c>
      <c r="G1132" s="3">
        <f>January!G1132+February!G1132+March!G1132+April!G1132+May!G1132+June!G1132+July!G1132+August!G1132+September!G1132+October!G1132+November!G1132+December!G1132</f>
        <v>0</v>
      </c>
    </row>
    <row r="1133" spans="1:7" ht="30" customHeight="1" x14ac:dyDescent="0.25">
      <c r="A1133" s="21" t="s">
        <v>75</v>
      </c>
      <c r="B1133" s="13" t="s">
        <v>8</v>
      </c>
      <c r="C1133" s="5">
        <f>January!C1133+February!C1133+March!C1133+April!C1133+May!C1133+June!C1133+July!C1133+August!C1133+September!C1133+October!C1133+November!C1133+December!C1133</f>
        <v>2536</v>
      </c>
      <c r="D1133" s="5">
        <f>January!D1133+February!D1133+March!D1133+April!D1133+May!D1133+June!D1133+July!D1133+August!D1133+September!D1133+October!D1133+November!D1133+December!D1133</f>
        <v>888</v>
      </c>
      <c r="E1133" s="5">
        <f>January!E1133+February!E1133+March!E1133+April!E1133+May!E1133+June!E1133+July!E1133+August!E1133+September!E1133+October!E1133+November!E1133+December!E1133</f>
        <v>163</v>
      </c>
      <c r="F1133" s="5">
        <f>January!F1133+February!F1133+March!F1133+April!F1133+May!F1133+June!F1133+July!F1133+August!F1133+September!F1133+October!F1133+November!F1133+December!F1133</f>
        <v>1485</v>
      </c>
      <c r="G1133" s="5">
        <f>January!G1133+February!G1133+March!G1133+April!G1133+May!G1133+June!G1133+July!G1133+August!G1133+September!G1133+October!G1133+November!G1133+December!G1133</f>
        <v>0</v>
      </c>
    </row>
    <row r="1134" spans="1:7" ht="30" customHeight="1" x14ac:dyDescent="0.25">
      <c r="A1134" s="22" t="s">
        <v>75</v>
      </c>
      <c r="B1134" s="14" t="s">
        <v>9</v>
      </c>
      <c r="C1134" s="6">
        <f>January!C1134+February!C1134+March!C1134+April!C1134+May!C1134+June!C1134+July!C1134+August!C1134+September!C1134+October!C1134+November!C1134+December!C1134</f>
        <v>0</v>
      </c>
      <c r="D1134" s="6">
        <f>January!D1134+February!D1134+March!D1134+April!D1134+May!D1134+June!D1134+July!D1134+August!D1134+September!D1134+October!D1134+November!D1134+December!D1134</f>
        <v>0</v>
      </c>
      <c r="E1134" s="6">
        <f>January!E1134+February!E1134+March!E1134+April!E1134+May!E1134+June!E1134+July!E1134+August!E1134+September!E1134+October!E1134+November!E1134+December!E1134</f>
        <v>0</v>
      </c>
      <c r="F1134" s="6">
        <f>January!F1134+February!F1134+March!F1134+April!F1134+May!F1134+June!F1134+July!F1134+August!F1134+September!F1134+October!F1134+November!F1134+December!F1134</f>
        <v>0</v>
      </c>
      <c r="G1134" s="6">
        <f>January!G1134+February!G1134+March!G1134+April!G1134+May!G1134+June!G1134+July!G1134+August!G1134+September!G1134+October!G1134+November!G1134+December!G1134</f>
        <v>0</v>
      </c>
    </row>
    <row r="1135" spans="1:7" ht="30" customHeight="1" x14ac:dyDescent="0.25">
      <c r="A1135" s="21" t="s">
        <v>75</v>
      </c>
      <c r="B1135" s="13" t="s">
        <v>10</v>
      </c>
      <c r="C1135" s="5">
        <f>January!C1135+February!C1135+March!C1135+April!C1135+May!C1135+June!C1135+July!C1135+August!C1135+September!C1135+October!C1135+November!C1135+December!C1135</f>
        <v>0</v>
      </c>
      <c r="D1135" s="5">
        <f>January!D1135+February!D1135+March!D1135+April!D1135+May!D1135+June!D1135+July!D1135+August!D1135+September!D1135+October!D1135+November!D1135+December!D1135</f>
        <v>0</v>
      </c>
      <c r="E1135" s="5">
        <f>January!E1135+February!E1135+March!E1135+April!E1135+May!E1135+June!E1135+July!E1135+August!E1135+September!E1135+October!E1135+November!E1135+December!E1135</f>
        <v>0</v>
      </c>
      <c r="F1135" s="5">
        <f>January!F1135+February!F1135+March!F1135+April!F1135+May!F1135+June!F1135+July!F1135+August!F1135+September!F1135+October!F1135+November!F1135+December!F1135</f>
        <v>0</v>
      </c>
      <c r="G1135" s="5">
        <f>January!G1135+February!G1135+March!G1135+April!G1135+May!G1135+June!G1135+July!G1135+August!G1135+September!G1135+October!G1135+November!G1135+December!G1135</f>
        <v>0</v>
      </c>
    </row>
    <row r="1136" spans="1:7" ht="30" customHeight="1" x14ac:dyDescent="0.25">
      <c r="A1136" s="22" t="s">
        <v>75</v>
      </c>
      <c r="B1136" s="14" t="s">
        <v>11</v>
      </c>
      <c r="C1136" s="6">
        <f>January!C1136+February!C1136+March!C1136+April!C1136+May!C1136+June!C1136+July!C1136+August!C1136+September!C1136+October!C1136+November!C1136+December!C1136</f>
        <v>0</v>
      </c>
      <c r="D1136" s="6">
        <f>January!D1136+February!D1136+March!D1136+April!D1136+May!D1136+June!D1136+July!D1136+August!D1136+September!D1136+October!D1136+November!D1136+December!D1136</f>
        <v>0</v>
      </c>
      <c r="E1136" s="6">
        <f>January!E1136+February!E1136+March!E1136+April!E1136+May!E1136+June!E1136+July!E1136+August!E1136+September!E1136+October!E1136+November!E1136+December!E1136</f>
        <v>0</v>
      </c>
      <c r="F1136" s="6">
        <f>January!F1136+February!F1136+March!F1136+April!F1136+May!F1136+June!F1136+July!F1136+August!F1136+September!F1136+October!F1136+November!F1136+December!F1136</f>
        <v>0</v>
      </c>
      <c r="G1136" s="6">
        <f>January!G1136+February!G1136+March!G1136+April!G1136+May!G1136+June!G1136+July!G1136+August!G1136+September!G1136+October!G1136+November!G1136+December!G1136</f>
        <v>0</v>
      </c>
    </row>
    <row r="1137" spans="1:7" ht="30" customHeight="1" x14ac:dyDescent="0.25">
      <c r="A1137" s="21" t="s">
        <v>75</v>
      </c>
      <c r="B1137" s="13" t="s">
        <v>12</v>
      </c>
      <c r="C1137" s="5">
        <f>January!C1137+February!C1137+March!C1137+April!C1137+May!C1137+June!C1137+July!C1137+August!C1137+September!C1137+October!C1137+November!C1137+December!C1137</f>
        <v>0</v>
      </c>
      <c r="D1137" s="5">
        <f>January!D1137+February!D1137+March!D1137+April!D1137+May!D1137+June!D1137+July!D1137+August!D1137+September!D1137+October!D1137+November!D1137+December!D1137</f>
        <v>0</v>
      </c>
      <c r="E1137" s="5">
        <f>January!E1137+February!E1137+March!E1137+April!E1137+May!E1137+June!E1137+July!E1137+August!E1137+September!E1137+October!E1137+November!E1137+December!E1137</f>
        <v>0</v>
      </c>
      <c r="F1137" s="5">
        <f>January!F1137+February!F1137+March!F1137+April!F1137+May!F1137+June!F1137+July!F1137+August!F1137+September!F1137+October!F1137+November!F1137+December!F1137</f>
        <v>0</v>
      </c>
      <c r="G1137" s="5">
        <f>January!G1137+February!G1137+March!G1137+April!G1137+May!G1137+June!G1137+July!G1137+August!G1137+September!G1137+October!G1137+November!G1137+December!G1137</f>
        <v>0</v>
      </c>
    </row>
    <row r="1138" spans="1:7" ht="30" customHeight="1" x14ac:dyDescent="0.25">
      <c r="A1138" s="22" t="s">
        <v>75</v>
      </c>
      <c r="B1138" s="14" t="s">
        <v>13</v>
      </c>
      <c r="C1138" s="6">
        <f>January!C1138+February!C1138+March!C1138+April!C1138+May!C1138+June!C1138+July!C1138+August!C1138+September!C1138+October!C1138+November!C1138+December!C1138</f>
        <v>0</v>
      </c>
      <c r="D1138" s="6">
        <f>January!D1138+February!D1138+March!D1138+April!D1138+May!D1138+June!D1138+July!D1138+August!D1138+September!D1138+October!D1138+November!D1138+December!D1138</f>
        <v>0</v>
      </c>
      <c r="E1138" s="6">
        <f>January!E1138+February!E1138+March!E1138+April!E1138+May!E1138+June!E1138+July!E1138+August!E1138+September!E1138+October!E1138+November!E1138+December!E1138</f>
        <v>0</v>
      </c>
      <c r="F1138" s="6">
        <f>January!F1138+February!F1138+March!F1138+April!F1138+May!F1138+June!F1138+July!F1138+August!F1138+September!F1138+October!F1138+November!F1138+December!F1138</f>
        <v>0</v>
      </c>
      <c r="G1138" s="6">
        <f>January!G1138+February!G1138+March!G1138+April!G1138+May!G1138+June!G1138+July!G1138+August!G1138+September!G1138+October!G1138+November!G1138+December!G1138</f>
        <v>0</v>
      </c>
    </row>
    <row r="1139" spans="1:7" ht="30" customHeight="1" x14ac:dyDescent="0.25">
      <c r="A1139" s="21" t="s">
        <v>75</v>
      </c>
      <c r="B1139" s="13" t="s">
        <v>14</v>
      </c>
      <c r="C1139" s="5">
        <f>January!C1139+February!C1139+March!C1139+April!C1139+May!C1139+June!C1139+July!C1139+August!C1139+September!C1139+October!C1139+November!C1139+December!C1139</f>
        <v>175</v>
      </c>
      <c r="D1139" s="5">
        <f>January!D1139+February!D1139+March!D1139+April!D1139+May!D1139+June!D1139+July!D1139+August!D1139+September!D1139+October!D1139+November!D1139+December!D1139</f>
        <v>118</v>
      </c>
      <c r="E1139" s="5">
        <f>January!E1139+February!E1139+March!E1139+April!E1139+May!E1139+June!E1139+July!E1139+August!E1139+September!E1139+October!E1139+November!E1139+December!E1139</f>
        <v>0</v>
      </c>
      <c r="F1139" s="5">
        <f>January!F1139+February!F1139+March!F1139+April!F1139+May!F1139+June!F1139+July!F1139+August!F1139+September!F1139+October!F1139+November!F1139+December!F1139</f>
        <v>57</v>
      </c>
      <c r="G1139" s="5">
        <f>January!G1139+February!G1139+March!G1139+April!G1139+May!G1139+June!G1139+July!G1139+August!G1139+September!G1139+October!G1139+November!G1139+December!G1139</f>
        <v>0</v>
      </c>
    </row>
    <row r="1140" spans="1:7" ht="30" customHeight="1" x14ac:dyDescent="0.25">
      <c r="A1140" s="22" t="s">
        <v>75</v>
      </c>
      <c r="B1140" s="14" t="s">
        <v>15</v>
      </c>
      <c r="C1140" s="6">
        <f>January!C1140+February!C1140+March!C1140+April!C1140+May!C1140+June!C1140+July!C1140+August!C1140+September!C1140+October!C1140+November!C1140+December!C1140</f>
        <v>0</v>
      </c>
      <c r="D1140" s="6">
        <f>January!D1140+February!D1140+March!D1140+April!D1140+May!D1140+June!D1140+July!D1140+August!D1140+September!D1140+October!D1140+November!D1140+December!D1140</f>
        <v>0</v>
      </c>
      <c r="E1140" s="6">
        <f>January!E1140+February!E1140+March!E1140+April!E1140+May!E1140+June!E1140+July!E1140+August!E1140+September!E1140+October!E1140+November!E1140+December!E1140</f>
        <v>0</v>
      </c>
      <c r="F1140" s="6">
        <f>January!F1140+February!F1140+March!F1140+April!F1140+May!F1140+June!F1140+July!F1140+August!F1140+September!F1140+October!F1140+November!F1140+December!F1140</f>
        <v>0</v>
      </c>
      <c r="G1140" s="6">
        <f>January!G1140+February!G1140+March!G1140+April!G1140+May!G1140+June!G1140+July!G1140+August!G1140+September!G1140+October!G1140+November!G1140+December!G1140</f>
        <v>0</v>
      </c>
    </row>
    <row r="1141" spans="1:7" ht="30" customHeight="1" x14ac:dyDescent="0.25">
      <c r="A1141" s="21" t="s">
        <v>75</v>
      </c>
      <c r="B1141" s="13" t="s">
        <v>16</v>
      </c>
      <c r="C1141" s="5">
        <f>January!C1141+February!C1141+March!C1141+April!C1141+May!C1141+June!C1141+July!C1141+August!C1141+September!C1141+October!C1141+November!C1141+December!C1141</f>
        <v>0</v>
      </c>
      <c r="D1141" s="5">
        <f>January!D1141+February!D1141+March!D1141+April!D1141+May!D1141+June!D1141+July!D1141+August!D1141+September!D1141+October!D1141+November!D1141+December!D1141</f>
        <v>0</v>
      </c>
      <c r="E1141" s="5">
        <f>January!E1141+February!E1141+March!E1141+April!E1141+May!E1141+June!E1141+July!E1141+August!E1141+September!E1141+October!E1141+November!E1141+December!E1141</f>
        <v>0</v>
      </c>
      <c r="F1141" s="5">
        <f>January!F1141+February!F1141+March!F1141+April!F1141+May!F1141+June!F1141+July!F1141+August!F1141+September!F1141+October!F1141+November!F1141+December!F1141</f>
        <v>0</v>
      </c>
      <c r="G1141" s="5">
        <f>January!G1141+February!G1141+March!G1141+April!G1141+May!G1141+June!G1141+July!G1141+August!G1141+September!G1141+October!G1141+November!G1141+December!G1141</f>
        <v>0</v>
      </c>
    </row>
    <row r="1142" spans="1:7" ht="30" customHeight="1" x14ac:dyDescent="0.25">
      <c r="A1142" s="22" t="s">
        <v>75</v>
      </c>
      <c r="B1142" s="14" t="s">
        <v>17</v>
      </c>
      <c r="C1142" s="6">
        <f>January!C1142+February!C1142+March!C1142+April!C1142+May!C1142+June!C1142+July!C1142+August!C1142+September!C1142+October!C1142+November!C1142+December!C1142</f>
        <v>0</v>
      </c>
      <c r="D1142" s="6">
        <f>January!D1142+February!D1142+March!D1142+April!D1142+May!D1142+June!D1142+July!D1142+August!D1142+September!D1142+October!D1142+November!D1142+December!D1142</f>
        <v>0</v>
      </c>
      <c r="E1142" s="6">
        <f>January!E1142+February!E1142+March!E1142+April!E1142+May!E1142+June!E1142+July!E1142+August!E1142+September!E1142+October!E1142+November!E1142+December!E1142</f>
        <v>0</v>
      </c>
      <c r="F1142" s="6">
        <f>January!F1142+February!F1142+March!F1142+April!F1142+May!F1142+June!F1142+July!F1142+August!F1142+September!F1142+October!F1142+November!F1142+December!F1142</f>
        <v>0</v>
      </c>
      <c r="G1142" s="6">
        <f>January!G1142+February!G1142+March!G1142+April!G1142+May!G1142+June!G1142+July!G1142+August!G1142+September!G1142+October!G1142+November!G1142+December!G1142</f>
        <v>0</v>
      </c>
    </row>
    <row r="1143" spans="1:7" ht="30" customHeight="1" x14ac:dyDescent="0.25">
      <c r="A1143" s="21" t="s">
        <v>75</v>
      </c>
      <c r="B1143" s="13" t="s">
        <v>18</v>
      </c>
      <c r="C1143" s="5">
        <f>January!C1143+February!C1143+March!C1143+April!C1143+May!C1143+June!C1143+July!C1143+August!C1143+September!C1143+October!C1143+November!C1143+December!C1143</f>
        <v>0</v>
      </c>
      <c r="D1143" s="5">
        <f>January!D1143+February!D1143+March!D1143+April!D1143+May!D1143+June!D1143+July!D1143+August!D1143+September!D1143+October!D1143+November!D1143+December!D1143</f>
        <v>0</v>
      </c>
      <c r="E1143" s="5">
        <f>January!E1143+February!E1143+March!E1143+April!E1143+May!E1143+June!E1143+July!E1143+August!E1143+September!E1143+October!E1143+November!E1143+December!E1143</f>
        <v>0</v>
      </c>
      <c r="F1143" s="5">
        <f>January!F1143+February!F1143+March!F1143+April!F1143+May!F1143+June!F1143+July!F1143+August!F1143+September!F1143+October!F1143+November!F1143+December!F1143</f>
        <v>0</v>
      </c>
      <c r="G1143" s="5">
        <f>January!G1143+February!G1143+March!G1143+April!G1143+May!G1143+June!G1143+July!G1143+August!G1143+September!G1143+October!G1143+November!G1143+December!G1143</f>
        <v>0</v>
      </c>
    </row>
    <row r="1144" spans="1:7" ht="30" customHeight="1" x14ac:dyDescent="0.25">
      <c r="A1144" s="22" t="s">
        <v>75</v>
      </c>
      <c r="B1144" s="14" t="s">
        <v>19</v>
      </c>
      <c r="C1144" s="6">
        <f>January!C1144+February!C1144+March!C1144+April!C1144+May!C1144+June!C1144+July!C1144+August!C1144+September!C1144+October!C1144+November!C1144+December!C1144</f>
        <v>0</v>
      </c>
      <c r="D1144" s="6">
        <f>January!D1144+February!D1144+March!D1144+April!D1144+May!D1144+June!D1144+July!D1144+August!D1144+September!D1144+October!D1144+November!D1144+December!D1144</f>
        <v>0</v>
      </c>
      <c r="E1144" s="6">
        <f>January!E1144+February!E1144+March!E1144+April!E1144+May!E1144+June!E1144+July!E1144+August!E1144+September!E1144+October!E1144+November!E1144+December!E1144</f>
        <v>0</v>
      </c>
      <c r="F1144" s="6">
        <f>January!F1144+February!F1144+March!F1144+April!F1144+May!F1144+June!F1144+July!F1144+August!F1144+September!F1144+October!F1144+November!F1144+December!F1144</f>
        <v>0</v>
      </c>
      <c r="G1144" s="6">
        <f>January!G1144+February!G1144+March!G1144+April!G1144+May!G1144+June!G1144+July!G1144+August!G1144+September!G1144+October!G1144+November!G1144+December!G1144</f>
        <v>0</v>
      </c>
    </row>
    <row r="1145" spans="1:7" ht="30" customHeight="1" x14ac:dyDescent="0.25">
      <c r="A1145" s="21" t="s">
        <v>75</v>
      </c>
      <c r="B1145" s="13" t="s">
        <v>20</v>
      </c>
      <c r="C1145" s="5">
        <f>January!C1145+February!C1145+March!C1145+April!C1145+May!C1145+June!C1145+July!C1145+August!C1145+September!C1145+October!C1145+November!C1145+December!C1145</f>
        <v>0</v>
      </c>
      <c r="D1145" s="5">
        <f>January!D1145+February!D1145+March!D1145+April!D1145+May!D1145+June!D1145+July!D1145+August!D1145+September!D1145+October!D1145+November!D1145+December!D1145</f>
        <v>0</v>
      </c>
      <c r="E1145" s="5">
        <f>January!E1145+February!E1145+March!E1145+April!E1145+May!E1145+June!E1145+July!E1145+August!E1145+September!E1145+October!E1145+November!E1145+December!E1145</f>
        <v>0</v>
      </c>
      <c r="F1145" s="5">
        <f>January!F1145+February!F1145+March!F1145+April!F1145+May!F1145+June!F1145+July!F1145+August!F1145+September!F1145+October!F1145+November!F1145+December!F1145</f>
        <v>0</v>
      </c>
      <c r="G1145" s="5">
        <f>January!G1145+February!G1145+March!G1145+April!G1145+May!G1145+June!G1145+July!G1145+August!G1145+September!G1145+October!G1145+November!G1145+December!G1145</f>
        <v>0</v>
      </c>
    </row>
    <row r="1146" spans="1:7" ht="30" customHeight="1" x14ac:dyDescent="0.25">
      <c r="A1146" s="22" t="s">
        <v>75</v>
      </c>
      <c r="B1146" s="14" t="s">
        <v>21</v>
      </c>
      <c r="C1146" s="6">
        <f>January!C1146+February!C1146+March!C1146+April!C1146+May!C1146+June!C1146+July!C1146+August!C1146+September!C1146+October!C1146+November!C1146+December!C1146</f>
        <v>0</v>
      </c>
      <c r="D1146" s="6">
        <f>January!D1146+February!D1146+March!D1146+April!D1146+May!D1146+June!D1146+July!D1146+August!D1146+September!D1146+October!D1146+November!D1146+December!D1146</f>
        <v>0</v>
      </c>
      <c r="E1146" s="6">
        <f>January!E1146+February!E1146+March!E1146+April!E1146+May!E1146+June!E1146+July!E1146+August!E1146+September!E1146+October!E1146+November!E1146+December!E1146</f>
        <v>0</v>
      </c>
      <c r="F1146" s="6">
        <f>January!F1146+February!F1146+March!F1146+April!F1146+May!F1146+June!F1146+July!F1146+August!F1146+September!F1146+October!F1146+November!F1146+December!F1146</f>
        <v>0</v>
      </c>
      <c r="G1146" s="6">
        <f>January!G1146+February!G1146+March!G1146+April!G1146+May!G1146+June!G1146+July!G1146+August!G1146+September!G1146+October!G1146+November!G1146+December!G1146</f>
        <v>0</v>
      </c>
    </row>
    <row r="1147" spans="1:7" ht="30" customHeight="1" x14ac:dyDescent="0.25">
      <c r="A1147" s="21" t="s">
        <v>75</v>
      </c>
      <c r="B1147" s="13" t="s">
        <v>22</v>
      </c>
      <c r="C1147" s="5">
        <f>January!C1147+February!C1147+March!C1147+April!C1147+May!C1147+June!C1147+July!C1147+August!C1147+September!C1147+October!C1147+November!C1147+December!C1147</f>
        <v>2</v>
      </c>
      <c r="D1147" s="5">
        <f>January!D1147+February!D1147+March!D1147+April!D1147+May!D1147+June!D1147+July!D1147+August!D1147+September!D1147+October!D1147+November!D1147+December!D1147</f>
        <v>0</v>
      </c>
      <c r="E1147" s="5">
        <f>January!E1147+February!E1147+March!E1147+April!E1147+May!E1147+June!E1147+July!E1147+August!E1147+September!E1147+October!E1147+November!E1147+December!E1147</f>
        <v>0</v>
      </c>
      <c r="F1147" s="5">
        <f>January!F1147+February!F1147+March!F1147+April!F1147+May!F1147+June!F1147+July!F1147+August!F1147+September!F1147+October!F1147+November!F1147+December!F1147</f>
        <v>2</v>
      </c>
      <c r="G1147" s="5">
        <f>January!G1147+February!G1147+March!G1147+April!G1147+May!G1147+June!G1147+July!G1147+August!G1147+September!G1147+October!G1147+November!G1147+December!G1147</f>
        <v>0</v>
      </c>
    </row>
    <row r="1148" spans="1:7" ht="30" customHeight="1" x14ac:dyDescent="0.25">
      <c r="A1148" s="22" t="s">
        <v>75</v>
      </c>
      <c r="B1148" s="14" t="s">
        <v>23</v>
      </c>
      <c r="C1148" s="6">
        <f>January!C1148+February!C1148+March!C1148+April!C1148+May!C1148+June!C1148+July!C1148+August!C1148+September!C1148+October!C1148+November!C1148+December!C1148</f>
        <v>0</v>
      </c>
      <c r="D1148" s="6">
        <f>January!D1148+February!D1148+March!D1148+April!D1148+May!D1148+June!D1148+July!D1148+August!D1148+September!D1148+October!D1148+November!D1148+December!D1148</f>
        <v>0</v>
      </c>
      <c r="E1148" s="6">
        <f>January!E1148+February!E1148+March!E1148+April!E1148+May!E1148+June!E1148+July!E1148+August!E1148+September!E1148+October!E1148+November!E1148+December!E1148</f>
        <v>0</v>
      </c>
      <c r="F1148" s="6">
        <f>January!F1148+February!F1148+March!F1148+April!F1148+May!F1148+June!F1148+July!F1148+August!F1148+September!F1148+October!F1148+November!F1148+December!F1148</f>
        <v>0</v>
      </c>
      <c r="G1148" s="6">
        <f>January!G1148+February!G1148+March!G1148+April!G1148+May!G1148+June!G1148+July!G1148+August!G1148+September!G1148+October!G1148+November!G1148+December!G1148</f>
        <v>0</v>
      </c>
    </row>
    <row r="1149" spans="1:7" ht="30" customHeight="1" x14ac:dyDescent="0.25">
      <c r="A1149" s="21" t="s">
        <v>75</v>
      </c>
      <c r="B1149" s="13" t="s">
        <v>24</v>
      </c>
      <c r="C1149" s="5">
        <f>January!C1149+February!C1149+March!C1149+April!C1149+May!C1149+June!C1149+July!C1149+August!C1149+September!C1149+October!C1149+November!C1149+December!C1149</f>
        <v>0</v>
      </c>
      <c r="D1149" s="5">
        <f>January!D1149+February!D1149+March!D1149+April!D1149+May!D1149+June!D1149+July!D1149+August!D1149+September!D1149+October!D1149+November!D1149+December!D1149</f>
        <v>0</v>
      </c>
      <c r="E1149" s="5">
        <f>January!E1149+February!E1149+March!E1149+April!E1149+May!E1149+June!E1149+July!E1149+August!E1149+September!E1149+October!E1149+November!E1149+December!E1149</f>
        <v>0</v>
      </c>
      <c r="F1149" s="5">
        <f>January!F1149+February!F1149+March!F1149+April!F1149+May!F1149+June!F1149+July!F1149+August!F1149+September!F1149+October!F1149+November!F1149+December!F1149</f>
        <v>0</v>
      </c>
      <c r="G1149" s="5">
        <f>January!G1149+February!G1149+March!G1149+April!G1149+May!G1149+June!G1149+July!G1149+August!G1149+September!G1149+October!G1149+November!G1149+December!G1149</f>
        <v>0</v>
      </c>
    </row>
    <row r="1150" spans="1:7" ht="30" customHeight="1" x14ac:dyDescent="0.25">
      <c r="A1150" s="22" t="s">
        <v>75</v>
      </c>
      <c r="B1150" s="14" t="s">
        <v>25</v>
      </c>
      <c r="C1150" s="6">
        <f>January!C1150+February!C1150+March!C1150+April!C1150+May!C1150+June!C1150+July!C1150+August!C1150+September!C1150+October!C1150+November!C1150+December!C1150</f>
        <v>928</v>
      </c>
      <c r="D1150" s="6">
        <f>January!D1150+February!D1150+March!D1150+April!D1150+May!D1150+June!D1150+July!D1150+August!D1150+September!D1150+October!D1150+November!D1150+December!D1150</f>
        <v>317</v>
      </c>
      <c r="E1150" s="6">
        <f>January!E1150+February!E1150+March!E1150+April!E1150+May!E1150+June!E1150+July!E1150+August!E1150+September!E1150+October!E1150+November!E1150+December!E1150</f>
        <v>95</v>
      </c>
      <c r="F1150" s="6">
        <f>January!F1150+February!F1150+March!F1150+April!F1150+May!F1150+June!F1150+July!F1150+August!F1150+September!F1150+October!F1150+November!F1150+December!F1150</f>
        <v>516</v>
      </c>
      <c r="G1150" s="6">
        <f>January!G1150+February!G1150+March!G1150+April!G1150+May!G1150+June!G1150+July!G1150+August!G1150+September!G1150+October!G1150+November!G1150+December!G1150</f>
        <v>0</v>
      </c>
    </row>
    <row r="1151" spans="1:7" ht="30" customHeight="1" x14ac:dyDescent="0.25">
      <c r="A1151" s="21" t="s">
        <v>75</v>
      </c>
      <c r="B1151" s="13" t="s">
        <v>26</v>
      </c>
      <c r="C1151" s="5">
        <f>January!C1151+February!C1151+March!C1151+April!C1151+May!C1151+June!C1151+July!C1151+August!C1151+September!C1151+October!C1151+November!C1151+December!C1151</f>
        <v>0</v>
      </c>
      <c r="D1151" s="5">
        <f>January!D1151+February!D1151+March!D1151+April!D1151+May!D1151+June!D1151+July!D1151+August!D1151+September!D1151+October!D1151+November!D1151+December!D1151</f>
        <v>0</v>
      </c>
      <c r="E1151" s="5">
        <f>January!E1151+February!E1151+March!E1151+April!E1151+May!E1151+June!E1151+July!E1151+August!E1151+September!E1151+October!E1151+November!E1151+December!E1151</f>
        <v>0</v>
      </c>
      <c r="F1151" s="5">
        <f>January!F1151+February!F1151+March!F1151+April!F1151+May!F1151+June!F1151+July!F1151+August!F1151+September!F1151+October!F1151+November!F1151+December!F1151</f>
        <v>0</v>
      </c>
      <c r="G1151" s="5">
        <f>January!G1151+February!G1151+March!G1151+April!G1151+May!G1151+June!G1151+July!G1151+August!G1151+September!G1151+October!G1151+November!G1151+December!G1151</f>
        <v>0</v>
      </c>
    </row>
    <row r="1152" spans="1:7" ht="30" customHeight="1" x14ac:dyDescent="0.25">
      <c r="A1152" s="22" t="s">
        <v>75</v>
      </c>
      <c r="B1152" s="14" t="s">
        <v>27</v>
      </c>
      <c r="C1152" s="6">
        <f>January!C1152+February!C1152+March!C1152+April!C1152+May!C1152+June!C1152+July!C1152+August!C1152+September!C1152+October!C1152+November!C1152+December!C1152</f>
        <v>6</v>
      </c>
      <c r="D1152" s="6">
        <f>January!D1152+February!D1152+March!D1152+April!D1152+May!D1152+June!D1152+July!D1152+August!D1152+September!D1152+October!D1152+November!D1152+December!D1152</f>
        <v>6</v>
      </c>
      <c r="E1152" s="6">
        <f>January!E1152+February!E1152+March!E1152+April!E1152+May!E1152+June!E1152+July!E1152+August!E1152+September!E1152+October!E1152+November!E1152+December!E1152</f>
        <v>0</v>
      </c>
      <c r="F1152" s="6">
        <f>January!F1152+February!F1152+March!F1152+April!F1152+May!F1152+June!F1152+July!F1152+August!F1152+September!F1152+October!F1152+November!F1152+December!F1152</f>
        <v>0</v>
      </c>
      <c r="G1152" s="6">
        <f>January!G1152+February!G1152+March!G1152+April!G1152+May!G1152+June!G1152+July!G1152+August!G1152+September!G1152+October!G1152+November!G1152+December!G1152</f>
        <v>0</v>
      </c>
    </row>
    <row r="1153" spans="1:7" ht="30" customHeight="1" x14ac:dyDescent="0.25">
      <c r="A1153" s="21" t="s">
        <v>75</v>
      </c>
      <c r="B1153" s="13" t="s">
        <v>28</v>
      </c>
      <c r="C1153" s="5">
        <f>January!C1153+February!C1153+March!C1153+April!C1153+May!C1153+June!C1153+July!C1153+August!C1153+September!C1153+October!C1153+November!C1153+December!C1153</f>
        <v>0</v>
      </c>
      <c r="D1153" s="5">
        <f>January!D1153+February!D1153+March!D1153+April!D1153+May!D1153+June!D1153+July!D1153+August!D1153+September!D1153+October!D1153+November!D1153+December!D1153</f>
        <v>0</v>
      </c>
      <c r="E1153" s="5">
        <f>January!E1153+February!E1153+March!E1153+April!E1153+May!E1153+June!E1153+July!E1153+August!E1153+September!E1153+October!E1153+November!E1153+December!E1153</f>
        <v>0</v>
      </c>
      <c r="F1153" s="5">
        <f>January!F1153+February!F1153+March!F1153+April!F1153+May!F1153+June!F1153+July!F1153+August!F1153+September!F1153+October!F1153+November!F1153+December!F1153</f>
        <v>0</v>
      </c>
      <c r="G1153" s="5">
        <f>January!G1153+February!G1153+March!G1153+April!G1153+May!G1153+June!G1153+July!G1153+August!G1153+September!G1153+October!G1153+November!G1153+December!G1153</f>
        <v>0</v>
      </c>
    </row>
    <row r="1154" spans="1:7" ht="30" customHeight="1" x14ac:dyDescent="0.25">
      <c r="A1154" s="22" t="s">
        <v>75</v>
      </c>
      <c r="B1154" s="14" t="s">
        <v>29</v>
      </c>
      <c r="C1154" s="6">
        <f>January!C1154+February!C1154+March!C1154+April!C1154+May!C1154+June!C1154+July!C1154+August!C1154+September!C1154+October!C1154+November!C1154+December!C1154</f>
        <v>0</v>
      </c>
      <c r="D1154" s="6">
        <f>January!D1154+February!D1154+March!D1154+April!D1154+May!D1154+June!D1154+July!D1154+August!D1154+September!D1154+October!D1154+November!D1154+December!D1154</f>
        <v>0</v>
      </c>
      <c r="E1154" s="6">
        <f>January!E1154+February!E1154+March!E1154+April!E1154+May!E1154+June!E1154+July!E1154+August!E1154+September!E1154+October!E1154+November!E1154+December!E1154</f>
        <v>0</v>
      </c>
      <c r="F1154" s="6">
        <f>January!F1154+February!F1154+March!F1154+April!F1154+May!F1154+June!F1154+July!F1154+August!F1154+September!F1154+October!F1154+November!F1154+December!F1154</f>
        <v>0</v>
      </c>
      <c r="G1154" s="6">
        <f>January!G1154+February!G1154+March!G1154+April!G1154+May!G1154+June!G1154+July!G1154+August!G1154+September!G1154+October!G1154+November!G1154+December!G1154</f>
        <v>0</v>
      </c>
    </row>
    <row r="1155" spans="1:7" ht="30" customHeight="1" x14ac:dyDescent="0.25">
      <c r="A1155" s="21" t="s">
        <v>75</v>
      </c>
      <c r="B1155" s="13" t="s">
        <v>30</v>
      </c>
      <c r="C1155" s="5">
        <f>January!C1155+February!C1155+March!C1155+April!C1155+May!C1155+June!C1155+July!C1155+August!C1155+September!C1155+October!C1155+November!C1155+December!C1155</f>
        <v>0</v>
      </c>
      <c r="D1155" s="5">
        <f>January!D1155+February!D1155+March!D1155+April!D1155+May!D1155+June!D1155+July!D1155+August!D1155+September!D1155+October!D1155+November!D1155+December!D1155</f>
        <v>0</v>
      </c>
      <c r="E1155" s="5">
        <f>January!E1155+February!E1155+March!E1155+April!E1155+May!E1155+June!E1155+July!E1155+August!E1155+September!E1155+October!E1155+November!E1155+December!E1155</f>
        <v>0</v>
      </c>
      <c r="F1155" s="5">
        <f>January!F1155+February!F1155+March!F1155+April!F1155+May!F1155+June!F1155+July!F1155+August!F1155+September!F1155+October!F1155+November!F1155+December!F1155</f>
        <v>0</v>
      </c>
      <c r="G1155" s="5">
        <f>January!G1155+February!G1155+March!G1155+April!G1155+May!G1155+June!G1155+July!G1155+August!G1155+September!G1155+October!G1155+November!G1155+December!G1155</f>
        <v>0</v>
      </c>
    </row>
    <row r="1156" spans="1:7" ht="30" customHeight="1" x14ac:dyDescent="0.25">
      <c r="A1156" s="22" t="s">
        <v>75</v>
      </c>
      <c r="B1156" s="14" t="s">
        <v>31</v>
      </c>
      <c r="C1156" s="6">
        <f>January!C1156+February!C1156+March!C1156+April!C1156+May!C1156+June!C1156+July!C1156+August!C1156+September!C1156+October!C1156+November!C1156+December!C1156</f>
        <v>0</v>
      </c>
      <c r="D1156" s="6">
        <f>January!D1156+February!D1156+March!D1156+April!D1156+May!D1156+June!D1156+July!D1156+August!D1156+September!D1156+October!D1156+November!D1156+December!D1156</f>
        <v>0</v>
      </c>
      <c r="E1156" s="6">
        <f>January!E1156+February!E1156+March!E1156+April!E1156+May!E1156+June!E1156+July!E1156+August!E1156+September!E1156+October!E1156+November!E1156+December!E1156</f>
        <v>0</v>
      </c>
      <c r="F1156" s="6">
        <f>January!F1156+February!F1156+March!F1156+April!F1156+May!F1156+June!F1156+July!F1156+August!F1156+September!F1156+October!F1156+November!F1156+December!F1156</f>
        <v>0</v>
      </c>
      <c r="G1156" s="6">
        <f>January!G1156+February!G1156+March!G1156+April!G1156+May!G1156+June!G1156+July!G1156+August!G1156+September!G1156+October!G1156+November!G1156+December!G1156</f>
        <v>0</v>
      </c>
    </row>
    <row r="1157" spans="1:7" ht="30" customHeight="1" x14ac:dyDescent="0.25">
      <c r="A1157" s="21" t="s">
        <v>75</v>
      </c>
      <c r="B1157" s="13" t="s">
        <v>32</v>
      </c>
      <c r="C1157" s="5">
        <f>January!C1157+February!C1157+March!C1157+April!C1157+May!C1157+June!C1157+July!C1157+August!C1157+September!C1157+October!C1157+November!C1157+December!C1157</f>
        <v>0</v>
      </c>
      <c r="D1157" s="5">
        <f>January!D1157+February!D1157+March!D1157+April!D1157+May!D1157+June!D1157+July!D1157+August!D1157+September!D1157+October!D1157+November!D1157+December!D1157</f>
        <v>0</v>
      </c>
      <c r="E1157" s="5">
        <f>January!E1157+February!E1157+March!E1157+April!E1157+May!E1157+June!E1157+July!E1157+August!E1157+September!E1157+October!E1157+November!E1157+December!E1157</f>
        <v>0</v>
      </c>
      <c r="F1157" s="5">
        <f>January!F1157+February!F1157+March!F1157+April!F1157+May!F1157+June!F1157+July!F1157+August!F1157+September!F1157+October!F1157+November!F1157+December!F1157</f>
        <v>0</v>
      </c>
      <c r="G1157" s="5">
        <f>January!G1157+February!G1157+March!G1157+April!G1157+May!G1157+June!G1157+July!G1157+August!G1157+September!G1157+October!G1157+November!G1157+December!G1157</f>
        <v>0</v>
      </c>
    </row>
    <row r="1158" spans="1:7" ht="30" customHeight="1" x14ac:dyDescent="0.25">
      <c r="A1158" s="22" t="s">
        <v>75</v>
      </c>
      <c r="B1158" s="14" t="s">
        <v>33</v>
      </c>
      <c r="C1158" s="6">
        <f>January!C1158+February!C1158+March!C1158+April!C1158+May!C1158+June!C1158+July!C1158+August!C1158+September!C1158+October!C1158+November!C1158+December!C1158</f>
        <v>38</v>
      </c>
      <c r="D1158" s="6">
        <f>January!D1158+February!D1158+March!D1158+April!D1158+May!D1158+June!D1158+July!D1158+August!D1158+September!D1158+October!D1158+November!D1158+December!D1158</f>
        <v>33</v>
      </c>
      <c r="E1158" s="6">
        <f>January!E1158+February!E1158+March!E1158+April!E1158+May!E1158+June!E1158+July!E1158+August!E1158+September!E1158+October!E1158+November!E1158+December!E1158</f>
        <v>0</v>
      </c>
      <c r="F1158" s="6">
        <f>January!F1158+February!F1158+March!F1158+April!F1158+May!F1158+June!F1158+July!F1158+August!F1158+September!F1158+October!F1158+November!F1158+December!F1158</f>
        <v>5</v>
      </c>
      <c r="G1158" s="6">
        <f>January!G1158+February!G1158+March!G1158+April!G1158+May!G1158+June!G1158+July!G1158+August!G1158+September!G1158+October!G1158+November!G1158+December!G1158</f>
        <v>0</v>
      </c>
    </row>
    <row r="1159" spans="1:7" ht="30" customHeight="1" x14ac:dyDescent="0.25">
      <c r="A1159" s="21" t="s">
        <v>75</v>
      </c>
      <c r="B1159" s="13" t="s">
        <v>34</v>
      </c>
      <c r="C1159" s="5">
        <f>January!C1159+February!C1159+March!C1159+April!C1159+May!C1159+June!C1159+July!C1159+August!C1159+September!C1159+October!C1159+November!C1159+December!C1159</f>
        <v>0</v>
      </c>
      <c r="D1159" s="5">
        <f>January!D1159+February!D1159+March!D1159+April!D1159+May!D1159+June!D1159+July!D1159+August!D1159+September!D1159+October!D1159+November!D1159+December!D1159</f>
        <v>0</v>
      </c>
      <c r="E1159" s="5">
        <f>January!E1159+February!E1159+March!E1159+April!E1159+May!E1159+June!E1159+July!E1159+August!E1159+September!E1159+October!E1159+November!E1159+December!E1159</f>
        <v>0</v>
      </c>
      <c r="F1159" s="5">
        <f>January!F1159+February!F1159+March!F1159+April!F1159+May!F1159+June!F1159+July!F1159+August!F1159+September!F1159+October!F1159+November!F1159+December!F1159</f>
        <v>0</v>
      </c>
      <c r="G1159" s="5">
        <f>January!G1159+February!G1159+March!G1159+April!G1159+May!G1159+June!G1159+July!G1159+August!G1159+September!G1159+October!G1159+November!G1159+December!G1159</f>
        <v>0</v>
      </c>
    </row>
    <row r="1160" spans="1:7" ht="30" customHeight="1" x14ac:dyDescent="0.25">
      <c r="A1160" s="22" t="s">
        <v>75</v>
      </c>
      <c r="B1160" s="14" t="s">
        <v>35</v>
      </c>
      <c r="C1160" s="6">
        <f>January!C1160+February!C1160+March!C1160+April!C1160+May!C1160+June!C1160+July!C1160+August!C1160+September!C1160+October!C1160+November!C1160+December!C1160</f>
        <v>0</v>
      </c>
      <c r="D1160" s="6">
        <f>January!D1160+February!D1160+March!D1160+April!D1160+May!D1160+June!D1160+July!D1160+August!D1160+September!D1160+October!D1160+November!D1160+December!D1160</f>
        <v>0</v>
      </c>
      <c r="E1160" s="6">
        <f>January!E1160+February!E1160+March!E1160+April!E1160+May!E1160+June!E1160+July!E1160+August!E1160+September!E1160+October!E1160+November!E1160+December!E1160</f>
        <v>0</v>
      </c>
      <c r="F1160" s="6">
        <f>January!F1160+February!F1160+March!F1160+April!F1160+May!F1160+June!F1160+July!F1160+August!F1160+September!F1160+October!F1160+November!F1160+December!F1160</f>
        <v>0</v>
      </c>
      <c r="G1160" s="6">
        <f>January!G1160+February!G1160+March!G1160+April!G1160+May!G1160+June!G1160+July!G1160+August!G1160+September!G1160+October!G1160+November!G1160+December!G1160</f>
        <v>0</v>
      </c>
    </row>
    <row r="1161" spans="1:7" ht="30" customHeight="1" x14ac:dyDescent="0.25">
      <c r="A1161" s="21" t="s">
        <v>75</v>
      </c>
      <c r="B1161" s="13" t="s">
        <v>36</v>
      </c>
      <c r="C1161" s="5">
        <f>January!C1161+February!C1161+March!C1161+April!C1161+May!C1161+June!C1161+July!C1161+August!C1161+September!C1161+October!C1161+November!C1161+December!C1161</f>
        <v>407</v>
      </c>
      <c r="D1161" s="5">
        <f>January!D1161+February!D1161+March!D1161+April!D1161+May!D1161+June!D1161+July!D1161+August!D1161+September!D1161+October!D1161+November!D1161+December!D1161</f>
        <v>326</v>
      </c>
      <c r="E1161" s="5">
        <f>January!E1161+February!E1161+March!E1161+April!E1161+May!E1161+June!E1161+July!E1161+August!E1161+September!E1161+October!E1161+November!E1161+December!E1161</f>
        <v>23</v>
      </c>
      <c r="F1161" s="5">
        <f>January!F1161+February!F1161+March!F1161+April!F1161+May!F1161+June!F1161+July!F1161+August!F1161+September!F1161+October!F1161+November!F1161+December!F1161</f>
        <v>58</v>
      </c>
      <c r="G1161" s="5">
        <f>January!G1161+February!G1161+March!G1161+April!G1161+May!G1161+June!G1161+July!G1161+August!G1161+September!G1161+October!G1161+November!G1161+December!G1161</f>
        <v>0</v>
      </c>
    </row>
    <row r="1162" spans="1:7" ht="30" customHeight="1" x14ac:dyDescent="0.25">
      <c r="A1162" s="22" t="s">
        <v>75</v>
      </c>
      <c r="B1162" s="14" t="s">
        <v>37</v>
      </c>
      <c r="C1162" s="6">
        <f>January!C1162+February!C1162+March!C1162+April!C1162+May!C1162+June!C1162+July!C1162+August!C1162+September!C1162+October!C1162+November!C1162+December!C1162</f>
        <v>114</v>
      </c>
      <c r="D1162" s="6">
        <f>January!D1162+February!D1162+March!D1162+April!D1162+May!D1162+June!D1162+July!D1162+August!D1162+September!D1162+October!D1162+November!D1162+December!D1162</f>
        <v>14</v>
      </c>
      <c r="E1162" s="6">
        <f>January!E1162+February!E1162+March!E1162+April!E1162+May!E1162+June!E1162+July!E1162+August!E1162+September!E1162+October!E1162+November!E1162+December!E1162</f>
        <v>3</v>
      </c>
      <c r="F1162" s="6">
        <f>January!F1162+February!F1162+March!F1162+April!F1162+May!F1162+June!F1162+July!F1162+August!F1162+September!F1162+October!F1162+November!F1162+December!F1162</f>
        <v>97</v>
      </c>
      <c r="G1162" s="6">
        <f>January!G1162+February!G1162+March!G1162+April!G1162+May!G1162+June!G1162+July!G1162+August!G1162+September!G1162+October!G1162+November!G1162+December!G1162</f>
        <v>0</v>
      </c>
    </row>
    <row r="1163" spans="1:7" ht="30" customHeight="1" x14ac:dyDescent="0.25">
      <c r="A1163" s="21" t="s">
        <v>75</v>
      </c>
      <c r="B1163" s="13" t="s">
        <v>38</v>
      </c>
      <c r="C1163" s="5">
        <f>January!C1163+February!C1163+March!C1163+April!C1163+May!C1163+June!C1163+July!C1163+August!C1163+September!C1163+October!C1163+November!C1163+December!C1163</f>
        <v>0</v>
      </c>
      <c r="D1163" s="5">
        <f>January!D1163+February!D1163+March!D1163+April!D1163+May!D1163+June!D1163+July!D1163+August!D1163+September!D1163+October!D1163+November!D1163+December!D1163</f>
        <v>0</v>
      </c>
      <c r="E1163" s="5">
        <f>January!E1163+February!E1163+March!E1163+April!E1163+May!E1163+June!E1163+July!E1163+August!E1163+September!E1163+October!E1163+November!E1163+December!E1163</f>
        <v>0</v>
      </c>
      <c r="F1163" s="5">
        <f>January!F1163+February!F1163+March!F1163+April!F1163+May!F1163+June!F1163+July!F1163+August!F1163+September!F1163+October!F1163+November!F1163+December!F1163</f>
        <v>0</v>
      </c>
      <c r="G1163" s="5">
        <f>January!G1163+February!G1163+March!G1163+April!G1163+May!G1163+June!G1163+July!G1163+August!G1163+September!G1163+October!G1163+November!G1163+December!G1163</f>
        <v>0</v>
      </c>
    </row>
    <row r="1164" spans="1:7" ht="30" customHeight="1" x14ac:dyDescent="0.25">
      <c r="A1164" s="22" t="s">
        <v>75</v>
      </c>
      <c r="B1164" s="14" t="s">
        <v>39</v>
      </c>
      <c r="C1164" s="6">
        <f>January!C1164+February!C1164+March!C1164+April!C1164+May!C1164+June!C1164+July!C1164+August!C1164+September!C1164+October!C1164+November!C1164+December!C1164</f>
        <v>0</v>
      </c>
      <c r="D1164" s="6">
        <f>January!D1164+February!D1164+March!D1164+April!D1164+May!D1164+June!D1164+July!D1164+August!D1164+September!D1164+October!D1164+November!D1164+December!D1164</f>
        <v>0</v>
      </c>
      <c r="E1164" s="6">
        <f>January!E1164+February!E1164+March!E1164+April!E1164+May!E1164+June!E1164+July!E1164+August!E1164+September!E1164+October!E1164+November!E1164+December!E1164</f>
        <v>0</v>
      </c>
      <c r="F1164" s="6">
        <f>January!F1164+February!F1164+March!F1164+April!F1164+May!F1164+June!F1164+July!F1164+August!F1164+September!F1164+October!F1164+November!F1164+December!F1164</f>
        <v>0</v>
      </c>
      <c r="G1164" s="6">
        <f>January!G1164+February!G1164+March!G1164+April!G1164+May!G1164+June!G1164+July!G1164+August!G1164+September!G1164+October!G1164+November!G1164+December!G1164</f>
        <v>0</v>
      </c>
    </row>
    <row r="1165" spans="1:7" ht="30" customHeight="1" x14ac:dyDescent="0.25">
      <c r="A1165" s="21" t="s">
        <v>75</v>
      </c>
      <c r="B1165" s="13" t="s">
        <v>40</v>
      </c>
      <c r="C1165" s="5">
        <f>January!C1165+February!C1165+March!C1165+April!C1165+May!C1165+June!C1165+July!C1165+August!C1165+September!C1165+October!C1165+November!C1165+December!C1165</f>
        <v>0</v>
      </c>
      <c r="D1165" s="5">
        <f>January!D1165+February!D1165+March!D1165+April!D1165+May!D1165+June!D1165+July!D1165+August!D1165+September!D1165+October!D1165+November!D1165+December!D1165</f>
        <v>0</v>
      </c>
      <c r="E1165" s="5">
        <f>January!E1165+February!E1165+March!E1165+April!E1165+May!E1165+June!E1165+July!E1165+August!E1165+September!E1165+October!E1165+November!E1165+December!E1165</f>
        <v>0</v>
      </c>
      <c r="F1165" s="5">
        <f>January!F1165+February!F1165+March!F1165+April!F1165+May!F1165+June!F1165+July!F1165+August!F1165+September!F1165+October!F1165+November!F1165+December!F1165</f>
        <v>0</v>
      </c>
      <c r="G1165" s="5">
        <f>January!G1165+February!G1165+March!G1165+April!G1165+May!G1165+June!G1165+July!G1165+August!G1165+September!G1165+October!G1165+November!G1165+December!G1165</f>
        <v>0</v>
      </c>
    </row>
    <row r="1166" spans="1:7" ht="30" customHeight="1" x14ac:dyDescent="0.25">
      <c r="A1166" s="22" t="s">
        <v>75</v>
      </c>
      <c r="B1166" s="14" t="s">
        <v>41</v>
      </c>
      <c r="C1166" s="6">
        <f>January!C1166+February!C1166+March!C1166+April!C1166+May!C1166+June!C1166+July!C1166+August!C1166+September!C1166+October!C1166+November!C1166+December!C1166</f>
        <v>0</v>
      </c>
      <c r="D1166" s="6">
        <f>January!D1166+February!D1166+March!D1166+April!D1166+May!D1166+June!D1166+July!D1166+August!D1166+September!D1166+October!D1166+November!D1166+December!D1166</f>
        <v>0</v>
      </c>
      <c r="E1166" s="6">
        <f>January!E1166+February!E1166+March!E1166+April!E1166+May!E1166+June!E1166+July!E1166+August!E1166+September!E1166+October!E1166+November!E1166+December!E1166</f>
        <v>0</v>
      </c>
      <c r="F1166" s="6">
        <f>January!F1166+February!F1166+March!F1166+April!F1166+May!F1166+June!F1166+July!F1166+August!F1166+September!F1166+October!F1166+November!F1166+December!F1166</f>
        <v>0</v>
      </c>
      <c r="G1166" s="6">
        <f>January!G1166+February!G1166+March!G1166+April!G1166+May!G1166+June!G1166+July!G1166+August!G1166+September!G1166+October!G1166+November!G1166+December!G1166</f>
        <v>0</v>
      </c>
    </row>
    <row r="1167" spans="1:7" ht="30" customHeight="1" x14ac:dyDescent="0.25">
      <c r="A1167" s="21" t="s">
        <v>75</v>
      </c>
      <c r="B1167" s="13" t="s">
        <v>42</v>
      </c>
      <c r="C1167" s="5">
        <f>January!C1167+February!C1167+March!C1167+April!C1167+May!C1167+June!C1167+July!C1167+August!C1167+September!C1167+October!C1167+November!C1167+December!C1167</f>
        <v>0</v>
      </c>
      <c r="D1167" s="5">
        <f>January!D1167+February!D1167+March!D1167+April!D1167+May!D1167+June!D1167+July!D1167+August!D1167+September!D1167+October!D1167+November!D1167+December!D1167</f>
        <v>0</v>
      </c>
      <c r="E1167" s="5">
        <f>January!E1167+February!E1167+March!E1167+April!E1167+May!E1167+June!E1167+July!E1167+August!E1167+September!E1167+October!E1167+November!E1167+December!E1167</f>
        <v>0</v>
      </c>
      <c r="F1167" s="5">
        <f>January!F1167+February!F1167+March!F1167+April!F1167+May!F1167+June!F1167+July!F1167+August!F1167+September!F1167+October!F1167+November!F1167+December!F1167</f>
        <v>0</v>
      </c>
      <c r="G1167" s="5">
        <f>January!G1167+February!G1167+March!G1167+April!G1167+May!G1167+June!G1167+July!G1167+August!G1167+September!G1167+October!G1167+November!G1167+December!G1167</f>
        <v>0</v>
      </c>
    </row>
    <row r="1168" spans="1:7" ht="30" customHeight="1" x14ac:dyDescent="0.25">
      <c r="A1168" s="22" t="s">
        <v>75</v>
      </c>
      <c r="B1168" s="14" t="s">
        <v>43</v>
      </c>
      <c r="C1168" s="6">
        <f>January!C1168+February!C1168+March!C1168+April!C1168+May!C1168+June!C1168+July!C1168+August!C1168+September!C1168+October!C1168+November!C1168+December!C1168</f>
        <v>0</v>
      </c>
      <c r="D1168" s="6">
        <f>January!D1168+February!D1168+March!D1168+April!D1168+May!D1168+June!D1168+July!D1168+August!D1168+September!D1168+October!D1168+November!D1168+December!D1168</f>
        <v>0</v>
      </c>
      <c r="E1168" s="6">
        <f>January!E1168+February!E1168+March!E1168+April!E1168+May!E1168+June!E1168+July!E1168+August!E1168+September!E1168+October!E1168+November!E1168+December!E1168</f>
        <v>0</v>
      </c>
      <c r="F1168" s="6">
        <f>January!F1168+February!F1168+March!F1168+April!F1168+May!F1168+June!F1168+July!F1168+August!F1168+September!F1168+October!F1168+November!F1168+December!F1168</f>
        <v>0</v>
      </c>
      <c r="G1168" s="6">
        <f>January!G1168+February!G1168+March!G1168+April!G1168+May!G1168+June!G1168+July!G1168+August!G1168+September!G1168+October!G1168+November!G1168+December!G1168</f>
        <v>0</v>
      </c>
    </row>
    <row r="1169" spans="1:7" ht="30" customHeight="1" x14ac:dyDescent="0.25">
      <c r="A1169" s="21" t="s">
        <v>75</v>
      </c>
      <c r="B1169" s="13" t="s">
        <v>44</v>
      </c>
      <c r="C1169" s="5">
        <f>January!C1169+February!C1169+March!C1169+April!C1169+May!C1169+June!C1169+July!C1169+August!C1169+September!C1169+October!C1169+November!C1169+December!C1169</f>
        <v>0</v>
      </c>
      <c r="D1169" s="5">
        <f>January!D1169+February!D1169+March!D1169+April!D1169+May!D1169+June!D1169+July!D1169+August!D1169+September!D1169+October!D1169+November!D1169+December!D1169</f>
        <v>0</v>
      </c>
      <c r="E1169" s="5">
        <f>January!E1169+February!E1169+March!E1169+April!E1169+May!E1169+June!E1169+July!E1169+August!E1169+September!E1169+October!E1169+November!E1169+December!E1169</f>
        <v>0</v>
      </c>
      <c r="F1169" s="5">
        <f>January!F1169+February!F1169+March!F1169+April!F1169+May!F1169+June!F1169+July!F1169+August!F1169+September!F1169+October!F1169+November!F1169+December!F1169</f>
        <v>0</v>
      </c>
      <c r="G1169" s="5">
        <f>January!G1169+February!G1169+March!G1169+April!G1169+May!G1169+June!G1169+July!G1169+August!G1169+September!G1169+October!G1169+November!G1169+December!G1169</f>
        <v>0</v>
      </c>
    </row>
    <row r="1170" spans="1:7" ht="30" customHeight="1" x14ac:dyDescent="0.25">
      <c r="A1170" s="22" t="s">
        <v>75</v>
      </c>
      <c r="B1170" s="14" t="s">
        <v>45</v>
      </c>
      <c r="C1170" s="6">
        <f>January!C1170+February!C1170+March!C1170+April!C1170+May!C1170+June!C1170+July!C1170+August!C1170+September!C1170+October!C1170+November!C1170+December!C1170</f>
        <v>0</v>
      </c>
      <c r="D1170" s="6">
        <f>January!D1170+February!D1170+March!D1170+April!D1170+May!D1170+June!D1170+July!D1170+August!D1170+September!D1170+October!D1170+November!D1170+December!D1170</f>
        <v>0</v>
      </c>
      <c r="E1170" s="6">
        <f>January!E1170+February!E1170+March!E1170+April!E1170+May!E1170+June!E1170+July!E1170+August!E1170+September!E1170+October!E1170+November!E1170+December!E1170</f>
        <v>0</v>
      </c>
      <c r="F1170" s="6">
        <f>January!F1170+February!F1170+March!F1170+April!F1170+May!F1170+June!F1170+July!F1170+August!F1170+September!F1170+October!F1170+November!F1170+December!F1170</f>
        <v>0</v>
      </c>
      <c r="G1170" s="6">
        <f>January!G1170+February!G1170+March!G1170+April!G1170+May!G1170+June!G1170+July!G1170+August!G1170+September!G1170+October!G1170+November!G1170+December!G1170</f>
        <v>0</v>
      </c>
    </row>
    <row r="1171" spans="1:7" ht="30" customHeight="1" x14ac:dyDescent="0.25">
      <c r="A1171" s="21" t="s">
        <v>75</v>
      </c>
      <c r="B1171" s="13" t="s">
        <v>46</v>
      </c>
      <c r="C1171" s="5">
        <f>January!C1171+February!C1171+March!C1171+April!C1171+May!C1171+June!C1171+July!C1171+August!C1171+September!C1171+October!C1171+November!C1171+December!C1171</f>
        <v>3</v>
      </c>
      <c r="D1171" s="5">
        <f>January!D1171+February!D1171+March!D1171+April!D1171+May!D1171+June!D1171+July!D1171+August!D1171+September!D1171+October!D1171+November!D1171+December!D1171</f>
        <v>3</v>
      </c>
      <c r="E1171" s="5">
        <f>January!E1171+February!E1171+March!E1171+April!E1171+May!E1171+June!E1171+July!E1171+August!E1171+September!E1171+October!E1171+November!E1171+December!E1171</f>
        <v>0</v>
      </c>
      <c r="F1171" s="5">
        <f>January!F1171+February!F1171+March!F1171+April!F1171+May!F1171+June!F1171+July!F1171+August!F1171+September!F1171+October!F1171+November!F1171+December!F1171</f>
        <v>0</v>
      </c>
      <c r="G1171" s="5">
        <f>January!G1171+February!G1171+March!G1171+April!G1171+May!G1171+June!G1171+July!G1171+August!G1171+September!G1171+October!G1171+November!G1171+December!G1171</f>
        <v>0</v>
      </c>
    </row>
    <row r="1172" spans="1:7" ht="30" customHeight="1" x14ac:dyDescent="0.25">
      <c r="A1172" s="19" t="s">
        <v>76</v>
      </c>
      <c r="B1172" s="11" t="s">
        <v>8</v>
      </c>
      <c r="C1172" s="3">
        <f>January!C1172+February!C1172+March!C1172+April!C1172+May!C1172+June!C1172+July!C1172+August!C1172+September!C1172+October!C1172+November!C1172+December!C1172</f>
        <v>15604</v>
      </c>
      <c r="D1172" s="3">
        <f>January!D1172+February!D1172+March!D1172+April!D1172+May!D1172+June!D1172+July!D1172+August!D1172+September!D1172+October!D1172+November!D1172+December!D1172</f>
        <v>11610</v>
      </c>
      <c r="E1172" s="3">
        <f>January!E1172+February!E1172+March!E1172+April!E1172+May!E1172+June!E1172+July!E1172+August!E1172+September!E1172+October!E1172+November!E1172+December!E1172</f>
        <v>309</v>
      </c>
      <c r="F1172" s="3">
        <f>January!F1172+February!F1172+March!F1172+April!F1172+May!F1172+June!F1172+July!F1172+August!F1172+September!F1172+October!F1172+November!F1172+December!F1172</f>
        <v>3685</v>
      </c>
      <c r="G1172" s="3">
        <f>January!G1172+February!G1172+March!G1172+April!G1172+May!G1172+June!G1172+July!G1172+August!G1172+September!G1172+October!G1172+November!G1172+December!G1172</f>
        <v>0</v>
      </c>
    </row>
    <row r="1173" spans="1:7" ht="30" customHeight="1" x14ac:dyDescent="0.25">
      <c r="A1173" s="20" t="s">
        <v>76</v>
      </c>
      <c r="B1173" s="12" t="s">
        <v>9</v>
      </c>
      <c r="C1173" s="4">
        <f>January!C1173+February!C1173+March!C1173+April!C1173+May!C1173+June!C1173+July!C1173+August!C1173+September!C1173+October!C1173+November!C1173+December!C1173</f>
        <v>0</v>
      </c>
      <c r="D1173" s="4">
        <f>January!D1173+February!D1173+March!D1173+April!D1173+May!D1173+June!D1173+July!D1173+August!D1173+September!D1173+October!D1173+November!D1173+December!D1173</f>
        <v>0</v>
      </c>
      <c r="E1173" s="4">
        <f>January!E1173+February!E1173+March!E1173+April!E1173+May!E1173+June!E1173+July!E1173+August!E1173+September!E1173+October!E1173+November!E1173+December!E1173</f>
        <v>0</v>
      </c>
      <c r="F1173" s="4">
        <f>January!F1173+February!F1173+March!F1173+April!F1173+May!F1173+June!F1173+July!F1173+August!F1173+September!F1173+October!F1173+November!F1173+December!F1173</f>
        <v>0</v>
      </c>
      <c r="G1173" s="4">
        <f>January!G1173+February!G1173+March!G1173+April!G1173+May!G1173+June!G1173+July!G1173+August!G1173+September!G1173+October!G1173+November!G1173+December!G1173</f>
        <v>0</v>
      </c>
    </row>
    <row r="1174" spans="1:7" ht="30" customHeight="1" x14ac:dyDescent="0.25">
      <c r="A1174" s="19" t="s">
        <v>76</v>
      </c>
      <c r="B1174" s="11" t="s">
        <v>10</v>
      </c>
      <c r="C1174" s="3">
        <f>January!C1174+February!C1174+March!C1174+April!C1174+May!C1174+June!C1174+July!C1174+August!C1174+September!C1174+October!C1174+November!C1174+December!C1174</f>
        <v>0</v>
      </c>
      <c r="D1174" s="3">
        <f>January!D1174+February!D1174+March!D1174+April!D1174+May!D1174+June!D1174+July!D1174+August!D1174+September!D1174+October!D1174+November!D1174+December!D1174</f>
        <v>0</v>
      </c>
      <c r="E1174" s="3">
        <f>January!E1174+February!E1174+March!E1174+April!E1174+May!E1174+June!E1174+July!E1174+August!E1174+September!E1174+October!E1174+November!E1174+December!E1174</f>
        <v>0</v>
      </c>
      <c r="F1174" s="3">
        <f>January!F1174+February!F1174+March!F1174+April!F1174+May!F1174+June!F1174+July!F1174+August!F1174+September!F1174+October!F1174+November!F1174+December!F1174</f>
        <v>0</v>
      </c>
      <c r="G1174" s="3">
        <f>January!G1174+February!G1174+March!G1174+April!G1174+May!G1174+June!G1174+July!G1174+August!G1174+September!G1174+October!G1174+November!G1174+December!G1174</f>
        <v>0</v>
      </c>
    </row>
    <row r="1175" spans="1:7" ht="30" customHeight="1" x14ac:dyDescent="0.25">
      <c r="A1175" s="20" t="s">
        <v>76</v>
      </c>
      <c r="B1175" s="12" t="s">
        <v>11</v>
      </c>
      <c r="C1175" s="4">
        <f>January!C1175+February!C1175+March!C1175+April!C1175+May!C1175+June!C1175+July!C1175+August!C1175+September!C1175+October!C1175+November!C1175+December!C1175</f>
        <v>723</v>
      </c>
      <c r="D1175" s="4">
        <f>January!D1175+February!D1175+March!D1175+April!D1175+May!D1175+June!D1175+July!D1175+August!D1175+September!D1175+October!D1175+November!D1175+December!D1175</f>
        <v>525</v>
      </c>
      <c r="E1175" s="4">
        <f>January!E1175+February!E1175+March!E1175+April!E1175+May!E1175+June!E1175+July!E1175+August!E1175+September!E1175+October!E1175+November!E1175+December!E1175</f>
        <v>0</v>
      </c>
      <c r="F1175" s="4">
        <f>January!F1175+February!F1175+March!F1175+April!F1175+May!F1175+June!F1175+July!F1175+August!F1175+September!F1175+October!F1175+November!F1175+December!F1175</f>
        <v>198</v>
      </c>
      <c r="G1175" s="4">
        <f>January!G1175+February!G1175+March!G1175+April!G1175+May!G1175+June!G1175+July!G1175+August!G1175+September!G1175+October!G1175+November!G1175+December!G1175</f>
        <v>0</v>
      </c>
    </row>
    <row r="1176" spans="1:7" ht="30" customHeight="1" x14ac:dyDescent="0.25">
      <c r="A1176" s="19" t="s">
        <v>76</v>
      </c>
      <c r="B1176" s="11" t="s">
        <v>12</v>
      </c>
      <c r="C1176" s="3">
        <f>January!C1176+February!C1176+March!C1176+April!C1176+May!C1176+June!C1176+July!C1176+August!C1176+September!C1176+October!C1176+November!C1176+December!C1176</f>
        <v>0</v>
      </c>
      <c r="D1176" s="3">
        <f>January!D1176+February!D1176+March!D1176+April!D1176+May!D1176+June!D1176+July!D1176+August!D1176+September!D1176+October!D1176+November!D1176+December!D1176</f>
        <v>0</v>
      </c>
      <c r="E1176" s="3">
        <f>January!E1176+February!E1176+March!E1176+April!E1176+May!E1176+June!E1176+July!E1176+August!E1176+September!E1176+October!E1176+November!E1176+December!E1176</f>
        <v>0</v>
      </c>
      <c r="F1176" s="3">
        <f>January!F1176+February!F1176+March!F1176+April!F1176+May!F1176+June!F1176+July!F1176+August!F1176+September!F1176+October!F1176+November!F1176+December!F1176</f>
        <v>0</v>
      </c>
      <c r="G1176" s="3">
        <f>January!G1176+February!G1176+March!G1176+April!G1176+May!G1176+June!G1176+July!G1176+August!G1176+September!G1176+October!G1176+November!G1176+December!G1176</f>
        <v>0</v>
      </c>
    </row>
    <row r="1177" spans="1:7" ht="30" customHeight="1" x14ac:dyDescent="0.25">
      <c r="A1177" s="20" t="s">
        <v>76</v>
      </c>
      <c r="B1177" s="12" t="s">
        <v>13</v>
      </c>
      <c r="C1177" s="4">
        <f>January!C1177+February!C1177+March!C1177+April!C1177+May!C1177+June!C1177+July!C1177+August!C1177+September!C1177+October!C1177+November!C1177+December!C1177</f>
        <v>0</v>
      </c>
      <c r="D1177" s="4">
        <f>January!D1177+February!D1177+March!D1177+April!D1177+May!D1177+June!D1177+July!D1177+August!D1177+September!D1177+October!D1177+November!D1177+December!D1177</f>
        <v>0</v>
      </c>
      <c r="E1177" s="4">
        <f>January!E1177+February!E1177+March!E1177+April!E1177+May!E1177+June!E1177+July!E1177+August!E1177+September!E1177+October!E1177+November!E1177+December!E1177</f>
        <v>0</v>
      </c>
      <c r="F1177" s="4">
        <f>January!F1177+February!F1177+March!F1177+April!F1177+May!F1177+June!F1177+July!F1177+August!F1177+September!F1177+October!F1177+November!F1177+December!F1177</f>
        <v>0</v>
      </c>
      <c r="G1177" s="4">
        <f>January!G1177+February!G1177+March!G1177+April!G1177+May!G1177+June!G1177+July!G1177+August!G1177+September!G1177+October!G1177+November!G1177+December!G1177</f>
        <v>0</v>
      </c>
    </row>
    <row r="1178" spans="1:7" ht="30" customHeight="1" x14ac:dyDescent="0.25">
      <c r="A1178" s="19" t="s">
        <v>76</v>
      </c>
      <c r="B1178" s="11" t="s">
        <v>14</v>
      </c>
      <c r="C1178" s="3">
        <f>January!C1178+February!C1178+March!C1178+April!C1178+May!C1178+June!C1178+July!C1178+August!C1178+September!C1178+October!C1178+November!C1178+December!C1178</f>
        <v>484</v>
      </c>
      <c r="D1178" s="3">
        <f>January!D1178+February!D1178+March!D1178+April!D1178+May!D1178+June!D1178+July!D1178+August!D1178+September!D1178+October!D1178+November!D1178+December!D1178</f>
        <v>415</v>
      </c>
      <c r="E1178" s="3">
        <f>January!E1178+February!E1178+March!E1178+April!E1178+May!E1178+June!E1178+July!E1178+August!E1178+September!E1178+October!E1178+November!E1178+December!E1178</f>
        <v>39</v>
      </c>
      <c r="F1178" s="3">
        <f>January!F1178+February!F1178+March!F1178+April!F1178+May!F1178+June!F1178+July!F1178+August!F1178+September!F1178+October!F1178+November!F1178+December!F1178</f>
        <v>30</v>
      </c>
      <c r="G1178" s="3">
        <f>January!G1178+February!G1178+March!G1178+April!G1178+May!G1178+June!G1178+July!G1178+August!G1178+September!G1178+October!G1178+November!G1178+December!G1178</f>
        <v>0</v>
      </c>
    </row>
    <row r="1179" spans="1:7" ht="30" customHeight="1" x14ac:dyDescent="0.25">
      <c r="A1179" s="20" t="s">
        <v>76</v>
      </c>
      <c r="B1179" s="12" t="s">
        <v>15</v>
      </c>
      <c r="C1179" s="4">
        <f>January!C1179+February!C1179+March!C1179+April!C1179+May!C1179+June!C1179+July!C1179+August!C1179+September!C1179+October!C1179+November!C1179+December!C1179</f>
        <v>0</v>
      </c>
      <c r="D1179" s="4">
        <f>January!D1179+February!D1179+March!D1179+April!D1179+May!D1179+June!D1179+July!D1179+August!D1179+September!D1179+October!D1179+November!D1179+December!D1179</f>
        <v>0</v>
      </c>
      <c r="E1179" s="4">
        <f>January!E1179+February!E1179+March!E1179+April!E1179+May!E1179+June!E1179+July!E1179+August!E1179+September!E1179+October!E1179+November!E1179+December!E1179</f>
        <v>0</v>
      </c>
      <c r="F1179" s="4">
        <f>January!F1179+February!F1179+March!F1179+April!F1179+May!F1179+June!F1179+July!F1179+August!F1179+September!F1179+October!F1179+November!F1179+December!F1179</f>
        <v>0</v>
      </c>
      <c r="G1179" s="4">
        <f>January!G1179+February!G1179+March!G1179+April!G1179+May!G1179+June!G1179+July!G1179+August!G1179+September!G1179+October!G1179+November!G1179+December!G1179</f>
        <v>0</v>
      </c>
    </row>
    <row r="1180" spans="1:7" ht="30" customHeight="1" x14ac:dyDescent="0.25">
      <c r="A1180" s="19" t="s">
        <v>76</v>
      </c>
      <c r="B1180" s="11" t="s">
        <v>16</v>
      </c>
      <c r="C1180" s="3">
        <f>January!C1180+February!C1180+March!C1180+April!C1180+May!C1180+June!C1180+July!C1180+August!C1180+September!C1180+October!C1180+November!C1180+December!C1180</f>
        <v>0</v>
      </c>
      <c r="D1180" s="3">
        <f>January!D1180+February!D1180+March!D1180+April!D1180+May!D1180+June!D1180+July!D1180+August!D1180+September!D1180+October!D1180+November!D1180+December!D1180</f>
        <v>0</v>
      </c>
      <c r="E1180" s="3">
        <f>January!E1180+February!E1180+March!E1180+April!E1180+May!E1180+June!E1180+July!E1180+August!E1180+September!E1180+October!E1180+November!E1180+December!E1180</f>
        <v>0</v>
      </c>
      <c r="F1180" s="3">
        <f>January!F1180+February!F1180+March!F1180+April!F1180+May!F1180+June!F1180+July!F1180+August!F1180+September!F1180+October!F1180+November!F1180+December!F1180</f>
        <v>0</v>
      </c>
      <c r="G1180" s="3">
        <f>January!G1180+February!G1180+March!G1180+April!G1180+May!G1180+June!G1180+July!G1180+August!G1180+September!G1180+October!G1180+November!G1180+December!G1180</f>
        <v>0</v>
      </c>
    </row>
    <row r="1181" spans="1:7" ht="30" customHeight="1" x14ac:dyDescent="0.25">
      <c r="A1181" s="20" t="s">
        <v>76</v>
      </c>
      <c r="B1181" s="12" t="s">
        <v>17</v>
      </c>
      <c r="C1181" s="4">
        <f>January!C1181+February!C1181+March!C1181+April!C1181+May!C1181+June!C1181+July!C1181+August!C1181+September!C1181+October!C1181+November!C1181+December!C1181</f>
        <v>0</v>
      </c>
      <c r="D1181" s="4">
        <f>January!D1181+February!D1181+March!D1181+April!D1181+May!D1181+June!D1181+July!D1181+August!D1181+September!D1181+October!D1181+November!D1181+December!D1181</f>
        <v>0</v>
      </c>
      <c r="E1181" s="4">
        <f>January!E1181+February!E1181+March!E1181+April!E1181+May!E1181+June!E1181+July!E1181+August!E1181+September!E1181+October!E1181+November!E1181+December!E1181</f>
        <v>0</v>
      </c>
      <c r="F1181" s="4">
        <f>January!F1181+February!F1181+March!F1181+April!F1181+May!F1181+June!F1181+July!F1181+August!F1181+September!F1181+October!F1181+November!F1181+December!F1181</f>
        <v>0</v>
      </c>
      <c r="G1181" s="4">
        <f>January!G1181+February!G1181+March!G1181+April!G1181+May!G1181+June!G1181+July!G1181+August!G1181+September!G1181+October!G1181+November!G1181+December!G1181</f>
        <v>0</v>
      </c>
    </row>
    <row r="1182" spans="1:7" ht="30" customHeight="1" x14ac:dyDescent="0.25">
      <c r="A1182" s="19" t="s">
        <v>76</v>
      </c>
      <c r="B1182" s="11" t="s">
        <v>18</v>
      </c>
      <c r="C1182" s="3">
        <f>January!C1182+February!C1182+March!C1182+April!C1182+May!C1182+June!C1182+July!C1182+August!C1182+September!C1182+October!C1182+November!C1182+December!C1182</f>
        <v>0</v>
      </c>
      <c r="D1182" s="3">
        <f>January!D1182+February!D1182+March!D1182+April!D1182+May!D1182+June!D1182+July!D1182+August!D1182+September!D1182+October!D1182+November!D1182+December!D1182</f>
        <v>0</v>
      </c>
      <c r="E1182" s="3">
        <f>January!E1182+February!E1182+March!E1182+April!E1182+May!E1182+June!E1182+July!E1182+August!E1182+September!E1182+October!E1182+November!E1182+December!E1182</f>
        <v>0</v>
      </c>
      <c r="F1182" s="3">
        <f>January!F1182+February!F1182+March!F1182+April!F1182+May!F1182+June!F1182+July!F1182+August!F1182+September!F1182+October!F1182+November!F1182+December!F1182</f>
        <v>0</v>
      </c>
      <c r="G1182" s="3">
        <f>January!G1182+February!G1182+March!G1182+April!G1182+May!G1182+June!G1182+July!G1182+August!G1182+September!G1182+October!G1182+November!G1182+December!G1182</f>
        <v>0</v>
      </c>
    </row>
    <row r="1183" spans="1:7" ht="30" customHeight="1" x14ac:dyDescent="0.25">
      <c r="A1183" s="20" t="s">
        <v>76</v>
      </c>
      <c r="B1183" s="12" t="s">
        <v>19</v>
      </c>
      <c r="C1183" s="4">
        <f>January!C1183+February!C1183+March!C1183+April!C1183+May!C1183+June!C1183+July!C1183+August!C1183+September!C1183+October!C1183+November!C1183+December!C1183</f>
        <v>0</v>
      </c>
      <c r="D1183" s="4">
        <f>January!D1183+February!D1183+March!D1183+April!D1183+May!D1183+June!D1183+July!D1183+August!D1183+September!D1183+October!D1183+November!D1183+December!D1183</f>
        <v>0</v>
      </c>
      <c r="E1183" s="4">
        <f>January!E1183+February!E1183+March!E1183+April!E1183+May!E1183+June!E1183+July!E1183+August!E1183+September!E1183+October!E1183+November!E1183+December!E1183</f>
        <v>0</v>
      </c>
      <c r="F1183" s="4">
        <f>January!F1183+February!F1183+March!F1183+April!F1183+May!F1183+June!F1183+July!F1183+August!F1183+September!F1183+October!F1183+November!F1183+December!F1183</f>
        <v>0</v>
      </c>
      <c r="G1183" s="4">
        <f>January!G1183+February!G1183+March!G1183+April!G1183+May!G1183+June!G1183+July!G1183+August!G1183+September!G1183+October!G1183+November!G1183+December!G1183</f>
        <v>0</v>
      </c>
    </row>
    <row r="1184" spans="1:7" ht="30" customHeight="1" x14ac:dyDescent="0.25">
      <c r="A1184" s="19" t="s">
        <v>76</v>
      </c>
      <c r="B1184" s="11" t="s">
        <v>20</v>
      </c>
      <c r="C1184" s="3">
        <f>January!C1184+February!C1184+March!C1184+April!C1184+May!C1184+June!C1184+July!C1184+August!C1184+September!C1184+October!C1184+November!C1184+December!C1184</f>
        <v>0</v>
      </c>
      <c r="D1184" s="3">
        <f>January!D1184+February!D1184+March!D1184+April!D1184+May!D1184+June!D1184+July!D1184+August!D1184+September!D1184+October!D1184+November!D1184+December!D1184</f>
        <v>0</v>
      </c>
      <c r="E1184" s="3">
        <f>January!E1184+February!E1184+March!E1184+April!E1184+May!E1184+June!E1184+July!E1184+August!E1184+September!E1184+October!E1184+November!E1184+December!E1184</f>
        <v>0</v>
      </c>
      <c r="F1184" s="3">
        <f>January!F1184+February!F1184+March!F1184+April!F1184+May!F1184+June!F1184+July!F1184+August!F1184+September!F1184+October!F1184+November!F1184+December!F1184</f>
        <v>0</v>
      </c>
      <c r="G1184" s="3">
        <f>January!G1184+February!G1184+March!G1184+April!G1184+May!G1184+June!G1184+July!G1184+August!G1184+September!G1184+October!G1184+November!G1184+December!G1184</f>
        <v>0</v>
      </c>
    </row>
    <row r="1185" spans="1:7" ht="30" customHeight="1" x14ac:dyDescent="0.25">
      <c r="A1185" s="20" t="s">
        <v>76</v>
      </c>
      <c r="B1185" s="12" t="s">
        <v>21</v>
      </c>
      <c r="C1185" s="4">
        <f>January!C1185+February!C1185+March!C1185+April!C1185+May!C1185+June!C1185+July!C1185+August!C1185+September!C1185+October!C1185+November!C1185+December!C1185</f>
        <v>1</v>
      </c>
      <c r="D1185" s="4">
        <f>January!D1185+February!D1185+March!D1185+April!D1185+May!D1185+June!D1185+July!D1185+August!D1185+September!D1185+October!D1185+November!D1185+December!D1185</f>
        <v>1</v>
      </c>
      <c r="E1185" s="4">
        <f>January!E1185+February!E1185+March!E1185+April!E1185+May!E1185+June!E1185+July!E1185+August!E1185+September!E1185+October!E1185+November!E1185+December!E1185</f>
        <v>0</v>
      </c>
      <c r="F1185" s="4">
        <f>January!F1185+February!F1185+March!F1185+April!F1185+May!F1185+June!F1185+July!F1185+August!F1185+September!F1185+October!F1185+November!F1185+December!F1185</f>
        <v>0</v>
      </c>
      <c r="G1185" s="4">
        <f>January!G1185+February!G1185+March!G1185+April!G1185+May!G1185+June!G1185+July!G1185+August!G1185+September!G1185+October!G1185+November!G1185+December!G1185</f>
        <v>0</v>
      </c>
    </row>
    <row r="1186" spans="1:7" ht="30" customHeight="1" x14ac:dyDescent="0.25">
      <c r="A1186" s="19" t="s">
        <v>76</v>
      </c>
      <c r="B1186" s="11" t="s">
        <v>22</v>
      </c>
      <c r="C1186" s="3">
        <f>January!C1186+February!C1186+March!C1186+April!C1186+May!C1186+June!C1186+July!C1186+August!C1186+September!C1186+October!C1186+November!C1186+December!C1186</f>
        <v>1</v>
      </c>
      <c r="D1186" s="3">
        <f>January!D1186+February!D1186+March!D1186+April!D1186+May!D1186+June!D1186+July!D1186+August!D1186+September!D1186+October!D1186+November!D1186+December!D1186</f>
        <v>1</v>
      </c>
      <c r="E1186" s="3">
        <f>January!E1186+February!E1186+March!E1186+April!E1186+May!E1186+June!E1186+July!E1186+August!E1186+September!E1186+October!E1186+November!E1186+December!E1186</f>
        <v>0</v>
      </c>
      <c r="F1186" s="3">
        <f>January!F1186+February!F1186+March!F1186+April!F1186+May!F1186+June!F1186+July!F1186+August!F1186+September!F1186+October!F1186+November!F1186+December!F1186</f>
        <v>0</v>
      </c>
      <c r="G1186" s="3">
        <f>January!G1186+February!G1186+March!G1186+April!G1186+May!G1186+June!G1186+July!G1186+August!G1186+September!G1186+October!G1186+November!G1186+December!G1186</f>
        <v>0</v>
      </c>
    </row>
    <row r="1187" spans="1:7" ht="30" customHeight="1" x14ac:dyDescent="0.25">
      <c r="A1187" s="20" t="s">
        <v>76</v>
      </c>
      <c r="B1187" s="12" t="s">
        <v>23</v>
      </c>
      <c r="C1187" s="4">
        <f>January!C1187+February!C1187+March!C1187+April!C1187+May!C1187+June!C1187+July!C1187+August!C1187+September!C1187+October!C1187+November!C1187+December!C1187</f>
        <v>0</v>
      </c>
      <c r="D1187" s="4">
        <f>January!D1187+February!D1187+March!D1187+April!D1187+May!D1187+June!D1187+July!D1187+August!D1187+September!D1187+October!D1187+November!D1187+December!D1187</f>
        <v>0</v>
      </c>
      <c r="E1187" s="4">
        <f>January!E1187+February!E1187+March!E1187+April!E1187+May!E1187+June!E1187+July!E1187+August!E1187+September!E1187+October!E1187+November!E1187+December!E1187</f>
        <v>0</v>
      </c>
      <c r="F1187" s="4">
        <f>January!F1187+February!F1187+March!F1187+April!F1187+May!F1187+June!F1187+July!F1187+August!F1187+September!F1187+October!F1187+November!F1187+December!F1187</f>
        <v>0</v>
      </c>
      <c r="G1187" s="4">
        <f>January!G1187+February!G1187+March!G1187+April!G1187+May!G1187+June!G1187+July!G1187+August!G1187+September!G1187+October!G1187+November!G1187+December!G1187</f>
        <v>0</v>
      </c>
    </row>
    <row r="1188" spans="1:7" ht="30" customHeight="1" x14ac:dyDescent="0.25">
      <c r="A1188" s="19" t="s">
        <v>76</v>
      </c>
      <c r="B1188" s="11" t="s">
        <v>24</v>
      </c>
      <c r="C1188" s="3">
        <f>January!C1188+February!C1188+March!C1188+April!C1188+May!C1188+June!C1188+July!C1188+August!C1188+September!C1188+October!C1188+November!C1188+December!C1188</f>
        <v>0</v>
      </c>
      <c r="D1188" s="3">
        <f>January!D1188+February!D1188+March!D1188+April!D1188+May!D1188+June!D1188+July!D1188+August!D1188+September!D1188+October!D1188+November!D1188+December!D1188</f>
        <v>0</v>
      </c>
      <c r="E1188" s="3">
        <f>January!E1188+February!E1188+March!E1188+April!E1188+May!E1188+June!E1188+July!E1188+August!E1188+September!E1188+October!E1188+November!E1188+December!E1188</f>
        <v>0</v>
      </c>
      <c r="F1188" s="3">
        <f>January!F1188+February!F1188+March!F1188+April!F1188+May!F1188+June!F1188+July!F1188+August!F1188+September!F1188+October!F1188+November!F1188+December!F1188</f>
        <v>0</v>
      </c>
      <c r="G1188" s="3">
        <f>January!G1188+February!G1188+March!G1188+April!G1188+May!G1188+June!G1188+July!G1188+August!G1188+September!G1188+October!G1188+November!G1188+December!G1188</f>
        <v>0</v>
      </c>
    </row>
    <row r="1189" spans="1:7" ht="30" customHeight="1" x14ac:dyDescent="0.25">
      <c r="A1189" s="20" t="s">
        <v>76</v>
      </c>
      <c r="B1189" s="12" t="s">
        <v>25</v>
      </c>
      <c r="C1189" s="4">
        <f>January!C1189+February!C1189+March!C1189+April!C1189+May!C1189+June!C1189+July!C1189+August!C1189+September!C1189+October!C1189+November!C1189+December!C1189</f>
        <v>3124</v>
      </c>
      <c r="D1189" s="4">
        <f>January!D1189+February!D1189+March!D1189+April!D1189+May!D1189+June!D1189+July!D1189+August!D1189+September!D1189+October!D1189+November!D1189+December!D1189</f>
        <v>1178</v>
      </c>
      <c r="E1189" s="4">
        <f>January!E1189+February!E1189+March!E1189+April!E1189+May!E1189+June!E1189+July!E1189+August!E1189+September!E1189+October!E1189+November!E1189+December!E1189</f>
        <v>259</v>
      </c>
      <c r="F1189" s="4">
        <f>January!F1189+February!F1189+March!F1189+April!F1189+May!F1189+June!F1189+July!F1189+August!F1189+September!F1189+October!F1189+November!F1189+December!F1189</f>
        <v>1687</v>
      </c>
      <c r="G1189" s="4">
        <f>January!G1189+February!G1189+March!G1189+April!G1189+May!G1189+June!G1189+July!G1189+August!G1189+September!G1189+October!G1189+November!G1189+December!G1189</f>
        <v>0</v>
      </c>
    </row>
    <row r="1190" spans="1:7" ht="30" customHeight="1" x14ac:dyDescent="0.25">
      <c r="A1190" s="19" t="s">
        <v>76</v>
      </c>
      <c r="B1190" s="11" t="s">
        <v>26</v>
      </c>
      <c r="C1190" s="3">
        <f>January!C1190+February!C1190+March!C1190+April!C1190+May!C1190+June!C1190+July!C1190+August!C1190+September!C1190+October!C1190+November!C1190+December!C1190</f>
        <v>0</v>
      </c>
      <c r="D1190" s="3">
        <f>January!D1190+February!D1190+March!D1190+April!D1190+May!D1190+June!D1190+July!D1190+August!D1190+September!D1190+October!D1190+November!D1190+December!D1190</f>
        <v>0</v>
      </c>
      <c r="E1190" s="3">
        <f>January!E1190+February!E1190+March!E1190+April!E1190+May!E1190+June!E1190+July!E1190+August!E1190+September!E1190+October!E1190+November!E1190+December!E1190</f>
        <v>0</v>
      </c>
      <c r="F1190" s="3">
        <f>January!F1190+February!F1190+March!F1190+April!F1190+May!F1190+June!F1190+July!F1190+August!F1190+September!F1190+October!F1190+November!F1190+December!F1190</f>
        <v>0</v>
      </c>
      <c r="G1190" s="3">
        <f>January!G1190+February!G1190+March!G1190+April!G1190+May!G1190+June!G1190+July!G1190+August!G1190+September!G1190+October!G1190+November!G1190+December!G1190</f>
        <v>0</v>
      </c>
    </row>
    <row r="1191" spans="1:7" ht="30" customHeight="1" x14ac:dyDescent="0.25">
      <c r="A1191" s="20" t="s">
        <v>76</v>
      </c>
      <c r="B1191" s="12" t="s">
        <v>27</v>
      </c>
      <c r="C1191" s="4">
        <f>January!C1191+February!C1191+March!C1191+April!C1191+May!C1191+June!C1191+July!C1191+August!C1191+September!C1191+October!C1191+November!C1191+December!C1191</f>
        <v>0</v>
      </c>
      <c r="D1191" s="4">
        <f>January!D1191+February!D1191+March!D1191+April!D1191+May!D1191+June!D1191+July!D1191+August!D1191+September!D1191+October!D1191+November!D1191+December!D1191</f>
        <v>0</v>
      </c>
      <c r="E1191" s="4">
        <f>January!E1191+February!E1191+March!E1191+April!E1191+May!E1191+June!E1191+July!E1191+August!E1191+September!E1191+October!E1191+November!E1191+December!E1191</f>
        <v>0</v>
      </c>
      <c r="F1191" s="4">
        <f>January!F1191+February!F1191+March!F1191+April!F1191+May!F1191+June!F1191+July!F1191+August!F1191+September!F1191+October!F1191+November!F1191+December!F1191</f>
        <v>0</v>
      </c>
      <c r="G1191" s="4">
        <f>January!G1191+February!G1191+March!G1191+April!G1191+May!G1191+June!G1191+July!G1191+August!G1191+September!G1191+October!G1191+November!G1191+December!G1191</f>
        <v>0</v>
      </c>
    </row>
    <row r="1192" spans="1:7" ht="30" customHeight="1" x14ac:dyDescent="0.25">
      <c r="A1192" s="19" t="s">
        <v>76</v>
      </c>
      <c r="B1192" s="11" t="s">
        <v>28</v>
      </c>
      <c r="C1192" s="3">
        <f>January!C1192+February!C1192+March!C1192+April!C1192+May!C1192+June!C1192+July!C1192+August!C1192+September!C1192+October!C1192+November!C1192+December!C1192</f>
        <v>0</v>
      </c>
      <c r="D1192" s="3">
        <f>January!D1192+February!D1192+March!D1192+April!D1192+May!D1192+June!D1192+July!D1192+August!D1192+September!D1192+October!D1192+November!D1192+December!D1192</f>
        <v>0</v>
      </c>
      <c r="E1192" s="3">
        <f>January!E1192+February!E1192+March!E1192+April!E1192+May!E1192+June!E1192+July!E1192+August!E1192+September!E1192+October!E1192+November!E1192+December!E1192</f>
        <v>0</v>
      </c>
      <c r="F1192" s="3">
        <f>January!F1192+February!F1192+March!F1192+April!F1192+May!F1192+June!F1192+July!F1192+August!F1192+September!F1192+October!F1192+November!F1192+December!F1192</f>
        <v>0</v>
      </c>
      <c r="G1192" s="3">
        <f>January!G1192+February!G1192+March!G1192+April!G1192+May!G1192+June!G1192+July!G1192+August!G1192+September!G1192+October!G1192+November!G1192+December!G1192</f>
        <v>0</v>
      </c>
    </row>
    <row r="1193" spans="1:7" ht="30" customHeight="1" x14ac:dyDescent="0.25">
      <c r="A1193" s="20" t="s">
        <v>76</v>
      </c>
      <c r="B1193" s="12" t="s">
        <v>29</v>
      </c>
      <c r="C1193" s="4">
        <f>January!C1193+February!C1193+March!C1193+April!C1193+May!C1193+June!C1193+July!C1193+August!C1193+September!C1193+October!C1193+November!C1193+December!C1193</f>
        <v>0</v>
      </c>
      <c r="D1193" s="4">
        <f>January!D1193+February!D1193+March!D1193+April!D1193+May!D1193+June!D1193+July!D1193+August!D1193+September!D1193+October!D1193+November!D1193+December!D1193</f>
        <v>0</v>
      </c>
      <c r="E1193" s="4">
        <f>January!E1193+February!E1193+March!E1193+April!E1193+May!E1193+June!E1193+July!E1193+August!E1193+September!E1193+October!E1193+November!E1193+December!E1193</f>
        <v>0</v>
      </c>
      <c r="F1193" s="4">
        <f>January!F1193+February!F1193+March!F1193+April!F1193+May!F1193+June!F1193+July!F1193+August!F1193+September!F1193+October!F1193+November!F1193+December!F1193</f>
        <v>0</v>
      </c>
      <c r="G1193" s="4">
        <f>January!G1193+February!G1193+March!G1193+April!G1193+May!G1193+June!G1193+July!G1193+August!G1193+September!G1193+October!G1193+November!G1193+December!G1193</f>
        <v>0</v>
      </c>
    </row>
    <row r="1194" spans="1:7" ht="30" customHeight="1" x14ac:dyDescent="0.25">
      <c r="A1194" s="19" t="s">
        <v>76</v>
      </c>
      <c r="B1194" s="11" t="s">
        <v>30</v>
      </c>
      <c r="C1194" s="3">
        <f>January!C1194+February!C1194+March!C1194+April!C1194+May!C1194+June!C1194+July!C1194+August!C1194+September!C1194+October!C1194+November!C1194+December!C1194</f>
        <v>0</v>
      </c>
      <c r="D1194" s="3">
        <f>January!D1194+February!D1194+March!D1194+April!D1194+May!D1194+June!D1194+July!D1194+August!D1194+September!D1194+October!D1194+November!D1194+December!D1194</f>
        <v>0</v>
      </c>
      <c r="E1194" s="3">
        <f>January!E1194+February!E1194+March!E1194+April!E1194+May!E1194+June!E1194+July!E1194+August!E1194+September!E1194+October!E1194+November!E1194+December!E1194</f>
        <v>0</v>
      </c>
      <c r="F1194" s="3">
        <f>January!F1194+February!F1194+March!F1194+April!F1194+May!F1194+June!F1194+July!F1194+August!F1194+September!F1194+October!F1194+November!F1194+December!F1194</f>
        <v>0</v>
      </c>
      <c r="G1194" s="3">
        <f>January!G1194+February!G1194+March!G1194+April!G1194+May!G1194+June!G1194+July!G1194+August!G1194+September!G1194+October!G1194+November!G1194+December!G1194</f>
        <v>0</v>
      </c>
    </row>
    <row r="1195" spans="1:7" ht="30" customHeight="1" x14ac:dyDescent="0.25">
      <c r="A1195" s="20" t="s">
        <v>76</v>
      </c>
      <c r="B1195" s="12" t="s">
        <v>31</v>
      </c>
      <c r="C1195" s="4">
        <f>January!C1195+February!C1195+March!C1195+April!C1195+May!C1195+June!C1195+July!C1195+August!C1195+September!C1195+October!C1195+November!C1195+December!C1195</f>
        <v>0</v>
      </c>
      <c r="D1195" s="4">
        <f>January!D1195+February!D1195+March!D1195+April!D1195+May!D1195+June!D1195+July!D1195+August!D1195+September!D1195+October!D1195+November!D1195+December!D1195</f>
        <v>0</v>
      </c>
      <c r="E1195" s="4">
        <f>January!E1195+February!E1195+March!E1195+April!E1195+May!E1195+June!E1195+July!E1195+August!E1195+September!E1195+October!E1195+November!E1195+December!E1195</f>
        <v>0</v>
      </c>
      <c r="F1195" s="4">
        <f>January!F1195+February!F1195+March!F1195+April!F1195+May!F1195+June!F1195+July!F1195+August!F1195+September!F1195+October!F1195+November!F1195+December!F1195</f>
        <v>0</v>
      </c>
      <c r="G1195" s="4">
        <f>January!G1195+February!G1195+March!G1195+April!G1195+May!G1195+June!G1195+July!G1195+August!G1195+September!G1195+October!G1195+November!G1195+December!G1195</f>
        <v>0</v>
      </c>
    </row>
    <row r="1196" spans="1:7" ht="30" customHeight="1" x14ac:dyDescent="0.25">
      <c r="A1196" s="19" t="s">
        <v>76</v>
      </c>
      <c r="B1196" s="11" t="s">
        <v>32</v>
      </c>
      <c r="C1196" s="3">
        <f>January!C1196+February!C1196+March!C1196+April!C1196+May!C1196+June!C1196+July!C1196+August!C1196+September!C1196+October!C1196+November!C1196+December!C1196</f>
        <v>0</v>
      </c>
      <c r="D1196" s="3">
        <f>January!D1196+February!D1196+March!D1196+April!D1196+May!D1196+June!D1196+July!D1196+August!D1196+September!D1196+October!D1196+November!D1196+December!D1196</f>
        <v>0</v>
      </c>
      <c r="E1196" s="3">
        <f>January!E1196+February!E1196+March!E1196+April!E1196+May!E1196+June!E1196+July!E1196+August!E1196+September!E1196+October!E1196+November!E1196+December!E1196</f>
        <v>0</v>
      </c>
      <c r="F1196" s="3">
        <f>January!F1196+February!F1196+March!F1196+April!F1196+May!F1196+June!F1196+July!F1196+August!F1196+September!F1196+October!F1196+November!F1196+December!F1196</f>
        <v>0</v>
      </c>
      <c r="G1196" s="3">
        <f>January!G1196+February!G1196+March!G1196+April!G1196+May!G1196+June!G1196+July!G1196+August!G1196+September!G1196+October!G1196+November!G1196+December!G1196</f>
        <v>0</v>
      </c>
    </row>
    <row r="1197" spans="1:7" ht="30" customHeight="1" x14ac:dyDescent="0.25">
      <c r="A1197" s="20" t="s">
        <v>76</v>
      </c>
      <c r="B1197" s="12" t="s">
        <v>33</v>
      </c>
      <c r="C1197" s="4">
        <f>January!C1197+February!C1197+March!C1197+April!C1197+May!C1197+June!C1197+July!C1197+August!C1197+September!C1197+October!C1197+November!C1197+December!C1197</f>
        <v>59</v>
      </c>
      <c r="D1197" s="4">
        <f>January!D1197+February!D1197+March!D1197+April!D1197+May!D1197+June!D1197+July!D1197+August!D1197+September!D1197+October!D1197+November!D1197+December!D1197</f>
        <v>4</v>
      </c>
      <c r="E1197" s="4">
        <f>January!E1197+February!E1197+March!E1197+April!E1197+May!E1197+June!E1197+July!E1197+August!E1197+September!E1197+October!E1197+November!E1197+December!E1197</f>
        <v>3</v>
      </c>
      <c r="F1197" s="4">
        <f>January!F1197+February!F1197+March!F1197+April!F1197+May!F1197+June!F1197+July!F1197+August!F1197+September!F1197+October!F1197+November!F1197+December!F1197</f>
        <v>52</v>
      </c>
      <c r="G1197" s="4">
        <f>January!G1197+February!G1197+March!G1197+April!G1197+May!G1197+June!G1197+July!G1197+August!G1197+September!G1197+October!G1197+November!G1197+December!G1197</f>
        <v>0</v>
      </c>
    </row>
    <row r="1198" spans="1:7" ht="30" customHeight="1" x14ac:dyDescent="0.25">
      <c r="A1198" s="19" t="s">
        <v>76</v>
      </c>
      <c r="B1198" s="11" t="s">
        <v>34</v>
      </c>
      <c r="C1198" s="3">
        <f>January!C1198+February!C1198+March!C1198+April!C1198+May!C1198+June!C1198+July!C1198+August!C1198+September!C1198+October!C1198+November!C1198+December!C1198</f>
        <v>0</v>
      </c>
      <c r="D1198" s="3">
        <f>January!D1198+February!D1198+March!D1198+April!D1198+May!D1198+June!D1198+July!D1198+August!D1198+September!D1198+October!D1198+November!D1198+December!D1198</f>
        <v>0</v>
      </c>
      <c r="E1198" s="3">
        <f>January!E1198+February!E1198+March!E1198+April!E1198+May!E1198+June!E1198+July!E1198+August!E1198+September!E1198+October!E1198+November!E1198+December!E1198</f>
        <v>0</v>
      </c>
      <c r="F1198" s="3">
        <f>January!F1198+February!F1198+March!F1198+April!F1198+May!F1198+June!F1198+July!F1198+August!F1198+September!F1198+October!F1198+November!F1198+December!F1198</f>
        <v>0</v>
      </c>
      <c r="G1198" s="3">
        <f>January!G1198+February!G1198+March!G1198+April!G1198+May!G1198+June!G1198+July!G1198+August!G1198+September!G1198+October!G1198+November!G1198+December!G1198</f>
        <v>0</v>
      </c>
    </row>
    <row r="1199" spans="1:7" ht="30" customHeight="1" x14ac:dyDescent="0.25">
      <c r="A1199" s="20" t="s">
        <v>76</v>
      </c>
      <c r="B1199" s="12" t="s">
        <v>35</v>
      </c>
      <c r="C1199" s="4">
        <f>January!C1199+February!C1199+March!C1199+April!C1199+May!C1199+June!C1199+July!C1199+August!C1199+September!C1199+October!C1199+November!C1199+December!C1199</f>
        <v>0</v>
      </c>
      <c r="D1199" s="4">
        <f>January!D1199+February!D1199+March!D1199+April!D1199+May!D1199+June!D1199+July!D1199+August!D1199+September!D1199+October!D1199+November!D1199+December!D1199</f>
        <v>0</v>
      </c>
      <c r="E1199" s="4">
        <f>January!E1199+February!E1199+March!E1199+April!E1199+May!E1199+June!E1199+July!E1199+August!E1199+September!E1199+October!E1199+November!E1199+December!E1199</f>
        <v>0</v>
      </c>
      <c r="F1199" s="4">
        <f>January!F1199+February!F1199+March!F1199+April!F1199+May!F1199+June!F1199+July!F1199+August!F1199+September!F1199+October!F1199+November!F1199+December!F1199</f>
        <v>0</v>
      </c>
      <c r="G1199" s="4">
        <f>January!G1199+February!G1199+March!G1199+April!G1199+May!G1199+June!G1199+July!G1199+August!G1199+September!G1199+October!G1199+November!G1199+December!G1199</f>
        <v>0</v>
      </c>
    </row>
    <row r="1200" spans="1:7" ht="30" customHeight="1" x14ac:dyDescent="0.25">
      <c r="A1200" s="19" t="s">
        <v>76</v>
      </c>
      <c r="B1200" s="11" t="s">
        <v>36</v>
      </c>
      <c r="C1200" s="3">
        <f>January!C1200+February!C1200+March!C1200+April!C1200+May!C1200+June!C1200+July!C1200+August!C1200+September!C1200+October!C1200+November!C1200+December!C1200</f>
        <v>223</v>
      </c>
      <c r="D1200" s="3">
        <f>January!D1200+February!D1200+March!D1200+April!D1200+May!D1200+June!D1200+July!D1200+August!D1200+September!D1200+October!D1200+November!D1200+December!D1200</f>
        <v>185</v>
      </c>
      <c r="E1200" s="3">
        <f>January!E1200+February!E1200+March!E1200+April!E1200+May!E1200+June!E1200+July!E1200+August!E1200+September!E1200+October!E1200+November!E1200+December!E1200</f>
        <v>19</v>
      </c>
      <c r="F1200" s="3">
        <f>January!F1200+February!F1200+March!F1200+April!F1200+May!F1200+June!F1200+July!F1200+August!F1200+September!F1200+October!F1200+November!F1200+December!F1200</f>
        <v>19</v>
      </c>
      <c r="G1200" s="3">
        <f>January!G1200+February!G1200+March!G1200+April!G1200+May!G1200+June!G1200+July!G1200+August!G1200+September!G1200+October!G1200+November!G1200+December!G1200</f>
        <v>0</v>
      </c>
    </row>
    <row r="1201" spans="1:7" ht="30" customHeight="1" x14ac:dyDescent="0.25">
      <c r="A1201" s="20" t="s">
        <v>76</v>
      </c>
      <c r="B1201" s="12" t="s">
        <v>37</v>
      </c>
      <c r="C1201" s="4">
        <f>January!C1201+February!C1201+March!C1201+April!C1201+May!C1201+June!C1201+July!C1201+August!C1201+September!C1201+October!C1201+November!C1201+December!C1201</f>
        <v>113</v>
      </c>
      <c r="D1201" s="4">
        <f>January!D1201+February!D1201+March!D1201+April!D1201+May!D1201+June!D1201+July!D1201+August!D1201+September!D1201+October!D1201+November!D1201+December!D1201</f>
        <v>95</v>
      </c>
      <c r="E1201" s="4">
        <f>January!E1201+February!E1201+March!E1201+April!E1201+May!E1201+June!E1201+July!E1201+August!E1201+September!E1201+October!E1201+November!E1201+December!E1201</f>
        <v>5</v>
      </c>
      <c r="F1201" s="4">
        <f>January!F1201+February!F1201+March!F1201+April!F1201+May!F1201+June!F1201+July!F1201+August!F1201+September!F1201+October!F1201+November!F1201+December!F1201</f>
        <v>13</v>
      </c>
      <c r="G1201" s="4">
        <f>January!G1201+February!G1201+March!G1201+April!G1201+May!G1201+June!G1201+July!G1201+August!G1201+September!G1201+October!G1201+November!G1201+December!G1201</f>
        <v>0</v>
      </c>
    </row>
    <row r="1202" spans="1:7" ht="30" customHeight="1" x14ac:dyDescent="0.25">
      <c r="A1202" s="19" t="s">
        <v>76</v>
      </c>
      <c r="B1202" s="11" t="s">
        <v>38</v>
      </c>
      <c r="C1202" s="3">
        <f>January!C1202+February!C1202+March!C1202+April!C1202+May!C1202+June!C1202+July!C1202+August!C1202+September!C1202+October!C1202+November!C1202+December!C1202</f>
        <v>175</v>
      </c>
      <c r="D1202" s="3">
        <f>January!D1202+February!D1202+March!D1202+April!D1202+May!D1202+June!D1202+July!D1202+August!D1202+September!D1202+October!D1202+November!D1202+December!D1202</f>
        <v>15</v>
      </c>
      <c r="E1202" s="3">
        <f>January!E1202+February!E1202+March!E1202+April!E1202+May!E1202+June!E1202+July!E1202+August!E1202+September!E1202+October!E1202+November!E1202+December!E1202</f>
        <v>136</v>
      </c>
      <c r="F1202" s="3">
        <f>January!F1202+February!F1202+March!F1202+April!F1202+May!F1202+June!F1202+July!F1202+August!F1202+September!F1202+October!F1202+November!F1202+December!F1202</f>
        <v>24</v>
      </c>
      <c r="G1202" s="3">
        <f>January!G1202+February!G1202+March!G1202+April!G1202+May!G1202+June!G1202+July!G1202+August!G1202+September!G1202+October!G1202+November!G1202+December!G1202</f>
        <v>0</v>
      </c>
    </row>
    <row r="1203" spans="1:7" ht="30" customHeight="1" x14ac:dyDescent="0.25">
      <c r="A1203" s="20" t="s">
        <v>76</v>
      </c>
      <c r="B1203" s="12" t="s">
        <v>39</v>
      </c>
      <c r="C1203" s="4">
        <f>January!C1203+February!C1203+March!C1203+April!C1203+May!C1203+June!C1203+July!C1203+August!C1203+September!C1203+October!C1203+November!C1203+December!C1203</f>
        <v>0</v>
      </c>
      <c r="D1203" s="4">
        <f>January!D1203+February!D1203+March!D1203+April!D1203+May!D1203+June!D1203+July!D1203+August!D1203+September!D1203+October!D1203+November!D1203+December!D1203</f>
        <v>0</v>
      </c>
      <c r="E1203" s="4">
        <f>January!E1203+February!E1203+March!E1203+April!E1203+May!E1203+June!E1203+July!E1203+August!E1203+September!E1203+October!E1203+November!E1203+December!E1203</f>
        <v>0</v>
      </c>
      <c r="F1203" s="4">
        <f>January!F1203+February!F1203+March!F1203+April!F1203+May!F1203+June!F1203+July!F1203+August!F1203+September!F1203+October!F1203+November!F1203+December!F1203</f>
        <v>0</v>
      </c>
      <c r="G1203" s="4">
        <f>January!G1203+February!G1203+March!G1203+April!G1203+May!G1203+June!G1203+July!G1203+August!G1203+September!G1203+October!G1203+November!G1203+December!G1203</f>
        <v>0</v>
      </c>
    </row>
    <row r="1204" spans="1:7" ht="30" customHeight="1" x14ac:dyDescent="0.25">
      <c r="A1204" s="19" t="s">
        <v>76</v>
      </c>
      <c r="B1204" s="11" t="s">
        <v>40</v>
      </c>
      <c r="C1204" s="3">
        <f>January!C1204+February!C1204+March!C1204+April!C1204+May!C1204+June!C1204+July!C1204+August!C1204+September!C1204+October!C1204+November!C1204+December!C1204</f>
        <v>0</v>
      </c>
      <c r="D1204" s="3">
        <f>January!D1204+February!D1204+March!D1204+April!D1204+May!D1204+June!D1204+July!D1204+August!D1204+September!D1204+October!D1204+November!D1204+December!D1204</f>
        <v>0</v>
      </c>
      <c r="E1204" s="3">
        <f>January!E1204+February!E1204+March!E1204+April!E1204+May!E1204+June!E1204+July!E1204+August!E1204+September!E1204+October!E1204+November!E1204+December!E1204</f>
        <v>0</v>
      </c>
      <c r="F1204" s="3">
        <f>January!F1204+February!F1204+March!F1204+April!F1204+May!F1204+June!F1204+July!F1204+August!F1204+September!F1204+October!F1204+November!F1204+December!F1204</f>
        <v>0</v>
      </c>
      <c r="G1204" s="3">
        <f>January!G1204+February!G1204+March!G1204+April!G1204+May!G1204+June!G1204+July!G1204+August!G1204+September!G1204+October!G1204+November!G1204+December!G1204</f>
        <v>0</v>
      </c>
    </row>
    <row r="1205" spans="1:7" ht="30" customHeight="1" x14ac:dyDescent="0.25">
      <c r="A1205" s="20" t="s">
        <v>76</v>
      </c>
      <c r="B1205" s="12" t="s">
        <v>41</v>
      </c>
      <c r="C1205" s="4">
        <f>January!C1205+February!C1205+March!C1205+April!C1205+May!C1205+June!C1205+July!C1205+August!C1205+September!C1205+October!C1205+November!C1205+December!C1205</f>
        <v>0</v>
      </c>
      <c r="D1205" s="4">
        <f>January!D1205+February!D1205+March!D1205+April!D1205+May!D1205+June!D1205+July!D1205+August!D1205+September!D1205+October!D1205+November!D1205+December!D1205</f>
        <v>0</v>
      </c>
      <c r="E1205" s="4">
        <f>January!E1205+February!E1205+March!E1205+April!E1205+May!E1205+June!E1205+July!E1205+August!E1205+September!E1205+October!E1205+November!E1205+December!E1205</f>
        <v>0</v>
      </c>
      <c r="F1205" s="4">
        <f>January!F1205+February!F1205+March!F1205+April!F1205+May!F1205+June!F1205+July!F1205+August!F1205+September!F1205+October!F1205+November!F1205+December!F1205</f>
        <v>0</v>
      </c>
      <c r="G1205" s="4">
        <f>January!G1205+February!G1205+March!G1205+April!G1205+May!G1205+June!G1205+July!G1205+August!G1205+September!G1205+October!G1205+November!G1205+December!G1205</f>
        <v>0</v>
      </c>
    </row>
    <row r="1206" spans="1:7" ht="30" customHeight="1" x14ac:dyDescent="0.25">
      <c r="A1206" s="19" t="s">
        <v>76</v>
      </c>
      <c r="B1206" s="11" t="s">
        <v>42</v>
      </c>
      <c r="C1206" s="3">
        <f>January!C1206+February!C1206+March!C1206+April!C1206+May!C1206+June!C1206+July!C1206+August!C1206+September!C1206+October!C1206+November!C1206+December!C1206</f>
        <v>0</v>
      </c>
      <c r="D1206" s="3">
        <f>January!D1206+February!D1206+March!D1206+April!D1206+May!D1206+June!D1206+July!D1206+August!D1206+September!D1206+October!D1206+November!D1206+December!D1206</f>
        <v>0</v>
      </c>
      <c r="E1206" s="3">
        <f>January!E1206+February!E1206+March!E1206+April!E1206+May!E1206+June!E1206+July!E1206+August!E1206+September!E1206+October!E1206+November!E1206+December!E1206</f>
        <v>0</v>
      </c>
      <c r="F1206" s="3">
        <f>January!F1206+February!F1206+March!F1206+April!F1206+May!F1206+June!F1206+July!F1206+August!F1206+September!F1206+October!F1206+November!F1206+December!F1206</f>
        <v>0</v>
      </c>
      <c r="G1206" s="3">
        <f>January!G1206+February!G1206+March!G1206+April!G1206+May!G1206+June!G1206+July!G1206+August!G1206+September!G1206+October!G1206+November!G1206+December!G1206</f>
        <v>0</v>
      </c>
    </row>
    <row r="1207" spans="1:7" ht="30" customHeight="1" x14ac:dyDescent="0.25">
      <c r="A1207" s="20" t="s">
        <v>76</v>
      </c>
      <c r="B1207" s="12" t="s">
        <v>43</v>
      </c>
      <c r="C1207" s="4">
        <f>January!C1207+February!C1207+March!C1207+April!C1207+May!C1207+June!C1207+July!C1207+August!C1207+September!C1207+October!C1207+November!C1207+December!C1207</f>
        <v>0</v>
      </c>
      <c r="D1207" s="4">
        <f>January!D1207+February!D1207+March!D1207+April!D1207+May!D1207+June!D1207+July!D1207+August!D1207+September!D1207+October!D1207+November!D1207+December!D1207</f>
        <v>0</v>
      </c>
      <c r="E1207" s="4">
        <f>January!E1207+February!E1207+March!E1207+April!E1207+May!E1207+June!E1207+July!E1207+August!E1207+September!E1207+October!E1207+November!E1207+December!E1207</f>
        <v>0</v>
      </c>
      <c r="F1207" s="4">
        <f>January!F1207+February!F1207+March!F1207+April!F1207+May!F1207+June!F1207+July!F1207+August!F1207+September!F1207+October!F1207+November!F1207+December!F1207</f>
        <v>0</v>
      </c>
      <c r="G1207" s="4">
        <f>January!G1207+February!G1207+March!G1207+April!G1207+May!G1207+June!G1207+July!G1207+August!G1207+September!G1207+October!G1207+November!G1207+December!G1207</f>
        <v>0</v>
      </c>
    </row>
    <row r="1208" spans="1:7" ht="30" customHeight="1" x14ac:dyDescent="0.25">
      <c r="A1208" s="19" t="s">
        <v>76</v>
      </c>
      <c r="B1208" s="11" t="s">
        <v>44</v>
      </c>
      <c r="C1208" s="3">
        <f>January!C1208+February!C1208+March!C1208+April!C1208+May!C1208+June!C1208+July!C1208+August!C1208+September!C1208+October!C1208+November!C1208+December!C1208</f>
        <v>0</v>
      </c>
      <c r="D1208" s="3">
        <f>January!D1208+February!D1208+March!D1208+April!D1208+May!D1208+June!D1208+July!D1208+August!D1208+September!D1208+October!D1208+November!D1208+December!D1208</f>
        <v>0</v>
      </c>
      <c r="E1208" s="3">
        <f>January!E1208+February!E1208+March!E1208+April!E1208+May!E1208+June!E1208+July!E1208+August!E1208+September!E1208+October!E1208+November!E1208+December!E1208</f>
        <v>0</v>
      </c>
      <c r="F1208" s="3">
        <f>January!F1208+February!F1208+March!F1208+April!F1208+May!F1208+June!F1208+July!F1208+August!F1208+September!F1208+October!F1208+November!F1208+December!F1208</f>
        <v>0</v>
      </c>
      <c r="G1208" s="3">
        <f>January!G1208+February!G1208+March!G1208+April!G1208+May!G1208+June!G1208+July!G1208+August!G1208+September!G1208+October!G1208+November!G1208+December!G1208</f>
        <v>0</v>
      </c>
    </row>
    <row r="1209" spans="1:7" ht="30" customHeight="1" x14ac:dyDescent="0.25">
      <c r="A1209" s="20" t="s">
        <v>76</v>
      </c>
      <c r="B1209" s="12" t="s">
        <v>45</v>
      </c>
      <c r="C1209" s="4">
        <f>January!C1209+February!C1209+March!C1209+April!C1209+May!C1209+June!C1209+July!C1209+August!C1209+September!C1209+October!C1209+November!C1209+December!C1209</f>
        <v>0</v>
      </c>
      <c r="D1209" s="4">
        <f>January!D1209+February!D1209+March!D1209+April!D1209+May!D1209+June!D1209+July!D1209+August!D1209+September!D1209+October!D1209+November!D1209+December!D1209</f>
        <v>0</v>
      </c>
      <c r="E1209" s="4">
        <f>January!E1209+February!E1209+March!E1209+April!E1209+May!E1209+June!E1209+July!E1209+August!E1209+September!E1209+October!E1209+November!E1209+December!E1209</f>
        <v>0</v>
      </c>
      <c r="F1209" s="4">
        <f>January!F1209+February!F1209+March!F1209+April!F1209+May!F1209+June!F1209+July!F1209+August!F1209+September!F1209+October!F1209+November!F1209+December!F1209</f>
        <v>0</v>
      </c>
      <c r="G1209" s="4">
        <f>January!G1209+February!G1209+March!G1209+April!G1209+May!G1209+June!G1209+July!G1209+August!G1209+September!G1209+October!G1209+November!G1209+December!G1209</f>
        <v>0</v>
      </c>
    </row>
    <row r="1210" spans="1:7" ht="30" customHeight="1" x14ac:dyDescent="0.25">
      <c r="A1210" s="19" t="s">
        <v>76</v>
      </c>
      <c r="B1210" s="11" t="s">
        <v>46</v>
      </c>
      <c r="C1210" s="3">
        <f>January!C1210+February!C1210+March!C1210+April!C1210+May!C1210+June!C1210+July!C1210+August!C1210+September!C1210+October!C1210+November!C1210+December!C1210</f>
        <v>0</v>
      </c>
      <c r="D1210" s="3">
        <f>January!D1210+February!D1210+March!D1210+April!D1210+May!D1210+June!D1210+July!D1210+August!D1210+September!D1210+October!D1210+November!D1210+December!D1210</f>
        <v>0</v>
      </c>
      <c r="E1210" s="3">
        <f>January!E1210+February!E1210+March!E1210+April!E1210+May!E1210+June!E1210+July!E1210+August!E1210+September!E1210+October!E1210+November!E1210+December!E1210</f>
        <v>0</v>
      </c>
      <c r="F1210" s="3">
        <f>January!F1210+February!F1210+March!F1210+April!F1210+May!F1210+June!F1210+July!F1210+August!F1210+September!F1210+October!F1210+November!F1210+December!F1210</f>
        <v>0</v>
      </c>
      <c r="G1210" s="3">
        <f>January!G1210+February!G1210+March!G1210+April!G1210+May!G1210+June!G1210+July!G1210+August!G1210+September!G1210+October!G1210+November!G1210+December!G1210</f>
        <v>0</v>
      </c>
    </row>
    <row r="1211" spans="1:7" ht="30" customHeight="1" x14ac:dyDescent="0.25">
      <c r="A1211" s="21" t="s">
        <v>77</v>
      </c>
      <c r="B1211" s="13" t="s">
        <v>8</v>
      </c>
      <c r="C1211" s="5">
        <f>January!C1211+February!C1211+March!C1211+April!C1211+May!C1211+June!C1211+July!C1211+August!C1211+September!C1211+October!C1211+November!C1211+December!C1211</f>
        <v>7350</v>
      </c>
      <c r="D1211" s="5">
        <f>January!D1211+February!D1211+March!D1211+April!D1211+May!D1211+June!D1211+July!D1211+August!D1211+September!D1211+October!D1211+November!D1211+December!D1211</f>
        <v>5577</v>
      </c>
      <c r="E1211" s="5">
        <f>January!E1211+February!E1211+March!E1211+April!E1211+May!E1211+June!E1211+July!E1211+August!E1211+September!E1211+October!E1211+November!E1211+December!E1211</f>
        <v>527</v>
      </c>
      <c r="F1211" s="5">
        <f>January!F1211+February!F1211+March!F1211+April!F1211+May!F1211+June!F1211+July!F1211+August!F1211+September!F1211+October!F1211+November!F1211+December!F1211</f>
        <v>1246</v>
      </c>
      <c r="G1211" s="5">
        <f>January!G1211+February!G1211+March!G1211+April!G1211+May!G1211+June!G1211+July!G1211+August!G1211+September!G1211+October!G1211+November!G1211+December!G1211</f>
        <v>0</v>
      </c>
    </row>
    <row r="1212" spans="1:7" ht="30" customHeight="1" x14ac:dyDescent="0.25">
      <c r="A1212" s="22" t="s">
        <v>77</v>
      </c>
      <c r="B1212" s="14" t="s">
        <v>9</v>
      </c>
      <c r="C1212" s="6">
        <f>January!C1212+February!C1212+March!C1212+April!C1212+May!C1212+June!C1212+July!C1212+August!C1212+September!C1212+October!C1212+November!C1212+December!C1212</f>
        <v>0</v>
      </c>
      <c r="D1212" s="6">
        <f>January!D1212+February!D1212+March!D1212+April!D1212+May!D1212+June!D1212+July!D1212+August!D1212+September!D1212+October!D1212+November!D1212+December!D1212</f>
        <v>0</v>
      </c>
      <c r="E1212" s="6">
        <f>January!E1212+February!E1212+March!E1212+April!E1212+May!E1212+June!E1212+July!E1212+August!E1212+September!E1212+October!E1212+November!E1212+December!E1212</f>
        <v>0</v>
      </c>
      <c r="F1212" s="6">
        <f>January!F1212+February!F1212+March!F1212+April!F1212+May!F1212+June!F1212+July!F1212+August!F1212+September!F1212+October!F1212+November!F1212+December!F1212</f>
        <v>0</v>
      </c>
      <c r="G1212" s="6">
        <f>January!G1212+February!G1212+March!G1212+April!G1212+May!G1212+June!G1212+July!G1212+August!G1212+September!G1212+October!G1212+November!G1212+December!G1212</f>
        <v>0</v>
      </c>
    </row>
    <row r="1213" spans="1:7" ht="30" customHeight="1" x14ac:dyDescent="0.25">
      <c r="A1213" s="21" t="s">
        <v>77</v>
      </c>
      <c r="B1213" s="13" t="s">
        <v>10</v>
      </c>
      <c r="C1213" s="5">
        <f>January!C1213+February!C1213+March!C1213+April!C1213+May!C1213+June!C1213+July!C1213+August!C1213+September!C1213+October!C1213+November!C1213+December!C1213</f>
        <v>0</v>
      </c>
      <c r="D1213" s="5">
        <f>January!D1213+February!D1213+March!D1213+April!D1213+May!D1213+June!D1213+July!D1213+August!D1213+September!D1213+October!D1213+November!D1213+December!D1213</f>
        <v>0</v>
      </c>
      <c r="E1213" s="5">
        <f>January!E1213+February!E1213+March!E1213+April!E1213+May!E1213+June!E1213+July!E1213+August!E1213+September!E1213+October!E1213+November!E1213+December!E1213</f>
        <v>0</v>
      </c>
      <c r="F1213" s="5">
        <f>January!F1213+February!F1213+March!F1213+April!F1213+May!F1213+June!F1213+July!F1213+August!F1213+September!F1213+October!F1213+November!F1213+December!F1213</f>
        <v>0</v>
      </c>
      <c r="G1213" s="5">
        <f>January!G1213+February!G1213+March!G1213+April!G1213+May!G1213+June!G1213+July!G1213+August!G1213+September!G1213+October!G1213+November!G1213+December!G1213</f>
        <v>0</v>
      </c>
    </row>
    <row r="1214" spans="1:7" ht="30" customHeight="1" x14ac:dyDescent="0.25">
      <c r="A1214" s="22" t="s">
        <v>77</v>
      </c>
      <c r="B1214" s="14" t="s">
        <v>11</v>
      </c>
      <c r="C1214" s="6">
        <f>January!C1214+February!C1214+March!C1214+April!C1214+May!C1214+June!C1214+July!C1214+August!C1214+September!C1214+October!C1214+November!C1214+December!C1214</f>
        <v>0</v>
      </c>
      <c r="D1214" s="6">
        <f>January!D1214+February!D1214+March!D1214+April!D1214+May!D1214+June!D1214+July!D1214+August!D1214+September!D1214+October!D1214+November!D1214+December!D1214</f>
        <v>0</v>
      </c>
      <c r="E1214" s="6">
        <f>January!E1214+February!E1214+March!E1214+April!E1214+May!E1214+June!E1214+July!E1214+August!E1214+September!E1214+October!E1214+November!E1214+December!E1214</f>
        <v>0</v>
      </c>
      <c r="F1214" s="6">
        <f>January!F1214+February!F1214+March!F1214+April!F1214+May!F1214+June!F1214+July!F1214+August!F1214+September!F1214+October!F1214+November!F1214+December!F1214</f>
        <v>0</v>
      </c>
      <c r="G1214" s="6">
        <f>January!G1214+February!G1214+March!G1214+April!G1214+May!G1214+June!G1214+July!G1214+August!G1214+September!G1214+October!G1214+November!G1214+December!G1214</f>
        <v>0</v>
      </c>
    </row>
    <row r="1215" spans="1:7" ht="30" customHeight="1" x14ac:dyDescent="0.25">
      <c r="A1215" s="21" t="s">
        <v>77</v>
      </c>
      <c r="B1215" s="13" t="s">
        <v>12</v>
      </c>
      <c r="C1215" s="5">
        <f>January!C1215+February!C1215+March!C1215+April!C1215+May!C1215+June!C1215+July!C1215+August!C1215+September!C1215+October!C1215+November!C1215+December!C1215</f>
        <v>0</v>
      </c>
      <c r="D1215" s="5">
        <f>January!D1215+February!D1215+March!D1215+April!D1215+May!D1215+June!D1215+July!D1215+August!D1215+September!D1215+October!D1215+November!D1215+December!D1215</f>
        <v>0</v>
      </c>
      <c r="E1215" s="5">
        <f>January!E1215+February!E1215+March!E1215+April!E1215+May!E1215+June!E1215+July!E1215+August!E1215+September!E1215+October!E1215+November!E1215+December!E1215</f>
        <v>0</v>
      </c>
      <c r="F1215" s="5">
        <f>January!F1215+February!F1215+March!F1215+April!F1215+May!F1215+June!F1215+July!F1215+August!F1215+September!F1215+October!F1215+November!F1215+December!F1215</f>
        <v>0</v>
      </c>
      <c r="G1215" s="5">
        <f>January!G1215+February!G1215+March!G1215+April!G1215+May!G1215+June!G1215+July!G1215+August!G1215+September!G1215+October!G1215+November!G1215+December!G1215</f>
        <v>0</v>
      </c>
    </row>
    <row r="1216" spans="1:7" ht="30" customHeight="1" x14ac:dyDescent="0.25">
      <c r="A1216" s="22" t="s">
        <v>77</v>
      </c>
      <c r="B1216" s="14" t="s">
        <v>13</v>
      </c>
      <c r="C1216" s="6">
        <f>January!C1216+February!C1216+March!C1216+April!C1216+May!C1216+June!C1216+July!C1216+August!C1216+September!C1216+October!C1216+November!C1216+December!C1216</f>
        <v>0</v>
      </c>
      <c r="D1216" s="6">
        <f>January!D1216+February!D1216+March!D1216+April!D1216+May!D1216+June!D1216+July!D1216+August!D1216+September!D1216+October!D1216+November!D1216+December!D1216</f>
        <v>0</v>
      </c>
      <c r="E1216" s="6">
        <f>January!E1216+February!E1216+March!E1216+April!E1216+May!E1216+June!E1216+July!E1216+August!E1216+September!E1216+October!E1216+November!E1216+December!E1216</f>
        <v>0</v>
      </c>
      <c r="F1216" s="6">
        <f>January!F1216+February!F1216+March!F1216+April!F1216+May!F1216+June!F1216+July!F1216+August!F1216+September!F1216+October!F1216+November!F1216+December!F1216</f>
        <v>0</v>
      </c>
      <c r="G1216" s="6">
        <f>January!G1216+February!G1216+March!G1216+April!G1216+May!G1216+June!G1216+July!G1216+August!G1216+September!G1216+October!G1216+November!G1216+December!G1216</f>
        <v>0</v>
      </c>
    </row>
    <row r="1217" spans="1:7" ht="30" customHeight="1" x14ac:dyDescent="0.25">
      <c r="A1217" s="21" t="s">
        <v>77</v>
      </c>
      <c r="B1217" s="13" t="s">
        <v>14</v>
      </c>
      <c r="C1217" s="5">
        <f>January!C1217+February!C1217+March!C1217+April!C1217+May!C1217+June!C1217+July!C1217+August!C1217+September!C1217+October!C1217+November!C1217+December!C1217</f>
        <v>1120</v>
      </c>
      <c r="D1217" s="5">
        <f>January!D1217+February!D1217+March!D1217+April!D1217+May!D1217+June!D1217+July!D1217+August!D1217+September!D1217+October!D1217+November!D1217+December!D1217</f>
        <v>722</v>
      </c>
      <c r="E1217" s="5">
        <f>January!E1217+February!E1217+March!E1217+April!E1217+May!E1217+June!E1217+July!E1217+August!E1217+September!E1217+October!E1217+November!E1217+December!E1217</f>
        <v>35</v>
      </c>
      <c r="F1217" s="5">
        <f>January!F1217+February!F1217+March!F1217+April!F1217+May!F1217+June!F1217+July!F1217+August!F1217+September!F1217+October!F1217+November!F1217+December!F1217</f>
        <v>363</v>
      </c>
      <c r="G1217" s="5">
        <f>January!G1217+February!G1217+March!G1217+April!G1217+May!G1217+June!G1217+July!G1217+August!G1217+September!G1217+October!G1217+November!G1217+December!G1217</f>
        <v>0</v>
      </c>
    </row>
    <row r="1218" spans="1:7" ht="30" customHeight="1" x14ac:dyDescent="0.25">
      <c r="A1218" s="22" t="s">
        <v>77</v>
      </c>
      <c r="B1218" s="14" t="s">
        <v>15</v>
      </c>
      <c r="C1218" s="6">
        <f>January!C1218+February!C1218+March!C1218+April!C1218+May!C1218+June!C1218+July!C1218+August!C1218+September!C1218+October!C1218+November!C1218+December!C1218</f>
        <v>0</v>
      </c>
      <c r="D1218" s="6">
        <f>January!D1218+February!D1218+March!D1218+April!D1218+May!D1218+June!D1218+July!D1218+August!D1218+September!D1218+October!D1218+November!D1218+December!D1218</f>
        <v>0</v>
      </c>
      <c r="E1218" s="6">
        <f>January!E1218+February!E1218+March!E1218+April!E1218+May!E1218+June!E1218+July!E1218+August!E1218+September!E1218+October!E1218+November!E1218+December!E1218</f>
        <v>0</v>
      </c>
      <c r="F1218" s="6">
        <f>January!F1218+February!F1218+March!F1218+April!F1218+May!F1218+June!F1218+July!F1218+August!F1218+September!F1218+October!F1218+November!F1218+December!F1218</f>
        <v>0</v>
      </c>
      <c r="G1218" s="6">
        <f>January!G1218+February!G1218+March!G1218+April!G1218+May!G1218+June!G1218+July!G1218+August!G1218+September!G1218+October!G1218+November!G1218+December!G1218</f>
        <v>0</v>
      </c>
    </row>
    <row r="1219" spans="1:7" ht="30" customHeight="1" x14ac:dyDescent="0.25">
      <c r="A1219" s="21" t="s">
        <v>77</v>
      </c>
      <c r="B1219" s="13" t="s">
        <v>16</v>
      </c>
      <c r="C1219" s="5">
        <f>January!C1219+February!C1219+March!C1219+April!C1219+May!C1219+June!C1219+July!C1219+August!C1219+September!C1219+October!C1219+November!C1219+December!C1219</f>
        <v>0</v>
      </c>
      <c r="D1219" s="5">
        <f>January!D1219+February!D1219+March!D1219+April!D1219+May!D1219+June!D1219+July!D1219+August!D1219+September!D1219+October!D1219+November!D1219+December!D1219</f>
        <v>0</v>
      </c>
      <c r="E1219" s="5">
        <f>January!E1219+February!E1219+March!E1219+April!E1219+May!E1219+June!E1219+July!E1219+August!E1219+September!E1219+October!E1219+November!E1219+December!E1219</f>
        <v>0</v>
      </c>
      <c r="F1219" s="5">
        <f>January!F1219+February!F1219+March!F1219+April!F1219+May!F1219+June!F1219+July!F1219+August!F1219+September!F1219+October!F1219+November!F1219+December!F1219</f>
        <v>0</v>
      </c>
      <c r="G1219" s="5">
        <f>January!G1219+February!G1219+March!G1219+April!G1219+May!G1219+June!G1219+July!G1219+August!G1219+September!G1219+October!G1219+November!G1219+December!G1219</f>
        <v>0</v>
      </c>
    </row>
    <row r="1220" spans="1:7" ht="30" customHeight="1" x14ac:dyDescent="0.25">
      <c r="A1220" s="22" t="s">
        <v>77</v>
      </c>
      <c r="B1220" s="14" t="s">
        <v>17</v>
      </c>
      <c r="C1220" s="6">
        <f>January!C1220+February!C1220+March!C1220+April!C1220+May!C1220+June!C1220+July!C1220+August!C1220+September!C1220+October!C1220+November!C1220+December!C1220</f>
        <v>0</v>
      </c>
      <c r="D1220" s="6">
        <f>January!D1220+February!D1220+March!D1220+April!D1220+May!D1220+June!D1220+July!D1220+August!D1220+September!D1220+October!D1220+November!D1220+December!D1220</f>
        <v>0</v>
      </c>
      <c r="E1220" s="6">
        <f>January!E1220+February!E1220+March!E1220+April!E1220+May!E1220+June!E1220+July!E1220+August!E1220+September!E1220+October!E1220+November!E1220+December!E1220</f>
        <v>0</v>
      </c>
      <c r="F1220" s="6">
        <f>January!F1220+February!F1220+March!F1220+April!F1220+May!F1220+June!F1220+July!F1220+August!F1220+September!F1220+October!F1220+November!F1220+December!F1220</f>
        <v>0</v>
      </c>
      <c r="G1220" s="6">
        <f>January!G1220+February!G1220+March!G1220+April!G1220+May!G1220+June!G1220+July!G1220+August!G1220+September!G1220+October!G1220+November!G1220+December!G1220</f>
        <v>0</v>
      </c>
    </row>
    <row r="1221" spans="1:7" ht="30" customHeight="1" x14ac:dyDescent="0.25">
      <c r="A1221" s="21" t="s">
        <v>77</v>
      </c>
      <c r="B1221" s="13" t="s">
        <v>18</v>
      </c>
      <c r="C1221" s="5">
        <f>January!C1221+February!C1221+March!C1221+April!C1221+May!C1221+June!C1221+July!C1221+August!C1221+September!C1221+October!C1221+November!C1221+December!C1221</f>
        <v>0</v>
      </c>
      <c r="D1221" s="5">
        <f>January!D1221+February!D1221+March!D1221+April!D1221+May!D1221+June!D1221+July!D1221+August!D1221+September!D1221+October!D1221+November!D1221+December!D1221</f>
        <v>0</v>
      </c>
      <c r="E1221" s="5">
        <f>January!E1221+February!E1221+March!E1221+April!E1221+May!E1221+June!E1221+July!E1221+August!E1221+September!E1221+October!E1221+November!E1221+December!E1221</f>
        <v>0</v>
      </c>
      <c r="F1221" s="5">
        <f>January!F1221+February!F1221+March!F1221+April!F1221+May!F1221+June!F1221+July!F1221+August!F1221+September!F1221+October!F1221+November!F1221+December!F1221</f>
        <v>0</v>
      </c>
      <c r="G1221" s="5">
        <f>January!G1221+February!G1221+March!G1221+April!G1221+May!G1221+June!G1221+July!G1221+August!G1221+September!G1221+October!G1221+November!G1221+December!G1221</f>
        <v>0</v>
      </c>
    </row>
    <row r="1222" spans="1:7" ht="30" customHeight="1" x14ac:dyDescent="0.25">
      <c r="A1222" s="22" t="s">
        <v>77</v>
      </c>
      <c r="B1222" s="14" t="s">
        <v>19</v>
      </c>
      <c r="C1222" s="6">
        <f>January!C1222+February!C1222+March!C1222+April!C1222+May!C1222+June!C1222+July!C1222+August!C1222+September!C1222+October!C1222+November!C1222+December!C1222</f>
        <v>0</v>
      </c>
      <c r="D1222" s="6">
        <f>January!D1222+February!D1222+March!D1222+April!D1222+May!D1222+June!D1222+July!D1222+August!D1222+September!D1222+October!D1222+November!D1222+December!D1222</f>
        <v>0</v>
      </c>
      <c r="E1222" s="6">
        <f>January!E1222+February!E1222+March!E1222+April!E1222+May!E1222+June!E1222+July!E1222+August!E1222+September!E1222+October!E1222+November!E1222+December!E1222</f>
        <v>0</v>
      </c>
      <c r="F1222" s="6">
        <f>January!F1222+February!F1222+March!F1222+April!F1222+May!F1222+June!F1222+July!F1222+August!F1222+September!F1222+October!F1222+November!F1222+December!F1222</f>
        <v>0</v>
      </c>
      <c r="G1222" s="6">
        <f>January!G1222+February!G1222+March!G1222+April!G1222+May!G1222+June!G1222+July!G1222+August!G1222+September!G1222+October!G1222+November!G1222+December!G1222</f>
        <v>0</v>
      </c>
    </row>
    <row r="1223" spans="1:7" ht="30" customHeight="1" x14ac:dyDescent="0.25">
      <c r="A1223" s="21" t="s">
        <v>77</v>
      </c>
      <c r="B1223" s="13" t="s">
        <v>20</v>
      </c>
      <c r="C1223" s="5">
        <f>January!C1223+February!C1223+March!C1223+April!C1223+May!C1223+June!C1223+July!C1223+August!C1223+September!C1223+October!C1223+November!C1223+December!C1223</f>
        <v>0</v>
      </c>
      <c r="D1223" s="5">
        <f>January!D1223+February!D1223+March!D1223+April!D1223+May!D1223+June!D1223+July!D1223+August!D1223+September!D1223+October!D1223+November!D1223+December!D1223</f>
        <v>0</v>
      </c>
      <c r="E1223" s="5">
        <f>January!E1223+February!E1223+March!E1223+April!E1223+May!E1223+June!E1223+July!E1223+August!E1223+September!E1223+October!E1223+November!E1223+December!E1223</f>
        <v>0</v>
      </c>
      <c r="F1223" s="5">
        <f>January!F1223+February!F1223+March!F1223+April!F1223+May!F1223+June!F1223+July!F1223+August!F1223+September!F1223+October!F1223+November!F1223+December!F1223</f>
        <v>0</v>
      </c>
      <c r="G1223" s="5">
        <f>January!G1223+February!G1223+March!G1223+April!G1223+May!G1223+June!G1223+July!G1223+August!G1223+September!G1223+October!G1223+November!G1223+December!G1223</f>
        <v>0</v>
      </c>
    </row>
    <row r="1224" spans="1:7" ht="30" customHeight="1" x14ac:dyDescent="0.25">
      <c r="A1224" s="22" t="s">
        <v>77</v>
      </c>
      <c r="B1224" s="14" t="s">
        <v>21</v>
      </c>
      <c r="C1224" s="6">
        <f>January!C1224+February!C1224+March!C1224+April!C1224+May!C1224+June!C1224+July!C1224+August!C1224+September!C1224+October!C1224+November!C1224+December!C1224</f>
        <v>0</v>
      </c>
      <c r="D1224" s="6">
        <f>January!D1224+February!D1224+March!D1224+April!D1224+May!D1224+June!D1224+July!D1224+August!D1224+September!D1224+October!D1224+November!D1224+December!D1224</f>
        <v>0</v>
      </c>
      <c r="E1224" s="6">
        <f>January!E1224+February!E1224+March!E1224+April!E1224+May!E1224+June!E1224+July!E1224+August!E1224+September!E1224+October!E1224+November!E1224+December!E1224</f>
        <v>0</v>
      </c>
      <c r="F1224" s="6">
        <f>January!F1224+February!F1224+March!F1224+April!F1224+May!F1224+June!F1224+July!F1224+August!F1224+September!F1224+October!F1224+November!F1224+December!F1224</f>
        <v>0</v>
      </c>
      <c r="G1224" s="6">
        <f>January!G1224+February!G1224+March!G1224+April!G1224+May!G1224+June!G1224+July!G1224+August!G1224+September!G1224+October!G1224+November!G1224+December!G1224</f>
        <v>0</v>
      </c>
    </row>
    <row r="1225" spans="1:7" ht="30" customHeight="1" x14ac:dyDescent="0.25">
      <c r="A1225" s="21" t="s">
        <v>77</v>
      </c>
      <c r="B1225" s="13" t="s">
        <v>22</v>
      </c>
      <c r="C1225" s="5">
        <f>January!C1225+February!C1225+March!C1225+April!C1225+May!C1225+June!C1225+July!C1225+August!C1225+September!C1225+October!C1225+November!C1225+December!C1225</f>
        <v>1</v>
      </c>
      <c r="D1225" s="5">
        <f>January!D1225+February!D1225+March!D1225+April!D1225+May!D1225+June!D1225+July!D1225+August!D1225+September!D1225+October!D1225+November!D1225+December!D1225</f>
        <v>1</v>
      </c>
      <c r="E1225" s="5">
        <f>January!E1225+February!E1225+March!E1225+April!E1225+May!E1225+June!E1225+July!E1225+August!E1225+September!E1225+October!E1225+November!E1225+December!E1225</f>
        <v>0</v>
      </c>
      <c r="F1225" s="5">
        <f>January!F1225+February!F1225+March!F1225+April!F1225+May!F1225+June!F1225+July!F1225+August!F1225+September!F1225+October!F1225+November!F1225+December!F1225</f>
        <v>0</v>
      </c>
      <c r="G1225" s="5">
        <f>January!G1225+February!G1225+March!G1225+April!G1225+May!G1225+June!G1225+July!G1225+August!G1225+September!G1225+October!G1225+November!G1225+December!G1225</f>
        <v>0</v>
      </c>
    </row>
    <row r="1226" spans="1:7" ht="30" customHeight="1" x14ac:dyDescent="0.25">
      <c r="A1226" s="22" t="s">
        <v>77</v>
      </c>
      <c r="B1226" s="14" t="s">
        <v>23</v>
      </c>
      <c r="C1226" s="6">
        <f>January!C1226+February!C1226+March!C1226+April!C1226+May!C1226+June!C1226+July!C1226+August!C1226+September!C1226+October!C1226+November!C1226+December!C1226</f>
        <v>2</v>
      </c>
      <c r="D1226" s="6">
        <f>January!D1226+February!D1226+March!D1226+April!D1226+May!D1226+June!D1226+July!D1226+August!D1226+September!D1226+October!D1226+November!D1226+December!D1226</f>
        <v>1</v>
      </c>
      <c r="E1226" s="6">
        <f>January!E1226+February!E1226+March!E1226+April!E1226+May!E1226+June!E1226+July!E1226+August!E1226+September!E1226+October!E1226+November!E1226+December!E1226</f>
        <v>1</v>
      </c>
      <c r="F1226" s="6">
        <f>January!F1226+February!F1226+March!F1226+April!F1226+May!F1226+June!F1226+July!F1226+August!F1226+September!F1226+October!F1226+November!F1226+December!F1226</f>
        <v>0</v>
      </c>
      <c r="G1226" s="6">
        <f>January!G1226+February!G1226+March!G1226+April!G1226+May!G1226+June!G1226+July!G1226+August!G1226+September!G1226+October!G1226+November!G1226+December!G1226</f>
        <v>0</v>
      </c>
    </row>
    <row r="1227" spans="1:7" ht="30" customHeight="1" x14ac:dyDescent="0.25">
      <c r="A1227" s="21" t="s">
        <v>77</v>
      </c>
      <c r="B1227" s="13" t="s">
        <v>24</v>
      </c>
      <c r="C1227" s="5">
        <f>January!C1227+February!C1227+March!C1227+April!C1227+May!C1227+June!C1227+July!C1227+August!C1227+September!C1227+October!C1227+November!C1227+December!C1227</f>
        <v>0</v>
      </c>
      <c r="D1227" s="5">
        <f>January!D1227+February!D1227+March!D1227+April!D1227+May!D1227+June!D1227+July!D1227+August!D1227+September!D1227+October!D1227+November!D1227+December!D1227</f>
        <v>0</v>
      </c>
      <c r="E1227" s="5">
        <f>January!E1227+February!E1227+March!E1227+April!E1227+May!E1227+June!E1227+July!E1227+August!E1227+September!E1227+October!E1227+November!E1227+December!E1227</f>
        <v>0</v>
      </c>
      <c r="F1227" s="5">
        <f>January!F1227+February!F1227+March!F1227+April!F1227+May!F1227+June!F1227+July!F1227+August!F1227+September!F1227+October!F1227+November!F1227+December!F1227</f>
        <v>0</v>
      </c>
      <c r="G1227" s="5">
        <f>January!G1227+February!G1227+March!G1227+April!G1227+May!G1227+June!G1227+July!G1227+August!G1227+September!G1227+October!G1227+November!G1227+December!G1227</f>
        <v>0</v>
      </c>
    </row>
    <row r="1228" spans="1:7" ht="30" customHeight="1" x14ac:dyDescent="0.25">
      <c r="A1228" s="22" t="s">
        <v>77</v>
      </c>
      <c r="B1228" s="14" t="s">
        <v>25</v>
      </c>
      <c r="C1228" s="6">
        <f>January!C1228+February!C1228+March!C1228+April!C1228+May!C1228+June!C1228+July!C1228+August!C1228+September!C1228+October!C1228+November!C1228+December!C1228</f>
        <v>4030</v>
      </c>
      <c r="D1228" s="6">
        <f>January!D1228+February!D1228+March!D1228+April!D1228+May!D1228+June!D1228+July!D1228+August!D1228+September!D1228+October!D1228+November!D1228+December!D1228</f>
        <v>367</v>
      </c>
      <c r="E1228" s="6">
        <f>January!E1228+February!E1228+March!E1228+April!E1228+May!E1228+June!E1228+July!E1228+August!E1228+September!E1228+October!E1228+November!E1228+December!E1228</f>
        <v>561</v>
      </c>
      <c r="F1228" s="6">
        <f>January!F1228+February!F1228+March!F1228+April!F1228+May!F1228+June!F1228+July!F1228+August!F1228+September!F1228+October!F1228+November!F1228+December!F1228</f>
        <v>3102</v>
      </c>
      <c r="G1228" s="6">
        <f>January!G1228+February!G1228+March!G1228+April!G1228+May!G1228+June!G1228+July!G1228+August!G1228+September!G1228+October!G1228+November!G1228+December!G1228</f>
        <v>0</v>
      </c>
    </row>
    <row r="1229" spans="1:7" ht="30" customHeight="1" x14ac:dyDescent="0.25">
      <c r="A1229" s="21" t="s">
        <v>77</v>
      </c>
      <c r="B1229" s="13" t="s">
        <v>26</v>
      </c>
      <c r="C1229" s="5">
        <f>January!C1229+February!C1229+March!C1229+April!C1229+May!C1229+June!C1229+July!C1229+August!C1229+September!C1229+October!C1229+November!C1229+December!C1229</f>
        <v>0</v>
      </c>
      <c r="D1229" s="5">
        <f>January!D1229+February!D1229+March!D1229+April!D1229+May!D1229+June!D1229+July!D1229+August!D1229+September!D1229+October!D1229+November!D1229+December!D1229</f>
        <v>0</v>
      </c>
      <c r="E1229" s="5">
        <f>January!E1229+February!E1229+March!E1229+April!E1229+May!E1229+June!E1229+July!E1229+August!E1229+September!E1229+October!E1229+November!E1229+December!E1229</f>
        <v>0</v>
      </c>
      <c r="F1229" s="5">
        <f>January!F1229+February!F1229+March!F1229+April!F1229+May!F1229+June!F1229+July!F1229+August!F1229+September!F1229+October!F1229+November!F1229+December!F1229</f>
        <v>0</v>
      </c>
      <c r="G1229" s="5">
        <f>January!G1229+February!G1229+March!G1229+April!G1229+May!G1229+June!G1229+July!G1229+August!G1229+September!G1229+October!G1229+November!G1229+December!G1229</f>
        <v>0</v>
      </c>
    </row>
    <row r="1230" spans="1:7" ht="30" customHeight="1" x14ac:dyDescent="0.25">
      <c r="A1230" s="22" t="s">
        <v>77</v>
      </c>
      <c r="B1230" s="14" t="s">
        <v>27</v>
      </c>
      <c r="C1230" s="6">
        <f>January!C1230+February!C1230+March!C1230+April!C1230+May!C1230+June!C1230+July!C1230+August!C1230+September!C1230+October!C1230+November!C1230+December!C1230</f>
        <v>0</v>
      </c>
      <c r="D1230" s="6">
        <f>January!D1230+February!D1230+March!D1230+April!D1230+May!D1230+June!D1230+July!D1230+August!D1230+September!D1230+October!D1230+November!D1230+December!D1230</f>
        <v>0</v>
      </c>
      <c r="E1230" s="6">
        <f>January!E1230+February!E1230+March!E1230+April!E1230+May!E1230+June!E1230+July!E1230+August!E1230+September!E1230+October!E1230+November!E1230+December!E1230</f>
        <v>0</v>
      </c>
      <c r="F1230" s="6">
        <f>January!F1230+February!F1230+March!F1230+April!F1230+May!F1230+June!F1230+July!F1230+August!F1230+September!F1230+October!F1230+November!F1230+December!F1230</f>
        <v>0</v>
      </c>
      <c r="G1230" s="6">
        <f>January!G1230+February!G1230+March!G1230+April!G1230+May!G1230+June!G1230+July!G1230+August!G1230+September!G1230+October!G1230+November!G1230+December!G1230</f>
        <v>0</v>
      </c>
    </row>
    <row r="1231" spans="1:7" ht="30" customHeight="1" x14ac:dyDescent="0.25">
      <c r="A1231" s="21" t="s">
        <v>77</v>
      </c>
      <c r="B1231" s="13" t="s">
        <v>28</v>
      </c>
      <c r="C1231" s="5">
        <f>January!C1231+February!C1231+March!C1231+April!C1231+May!C1231+June!C1231+July!C1231+August!C1231+September!C1231+October!C1231+November!C1231+December!C1231</f>
        <v>0</v>
      </c>
      <c r="D1231" s="5">
        <f>January!D1231+February!D1231+March!D1231+April!D1231+May!D1231+June!D1231+July!D1231+August!D1231+September!D1231+October!D1231+November!D1231+December!D1231</f>
        <v>0</v>
      </c>
      <c r="E1231" s="5">
        <f>January!E1231+February!E1231+March!E1231+April!E1231+May!E1231+June!E1231+July!E1231+August!E1231+September!E1231+October!E1231+November!E1231+December!E1231</f>
        <v>0</v>
      </c>
      <c r="F1231" s="5">
        <f>January!F1231+February!F1231+March!F1231+April!F1231+May!F1231+June!F1231+July!F1231+August!F1231+September!F1231+October!F1231+November!F1231+December!F1231</f>
        <v>0</v>
      </c>
      <c r="G1231" s="5">
        <f>January!G1231+February!G1231+March!G1231+April!G1231+May!G1231+June!G1231+July!G1231+August!G1231+September!G1231+October!G1231+November!G1231+December!G1231</f>
        <v>0</v>
      </c>
    </row>
    <row r="1232" spans="1:7" ht="30" customHeight="1" x14ac:dyDescent="0.25">
      <c r="A1232" s="22" t="s">
        <v>77</v>
      </c>
      <c r="B1232" s="14" t="s">
        <v>29</v>
      </c>
      <c r="C1232" s="6">
        <f>January!C1232+February!C1232+March!C1232+April!C1232+May!C1232+June!C1232+July!C1232+August!C1232+September!C1232+October!C1232+November!C1232+December!C1232</f>
        <v>0</v>
      </c>
      <c r="D1232" s="6">
        <f>January!D1232+February!D1232+March!D1232+April!D1232+May!D1232+June!D1232+July!D1232+August!D1232+September!D1232+October!D1232+November!D1232+December!D1232</f>
        <v>0</v>
      </c>
      <c r="E1232" s="6">
        <f>January!E1232+February!E1232+March!E1232+April!E1232+May!E1232+June!E1232+July!E1232+August!E1232+September!E1232+October!E1232+November!E1232+December!E1232</f>
        <v>0</v>
      </c>
      <c r="F1232" s="6">
        <f>January!F1232+February!F1232+March!F1232+April!F1232+May!F1232+June!F1232+July!F1232+August!F1232+September!F1232+October!F1232+November!F1232+December!F1232</f>
        <v>0</v>
      </c>
      <c r="G1232" s="6">
        <f>January!G1232+February!G1232+March!G1232+April!G1232+May!G1232+June!G1232+July!G1232+August!G1232+September!G1232+October!G1232+November!G1232+December!G1232</f>
        <v>0</v>
      </c>
    </row>
    <row r="1233" spans="1:7" ht="30" customHeight="1" x14ac:dyDescent="0.25">
      <c r="A1233" s="21" t="s">
        <v>77</v>
      </c>
      <c r="B1233" s="13" t="s">
        <v>30</v>
      </c>
      <c r="C1233" s="5">
        <f>January!C1233+February!C1233+March!C1233+April!C1233+May!C1233+June!C1233+July!C1233+August!C1233+September!C1233+October!C1233+November!C1233+December!C1233</f>
        <v>0</v>
      </c>
      <c r="D1233" s="5">
        <f>January!D1233+February!D1233+March!D1233+April!D1233+May!D1233+June!D1233+July!D1233+August!D1233+September!D1233+October!D1233+November!D1233+December!D1233</f>
        <v>0</v>
      </c>
      <c r="E1233" s="5">
        <f>January!E1233+February!E1233+March!E1233+April!E1233+May!E1233+June!E1233+July!E1233+August!E1233+September!E1233+October!E1233+November!E1233+December!E1233</f>
        <v>0</v>
      </c>
      <c r="F1233" s="5">
        <f>January!F1233+February!F1233+March!F1233+April!F1233+May!F1233+June!F1233+July!F1233+August!F1233+September!F1233+October!F1233+November!F1233+December!F1233</f>
        <v>0</v>
      </c>
      <c r="G1233" s="5">
        <f>January!G1233+February!G1233+March!G1233+April!G1233+May!G1233+June!G1233+July!G1233+August!G1233+September!G1233+October!G1233+November!G1233+December!G1233</f>
        <v>0</v>
      </c>
    </row>
    <row r="1234" spans="1:7" ht="30" customHeight="1" x14ac:dyDescent="0.25">
      <c r="A1234" s="22" t="s">
        <v>77</v>
      </c>
      <c r="B1234" s="14" t="s">
        <v>31</v>
      </c>
      <c r="C1234" s="6">
        <f>January!C1234+February!C1234+March!C1234+April!C1234+May!C1234+June!C1234+July!C1234+August!C1234+September!C1234+October!C1234+November!C1234+December!C1234</f>
        <v>0</v>
      </c>
      <c r="D1234" s="6">
        <f>January!D1234+February!D1234+March!D1234+April!D1234+May!D1234+June!D1234+July!D1234+August!D1234+September!D1234+October!D1234+November!D1234+December!D1234</f>
        <v>0</v>
      </c>
      <c r="E1234" s="6">
        <f>January!E1234+February!E1234+March!E1234+April!E1234+May!E1234+June!E1234+July!E1234+August!E1234+September!E1234+October!E1234+November!E1234+December!E1234</f>
        <v>0</v>
      </c>
      <c r="F1234" s="6">
        <f>January!F1234+February!F1234+March!F1234+April!F1234+May!F1234+June!F1234+July!F1234+August!F1234+September!F1234+October!F1234+November!F1234+December!F1234</f>
        <v>0</v>
      </c>
      <c r="G1234" s="6">
        <f>January!G1234+February!G1234+March!G1234+April!G1234+May!G1234+June!G1234+July!G1234+August!G1234+September!G1234+October!G1234+November!G1234+December!G1234</f>
        <v>0</v>
      </c>
    </row>
    <row r="1235" spans="1:7" ht="30" customHeight="1" x14ac:dyDescent="0.25">
      <c r="A1235" s="21" t="s">
        <v>77</v>
      </c>
      <c r="B1235" s="13" t="s">
        <v>32</v>
      </c>
      <c r="C1235" s="5">
        <f>January!C1235+February!C1235+March!C1235+April!C1235+May!C1235+June!C1235+July!C1235+August!C1235+September!C1235+October!C1235+November!C1235+December!C1235</f>
        <v>877</v>
      </c>
      <c r="D1235" s="5">
        <f>January!D1235+February!D1235+March!D1235+April!D1235+May!D1235+June!D1235+July!D1235+August!D1235+September!D1235+October!D1235+November!D1235+December!D1235</f>
        <v>87</v>
      </c>
      <c r="E1235" s="5">
        <f>January!E1235+February!E1235+March!E1235+April!E1235+May!E1235+June!E1235+July!E1235+August!E1235+September!E1235+October!E1235+November!E1235+December!E1235</f>
        <v>167</v>
      </c>
      <c r="F1235" s="5">
        <f>January!F1235+February!F1235+March!F1235+April!F1235+May!F1235+June!F1235+July!F1235+August!F1235+September!F1235+October!F1235+November!F1235+December!F1235</f>
        <v>623</v>
      </c>
      <c r="G1235" s="5">
        <f>January!G1235+February!G1235+March!G1235+April!G1235+May!G1235+June!G1235+July!G1235+August!G1235+September!G1235+October!G1235+November!G1235+December!G1235</f>
        <v>0</v>
      </c>
    </row>
    <row r="1236" spans="1:7" ht="30" customHeight="1" x14ac:dyDescent="0.25">
      <c r="A1236" s="22" t="s">
        <v>77</v>
      </c>
      <c r="B1236" s="14" t="s">
        <v>33</v>
      </c>
      <c r="C1236" s="6">
        <f>January!C1236+February!C1236+March!C1236+April!C1236+May!C1236+June!C1236+July!C1236+August!C1236+September!C1236+October!C1236+November!C1236+December!C1236</f>
        <v>474</v>
      </c>
      <c r="D1236" s="6">
        <f>January!D1236+February!D1236+March!D1236+April!D1236+May!D1236+June!D1236+July!D1236+August!D1236+September!D1236+October!D1236+November!D1236+December!D1236</f>
        <v>26</v>
      </c>
      <c r="E1236" s="6">
        <f>January!E1236+February!E1236+March!E1236+April!E1236+May!E1236+June!E1236+July!E1236+August!E1236+September!E1236+October!E1236+November!E1236+December!E1236</f>
        <v>109</v>
      </c>
      <c r="F1236" s="6">
        <f>January!F1236+February!F1236+March!F1236+April!F1236+May!F1236+June!F1236+July!F1236+August!F1236+September!F1236+October!F1236+November!F1236+December!F1236</f>
        <v>339</v>
      </c>
      <c r="G1236" s="6">
        <f>January!G1236+February!G1236+March!G1236+April!G1236+May!G1236+June!G1236+July!G1236+August!G1236+September!G1236+October!G1236+November!G1236+December!G1236</f>
        <v>0</v>
      </c>
    </row>
    <row r="1237" spans="1:7" ht="30" customHeight="1" x14ac:dyDescent="0.25">
      <c r="A1237" s="21" t="s">
        <v>77</v>
      </c>
      <c r="B1237" s="13" t="s">
        <v>34</v>
      </c>
      <c r="C1237" s="5">
        <f>January!C1237+February!C1237+March!C1237+April!C1237+May!C1237+June!C1237+July!C1237+August!C1237+September!C1237+October!C1237+November!C1237+December!C1237</f>
        <v>0</v>
      </c>
      <c r="D1237" s="5">
        <f>January!D1237+February!D1237+March!D1237+April!D1237+May!D1237+June!D1237+July!D1237+August!D1237+September!D1237+October!D1237+November!D1237+December!D1237</f>
        <v>0</v>
      </c>
      <c r="E1237" s="5">
        <f>January!E1237+February!E1237+March!E1237+April!E1237+May!E1237+June!E1237+July!E1237+August!E1237+September!E1237+October!E1237+November!E1237+December!E1237</f>
        <v>0</v>
      </c>
      <c r="F1237" s="5">
        <f>January!F1237+February!F1237+March!F1237+April!F1237+May!F1237+June!F1237+July!F1237+August!F1237+September!F1237+October!F1237+November!F1237+December!F1237</f>
        <v>0</v>
      </c>
      <c r="G1237" s="5">
        <f>January!G1237+February!G1237+March!G1237+April!G1237+May!G1237+June!G1237+July!G1237+August!G1237+September!G1237+October!G1237+November!G1237+December!G1237</f>
        <v>0</v>
      </c>
    </row>
    <row r="1238" spans="1:7" ht="30" customHeight="1" x14ac:dyDescent="0.25">
      <c r="A1238" s="22" t="s">
        <v>77</v>
      </c>
      <c r="B1238" s="14" t="s">
        <v>35</v>
      </c>
      <c r="C1238" s="6">
        <f>January!C1238+February!C1238+March!C1238+April!C1238+May!C1238+June!C1238+July!C1238+August!C1238+September!C1238+October!C1238+November!C1238+December!C1238</f>
        <v>0</v>
      </c>
      <c r="D1238" s="6">
        <f>January!D1238+February!D1238+March!D1238+April!D1238+May!D1238+June!D1238+July!D1238+August!D1238+September!D1238+October!D1238+November!D1238+December!D1238</f>
        <v>0</v>
      </c>
      <c r="E1238" s="6">
        <f>January!E1238+February!E1238+March!E1238+April!E1238+May!E1238+June!E1238+July!E1238+August!E1238+September!E1238+October!E1238+November!E1238+December!E1238</f>
        <v>0</v>
      </c>
      <c r="F1238" s="6">
        <f>January!F1238+February!F1238+March!F1238+April!F1238+May!F1238+June!F1238+July!F1238+August!F1238+September!F1238+October!F1238+November!F1238+December!F1238</f>
        <v>0</v>
      </c>
      <c r="G1238" s="6">
        <f>January!G1238+February!G1238+March!G1238+April!G1238+May!G1238+June!G1238+July!G1238+August!G1238+September!G1238+October!G1238+November!G1238+December!G1238</f>
        <v>0</v>
      </c>
    </row>
    <row r="1239" spans="1:7" ht="30" customHeight="1" x14ac:dyDescent="0.25">
      <c r="A1239" s="21" t="s">
        <v>77</v>
      </c>
      <c r="B1239" s="13" t="s">
        <v>36</v>
      </c>
      <c r="C1239" s="5">
        <f>January!C1239+February!C1239+March!C1239+April!C1239+May!C1239+June!C1239+July!C1239+August!C1239+September!C1239+October!C1239+November!C1239+December!C1239</f>
        <v>147</v>
      </c>
      <c r="D1239" s="5">
        <f>January!D1239+February!D1239+March!D1239+April!D1239+May!D1239+June!D1239+July!D1239+August!D1239+September!D1239+October!D1239+November!D1239+December!D1239</f>
        <v>111</v>
      </c>
      <c r="E1239" s="5">
        <f>January!E1239+February!E1239+March!E1239+April!E1239+May!E1239+June!E1239+July!E1239+August!E1239+September!E1239+October!E1239+November!E1239+December!E1239</f>
        <v>14</v>
      </c>
      <c r="F1239" s="5">
        <f>January!F1239+February!F1239+March!F1239+April!F1239+May!F1239+June!F1239+July!F1239+August!F1239+September!F1239+October!F1239+November!F1239+December!F1239</f>
        <v>22</v>
      </c>
      <c r="G1239" s="5">
        <f>January!G1239+February!G1239+March!G1239+April!G1239+May!G1239+June!G1239+July!G1239+August!G1239+September!G1239+October!G1239+November!G1239+December!G1239</f>
        <v>0</v>
      </c>
    </row>
    <row r="1240" spans="1:7" ht="30" customHeight="1" x14ac:dyDescent="0.25">
      <c r="A1240" s="22" t="s">
        <v>77</v>
      </c>
      <c r="B1240" s="14" t="s">
        <v>37</v>
      </c>
      <c r="C1240" s="6">
        <f>January!C1240+February!C1240+March!C1240+April!C1240+May!C1240+June!C1240+July!C1240+August!C1240+September!C1240+October!C1240+November!C1240+December!C1240</f>
        <v>0</v>
      </c>
      <c r="D1240" s="6">
        <f>January!D1240+February!D1240+March!D1240+April!D1240+May!D1240+June!D1240+July!D1240+August!D1240+September!D1240+October!D1240+November!D1240+December!D1240</f>
        <v>0</v>
      </c>
      <c r="E1240" s="6">
        <f>January!E1240+February!E1240+March!E1240+April!E1240+May!E1240+June!E1240+July!E1240+August!E1240+September!E1240+October!E1240+November!E1240+December!E1240</f>
        <v>0</v>
      </c>
      <c r="F1240" s="6">
        <f>January!F1240+February!F1240+March!F1240+April!F1240+May!F1240+June!F1240+July!F1240+August!F1240+September!F1240+October!F1240+November!F1240+December!F1240</f>
        <v>0</v>
      </c>
      <c r="G1240" s="6">
        <f>January!G1240+February!G1240+March!G1240+April!G1240+May!G1240+June!G1240+July!G1240+August!G1240+September!G1240+October!G1240+November!G1240+December!G1240</f>
        <v>0</v>
      </c>
    </row>
    <row r="1241" spans="1:7" ht="30" customHeight="1" x14ac:dyDescent="0.25">
      <c r="A1241" s="21" t="s">
        <v>77</v>
      </c>
      <c r="B1241" s="13" t="s">
        <v>38</v>
      </c>
      <c r="C1241" s="5">
        <f>January!C1241+February!C1241+March!C1241+April!C1241+May!C1241+June!C1241+July!C1241+August!C1241+September!C1241+October!C1241+November!C1241+December!C1241</f>
        <v>534</v>
      </c>
      <c r="D1241" s="5">
        <f>January!D1241+February!D1241+March!D1241+April!D1241+May!D1241+June!D1241+July!D1241+August!D1241+September!D1241+October!D1241+November!D1241+December!D1241</f>
        <v>387</v>
      </c>
      <c r="E1241" s="5">
        <f>January!E1241+February!E1241+March!E1241+April!E1241+May!E1241+June!E1241+July!E1241+August!E1241+September!E1241+October!E1241+November!E1241+December!E1241</f>
        <v>109</v>
      </c>
      <c r="F1241" s="5">
        <f>January!F1241+February!F1241+March!F1241+April!F1241+May!F1241+June!F1241+July!F1241+August!F1241+September!F1241+October!F1241+November!F1241+December!F1241</f>
        <v>38</v>
      </c>
      <c r="G1241" s="5">
        <f>January!G1241+February!G1241+March!G1241+April!G1241+May!G1241+June!G1241+July!G1241+August!G1241+September!G1241+October!G1241+November!G1241+December!G1241</f>
        <v>0</v>
      </c>
    </row>
    <row r="1242" spans="1:7" ht="30" customHeight="1" x14ac:dyDescent="0.25">
      <c r="A1242" s="22" t="s">
        <v>77</v>
      </c>
      <c r="B1242" s="14" t="s">
        <v>39</v>
      </c>
      <c r="C1242" s="6">
        <f>January!C1242+February!C1242+March!C1242+April!C1242+May!C1242+June!C1242+July!C1242+August!C1242+September!C1242+October!C1242+November!C1242+December!C1242</f>
        <v>0</v>
      </c>
      <c r="D1242" s="6">
        <f>January!D1242+February!D1242+March!D1242+April!D1242+May!D1242+June!D1242+July!D1242+August!D1242+September!D1242+October!D1242+November!D1242+December!D1242</f>
        <v>0</v>
      </c>
      <c r="E1242" s="6">
        <f>January!E1242+February!E1242+March!E1242+April!E1242+May!E1242+June!E1242+July!E1242+August!E1242+September!E1242+October!E1242+November!E1242+December!E1242</f>
        <v>0</v>
      </c>
      <c r="F1242" s="6">
        <f>January!F1242+February!F1242+March!F1242+April!F1242+May!F1242+June!F1242+July!F1242+August!F1242+September!F1242+October!F1242+November!F1242+December!F1242</f>
        <v>0</v>
      </c>
      <c r="G1242" s="6">
        <f>January!G1242+February!G1242+March!G1242+April!G1242+May!G1242+June!G1242+July!G1242+August!G1242+September!G1242+October!G1242+November!G1242+December!G1242</f>
        <v>0</v>
      </c>
    </row>
    <row r="1243" spans="1:7" ht="30" customHeight="1" x14ac:dyDescent="0.25">
      <c r="A1243" s="21" t="s">
        <v>77</v>
      </c>
      <c r="B1243" s="13" t="s">
        <v>40</v>
      </c>
      <c r="C1243" s="5">
        <f>January!C1243+February!C1243+March!C1243+April!C1243+May!C1243+June!C1243+July!C1243+August!C1243+September!C1243+October!C1243+November!C1243+December!C1243</f>
        <v>0</v>
      </c>
      <c r="D1243" s="5">
        <f>January!D1243+February!D1243+March!D1243+April!D1243+May!D1243+June!D1243+July!D1243+August!D1243+September!D1243+October!D1243+November!D1243+December!D1243</f>
        <v>0</v>
      </c>
      <c r="E1243" s="5">
        <f>January!E1243+February!E1243+March!E1243+April!E1243+May!E1243+June!E1243+July!E1243+August!E1243+September!E1243+October!E1243+November!E1243+December!E1243</f>
        <v>0</v>
      </c>
      <c r="F1243" s="5">
        <f>January!F1243+February!F1243+March!F1243+April!F1243+May!F1243+June!F1243+July!F1243+August!F1243+September!F1243+October!F1243+November!F1243+December!F1243</f>
        <v>0</v>
      </c>
      <c r="G1243" s="5">
        <f>January!G1243+February!G1243+March!G1243+April!G1243+May!G1243+June!G1243+July!G1243+August!G1243+September!G1243+October!G1243+November!G1243+December!G1243</f>
        <v>0</v>
      </c>
    </row>
    <row r="1244" spans="1:7" ht="30" customHeight="1" x14ac:dyDescent="0.25">
      <c r="A1244" s="22" t="s">
        <v>77</v>
      </c>
      <c r="B1244" s="14" t="s">
        <v>41</v>
      </c>
      <c r="C1244" s="6">
        <f>January!C1244+February!C1244+March!C1244+April!C1244+May!C1244+June!C1244+July!C1244+August!C1244+September!C1244+October!C1244+November!C1244+December!C1244</f>
        <v>0</v>
      </c>
      <c r="D1244" s="6">
        <f>January!D1244+February!D1244+March!D1244+April!D1244+May!D1244+June!D1244+July!D1244+August!D1244+September!D1244+October!D1244+November!D1244+December!D1244</f>
        <v>0</v>
      </c>
      <c r="E1244" s="6">
        <f>January!E1244+February!E1244+March!E1244+April!E1244+May!E1244+June!E1244+July!E1244+August!E1244+September!E1244+October!E1244+November!E1244+December!E1244</f>
        <v>0</v>
      </c>
      <c r="F1244" s="6">
        <f>January!F1244+February!F1244+March!F1244+April!F1244+May!F1244+June!F1244+July!F1244+August!F1244+September!F1244+October!F1244+November!F1244+December!F1244</f>
        <v>0</v>
      </c>
      <c r="G1244" s="6">
        <f>January!G1244+February!G1244+March!G1244+April!G1244+May!G1244+June!G1244+July!G1244+August!G1244+September!G1244+October!G1244+November!G1244+December!G1244</f>
        <v>0</v>
      </c>
    </row>
    <row r="1245" spans="1:7" ht="30" customHeight="1" x14ac:dyDescent="0.25">
      <c r="A1245" s="21" t="s">
        <v>77</v>
      </c>
      <c r="B1245" s="13" t="s">
        <v>42</v>
      </c>
      <c r="C1245" s="5">
        <f>January!C1245+February!C1245+March!C1245+April!C1245+May!C1245+June!C1245+July!C1245+August!C1245+September!C1245+October!C1245+November!C1245+December!C1245</f>
        <v>0</v>
      </c>
      <c r="D1245" s="5">
        <f>January!D1245+February!D1245+March!D1245+April!D1245+May!D1245+June!D1245+July!D1245+August!D1245+September!D1245+October!D1245+November!D1245+December!D1245</f>
        <v>0</v>
      </c>
      <c r="E1245" s="5">
        <f>January!E1245+February!E1245+March!E1245+April!E1245+May!E1245+June!E1245+July!E1245+August!E1245+September!E1245+October!E1245+November!E1245+December!E1245</f>
        <v>0</v>
      </c>
      <c r="F1245" s="5">
        <f>January!F1245+February!F1245+March!F1245+April!F1245+May!F1245+June!F1245+July!F1245+August!F1245+September!F1245+October!F1245+November!F1245+December!F1245</f>
        <v>0</v>
      </c>
      <c r="G1245" s="5">
        <f>January!G1245+February!G1245+March!G1245+April!G1245+May!G1245+June!G1245+July!G1245+August!G1245+September!G1245+October!G1245+November!G1245+December!G1245</f>
        <v>0</v>
      </c>
    </row>
    <row r="1246" spans="1:7" ht="30" customHeight="1" x14ac:dyDescent="0.25">
      <c r="A1246" s="22" t="s">
        <v>77</v>
      </c>
      <c r="B1246" s="14" t="s">
        <v>43</v>
      </c>
      <c r="C1246" s="6">
        <f>January!C1246+February!C1246+March!C1246+April!C1246+May!C1246+June!C1246+July!C1246+August!C1246+September!C1246+October!C1246+November!C1246+December!C1246</f>
        <v>0</v>
      </c>
      <c r="D1246" s="6">
        <f>January!D1246+February!D1246+March!D1246+April!D1246+May!D1246+June!D1246+July!D1246+August!D1246+September!D1246+October!D1246+November!D1246+December!D1246</f>
        <v>0</v>
      </c>
      <c r="E1246" s="6">
        <f>January!E1246+February!E1246+March!E1246+April!E1246+May!E1246+June!E1246+July!E1246+August!E1246+September!E1246+October!E1246+November!E1246+December!E1246</f>
        <v>0</v>
      </c>
      <c r="F1246" s="6">
        <f>January!F1246+February!F1246+March!F1246+April!F1246+May!F1246+June!F1246+July!F1246+August!F1246+September!F1246+October!F1246+November!F1246+December!F1246</f>
        <v>0</v>
      </c>
      <c r="G1246" s="6">
        <f>January!G1246+February!G1246+March!G1246+April!G1246+May!G1246+June!G1246+July!G1246+August!G1246+September!G1246+October!G1246+November!G1246+December!G1246</f>
        <v>0</v>
      </c>
    </row>
    <row r="1247" spans="1:7" ht="30" customHeight="1" x14ac:dyDescent="0.25">
      <c r="A1247" s="21" t="s">
        <v>77</v>
      </c>
      <c r="B1247" s="13" t="s">
        <v>44</v>
      </c>
      <c r="C1247" s="5">
        <f>January!C1247+February!C1247+March!C1247+April!C1247+May!C1247+June!C1247+July!C1247+August!C1247+September!C1247+October!C1247+November!C1247+December!C1247</f>
        <v>0</v>
      </c>
      <c r="D1247" s="5">
        <f>January!D1247+February!D1247+March!D1247+April!D1247+May!D1247+June!D1247+July!D1247+August!D1247+September!D1247+October!D1247+November!D1247+December!D1247</f>
        <v>0</v>
      </c>
      <c r="E1247" s="5">
        <f>January!E1247+February!E1247+March!E1247+April!E1247+May!E1247+June!E1247+July!E1247+August!E1247+September!E1247+October!E1247+November!E1247+December!E1247</f>
        <v>0</v>
      </c>
      <c r="F1247" s="5">
        <f>January!F1247+February!F1247+March!F1247+April!F1247+May!F1247+June!F1247+July!F1247+August!F1247+September!F1247+October!F1247+November!F1247+December!F1247</f>
        <v>0</v>
      </c>
      <c r="G1247" s="5">
        <f>January!G1247+February!G1247+March!G1247+April!G1247+May!G1247+June!G1247+July!G1247+August!G1247+September!G1247+October!G1247+November!G1247+December!G1247</f>
        <v>0</v>
      </c>
    </row>
    <row r="1248" spans="1:7" ht="30" customHeight="1" x14ac:dyDescent="0.25">
      <c r="A1248" s="22" t="s">
        <v>77</v>
      </c>
      <c r="B1248" s="14" t="s">
        <v>45</v>
      </c>
      <c r="C1248" s="6">
        <f>January!C1248+February!C1248+March!C1248+April!C1248+May!C1248+June!C1248+July!C1248+August!C1248+September!C1248+October!C1248+November!C1248+December!C1248</f>
        <v>1514</v>
      </c>
      <c r="D1248" s="6">
        <f>January!D1248+February!D1248+March!D1248+April!D1248+May!D1248+June!D1248+July!D1248+August!D1248+September!D1248+October!D1248+November!D1248+December!D1248</f>
        <v>733</v>
      </c>
      <c r="E1248" s="6">
        <f>January!E1248+February!E1248+March!E1248+April!E1248+May!E1248+June!E1248+July!E1248+August!E1248+September!E1248+October!E1248+November!E1248+December!E1248</f>
        <v>72</v>
      </c>
      <c r="F1248" s="6">
        <f>January!F1248+February!F1248+March!F1248+April!F1248+May!F1248+June!F1248+July!F1248+August!F1248+September!F1248+October!F1248+November!F1248+December!F1248</f>
        <v>708</v>
      </c>
      <c r="G1248" s="6">
        <f>January!G1248+February!G1248+March!G1248+April!G1248+May!G1248+June!G1248+July!G1248+August!G1248+September!G1248+October!G1248+November!G1248+December!G1248</f>
        <v>1</v>
      </c>
    </row>
    <row r="1249" spans="1:7" ht="30" customHeight="1" x14ac:dyDescent="0.25">
      <c r="A1249" s="21" t="s">
        <v>77</v>
      </c>
      <c r="B1249" s="13" t="s">
        <v>46</v>
      </c>
      <c r="C1249" s="5">
        <f>January!C1249+February!C1249+March!C1249+April!C1249+May!C1249+June!C1249+July!C1249+August!C1249+September!C1249+October!C1249+November!C1249+December!C1249</f>
        <v>142</v>
      </c>
      <c r="D1249" s="5">
        <f>January!D1249+February!D1249+March!D1249+April!D1249+May!D1249+June!D1249+July!D1249+August!D1249+September!D1249+October!D1249+November!D1249+December!D1249</f>
        <v>1</v>
      </c>
      <c r="E1249" s="5">
        <f>January!E1249+February!E1249+March!E1249+April!E1249+May!E1249+June!E1249+July!E1249+August!E1249+September!E1249+October!E1249+November!E1249+December!E1249</f>
        <v>0</v>
      </c>
      <c r="F1249" s="5">
        <f>January!F1249+February!F1249+March!F1249+April!F1249+May!F1249+June!F1249+July!F1249+August!F1249+September!F1249+October!F1249+November!F1249+December!F1249</f>
        <v>141</v>
      </c>
      <c r="G1249" s="5">
        <f>January!G1249+February!G1249+March!G1249+April!G1249+May!G1249+June!G1249+July!G1249+August!G1249+September!G1249+October!G1249+November!G1249+December!G1249</f>
        <v>0</v>
      </c>
    </row>
    <row r="1250" spans="1:7" ht="30" customHeight="1" x14ac:dyDescent="0.25">
      <c r="A1250" s="19" t="s">
        <v>78</v>
      </c>
      <c r="B1250" s="11" t="s">
        <v>8</v>
      </c>
      <c r="C1250" s="3">
        <f>January!C1250+February!C1250+March!C1250+April!C1250+May!C1250+June!C1250+July!C1250+August!C1250+September!C1250+October!C1250+November!C1250+December!C1250</f>
        <v>6004</v>
      </c>
      <c r="D1250" s="3">
        <f>January!D1250+February!D1250+March!D1250+April!D1250+May!D1250+June!D1250+July!D1250+August!D1250+September!D1250+October!D1250+November!D1250+December!D1250</f>
        <v>4246</v>
      </c>
      <c r="E1250" s="3">
        <f>January!E1250+February!E1250+March!E1250+April!E1250+May!E1250+June!E1250+July!E1250+August!E1250+September!E1250+October!E1250+November!E1250+December!E1250</f>
        <v>147</v>
      </c>
      <c r="F1250" s="3">
        <f>January!F1250+February!F1250+March!F1250+April!F1250+May!F1250+June!F1250+July!F1250+August!F1250+September!F1250+October!F1250+November!F1250+December!F1250</f>
        <v>1607</v>
      </c>
      <c r="G1250" s="3">
        <f>January!G1250+February!G1250+March!G1250+April!G1250+May!G1250+June!G1250+July!G1250+August!G1250+September!G1250+October!G1250+November!G1250+December!G1250</f>
        <v>4</v>
      </c>
    </row>
    <row r="1251" spans="1:7" ht="30" customHeight="1" x14ac:dyDescent="0.25">
      <c r="A1251" s="20" t="s">
        <v>78</v>
      </c>
      <c r="B1251" s="12" t="s">
        <v>9</v>
      </c>
      <c r="C1251" s="4">
        <f>January!C1251+February!C1251+March!C1251+April!C1251+May!C1251+June!C1251+July!C1251+August!C1251+September!C1251+October!C1251+November!C1251+December!C1251</f>
        <v>0</v>
      </c>
      <c r="D1251" s="4">
        <f>January!D1251+February!D1251+March!D1251+April!D1251+May!D1251+June!D1251+July!D1251+August!D1251+September!D1251+October!D1251+November!D1251+December!D1251</f>
        <v>0</v>
      </c>
      <c r="E1251" s="4">
        <f>January!E1251+February!E1251+March!E1251+April!E1251+May!E1251+June!E1251+July!E1251+August!E1251+September!E1251+October!E1251+November!E1251+December!E1251</f>
        <v>0</v>
      </c>
      <c r="F1251" s="4">
        <f>January!F1251+February!F1251+March!F1251+April!F1251+May!F1251+June!F1251+July!F1251+August!F1251+September!F1251+October!F1251+November!F1251+December!F1251</f>
        <v>0</v>
      </c>
      <c r="G1251" s="4">
        <f>January!G1251+February!G1251+March!G1251+April!G1251+May!G1251+June!G1251+July!G1251+August!G1251+September!G1251+October!G1251+November!G1251+December!G1251</f>
        <v>0</v>
      </c>
    </row>
    <row r="1252" spans="1:7" ht="30" customHeight="1" x14ac:dyDescent="0.25">
      <c r="A1252" s="19" t="s">
        <v>78</v>
      </c>
      <c r="B1252" s="11" t="s">
        <v>10</v>
      </c>
      <c r="C1252" s="3">
        <f>January!C1252+February!C1252+March!C1252+April!C1252+May!C1252+June!C1252+July!C1252+August!C1252+September!C1252+October!C1252+November!C1252+December!C1252</f>
        <v>0</v>
      </c>
      <c r="D1252" s="3">
        <f>January!D1252+February!D1252+March!D1252+April!D1252+May!D1252+June!D1252+July!D1252+August!D1252+September!D1252+October!D1252+November!D1252+December!D1252</f>
        <v>0</v>
      </c>
      <c r="E1252" s="3">
        <f>January!E1252+February!E1252+March!E1252+April!E1252+May!E1252+June!E1252+July!E1252+August!E1252+September!E1252+October!E1252+November!E1252+December!E1252</f>
        <v>0</v>
      </c>
      <c r="F1252" s="3">
        <f>January!F1252+February!F1252+March!F1252+April!F1252+May!F1252+June!F1252+July!F1252+August!F1252+September!F1252+October!F1252+November!F1252+December!F1252</f>
        <v>0</v>
      </c>
      <c r="G1252" s="3">
        <f>January!G1252+February!G1252+March!G1252+April!G1252+May!G1252+June!G1252+July!G1252+August!G1252+September!G1252+October!G1252+November!G1252+December!G1252</f>
        <v>0</v>
      </c>
    </row>
    <row r="1253" spans="1:7" ht="30" customHeight="1" x14ac:dyDescent="0.25">
      <c r="A1253" s="20" t="s">
        <v>78</v>
      </c>
      <c r="B1253" s="12" t="s">
        <v>11</v>
      </c>
      <c r="C1253" s="4">
        <f>January!C1253+February!C1253+March!C1253+April!C1253+May!C1253+June!C1253+July!C1253+August!C1253+September!C1253+October!C1253+November!C1253+December!C1253</f>
        <v>104</v>
      </c>
      <c r="D1253" s="4">
        <f>January!D1253+February!D1253+March!D1253+April!D1253+May!D1253+June!D1253+July!D1253+August!D1253+September!D1253+October!D1253+November!D1253+December!D1253</f>
        <v>103</v>
      </c>
      <c r="E1253" s="4">
        <f>January!E1253+February!E1253+March!E1253+April!E1253+May!E1253+June!E1253+July!E1253+August!E1253+September!E1253+October!E1253+November!E1253+December!E1253</f>
        <v>1</v>
      </c>
      <c r="F1253" s="4">
        <f>January!F1253+February!F1253+March!F1253+April!F1253+May!F1253+June!F1253+July!F1253+August!F1253+September!F1253+October!F1253+November!F1253+December!F1253</f>
        <v>0</v>
      </c>
      <c r="G1253" s="4">
        <f>January!G1253+February!G1253+March!G1253+April!G1253+May!G1253+June!G1253+July!G1253+August!G1253+September!G1253+October!G1253+November!G1253+December!G1253</f>
        <v>0</v>
      </c>
    </row>
    <row r="1254" spans="1:7" ht="30" customHeight="1" x14ac:dyDescent="0.25">
      <c r="A1254" s="19" t="s">
        <v>78</v>
      </c>
      <c r="B1254" s="11" t="s">
        <v>12</v>
      </c>
      <c r="C1254" s="3">
        <f>January!C1254+February!C1254+March!C1254+April!C1254+May!C1254+June!C1254+July!C1254+August!C1254+September!C1254+October!C1254+November!C1254+December!C1254</f>
        <v>0</v>
      </c>
      <c r="D1254" s="3">
        <f>January!D1254+February!D1254+March!D1254+April!D1254+May!D1254+June!D1254+July!D1254+August!D1254+September!D1254+October!D1254+November!D1254+December!D1254</f>
        <v>0</v>
      </c>
      <c r="E1254" s="3">
        <f>January!E1254+February!E1254+March!E1254+April!E1254+May!E1254+June!E1254+July!E1254+August!E1254+September!E1254+October!E1254+November!E1254+December!E1254</f>
        <v>0</v>
      </c>
      <c r="F1254" s="3">
        <f>January!F1254+February!F1254+March!F1254+April!F1254+May!F1254+June!F1254+July!F1254+August!F1254+September!F1254+October!F1254+November!F1254+December!F1254</f>
        <v>0</v>
      </c>
      <c r="G1254" s="3">
        <f>January!G1254+February!G1254+March!G1254+April!G1254+May!G1254+June!G1254+July!G1254+August!G1254+September!G1254+October!G1254+November!G1254+December!G1254</f>
        <v>0</v>
      </c>
    </row>
    <row r="1255" spans="1:7" ht="30" customHeight="1" x14ac:dyDescent="0.25">
      <c r="A1255" s="20" t="s">
        <v>78</v>
      </c>
      <c r="B1255" s="12" t="s">
        <v>13</v>
      </c>
      <c r="C1255" s="4">
        <f>January!C1255+February!C1255+March!C1255+April!C1255+May!C1255+June!C1255+July!C1255+August!C1255+September!C1255+October!C1255+November!C1255+December!C1255</f>
        <v>0</v>
      </c>
      <c r="D1255" s="4">
        <f>January!D1255+February!D1255+March!D1255+April!D1255+May!D1255+June!D1255+July!D1255+August!D1255+September!D1255+October!D1255+November!D1255+December!D1255</f>
        <v>0</v>
      </c>
      <c r="E1255" s="4">
        <f>January!E1255+February!E1255+March!E1255+April!E1255+May!E1255+June!E1255+July!E1255+August!E1255+September!E1255+October!E1255+November!E1255+December!E1255</f>
        <v>0</v>
      </c>
      <c r="F1255" s="4">
        <f>January!F1255+February!F1255+March!F1255+April!F1255+May!F1255+June!F1255+July!F1255+August!F1255+September!F1255+October!F1255+November!F1255+December!F1255</f>
        <v>0</v>
      </c>
      <c r="G1255" s="4">
        <f>January!G1255+February!G1255+March!G1255+April!G1255+May!G1255+June!G1255+July!G1255+August!G1255+September!G1255+October!G1255+November!G1255+December!G1255</f>
        <v>0</v>
      </c>
    </row>
    <row r="1256" spans="1:7" ht="30" customHeight="1" x14ac:dyDescent="0.25">
      <c r="A1256" s="19" t="s">
        <v>78</v>
      </c>
      <c r="B1256" s="11" t="s">
        <v>14</v>
      </c>
      <c r="C1256" s="3">
        <f>January!C1256+February!C1256+March!C1256+April!C1256+May!C1256+June!C1256+July!C1256+August!C1256+September!C1256+October!C1256+November!C1256+December!C1256</f>
        <v>32</v>
      </c>
      <c r="D1256" s="3">
        <f>January!D1256+February!D1256+March!D1256+April!D1256+May!D1256+June!D1256+July!D1256+August!D1256+September!D1256+October!D1256+November!D1256+December!D1256</f>
        <v>32</v>
      </c>
      <c r="E1256" s="3">
        <f>January!E1256+February!E1256+March!E1256+April!E1256+May!E1256+June!E1256+July!E1256+August!E1256+September!E1256+October!E1256+November!E1256+December!E1256</f>
        <v>0</v>
      </c>
      <c r="F1256" s="3">
        <f>January!F1256+February!F1256+March!F1256+April!F1256+May!F1256+June!F1256+July!F1256+August!F1256+September!F1256+October!F1256+November!F1256+December!F1256</f>
        <v>0</v>
      </c>
      <c r="G1256" s="3">
        <f>January!G1256+February!G1256+March!G1256+April!G1256+May!G1256+June!G1256+July!G1256+August!G1256+September!G1256+October!G1256+November!G1256+December!G1256</f>
        <v>0</v>
      </c>
    </row>
    <row r="1257" spans="1:7" ht="30" customHeight="1" x14ac:dyDescent="0.25">
      <c r="A1257" s="20" t="s">
        <v>78</v>
      </c>
      <c r="B1257" s="12" t="s">
        <v>15</v>
      </c>
      <c r="C1257" s="4">
        <f>January!C1257+February!C1257+March!C1257+April!C1257+May!C1257+June!C1257+July!C1257+August!C1257+September!C1257+October!C1257+November!C1257+December!C1257</f>
        <v>0</v>
      </c>
      <c r="D1257" s="4">
        <f>January!D1257+February!D1257+March!D1257+April!D1257+May!D1257+June!D1257+July!D1257+August!D1257+September!D1257+October!D1257+November!D1257+December!D1257</f>
        <v>0</v>
      </c>
      <c r="E1257" s="4">
        <f>January!E1257+February!E1257+March!E1257+April!E1257+May!E1257+June!E1257+July!E1257+August!E1257+September!E1257+October!E1257+November!E1257+December!E1257</f>
        <v>0</v>
      </c>
      <c r="F1257" s="4">
        <f>January!F1257+February!F1257+March!F1257+April!F1257+May!F1257+June!F1257+July!F1257+August!F1257+September!F1257+October!F1257+November!F1257+December!F1257</f>
        <v>0</v>
      </c>
      <c r="G1257" s="4">
        <f>January!G1257+February!G1257+March!G1257+April!G1257+May!G1257+June!G1257+July!G1257+August!G1257+September!G1257+October!G1257+November!G1257+December!G1257</f>
        <v>0</v>
      </c>
    </row>
    <row r="1258" spans="1:7" ht="30" customHeight="1" x14ac:dyDescent="0.25">
      <c r="A1258" s="19" t="s">
        <v>78</v>
      </c>
      <c r="B1258" s="11" t="s">
        <v>16</v>
      </c>
      <c r="C1258" s="3">
        <f>January!C1258+February!C1258+March!C1258+April!C1258+May!C1258+June!C1258+July!C1258+August!C1258+September!C1258+October!C1258+November!C1258+December!C1258</f>
        <v>0</v>
      </c>
      <c r="D1258" s="3">
        <f>January!D1258+February!D1258+March!D1258+April!D1258+May!D1258+June!D1258+July!D1258+August!D1258+September!D1258+October!D1258+November!D1258+December!D1258</f>
        <v>0</v>
      </c>
      <c r="E1258" s="3">
        <f>January!E1258+February!E1258+March!E1258+April!E1258+May!E1258+June!E1258+July!E1258+August!E1258+September!E1258+October!E1258+November!E1258+December!E1258</f>
        <v>0</v>
      </c>
      <c r="F1258" s="3">
        <f>January!F1258+February!F1258+March!F1258+April!F1258+May!F1258+June!F1258+July!F1258+August!F1258+September!F1258+October!F1258+November!F1258+December!F1258</f>
        <v>0</v>
      </c>
      <c r="G1258" s="3">
        <f>January!G1258+February!G1258+March!G1258+April!G1258+May!G1258+June!G1258+July!G1258+August!G1258+September!G1258+October!G1258+November!G1258+December!G1258</f>
        <v>0</v>
      </c>
    </row>
    <row r="1259" spans="1:7" ht="30" customHeight="1" x14ac:dyDescent="0.25">
      <c r="A1259" s="20" t="s">
        <v>78</v>
      </c>
      <c r="B1259" s="12" t="s">
        <v>17</v>
      </c>
      <c r="C1259" s="4">
        <f>January!C1259+February!C1259+March!C1259+April!C1259+May!C1259+June!C1259+July!C1259+August!C1259+September!C1259+October!C1259+November!C1259+December!C1259</f>
        <v>0</v>
      </c>
      <c r="D1259" s="4">
        <f>January!D1259+February!D1259+March!D1259+April!D1259+May!D1259+June!D1259+July!D1259+August!D1259+September!D1259+October!D1259+November!D1259+December!D1259</f>
        <v>0</v>
      </c>
      <c r="E1259" s="4">
        <f>January!E1259+February!E1259+March!E1259+April!E1259+May!E1259+June!E1259+July!E1259+August!E1259+September!E1259+October!E1259+November!E1259+December!E1259</f>
        <v>0</v>
      </c>
      <c r="F1259" s="4">
        <f>January!F1259+February!F1259+March!F1259+April!F1259+May!F1259+June!F1259+July!F1259+August!F1259+September!F1259+October!F1259+November!F1259+December!F1259</f>
        <v>0</v>
      </c>
      <c r="G1259" s="4">
        <f>January!G1259+February!G1259+March!G1259+April!G1259+May!G1259+June!G1259+July!G1259+August!G1259+September!G1259+October!G1259+November!G1259+December!G1259</f>
        <v>0</v>
      </c>
    </row>
    <row r="1260" spans="1:7" ht="30" customHeight="1" x14ac:dyDescent="0.25">
      <c r="A1260" s="19" t="s">
        <v>78</v>
      </c>
      <c r="B1260" s="11" t="s">
        <v>18</v>
      </c>
      <c r="C1260" s="3">
        <f>January!C1260+February!C1260+March!C1260+April!C1260+May!C1260+June!C1260+July!C1260+August!C1260+September!C1260+October!C1260+November!C1260+December!C1260</f>
        <v>0</v>
      </c>
      <c r="D1260" s="3">
        <f>January!D1260+February!D1260+March!D1260+April!D1260+May!D1260+June!D1260+July!D1260+August!D1260+September!D1260+October!D1260+November!D1260+December!D1260</f>
        <v>0</v>
      </c>
      <c r="E1260" s="3">
        <f>January!E1260+February!E1260+March!E1260+April!E1260+May!E1260+June!E1260+July!E1260+August!E1260+September!E1260+October!E1260+November!E1260+December!E1260</f>
        <v>0</v>
      </c>
      <c r="F1260" s="3">
        <f>January!F1260+February!F1260+March!F1260+April!F1260+May!F1260+June!F1260+July!F1260+August!F1260+September!F1260+October!F1260+November!F1260+December!F1260</f>
        <v>0</v>
      </c>
      <c r="G1260" s="3">
        <f>January!G1260+February!G1260+March!G1260+April!G1260+May!G1260+June!G1260+July!G1260+August!G1260+September!G1260+October!G1260+November!G1260+December!G1260</f>
        <v>0</v>
      </c>
    </row>
    <row r="1261" spans="1:7" ht="30" customHeight="1" x14ac:dyDescent="0.25">
      <c r="A1261" s="20" t="s">
        <v>78</v>
      </c>
      <c r="B1261" s="12" t="s">
        <v>19</v>
      </c>
      <c r="C1261" s="4">
        <f>January!C1261+February!C1261+March!C1261+April!C1261+May!C1261+June!C1261+July!C1261+August!C1261+September!C1261+October!C1261+November!C1261+December!C1261</f>
        <v>0</v>
      </c>
      <c r="D1261" s="4">
        <f>January!D1261+February!D1261+March!D1261+April!D1261+May!D1261+June!D1261+July!D1261+August!D1261+September!D1261+October!D1261+November!D1261+December!D1261</f>
        <v>0</v>
      </c>
      <c r="E1261" s="4">
        <f>January!E1261+February!E1261+March!E1261+April!E1261+May!E1261+June!E1261+July!E1261+August!E1261+September!E1261+October!E1261+November!E1261+December!E1261</f>
        <v>0</v>
      </c>
      <c r="F1261" s="4">
        <f>January!F1261+February!F1261+March!F1261+April!F1261+May!F1261+June!F1261+July!F1261+August!F1261+September!F1261+October!F1261+November!F1261+December!F1261</f>
        <v>0</v>
      </c>
      <c r="G1261" s="4">
        <f>January!G1261+February!G1261+March!G1261+April!G1261+May!G1261+June!G1261+July!G1261+August!G1261+September!G1261+October!G1261+November!G1261+December!G1261</f>
        <v>0</v>
      </c>
    </row>
    <row r="1262" spans="1:7" ht="30" customHeight="1" x14ac:dyDescent="0.25">
      <c r="A1262" s="19" t="s">
        <v>78</v>
      </c>
      <c r="B1262" s="11" t="s">
        <v>20</v>
      </c>
      <c r="C1262" s="3">
        <f>January!C1262+February!C1262+March!C1262+April!C1262+May!C1262+June!C1262+July!C1262+August!C1262+September!C1262+October!C1262+November!C1262+December!C1262</f>
        <v>0</v>
      </c>
      <c r="D1262" s="3">
        <f>January!D1262+February!D1262+March!D1262+April!D1262+May!D1262+June!D1262+July!D1262+August!D1262+September!D1262+October!D1262+November!D1262+December!D1262</f>
        <v>0</v>
      </c>
      <c r="E1262" s="3">
        <f>January!E1262+February!E1262+March!E1262+April!E1262+May!E1262+June!E1262+July!E1262+August!E1262+September!E1262+October!E1262+November!E1262+December!E1262</f>
        <v>0</v>
      </c>
      <c r="F1262" s="3">
        <f>January!F1262+February!F1262+March!F1262+April!F1262+May!F1262+June!F1262+July!F1262+August!F1262+September!F1262+October!F1262+November!F1262+December!F1262</f>
        <v>0</v>
      </c>
      <c r="G1262" s="3">
        <f>January!G1262+February!G1262+March!G1262+April!G1262+May!G1262+June!G1262+July!G1262+August!G1262+September!G1262+October!G1262+November!G1262+December!G1262</f>
        <v>0</v>
      </c>
    </row>
    <row r="1263" spans="1:7" ht="30" customHeight="1" x14ac:dyDescent="0.25">
      <c r="A1263" s="20" t="s">
        <v>78</v>
      </c>
      <c r="B1263" s="12" t="s">
        <v>21</v>
      </c>
      <c r="C1263" s="4">
        <f>January!C1263+February!C1263+March!C1263+April!C1263+May!C1263+June!C1263+July!C1263+August!C1263+September!C1263+October!C1263+November!C1263+December!C1263</f>
        <v>1</v>
      </c>
      <c r="D1263" s="4">
        <f>January!D1263+February!D1263+March!D1263+April!D1263+May!D1263+June!D1263+July!D1263+August!D1263+September!D1263+October!D1263+November!D1263+December!D1263</f>
        <v>1</v>
      </c>
      <c r="E1263" s="4">
        <f>January!E1263+February!E1263+March!E1263+April!E1263+May!E1263+June!E1263+July!E1263+August!E1263+September!E1263+October!E1263+November!E1263+December!E1263</f>
        <v>0</v>
      </c>
      <c r="F1263" s="4">
        <f>January!F1263+February!F1263+March!F1263+April!F1263+May!F1263+June!F1263+July!F1263+August!F1263+September!F1263+October!F1263+November!F1263+December!F1263</f>
        <v>0</v>
      </c>
      <c r="G1263" s="4">
        <f>January!G1263+February!G1263+March!G1263+April!G1263+May!G1263+June!G1263+July!G1263+August!G1263+September!G1263+October!G1263+November!G1263+December!G1263</f>
        <v>0</v>
      </c>
    </row>
    <row r="1264" spans="1:7" ht="30" customHeight="1" x14ac:dyDescent="0.25">
      <c r="A1264" s="19" t="s">
        <v>78</v>
      </c>
      <c r="B1264" s="11" t="s">
        <v>22</v>
      </c>
      <c r="C1264" s="3">
        <f>January!C1264+February!C1264+March!C1264+April!C1264+May!C1264+June!C1264+July!C1264+August!C1264+September!C1264+October!C1264+November!C1264+December!C1264</f>
        <v>1</v>
      </c>
      <c r="D1264" s="3">
        <f>January!D1264+February!D1264+March!D1264+April!D1264+May!D1264+June!D1264+July!D1264+August!D1264+September!D1264+October!D1264+November!D1264+December!D1264</f>
        <v>1</v>
      </c>
      <c r="E1264" s="3">
        <f>January!E1264+February!E1264+March!E1264+April!E1264+May!E1264+June!E1264+July!E1264+August!E1264+September!E1264+October!E1264+November!E1264+December!E1264</f>
        <v>0</v>
      </c>
      <c r="F1264" s="3">
        <f>January!F1264+February!F1264+March!F1264+April!F1264+May!F1264+June!F1264+July!F1264+August!F1264+September!F1264+October!F1264+November!F1264+December!F1264</f>
        <v>0</v>
      </c>
      <c r="G1264" s="3">
        <f>January!G1264+February!G1264+March!G1264+April!G1264+May!G1264+June!G1264+July!G1264+August!G1264+September!G1264+October!G1264+November!G1264+December!G1264</f>
        <v>0</v>
      </c>
    </row>
    <row r="1265" spans="1:7" ht="30" customHeight="1" x14ac:dyDescent="0.25">
      <c r="A1265" s="20" t="s">
        <v>78</v>
      </c>
      <c r="B1265" s="12" t="s">
        <v>23</v>
      </c>
      <c r="C1265" s="4">
        <f>January!C1265+February!C1265+March!C1265+April!C1265+May!C1265+June!C1265+July!C1265+August!C1265+September!C1265+October!C1265+November!C1265+December!C1265</f>
        <v>0</v>
      </c>
      <c r="D1265" s="4">
        <f>January!D1265+February!D1265+March!D1265+April!D1265+May!D1265+June!D1265+July!D1265+August!D1265+September!D1265+October!D1265+November!D1265+December!D1265</f>
        <v>0</v>
      </c>
      <c r="E1265" s="4">
        <f>January!E1265+February!E1265+March!E1265+April!E1265+May!E1265+June!E1265+July!E1265+August!E1265+September!E1265+October!E1265+November!E1265+December!E1265</f>
        <v>0</v>
      </c>
      <c r="F1265" s="4">
        <f>January!F1265+February!F1265+March!F1265+April!F1265+May!F1265+June!F1265+July!F1265+August!F1265+September!F1265+October!F1265+November!F1265+December!F1265</f>
        <v>0</v>
      </c>
      <c r="G1265" s="4">
        <f>January!G1265+February!G1265+March!G1265+April!G1265+May!G1265+June!G1265+July!G1265+August!G1265+September!G1265+October!G1265+November!G1265+December!G1265</f>
        <v>0</v>
      </c>
    </row>
    <row r="1266" spans="1:7" ht="30" customHeight="1" x14ac:dyDescent="0.25">
      <c r="A1266" s="19" t="s">
        <v>78</v>
      </c>
      <c r="B1266" s="11" t="s">
        <v>24</v>
      </c>
      <c r="C1266" s="3">
        <f>January!C1266+February!C1266+March!C1266+April!C1266+May!C1266+June!C1266+July!C1266+August!C1266+September!C1266+October!C1266+November!C1266+December!C1266</f>
        <v>0</v>
      </c>
      <c r="D1266" s="3">
        <f>January!D1266+February!D1266+March!D1266+April!D1266+May!D1266+June!D1266+July!D1266+August!D1266+September!D1266+October!D1266+November!D1266+December!D1266</f>
        <v>0</v>
      </c>
      <c r="E1266" s="3">
        <f>January!E1266+February!E1266+March!E1266+April!E1266+May!E1266+June!E1266+July!E1266+August!E1266+September!E1266+October!E1266+November!E1266+December!E1266</f>
        <v>0</v>
      </c>
      <c r="F1266" s="3">
        <f>January!F1266+February!F1266+March!F1266+April!F1266+May!F1266+June!F1266+July!F1266+August!F1266+September!F1266+October!F1266+November!F1266+December!F1266</f>
        <v>0</v>
      </c>
      <c r="G1266" s="3">
        <f>January!G1266+February!G1266+March!G1266+April!G1266+May!G1266+June!G1266+July!G1266+August!G1266+September!G1266+October!G1266+November!G1266+December!G1266</f>
        <v>0</v>
      </c>
    </row>
    <row r="1267" spans="1:7" ht="30" customHeight="1" x14ac:dyDescent="0.25">
      <c r="A1267" s="20" t="s">
        <v>78</v>
      </c>
      <c r="B1267" s="12" t="s">
        <v>25</v>
      </c>
      <c r="C1267" s="4">
        <f>January!C1267+February!C1267+March!C1267+April!C1267+May!C1267+June!C1267+July!C1267+August!C1267+September!C1267+October!C1267+November!C1267+December!C1267</f>
        <v>829</v>
      </c>
      <c r="D1267" s="4">
        <f>January!D1267+February!D1267+March!D1267+April!D1267+May!D1267+June!D1267+July!D1267+August!D1267+September!D1267+October!D1267+November!D1267+December!D1267</f>
        <v>136</v>
      </c>
      <c r="E1267" s="4">
        <f>January!E1267+February!E1267+March!E1267+April!E1267+May!E1267+June!E1267+July!E1267+August!E1267+September!E1267+October!E1267+November!E1267+December!E1267</f>
        <v>176</v>
      </c>
      <c r="F1267" s="4">
        <f>January!F1267+February!F1267+March!F1267+April!F1267+May!F1267+June!F1267+July!F1267+August!F1267+September!F1267+October!F1267+November!F1267+December!F1267</f>
        <v>517</v>
      </c>
      <c r="G1267" s="4">
        <f>January!G1267+February!G1267+March!G1267+April!G1267+May!G1267+June!G1267+July!G1267+August!G1267+September!G1267+October!G1267+November!G1267+December!G1267</f>
        <v>0</v>
      </c>
    </row>
    <row r="1268" spans="1:7" ht="30" customHeight="1" x14ac:dyDescent="0.25">
      <c r="A1268" s="19" t="s">
        <v>78</v>
      </c>
      <c r="B1268" s="11" t="s">
        <v>26</v>
      </c>
      <c r="C1268" s="3">
        <f>January!C1268+February!C1268+March!C1268+April!C1268+May!C1268+June!C1268+July!C1268+August!C1268+September!C1268+October!C1268+November!C1268+December!C1268</f>
        <v>0</v>
      </c>
      <c r="D1268" s="3">
        <f>January!D1268+February!D1268+March!D1268+April!D1268+May!D1268+June!D1268+July!D1268+August!D1268+September!D1268+October!D1268+November!D1268+December!D1268</f>
        <v>0</v>
      </c>
      <c r="E1268" s="3">
        <f>January!E1268+February!E1268+March!E1268+April!E1268+May!E1268+June!E1268+July!E1268+August!E1268+September!E1268+October!E1268+November!E1268+December!E1268</f>
        <v>0</v>
      </c>
      <c r="F1268" s="3">
        <f>January!F1268+February!F1268+March!F1268+April!F1268+May!F1268+June!F1268+July!F1268+August!F1268+September!F1268+October!F1268+November!F1268+December!F1268</f>
        <v>0</v>
      </c>
      <c r="G1268" s="3">
        <f>January!G1268+February!G1268+March!G1268+April!G1268+May!G1268+June!G1268+July!G1268+August!G1268+September!G1268+October!G1268+November!G1268+December!G1268</f>
        <v>0</v>
      </c>
    </row>
    <row r="1269" spans="1:7" ht="30" customHeight="1" x14ac:dyDescent="0.25">
      <c r="A1269" s="20" t="s">
        <v>78</v>
      </c>
      <c r="B1269" s="12" t="s">
        <v>27</v>
      </c>
      <c r="C1269" s="4">
        <f>January!C1269+February!C1269+March!C1269+April!C1269+May!C1269+June!C1269+July!C1269+August!C1269+September!C1269+October!C1269+November!C1269+December!C1269</f>
        <v>0</v>
      </c>
      <c r="D1269" s="4">
        <f>January!D1269+February!D1269+March!D1269+April!D1269+May!D1269+June!D1269+July!D1269+August!D1269+September!D1269+October!D1269+November!D1269+December!D1269</f>
        <v>0</v>
      </c>
      <c r="E1269" s="4">
        <f>January!E1269+February!E1269+March!E1269+April!E1269+May!E1269+June!E1269+July!E1269+August!E1269+September!E1269+October!E1269+November!E1269+December!E1269</f>
        <v>0</v>
      </c>
      <c r="F1269" s="4">
        <f>January!F1269+February!F1269+March!F1269+April!F1269+May!F1269+June!F1269+July!F1269+August!F1269+September!F1269+October!F1269+November!F1269+December!F1269</f>
        <v>0</v>
      </c>
      <c r="G1269" s="4">
        <f>January!G1269+February!G1269+March!G1269+April!G1269+May!G1269+June!G1269+July!G1269+August!G1269+September!G1269+October!G1269+November!G1269+December!G1269</f>
        <v>0</v>
      </c>
    </row>
    <row r="1270" spans="1:7" ht="30" customHeight="1" x14ac:dyDescent="0.25">
      <c r="A1270" s="19" t="s">
        <v>78</v>
      </c>
      <c r="B1270" s="11" t="s">
        <v>28</v>
      </c>
      <c r="C1270" s="3">
        <f>January!C1270+February!C1270+March!C1270+April!C1270+May!C1270+June!C1270+July!C1270+August!C1270+September!C1270+October!C1270+November!C1270+December!C1270</f>
        <v>0</v>
      </c>
      <c r="D1270" s="3">
        <f>January!D1270+February!D1270+March!D1270+April!D1270+May!D1270+June!D1270+July!D1270+August!D1270+September!D1270+October!D1270+November!D1270+December!D1270</f>
        <v>0</v>
      </c>
      <c r="E1270" s="3">
        <f>January!E1270+February!E1270+March!E1270+April!E1270+May!E1270+June!E1270+July!E1270+August!E1270+September!E1270+October!E1270+November!E1270+December!E1270</f>
        <v>0</v>
      </c>
      <c r="F1270" s="3">
        <f>January!F1270+February!F1270+March!F1270+April!F1270+May!F1270+June!F1270+July!F1270+August!F1270+September!F1270+October!F1270+November!F1270+December!F1270</f>
        <v>0</v>
      </c>
      <c r="G1270" s="3">
        <f>January!G1270+February!G1270+March!G1270+April!G1270+May!G1270+June!G1270+July!G1270+August!G1270+September!G1270+October!G1270+November!G1270+December!G1270</f>
        <v>0</v>
      </c>
    </row>
    <row r="1271" spans="1:7" ht="30" customHeight="1" x14ac:dyDescent="0.25">
      <c r="A1271" s="20" t="s">
        <v>78</v>
      </c>
      <c r="B1271" s="12" t="s">
        <v>29</v>
      </c>
      <c r="C1271" s="4">
        <f>January!C1271+February!C1271+March!C1271+April!C1271+May!C1271+June!C1271+July!C1271+August!C1271+September!C1271+October!C1271+November!C1271+December!C1271</f>
        <v>0</v>
      </c>
      <c r="D1271" s="4">
        <f>January!D1271+February!D1271+March!D1271+April!D1271+May!D1271+June!D1271+July!D1271+August!D1271+September!D1271+October!D1271+November!D1271+December!D1271</f>
        <v>0</v>
      </c>
      <c r="E1271" s="4">
        <f>January!E1271+February!E1271+March!E1271+April!E1271+May!E1271+June!E1271+July!E1271+August!E1271+September!E1271+October!E1271+November!E1271+December!E1271</f>
        <v>0</v>
      </c>
      <c r="F1271" s="4">
        <f>January!F1271+February!F1271+March!F1271+April!F1271+May!F1271+June!F1271+July!F1271+August!F1271+September!F1271+October!F1271+November!F1271+December!F1271</f>
        <v>0</v>
      </c>
      <c r="G1271" s="4">
        <f>January!G1271+February!G1271+March!G1271+April!G1271+May!G1271+June!G1271+July!G1271+August!G1271+September!G1271+October!G1271+November!G1271+December!G1271</f>
        <v>0</v>
      </c>
    </row>
    <row r="1272" spans="1:7" ht="30" customHeight="1" x14ac:dyDescent="0.25">
      <c r="A1272" s="19" t="s">
        <v>78</v>
      </c>
      <c r="B1272" s="11" t="s">
        <v>30</v>
      </c>
      <c r="C1272" s="3">
        <f>January!C1272+February!C1272+March!C1272+April!C1272+May!C1272+June!C1272+July!C1272+August!C1272+September!C1272+October!C1272+November!C1272+December!C1272</f>
        <v>0</v>
      </c>
      <c r="D1272" s="3">
        <f>January!D1272+February!D1272+March!D1272+April!D1272+May!D1272+June!D1272+July!D1272+August!D1272+September!D1272+October!D1272+November!D1272+December!D1272</f>
        <v>0</v>
      </c>
      <c r="E1272" s="3">
        <f>January!E1272+February!E1272+March!E1272+April!E1272+May!E1272+June!E1272+July!E1272+August!E1272+September!E1272+October!E1272+November!E1272+December!E1272</f>
        <v>0</v>
      </c>
      <c r="F1272" s="3">
        <f>January!F1272+February!F1272+March!F1272+April!F1272+May!F1272+June!F1272+July!F1272+August!F1272+September!F1272+October!F1272+November!F1272+December!F1272</f>
        <v>0</v>
      </c>
      <c r="G1272" s="3">
        <f>January!G1272+February!G1272+March!G1272+April!G1272+May!G1272+June!G1272+July!G1272+August!G1272+September!G1272+October!G1272+November!G1272+December!G1272</f>
        <v>0</v>
      </c>
    </row>
    <row r="1273" spans="1:7" ht="30" customHeight="1" x14ac:dyDescent="0.25">
      <c r="A1273" s="20" t="s">
        <v>78</v>
      </c>
      <c r="B1273" s="12" t="s">
        <v>31</v>
      </c>
      <c r="C1273" s="4">
        <f>January!C1273+February!C1273+March!C1273+April!C1273+May!C1273+June!C1273+July!C1273+August!C1273+September!C1273+October!C1273+November!C1273+December!C1273</f>
        <v>0</v>
      </c>
      <c r="D1273" s="4">
        <f>January!D1273+February!D1273+March!D1273+April!D1273+May!D1273+June!D1273+July!D1273+August!D1273+September!D1273+October!D1273+November!D1273+December!D1273</f>
        <v>0</v>
      </c>
      <c r="E1273" s="4">
        <f>January!E1273+February!E1273+March!E1273+April!E1273+May!E1273+June!E1273+July!E1273+August!E1273+September!E1273+October!E1273+November!E1273+December!E1273</f>
        <v>0</v>
      </c>
      <c r="F1273" s="4">
        <f>January!F1273+February!F1273+March!F1273+April!F1273+May!F1273+June!F1273+July!F1273+August!F1273+September!F1273+October!F1273+November!F1273+December!F1273</f>
        <v>0</v>
      </c>
      <c r="G1273" s="4">
        <f>January!G1273+February!G1273+March!G1273+April!G1273+May!G1273+June!G1273+July!G1273+August!G1273+September!G1273+October!G1273+November!G1273+December!G1273</f>
        <v>0</v>
      </c>
    </row>
    <row r="1274" spans="1:7" ht="30" customHeight="1" x14ac:dyDescent="0.25">
      <c r="A1274" s="19" t="s">
        <v>78</v>
      </c>
      <c r="B1274" s="11" t="s">
        <v>32</v>
      </c>
      <c r="C1274" s="3">
        <f>January!C1274+February!C1274+March!C1274+April!C1274+May!C1274+June!C1274+July!C1274+August!C1274+September!C1274+October!C1274+November!C1274+December!C1274</f>
        <v>0</v>
      </c>
      <c r="D1274" s="3">
        <f>January!D1274+February!D1274+March!D1274+April!D1274+May!D1274+June!D1274+July!D1274+August!D1274+September!D1274+October!D1274+November!D1274+December!D1274</f>
        <v>0</v>
      </c>
      <c r="E1274" s="3">
        <f>January!E1274+February!E1274+March!E1274+April!E1274+May!E1274+June!E1274+July!E1274+August!E1274+September!E1274+October!E1274+November!E1274+December!E1274</f>
        <v>0</v>
      </c>
      <c r="F1274" s="3">
        <f>January!F1274+February!F1274+March!F1274+April!F1274+May!F1274+June!F1274+July!F1274+August!F1274+September!F1274+October!F1274+November!F1274+December!F1274</f>
        <v>0</v>
      </c>
      <c r="G1274" s="3">
        <f>January!G1274+February!G1274+March!G1274+April!G1274+May!G1274+June!G1274+July!G1274+August!G1274+September!G1274+October!G1274+November!G1274+December!G1274</f>
        <v>0</v>
      </c>
    </row>
    <row r="1275" spans="1:7" ht="30" customHeight="1" x14ac:dyDescent="0.25">
      <c r="A1275" s="20" t="s">
        <v>78</v>
      </c>
      <c r="B1275" s="12" t="s">
        <v>33</v>
      </c>
      <c r="C1275" s="4">
        <f>January!C1275+February!C1275+March!C1275+April!C1275+May!C1275+June!C1275+July!C1275+August!C1275+September!C1275+October!C1275+November!C1275+December!C1275</f>
        <v>0</v>
      </c>
      <c r="D1275" s="4">
        <f>January!D1275+February!D1275+March!D1275+April!D1275+May!D1275+June!D1275+July!D1275+August!D1275+September!D1275+October!D1275+November!D1275+December!D1275</f>
        <v>0</v>
      </c>
      <c r="E1275" s="4">
        <f>January!E1275+February!E1275+March!E1275+April!E1275+May!E1275+June!E1275+July!E1275+August!E1275+September!E1275+October!E1275+November!E1275+December!E1275</f>
        <v>0</v>
      </c>
      <c r="F1275" s="4">
        <f>January!F1275+February!F1275+March!F1275+April!F1275+May!F1275+June!F1275+July!F1275+August!F1275+September!F1275+October!F1275+November!F1275+December!F1275</f>
        <v>0</v>
      </c>
      <c r="G1275" s="4">
        <f>January!G1275+February!G1275+March!G1275+April!G1275+May!G1275+June!G1275+July!G1275+August!G1275+September!G1275+October!G1275+November!G1275+December!G1275</f>
        <v>0</v>
      </c>
    </row>
    <row r="1276" spans="1:7" ht="30" customHeight="1" x14ac:dyDescent="0.25">
      <c r="A1276" s="19" t="s">
        <v>78</v>
      </c>
      <c r="B1276" s="11" t="s">
        <v>34</v>
      </c>
      <c r="C1276" s="3">
        <f>January!C1276+February!C1276+March!C1276+April!C1276+May!C1276+June!C1276+July!C1276+August!C1276+September!C1276+October!C1276+November!C1276+December!C1276</f>
        <v>0</v>
      </c>
      <c r="D1276" s="3">
        <f>January!D1276+February!D1276+March!D1276+April!D1276+May!D1276+June!D1276+July!D1276+August!D1276+September!D1276+October!D1276+November!D1276+December!D1276</f>
        <v>0</v>
      </c>
      <c r="E1276" s="3">
        <f>January!E1276+February!E1276+March!E1276+April!E1276+May!E1276+June!E1276+July!E1276+August!E1276+September!E1276+October!E1276+November!E1276+December!E1276</f>
        <v>0</v>
      </c>
      <c r="F1276" s="3">
        <f>January!F1276+February!F1276+March!F1276+April!F1276+May!F1276+June!F1276+July!F1276+August!F1276+September!F1276+October!F1276+November!F1276+December!F1276</f>
        <v>0</v>
      </c>
      <c r="G1276" s="3">
        <f>January!G1276+February!G1276+March!G1276+April!G1276+May!G1276+June!G1276+July!G1276+August!G1276+September!G1276+October!G1276+November!G1276+December!G1276</f>
        <v>0</v>
      </c>
    </row>
    <row r="1277" spans="1:7" ht="30" customHeight="1" x14ac:dyDescent="0.25">
      <c r="A1277" s="20" t="s">
        <v>78</v>
      </c>
      <c r="B1277" s="12" t="s">
        <v>35</v>
      </c>
      <c r="C1277" s="4">
        <f>January!C1277+February!C1277+March!C1277+April!C1277+May!C1277+June!C1277+July!C1277+August!C1277+September!C1277+October!C1277+November!C1277+December!C1277</f>
        <v>3</v>
      </c>
      <c r="D1277" s="4">
        <f>January!D1277+February!D1277+March!D1277+April!D1277+May!D1277+June!D1277+July!D1277+August!D1277+September!D1277+October!D1277+November!D1277+December!D1277</f>
        <v>3</v>
      </c>
      <c r="E1277" s="4">
        <f>January!E1277+February!E1277+March!E1277+April!E1277+May!E1277+June!E1277+July!E1277+August!E1277+September!E1277+October!E1277+November!E1277+December!E1277</f>
        <v>0</v>
      </c>
      <c r="F1277" s="4">
        <f>January!F1277+February!F1277+March!F1277+April!F1277+May!F1277+June!F1277+July!F1277+August!F1277+September!F1277+October!F1277+November!F1277+December!F1277</f>
        <v>0</v>
      </c>
      <c r="G1277" s="4">
        <f>January!G1277+February!G1277+March!G1277+April!G1277+May!G1277+June!G1277+July!G1277+August!G1277+September!G1277+October!G1277+November!G1277+December!G1277</f>
        <v>0</v>
      </c>
    </row>
    <row r="1278" spans="1:7" ht="30" customHeight="1" x14ac:dyDescent="0.25">
      <c r="A1278" s="19" t="s">
        <v>78</v>
      </c>
      <c r="B1278" s="11" t="s">
        <v>36</v>
      </c>
      <c r="C1278" s="3">
        <f>January!C1278+February!C1278+March!C1278+April!C1278+May!C1278+June!C1278+July!C1278+August!C1278+September!C1278+October!C1278+November!C1278+December!C1278</f>
        <v>0</v>
      </c>
      <c r="D1278" s="3">
        <f>January!D1278+February!D1278+March!D1278+April!D1278+May!D1278+June!D1278+July!D1278+August!D1278+September!D1278+October!D1278+November!D1278+December!D1278</f>
        <v>0</v>
      </c>
      <c r="E1278" s="3">
        <f>January!E1278+February!E1278+March!E1278+April!E1278+May!E1278+June!E1278+July!E1278+August!E1278+September!E1278+October!E1278+November!E1278+December!E1278</f>
        <v>0</v>
      </c>
      <c r="F1278" s="3">
        <f>January!F1278+February!F1278+March!F1278+April!F1278+May!F1278+June!F1278+July!F1278+August!F1278+September!F1278+October!F1278+November!F1278+December!F1278</f>
        <v>0</v>
      </c>
      <c r="G1278" s="3">
        <f>January!G1278+February!G1278+March!G1278+April!G1278+May!G1278+June!G1278+July!G1278+August!G1278+September!G1278+October!G1278+November!G1278+December!G1278</f>
        <v>0</v>
      </c>
    </row>
    <row r="1279" spans="1:7" ht="30" customHeight="1" x14ac:dyDescent="0.25">
      <c r="A1279" s="20" t="s">
        <v>78</v>
      </c>
      <c r="B1279" s="12" t="s">
        <v>37</v>
      </c>
      <c r="C1279" s="4">
        <f>January!C1279+February!C1279+March!C1279+April!C1279+May!C1279+June!C1279+July!C1279+August!C1279+September!C1279+October!C1279+November!C1279+December!C1279</f>
        <v>0</v>
      </c>
      <c r="D1279" s="4">
        <f>January!D1279+February!D1279+March!D1279+April!D1279+May!D1279+June!D1279+July!D1279+August!D1279+September!D1279+October!D1279+November!D1279+December!D1279</f>
        <v>0</v>
      </c>
      <c r="E1279" s="4">
        <f>January!E1279+February!E1279+March!E1279+April!E1279+May!E1279+June!E1279+July!E1279+August!E1279+September!E1279+October!E1279+November!E1279+December!E1279</f>
        <v>0</v>
      </c>
      <c r="F1279" s="4">
        <f>January!F1279+February!F1279+March!F1279+April!F1279+May!F1279+June!F1279+July!F1279+August!F1279+September!F1279+October!F1279+November!F1279+December!F1279</f>
        <v>0</v>
      </c>
      <c r="G1279" s="4">
        <f>January!G1279+February!G1279+March!G1279+April!G1279+May!G1279+June!G1279+July!G1279+August!G1279+September!G1279+October!G1279+November!G1279+December!G1279</f>
        <v>0</v>
      </c>
    </row>
    <row r="1280" spans="1:7" ht="30" customHeight="1" x14ac:dyDescent="0.25">
      <c r="A1280" s="19" t="s">
        <v>78</v>
      </c>
      <c r="B1280" s="11" t="s">
        <v>38</v>
      </c>
      <c r="C1280" s="3">
        <f>January!C1280+February!C1280+March!C1280+April!C1280+May!C1280+June!C1280+July!C1280+August!C1280+September!C1280+October!C1280+November!C1280+December!C1280</f>
        <v>281</v>
      </c>
      <c r="D1280" s="3">
        <f>January!D1280+February!D1280+March!D1280+April!D1280+May!D1280+June!D1280+July!D1280+August!D1280+September!D1280+October!D1280+November!D1280+December!D1280</f>
        <v>253</v>
      </c>
      <c r="E1280" s="3">
        <f>January!E1280+February!E1280+March!E1280+April!E1280+May!E1280+June!E1280+July!E1280+August!E1280+September!E1280+October!E1280+November!E1280+December!E1280</f>
        <v>18</v>
      </c>
      <c r="F1280" s="3">
        <f>January!F1280+February!F1280+March!F1280+April!F1280+May!F1280+June!F1280+July!F1280+August!F1280+September!F1280+October!F1280+November!F1280+December!F1280</f>
        <v>10</v>
      </c>
      <c r="G1280" s="3">
        <f>January!G1280+February!G1280+March!G1280+April!G1280+May!G1280+June!G1280+July!G1280+August!G1280+September!G1280+October!G1280+November!G1280+December!G1280</f>
        <v>0</v>
      </c>
    </row>
    <row r="1281" spans="1:7" ht="30" customHeight="1" x14ac:dyDescent="0.25">
      <c r="A1281" s="20" t="s">
        <v>78</v>
      </c>
      <c r="B1281" s="12" t="s">
        <v>39</v>
      </c>
      <c r="C1281" s="4">
        <f>January!C1281+February!C1281+March!C1281+April!C1281+May!C1281+June!C1281+July!C1281+August!C1281+September!C1281+October!C1281+November!C1281+December!C1281</f>
        <v>0</v>
      </c>
      <c r="D1281" s="4">
        <f>January!D1281+February!D1281+March!D1281+April!D1281+May!D1281+June!D1281+July!D1281+August!D1281+September!D1281+October!D1281+November!D1281+December!D1281</f>
        <v>0</v>
      </c>
      <c r="E1281" s="4">
        <f>January!E1281+February!E1281+March!E1281+April!E1281+May!E1281+June!E1281+July!E1281+August!E1281+September!E1281+October!E1281+November!E1281+December!E1281</f>
        <v>0</v>
      </c>
      <c r="F1281" s="4">
        <f>January!F1281+February!F1281+March!F1281+April!F1281+May!F1281+June!F1281+July!F1281+August!F1281+September!F1281+October!F1281+November!F1281+December!F1281</f>
        <v>0</v>
      </c>
      <c r="G1281" s="4">
        <f>January!G1281+February!G1281+March!G1281+April!G1281+May!G1281+June!G1281+July!G1281+August!G1281+September!G1281+October!G1281+November!G1281+December!G1281</f>
        <v>0</v>
      </c>
    </row>
    <row r="1282" spans="1:7" ht="30" customHeight="1" x14ac:dyDescent="0.25">
      <c r="A1282" s="19" t="s">
        <v>78</v>
      </c>
      <c r="B1282" s="11" t="s">
        <v>40</v>
      </c>
      <c r="C1282" s="3">
        <f>January!C1282+February!C1282+March!C1282+April!C1282+May!C1282+June!C1282+July!C1282+August!C1282+September!C1282+October!C1282+November!C1282+December!C1282</f>
        <v>0</v>
      </c>
      <c r="D1282" s="3">
        <f>January!D1282+February!D1282+March!D1282+April!D1282+May!D1282+June!D1282+July!D1282+August!D1282+September!D1282+October!D1282+November!D1282+December!D1282</f>
        <v>0</v>
      </c>
      <c r="E1282" s="3">
        <f>January!E1282+February!E1282+March!E1282+April!E1282+May!E1282+June!E1282+July!E1282+August!E1282+September!E1282+October!E1282+November!E1282+December!E1282</f>
        <v>0</v>
      </c>
      <c r="F1282" s="3">
        <f>January!F1282+February!F1282+March!F1282+April!F1282+May!F1282+June!F1282+July!F1282+August!F1282+September!F1282+October!F1282+November!F1282+December!F1282</f>
        <v>0</v>
      </c>
      <c r="G1282" s="3">
        <f>January!G1282+February!G1282+March!G1282+April!G1282+May!G1282+June!G1282+July!G1282+August!G1282+September!G1282+October!G1282+November!G1282+December!G1282</f>
        <v>0</v>
      </c>
    </row>
    <row r="1283" spans="1:7" ht="30" customHeight="1" x14ac:dyDescent="0.25">
      <c r="A1283" s="20" t="s">
        <v>78</v>
      </c>
      <c r="B1283" s="12" t="s">
        <v>41</v>
      </c>
      <c r="C1283" s="4">
        <f>January!C1283+February!C1283+March!C1283+April!C1283+May!C1283+June!C1283+July!C1283+August!C1283+September!C1283+October!C1283+November!C1283+December!C1283</f>
        <v>0</v>
      </c>
      <c r="D1283" s="4">
        <f>January!D1283+February!D1283+March!D1283+April!D1283+May!D1283+June!D1283+July!D1283+August!D1283+September!D1283+October!D1283+November!D1283+December!D1283</f>
        <v>0</v>
      </c>
      <c r="E1283" s="4">
        <f>January!E1283+February!E1283+March!E1283+April!E1283+May!E1283+June!E1283+July!E1283+August!E1283+September!E1283+October!E1283+November!E1283+December!E1283</f>
        <v>0</v>
      </c>
      <c r="F1283" s="4">
        <f>January!F1283+February!F1283+March!F1283+April!F1283+May!F1283+June!F1283+July!F1283+August!F1283+September!F1283+October!F1283+November!F1283+December!F1283</f>
        <v>0</v>
      </c>
      <c r="G1283" s="4">
        <f>January!G1283+February!G1283+March!G1283+April!G1283+May!G1283+June!G1283+July!G1283+August!G1283+September!G1283+October!G1283+November!G1283+December!G1283</f>
        <v>0</v>
      </c>
    </row>
    <row r="1284" spans="1:7" ht="30" customHeight="1" x14ac:dyDescent="0.25">
      <c r="A1284" s="19" t="s">
        <v>78</v>
      </c>
      <c r="B1284" s="11" t="s">
        <v>42</v>
      </c>
      <c r="C1284" s="3">
        <f>January!C1284+February!C1284+March!C1284+April!C1284+May!C1284+June!C1284+July!C1284+August!C1284+September!C1284+October!C1284+November!C1284+December!C1284</f>
        <v>1</v>
      </c>
      <c r="D1284" s="3">
        <f>January!D1284+February!D1284+March!D1284+April!D1284+May!D1284+June!D1284+July!D1284+August!D1284+September!D1284+October!D1284+November!D1284+December!D1284</f>
        <v>1</v>
      </c>
      <c r="E1284" s="3">
        <f>January!E1284+February!E1284+March!E1284+April!E1284+May!E1284+June!E1284+July!E1284+August!E1284+September!E1284+October!E1284+November!E1284+December!E1284</f>
        <v>0</v>
      </c>
      <c r="F1284" s="3">
        <f>January!F1284+February!F1284+March!F1284+April!F1284+May!F1284+June!F1284+July!F1284+August!F1284+September!F1284+October!F1284+November!F1284+December!F1284</f>
        <v>0</v>
      </c>
      <c r="G1284" s="3">
        <f>January!G1284+February!G1284+March!G1284+April!G1284+May!G1284+June!G1284+July!G1284+August!G1284+September!G1284+October!G1284+November!G1284+December!G1284</f>
        <v>0</v>
      </c>
    </row>
    <row r="1285" spans="1:7" ht="30" customHeight="1" x14ac:dyDescent="0.25">
      <c r="A1285" s="20" t="s">
        <v>78</v>
      </c>
      <c r="B1285" s="12" t="s">
        <v>43</v>
      </c>
      <c r="C1285" s="4">
        <f>January!C1285+February!C1285+March!C1285+April!C1285+May!C1285+June!C1285+July!C1285+August!C1285+September!C1285+October!C1285+November!C1285+December!C1285</f>
        <v>0</v>
      </c>
      <c r="D1285" s="4">
        <f>January!D1285+February!D1285+March!D1285+April!D1285+May!D1285+June!D1285+July!D1285+August!D1285+September!D1285+October!D1285+November!D1285+December!D1285</f>
        <v>0</v>
      </c>
      <c r="E1285" s="4">
        <f>January!E1285+February!E1285+March!E1285+April!E1285+May!E1285+June!E1285+July!E1285+August!E1285+September!E1285+October!E1285+November!E1285+December!E1285</f>
        <v>0</v>
      </c>
      <c r="F1285" s="4">
        <f>January!F1285+February!F1285+March!F1285+April!F1285+May!F1285+June!F1285+July!F1285+August!F1285+September!F1285+October!F1285+November!F1285+December!F1285</f>
        <v>0</v>
      </c>
      <c r="G1285" s="4">
        <f>January!G1285+February!G1285+March!G1285+April!G1285+May!G1285+June!G1285+July!G1285+August!G1285+September!G1285+October!G1285+November!G1285+December!G1285</f>
        <v>0</v>
      </c>
    </row>
    <row r="1286" spans="1:7" ht="30" customHeight="1" x14ac:dyDescent="0.25">
      <c r="A1286" s="19" t="s">
        <v>78</v>
      </c>
      <c r="B1286" s="11" t="s">
        <v>44</v>
      </c>
      <c r="C1286" s="3">
        <f>January!C1286+February!C1286+March!C1286+April!C1286+May!C1286+June!C1286+July!C1286+August!C1286+September!C1286+October!C1286+November!C1286+December!C1286</f>
        <v>0</v>
      </c>
      <c r="D1286" s="3">
        <f>January!D1286+February!D1286+March!D1286+April!D1286+May!D1286+June!D1286+July!D1286+August!D1286+September!D1286+October!D1286+November!D1286+December!D1286</f>
        <v>0</v>
      </c>
      <c r="E1286" s="3">
        <f>January!E1286+February!E1286+March!E1286+April!E1286+May!E1286+June!E1286+July!E1286+August!E1286+September!E1286+October!E1286+November!E1286+December!E1286</f>
        <v>0</v>
      </c>
      <c r="F1286" s="3">
        <f>January!F1286+February!F1286+March!F1286+April!F1286+May!F1286+June!F1286+July!F1286+August!F1286+September!F1286+October!F1286+November!F1286+December!F1286</f>
        <v>0</v>
      </c>
      <c r="G1286" s="3">
        <f>January!G1286+February!G1286+March!G1286+April!G1286+May!G1286+June!G1286+July!G1286+August!G1286+September!G1286+October!G1286+November!G1286+December!G1286</f>
        <v>0</v>
      </c>
    </row>
    <row r="1287" spans="1:7" ht="30" customHeight="1" x14ac:dyDescent="0.25">
      <c r="A1287" s="20" t="s">
        <v>78</v>
      </c>
      <c r="B1287" s="12" t="s">
        <v>45</v>
      </c>
      <c r="C1287" s="4">
        <f>January!C1287+February!C1287+March!C1287+April!C1287+May!C1287+June!C1287+July!C1287+August!C1287+September!C1287+October!C1287+November!C1287+December!C1287</f>
        <v>4</v>
      </c>
      <c r="D1287" s="4">
        <f>January!D1287+February!D1287+March!D1287+April!D1287+May!D1287+June!D1287+July!D1287+August!D1287+September!D1287+October!D1287+November!D1287+December!D1287</f>
        <v>0</v>
      </c>
      <c r="E1287" s="4">
        <f>January!E1287+February!E1287+March!E1287+April!E1287+May!E1287+June!E1287+July!E1287+August!E1287+September!E1287+October!E1287+November!E1287+December!E1287</f>
        <v>0</v>
      </c>
      <c r="F1287" s="4">
        <f>January!F1287+February!F1287+March!F1287+April!F1287+May!F1287+June!F1287+July!F1287+August!F1287+September!F1287+October!F1287+November!F1287+December!F1287</f>
        <v>4</v>
      </c>
      <c r="G1287" s="4">
        <f>January!G1287+February!G1287+March!G1287+April!G1287+May!G1287+June!G1287+July!G1287+August!G1287+September!G1287+October!G1287+November!G1287+December!G1287</f>
        <v>0</v>
      </c>
    </row>
    <row r="1288" spans="1:7" ht="30" customHeight="1" x14ac:dyDescent="0.25">
      <c r="A1288" s="19" t="s">
        <v>78</v>
      </c>
      <c r="B1288" s="11" t="s">
        <v>46</v>
      </c>
      <c r="C1288" s="3">
        <f>January!C1288+February!C1288+March!C1288+April!C1288+May!C1288+June!C1288+July!C1288+August!C1288+September!C1288+October!C1288+November!C1288+December!C1288</f>
        <v>0</v>
      </c>
      <c r="D1288" s="3">
        <f>January!D1288+February!D1288+March!D1288+April!D1288+May!D1288+June!D1288+July!D1288+August!D1288+September!D1288+October!D1288+November!D1288+December!D1288</f>
        <v>0</v>
      </c>
      <c r="E1288" s="3">
        <f>January!E1288+February!E1288+March!E1288+April!E1288+May!E1288+June!E1288+July!E1288+August!E1288+September!E1288+October!E1288+November!E1288+December!E1288</f>
        <v>0</v>
      </c>
      <c r="F1288" s="3">
        <f>January!F1288+February!F1288+March!F1288+April!F1288+May!F1288+June!F1288+July!F1288+August!F1288+September!F1288+October!F1288+November!F1288+December!F1288</f>
        <v>0</v>
      </c>
      <c r="G1288" s="3">
        <f>January!G1288+February!G1288+March!G1288+April!G1288+May!G1288+June!G1288+July!G1288+August!G1288+September!G1288+October!G1288+November!G1288+December!G1288</f>
        <v>0</v>
      </c>
    </row>
    <row r="1289" spans="1:7" ht="30" customHeight="1" x14ac:dyDescent="0.25">
      <c r="A1289" s="21" t="s">
        <v>79</v>
      </c>
      <c r="B1289" s="13" t="s">
        <v>8</v>
      </c>
      <c r="C1289" s="5">
        <f>January!C1289+February!C1289+March!C1289+April!C1289+May!C1289+June!C1289+July!C1289+August!C1289+September!C1289+October!C1289+November!C1289+December!C1289</f>
        <v>32104</v>
      </c>
      <c r="D1289" s="5">
        <f>January!D1289+February!D1289+March!D1289+April!D1289+May!D1289+June!D1289+July!D1289+August!D1289+September!D1289+October!D1289+November!D1289+December!D1289</f>
        <v>17328</v>
      </c>
      <c r="E1289" s="5">
        <f>January!E1289+February!E1289+March!E1289+April!E1289+May!E1289+June!E1289+July!E1289+August!E1289+September!E1289+October!E1289+November!E1289+December!E1289</f>
        <v>1051</v>
      </c>
      <c r="F1289" s="5">
        <f>January!F1289+February!F1289+March!F1289+April!F1289+May!F1289+June!F1289+July!F1289+August!F1289+September!F1289+October!F1289+November!F1289+December!F1289</f>
        <v>13721</v>
      </c>
      <c r="G1289" s="5">
        <f>January!G1289+February!G1289+March!G1289+April!G1289+May!G1289+June!G1289+July!G1289+August!G1289+September!G1289+October!G1289+November!G1289+December!G1289</f>
        <v>4</v>
      </c>
    </row>
    <row r="1290" spans="1:7" ht="30" customHeight="1" x14ac:dyDescent="0.25">
      <c r="A1290" s="22" t="s">
        <v>79</v>
      </c>
      <c r="B1290" s="14" t="s">
        <v>9</v>
      </c>
      <c r="C1290" s="6">
        <f>January!C1290+February!C1290+March!C1290+April!C1290+May!C1290+June!C1290+July!C1290+August!C1290+September!C1290+October!C1290+November!C1290+December!C1290</f>
        <v>0</v>
      </c>
      <c r="D1290" s="6">
        <f>January!D1290+February!D1290+March!D1290+April!D1290+May!D1290+June!D1290+July!D1290+August!D1290+September!D1290+October!D1290+November!D1290+December!D1290</f>
        <v>0</v>
      </c>
      <c r="E1290" s="6">
        <f>January!E1290+February!E1290+March!E1290+April!E1290+May!E1290+June!E1290+July!E1290+August!E1290+September!E1290+October!E1290+November!E1290+December!E1290</f>
        <v>0</v>
      </c>
      <c r="F1290" s="6">
        <f>January!F1290+February!F1290+March!F1290+April!F1290+May!F1290+June!F1290+July!F1290+August!F1290+September!F1290+October!F1290+November!F1290+December!F1290</f>
        <v>0</v>
      </c>
      <c r="G1290" s="6">
        <f>January!G1290+February!G1290+March!G1290+April!G1290+May!G1290+June!G1290+July!G1290+August!G1290+September!G1290+October!G1290+November!G1290+December!G1290</f>
        <v>0</v>
      </c>
    </row>
    <row r="1291" spans="1:7" ht="30" customHeight="1" x14ac:dyDescent="0.25">
      <c r="A1291" s="21" t="s">
        <v>79</v>
      </c>
      <c r="B1291" s="13" t="s">
        <v>10</v>
      </c>
      <c r="C1291" s="5">
        <f>January!C1291+February!C1291+March!C1291+April!C1291+May!C1291+June!C1291+July!C1291+August!C1291+September!C1291+October!C1291+November!C1291+December!C1291</f>
        <v>0</v>
      </c>
      <c r="D1291" s="5">
        <f>January!D1291+February!D1291+March!D1291+April!D1291+May!D1291+June!D1291+July!D1291+August!D1291+September!D1291+October!D1291+November!D1291+December!D1291</f>
        <v>0</v>
      </c>
      <c r="E1291" s="5">
        <f>January!E1291+February!E1291+March!E1291+April!E1291+May!E1291+June!E1291+July!E1291+August!E1291+September!E1291+October!E1291+November!E1291+December!E1291</f>
        <v>0</v>
      </c>
      <c r="F1291" s="5">
        <f>January!F1291+February!F1291+March!F1291+April!F1291+May!F1291+June!F1291+July!F1291+August!F1291+September!F1291+October!F1291+November!F1291+December!F1291</f>
        <v>0</v>
      </c>
      <c r="G1291" s="5">
        <f>January!G1291+February!G1291+March!G1291+April!G1291+May!G1291+June!G1291+July!G1291+August!G1291+September!G1291+October!G1291+November!G1291+December!G1291</f>
        <v>0</v>
      </c>
    </row>
    <row r="1292" spans="1:7" ht="30" customHeight="1" x14ac:dyDescent="0.25">
      <c r="A1292" s="22" t="s">
        <v>79</v>
      </c>
      <c r="B1292" s="14" t="s">
        <v>11</v>
      </c>
      <c r="C1292" s="6">
        <f>January!C1292+February!C1292+March!C1292+April!C1292+May!C1292+June!C1292+July!C1292+August!C1292+September!C1292+October!C1292+November!C1292+December!C1292</f>
        <v>2</v>
      </c>
      <c r="D1292" s="6">
        <f>January!D1292+February!D1292+March!D1292+April!D1292+May!D1292+June!D1292+July!D1292+August!D1292+September!D1292+October!D1292+November!D1292+December!D1292</f>
        <v>2</v>
      </c>
      <c r="E1292" s="6">
        <f>January!E1292+February!E1292+March!E1292+April!E1292+May!E1292+June!E1292+July!E1292+August!E1292+September!E1292+October!E1292+November!E1292+December!E1292</f>
        <v>0</v>
      </c>
      <c r="F1292" s="6">
        <f>January!F1292+February!F1292+March!F1292+April!F1292+May!F1292+June!F1292+July!F1292+August!F1292+September!F1292+October!F1292+November!F1292+December!F1292</f>
        <v>0</v>
      </c>
      <c r="G1292" s="6">
        <f>January!G1292+February!G1292+March!G1292+April!G1292+May!G1292+June!G1292+July!G1292+August!G1292+September!G1292+October!G1292+November!G1292+December!G1292</f>
        <v>0</v>
      </c>
    </row>
    <row r="1293" spans="1:7" ht="30" customHeight="1" x14ac:dyDescent="0.25">
      <c r="A1293" s="21" t="s">
        <v>79</v>
      </c>
      <c r="B1293" s="13" t="s">
        <v>12</v>
      </c>
      <c r="C1293" s="5">
        <f>January!C1293+February!C1293+March!C1293+April!C1293+May!C1293+June!C1293+July!C1293+August!C1293+September!C1293+October!C1293+November!C1293+December!C1293</f>
        <v>433</v>
      </c>
      <c r="D1293" s="5">
        <f>January!D1293+February!D1293+March!D1293+April!D1293+May!D1293+June!D1293+July!D1293+August!D1293+September!D1293+October!D1293+November!D1293+December!D1293</f>
        <v>335</v>
      </c>
      <c r="E1293" s="5">
        <f>January!E1293+February!E1293+March!E1293+April!E1293+May!E1293+June!E1293+July!E1293+August!E1293+September!E1293+October!E1293+November!E1293+December!E1293</f>
        <v>22</v>
      </c>
      <c r="F1293" s="5">
        <f>January!F1293+February!F1293+March!F1293+April!F1293+May!F1293+June!F1293+July!F1293+August!F1293+September!F1293+October!F1293+November!F1293+December!F1293</f>
        <v>76</v>
      </c>
      <c r="G1293" s="5">
        <f>January!G1293+February!G1293+March!G1293+April!G1293+May!G1293+June!G1293+July!G1293+August!G1293+September!G1293+October!G1293+November!G1293+December!G1293</f>
        <v>0</v>
      </c>
    </row>
    <row r="1294" spans="1:7" ht="30" customHeight="1" x14ac:dyDescent="0.25">
      <c r="A1294" s="22" t="s">
        <v>79</v>
      </c>
      <c r="B1294" s="14" t="s">
        <v>13</v>
      </c>
      <c r="C1294" s="6">
        <f>January!C1294+February!C1294+March!C1294+April!C1294+May!C1294+June!C1294+July!C1294+August!C1294+September!C1294+October!C1294+November!C1294+December!C1294</f>
        <v>66</v>
      </c>
      <c r="D1294" s="6">
        <f>January!D1294+February!D1294+March!D1294+April!D1294+May!D1294+June!D1294+July!D1294+August!D1294+September!D1294+October!D1294+November!D1294+December!D1294</f>
        <v>65</v>
      </c>
      <c r="E1294" s="6">
        <f>January!E1294+February!E1294+March!E1294+April!E1294+May!E1294+June!E1294+July!E1294+August!E1294+September!E1294+October!E1294+November!E1294+December!E1294</f>
        <v>1</v>
      </c>
      <c r="F1294" s="6">
        <f>January!F1294+February!F1294+March!F1294+April!F1294+May!F1294+June!F1294+July!F1294+August!F1294+September!F1294+October!F1294+November!F1294+December!F1294</f>
        <v>0</v>
      </c>
      <c r="G1294" s="6">
        <f>January!G1294+February!G1294+March!G1294+April!G1294+May!G1294+June!G1294+July!G1294+August!G1294+September!G1294+October!G1294+November!G1294+December!G1294</f>
        <v>0</v>
      </c>
    </row>
    <row r="1295" spans="1:7" ht="30" customHeight="1" x14ac:dyDescent="0.25">
      <c r="A1295" s="21" t="s">
        <v>79</v>
      </c>
      <c r="B1295" s="13" t="s">
        <v>14</v>
      </c>
      <c r="C1295" s="5">
        <f>January!C1295+February!C1295+March!C1295+April!C1295+May!C1295+June!C1295+July!C1295+August!C1295+September!C1295+October!C1295+November!C1295+December!C1295</f>
        <v>17767</v>
      </c>
      <c r="D1295" s="5">
        <f>January!D1295+February!D1295+March!D1295+April!D1295+May!D1295+June!D1295+July!D1295+August!D1295+September!D1295+October!D1295+November!D1295+December!D1295</f>
        <v>7967</v>
      </c>
      <c r="E1295" s="5">
        <f>January!E1295+February!E1295+March!E1295+April!E1295+May!E1295+June!E1295+July!E1295+August!E1295+September!E1295+October!E1295+November!E1295+December!E1295</f>
        <v>556</v>
      </c>
      <c r="F1295" s="5">
        <f>January!F1295+February!F1295+March!F1295+April!F1295+May!F1295+June!F1295+July!F1295+August!F1295+September!F1295+October!F1295+November!F1295+December!F1295</f>
        <v>9241</v>
      </c>
      <c r="G1295" s="5">
        <f>January!G1295+February!G1295+March!G1295+April!G1295+May!G1295+June!G1295+July!G1295+August!G1295+September!G1295+October!G1295+November!G1295+December!G1295</f>
        <v>3</v>
      </c>
    </row>
    <row r="1296" spans="1:7" ht="30" customHeight="1" x14ac:dyDescent="0.25">
      <c r="A1296" s="22" t="s">
        <v>79</v>
      </c>
      <c r="B1296" s="14" t="s">
        <v>15</v>
      </c>
      <c r="C1296" s="6">
        <f>January!C1296+February!C1296+March!C1296+April!C1296+May!C1296+June!C1296+July!C1296+August!C1296+September!C1296+October!C1296+November!C1296+December!C1296</f>
        <v>0</v>
      </c>
      <c r="D1296" s="6">
        <f>January!D1296+February!D1296+March!D1296+April!D1296+May!D1296+June!D1296+July!D1296+August!D1296+September!D1296+October!D1296+November!D1296+December!D1296</f>
        <v>0</v>
      </c>
      <c r="E1296" s="6">
        <f>January!E1296+February!E1296+March!E1296+April!E1296+May!E1296+June!E1296+July!E1296+August!E1296+September!E1296+October!E1296+November!E1296+December!E1296</f>
        <v>0</v>
      </c>
      <c r="F1296" s="6">
        <f>January!F1296+February!F1296+March!F1296+April!F1296+May!F1296+June!F1296+July!F1296+August!F1296+September!F1296+October!F1296+November!F1296+December!F1296</f>
        <v>0</v>
      </c>
      <c r="G1296" s="6">
        <f>January!G1296+February!G1296+March!G1296+April!G1296+May!G1296+June!G1296+July!G1296+August!G1296+September!G1296+October!G1296+November!G1296+December!G1296</f>
        <v>0</v>
      </c>
    </row>
    <row r="1297" spans="1:7" ht="30" customHeight="1" x14ac:dyDescent="0.25">
      <c r="A1297" s="21" t="s">
        <v>79</v>
      </c>
      <c r="B1297" s="13" t="s">
        <v>16</v>
      </c>
      <c r="C1297" s="5">
        <f>January!C1297+February!C1297+March!C1297+April!C1297+May!C1297+June!C1297+July!C1297+August!C1297+September!C1297+October!C1297+November!C1297+December!C1297</f>
        <v>0</v>
      </c>
      <c r="D1297" s="5">
        <f>January!D1297+February!D1297+March!D1297+April!D1297+May!D1297+June!D1297+July!D1297+August!D1297+September!D1297+October!D1297+November!D1297+December!D1297</f>
        <v>0</v>
      </c>
      <c r="E1297" s="5">
        <f>January!E1297+February!E1297+March!E1297+April!E1297+May!E1297+June!E1297+July!E1297+August!E1297+September!E1297+October!E1297+November!E1297+December!E1297</f>
        <v>0</v>
      </c>
      <c r="F1297" s="5">
        <f>January!F1297+February!F1297+March!F1297+April!F1297+May!F1297+June!F1297+July!F1297+August!F1297+September!F1297+October!F1297+November!F1297+December!F1297</f>
        <v>0</v>
      </c>
      <c r="G1297" s="5">
        <f>January!G1297+February!G1297+March!G1297+April!G1297+May!G1297+June!G1297+July!G1297+August!G1297+September!G1297+October!G1297+November!G1297+December!G1297</f>
        <v>0</v>
      </c>
    </row>
    <row r="1298" spans="1:7" ht="30" customHeight="1" x14ac:dyDescent="0.25">
      <c r="A1298" s="22" t="s">
        <v>79</v>
      </c>
      <c r="B1298" s="14" t="s">
        <v>17</v>
      </c>
      <c r="C1298" s="6">
        <f>January!C1298+February!C1298+March!C1298+April!C1298+May!C1298+June!C1298+July!C1298+August!C1298+September!C1298+October!C1298+November!C1298+December!C1298</f>
        <v>0</v>
      </c>
      <c r="D1298" s="6">
        <f>January!D1298+February!D1298+March!D1298+April!D1298+May!D1298+June!D1298+July!D1298+August!D1298+September!D1298+October!D1298+November!D1298+December!D1298</f>
        <v>0</v>
      </c>
      <c r="E1298" s="6">
        <f>January!E1298+February!E1298+March!E1298+April!E1298+May!E1298+June!E1298+July!E1298+August!E1298+September!E1298+October!E1298+November!E1298+December!E1298</f>
        <v>0</v>
      </c>
      <c r="F1298" s="6">
        <f>January!F1298+February!F1298+March!F1298+April!F1298+May!F1298+June!F1298+July!F1298+August!F1298+September!F1298+October!F1298+November!F1298+December!F1298</f>
        <v>0</v>
      </c>
      <c r="G1298" s="6">
        <f>January!G1298+February!G1298+March!G1298+April!G1298+May!G1298+June!G1298+July!G1298+August!G1298+September!G1298+October!G1298+November!G1298+December!G1298</f>
        <v>0</v>
      </c>
    </row>
    <row r="1299" spans="1:7" ht="30" customHeight="1" x14ac:dyDescent="0.25">
      <c r="A1299" s="21" t="s">
        <v>79</v>
      </c>
      <c r="B1299" s="13" t="s">
        <v>18</v>
      </c>
      <c r="C1299" s="5">
        <f>January!C1299+February!C1299+March!C1299+April!C1299+May!C1299+June!C1299+July!C1299+August!C1299+September!C1299+October!C1299+November!C1299+December!C1299</f>
        <v>0</v>
      </c>
      <c r="D1299" s="5">
        <f>January!D1299+February!D1299+March!D1299+April!D1299+May!D1299+June!D1299+July!D1299+August!D1299+September!D1299+October!D1299+November!D1299+December!D1299</f>
        <v>0</v>
      </c>
      <c r="E1299" s="5">
        <f>January!E1299+February!E1299+March!E1299+April!E1299+May!E1299+June!E1299+July!E1299+August!E1299+September!E1299+October!E1299+November!E1299+December!E1299</f>
        <v>0</v>
      </c>
      <c r="F1299" s="5">
        <f>January!F1299+February!F1299+March!F1299+April!F1299+May!F1299+June!F1299+July!F1299+August!F1299+September!F1299+October!F1299+November!F1299+December!F1299</f>
        <v>0</v>
      </c>
      <c r="G1299" s="5">
        <f>January!G1299+February!G1299+March!G1299+April!G1299+May!G1299+June!G1299+July!G1299+August!G1299+September!G1299+October!G1299+November!G1299+December!G1299</f>
        <v>0</v>
      </c>
    </row>
    <row r="1300" spans="1:7" ht="30" customHeight="1" x14ac:dyDescent="0.25">
      <c r="A1300" s="22" t="s">
        <v>79</v>
      </c>
      <c r="B1300" s="14" t="s">
        <v>19</v>
      </c>
      <c r="C1300" s="6">
        <f>January!C1300+February!C1300+March!C1300+April!C1300+May!C1300+June!C1300+July!C1300+August!C1300+September!C1300+October!C1300+November!C1300+December!C1300</f>
        <v>0</v>
      </c>
      <c r="D1300" s="6">
        <f>January!D1300+February!D1300+March!D1300+April!D1300+May!D1300+June!D1300+July!D1300+August!D1300+September!D1300+October!D1300+November!D1300+December!D1300</f>
        <v>0</v>
      </c>
      <c r="E1300" s="6">
        <f>January!E1300+February!E1300+March!E1300+April!E1300+May!E1300+June!E1300+July!E1300+August!E1300+September!E1300+October!E1300+November!E1300+December!E1300</f>
        <v>0</v>
      </c>
      <c r="F1300" s="6">
        <f>January!F1300+February!F1300+March!F1300+April!F1300+May!F1300+June!F1300+July!F1300+August!F1300+September!F1300+October!F1300+November!F1300+December!F1300</f>
        <v>0</v>
      </c>
      <c r="G1300" s="6">
        <f>January!G1300+February!G1300+March!G1300+April!G1300+May!G1300+June!G1300+July!G1300+August!G1300+September!G1300+October!G1300+November!G1300+December!G1300</f>
        <v>0</v>
      </c>
    </row>
    <row r="1301" spans="1:7" ht="30" customHeight="1" x14ac:dyDescent="0.25">
      <c r="A1301" s="21" t="s">
        <v>79</v>
      </c>
      <c r="B1301" s="13" t="s">
        <v>20</v>
      </c>
      <c r="C1301" s="5">
        <f>January!C1301+February!C1301+March!C1301+April!C1301+May!C1301+June!C1301+July!C1301+August!C1301+September!C1301+October!C1301+November!C1301+December!C1301</f>
        <v>0</v>
      </c>
      <c r="D1301" s="5">
        <f>January!D1301+February!D1301+March!D1301+April!D1301+May!D1301+June!D1301+July!D1301+August!D1301+September!D1301+October!D1301+November!D1301+December!D1301</f>
        <v>0</v>
      </c>
      <c r="E1301" s="5">
        <f>January!E1301+February!E1301+March!E1301+April!E1301+May!E1301+June!E1301+July!E1301+August!E1301+September!E1301+October!E1301+November!E1301+December!E1301</f>
        <v>0</v>
      </c>
      <c r="F1301" s="5">
        <f>January!F1301+February!F1301+March!F1301+April!F1301+May!F1301+June!F1301+July!F1301+August!F1301+September!F1301+October!F1301+November!F1301+December!F1301</f>
        <v>0</v>
      </c>
      <c r="G1301" s="5">
        <f>January!G1301+February!G1301+March!G1301+April!G1301+May!G1301+June!G1301+July!G1301+August!G1301+September!G1301+October!G1301+November!G1301+December!G1301</f>
        <v>0</v>
      </c>
    </row>
    <row r="1302" spans="1:7" ht="30" customHeight="1" x14ac:dyDescent="0.25">
      <c r="A1302" s="22" t="s">
        <v>79</v>
      </c>
      <c r="B1302" s="14" t="s">
        <v>21</v>
      </c>
      <c r="C1302" s="6">
        <f>January!C1302+February!C1302+March!C1302+April!C1302+May!C1302+June!C1302+July!C1302+August!C1302+September!C1302+October!C1302+November!C1302+December!C1302</f>
        <v>0</v>
      </c>
      <c r="D1302" s="6">
        <f>January!D1302+February!D1302+March!D1302+April!D1302+May!D1302+June!D1302+July!D1302+August!D1302+September!D1302+October!D1302+November!D1302+December!D1302</f>
        <v>0</v>
      </c>
      <c r="E1302" s="6">
        <f>January!E1302+February!E1302+March!E1302+April!E1302+May!E1302+June!E1302+July!E1302+August!E1302+September!E1302+October!E1302+November!E1302+December!E1302</f>
        <v>0</v>
      </c>
      <c r="F1302" s="6">
        <f>January!F1302+February!F1302+March!F1302+April!F1302+May!F1302+June!F1302+July!F1302+August!F1302+September!F1302+October!F1302+November!F1302+December!F1302</f>
        <v>0</v>
      </c>
      <c r="G1302" s="6">
        <f>January!G1302+February!G1302+March!G1302+April!G1302+May!G1302+June!G1302+July!G1302+August!G1302+September!G1302+October!G1302+November!G1302+December!G1302</f>
        <v>0</v>
      </c>
    </row>
    <row r="1303" spans="1:7" ht="30" customHeight="1" x14ac:dyDescent="0.25">
      <c r="A1303" s="21" t="s">
        <v>79</v>
      </c>
      <c r="B1303" s="13" t="s">
        <v>22</v>
      </c>
      <c r="C1303" s="5">
        <f>January!C1303+February!C1303+March!C1303+April!C1303+May!C1303+June!C1303+July!C1303+August!C1303+September!C1303+October!C1303+November!C1303+December!C1303</f>
        <v>0</v>
      </c>
      <c r="D1303" s="5">
        <f>January!D1303+February!D1303+March!D1303+April!D1303+May!D1303+June!D1303+July!D1303+August!D1303+September!D1303+October!D1303+November!D1303+December!D1303</f>
        <v>0</v>
      </c>
      <c r="E1303" s="5">
        <f>January!E1303+February!E1303+March!E1303+April!E1303+May!E1303+June!E1303+July!E1303+August!E1303+September!E1303+October!E1303+November!E1303+December!E1303</f>
        <v>0</v>
      </c>
      <c r="F1303" s="5">
        <f>January!F1303+February!F1303+March!F1303+April!F1303+May!F1303+June!F1303+July!F1303+August!F1303+September!F1303+October!F1303+November!F1303+December!F1303</f>
        <v>0</v>
      </c>
      <c r="G1303" s="5">
        <f>January!G1303+February!G1303+March!G1303+April!G1303+May!G1303+June!G1303+July!G1303+August!G1303+September!G1303+October!G1303+November!G1303+December!G1303</f>
        <v>0</v>
      </c>
    </row>
    <row r="1304" spans="1:7" ht="30" customHeight="1" x14ac:dyDescent="0.25">
      <c r="A1304" s="22" t="s">
        <v>79</v>
      </c>
      <c r="B1304" s="14" t="s">
        <v>23</v>
      </c>
      <c r="C1304" s="6">
        <f>January!C1304+February!C1304+March!C1304+April!C1304+May!C1304+June!C1304+July!C1304+August!C1304+September!C1304+October!C1304+November!C1304+December!C1304</f>
        <v>0</v>
      </c>
      <c r="D1304" s="6">
        <f>January!D1304+February!D1304+March!D1304+April!D1304+May!D1304+June!D1304+July!D1304+August!D1304+September!D1304+October!D1304+November!D1304+December!D1304</f>
        <v>0</v>
      </c>
      <c r="E1304" s="6">
        <f>January!E1304+February!E1304+March!E1304+April!E1304+May!E1304+June!E1304+July!E1304+August!E1304+September!E1304+October!E1304+November!E1304+December!E1304</f>
        <v>0</v>
      </c>
      <c r="F1304" s="6">
        <f>January!F1304+February!F1304+March!F1304+April!F1304+May!F1304+June!F1304+July!F1304+August!F1304+September!F1304+October!F1304+November!F1304+December!F1304</f>
        <v>0</v>
      </c>
      <c r="G1304" s="6">
        <f>January!G1304+February!G1304+March!G1304+April!G1304+May!G1304+June!G1304+July!G1304+August!G1304+September!G1304+October!G1304+November!G1304+December!G1304</f>
        <v>0</v>
      </c>
    </row>
    <row r="1305" spans="1:7" ht="30" customHeight="1" x14ac:dyDescent="0.25">
      <c r="A1305" s="21" t="s">
        <v>79</v>
      </c>
      <c r="B1305" s="13" t="s">
        <v>24</v>
      </c>
      <c r="C1305" s="5">
        <f>January!C1305+February!C1305+March!C1305+April!C1305+May!C1305+June!C1305+July!C1305+August!C1305+September!C1305+October!C1305+November!C1305+December!C1305</f>
        <v>0</v>
      </c>
      <c r="D1305" s="5">
        <f>January!D1305+February!D1305+March!D1305+April!D1305+May!D1305+June!D1305+July!D1305+August!D1305+September!D1305+October!D1305+November!D1305+December!D1305</f>
        <v>0</v>
      </c>
      <c r="E1305" s="5">
        <f>January!E1305+February!E1305+March!E1305+April!E1305+May!E1305+June!E1305+July!E1305+August!E1305+September!E1305+October!E1305+November!E1305+December!E1305</f>
        <v>0</v>
      </c>
      <c r="F1305" s="5">
        <f>January!F1305+February!F1305+March!F1305+April!F1305+May!F1305+June!F1305+July!F1305+August!F1305+September!F1305+October!F1305+November!F1305+December!F1305</f>
        <v>0</v>
      </c>
      <c r="G1305" s="5">
        <f>January!G1305+February!G1305+March!G1305+April!G1305+May!G1305+June!G1305+July!G1305+August!G1305+September!G1305+October!G1305+November!G1305+December!G1305</f>
        <v>0</v>
      </c>
    </row>
    <row r="1306" spans="1:7" ht="30" customHeight="1" x14ac:dyDescent="0.25">
      <c r="A1306" s="22" t="s">
        <v>79</v>
      </c>
      <c r="B1306" s="14" t="s">
        <v>25</v>
      </c>
      <c r="C1306" s="6">
        <f>January!C1306+February!C1306+March!C1306+April!C1306+May!C1306+June!C1306+July!C1306+August!C1306+September!C1306+October!C1306+November!C1306+December!C1306</f>
        <v>8621</v>
      </c>
      <c r="D1306" s="6">
        <f>January!D1306+February!D1306+March!D1306+April!D1306+May!D1306+June!D1306+July!D1306+August!D1306+September!D1306+October!D1306+November!D1306+December!D1306</f>
        <v>1223</v>
      </c>
      <c r="E1306" s="6">
        <f>January!E1306+February!E1306+March!E1306+April!E1306+May!E1306+June!E1306+July!E1306+August!E1306+September!E1306+October!E1306+November!E1306+December!E1306</f>
        <v>1113</v>
      </c>
      <c r="F1306" s="6">
        <f>January!F1306+February!F1306+March!F1306+April!F1306+May!F1306+June!F1306+July!F1306+August!F1306+September!F1306+October!F1306+November!F1306+December!F1306</f>
        <v>6285</v>
      </c>
      <c r="G1306" s="6">
        <f>January!G1306+February!G1306+March!G1306+April!G1306+May!G1306+June!G1306+July!G1306+August!G1306+September!G1306+October!G1306+November!G1306+December!G1306</f>
        <v>0</v>
      </c>
    </row>
    <row r="1307" spans="1:7" ht="30" customHeight="1" x14ac:dyDescent="0.25">
      <c r="A1307" s="21" t="s">
        <v>79</v>
      </c>
      <c r="B1307" s="13" t="s">
        <v>26</v>
      </c>
      <c r="C1307" s="5">
        <f>January!C1307+February!C1307+March!C1307+April!C1307+May!C1307+June!C1307+July!C1307+August!C1307+September!C1307+October!C1307+November!C1307+December!C1307</f>
        <v>0</v>
      </c>
      <c r="D1307" s="5">
        <f>January!D1307+February!D1307+March!D1307+April!D1307+May!D1307+June!D1307+July!D1307+August!D1307+September!D1307+October!D1307+November!D1307+December!D1307</f>
        <v>0</v>
      </c>
      <c r="E1307" s="5">
        <f>January!E1307+February!E1307+March!E1307+April!E1307+May!E1307+June!E1307+July!E1307+August!E1307+September!E1307+October!E1307+November!E1307+December!E1307</f>
        <v>0</v>
      </c>
      <c r="F1307" s="5">
        <f>January!F1307+February!F1307+March!F1307+April!F1307+May!F1307+June!F1307+July!F1307+August!F1307+September!F1307+October!F1307+November!F1307+December!F1307</f>
        <v>0</v>
      </c>
      <c r="G1307" s="5">
        <f>January!G1307+February!G1307+March!G1307+April!G1307+May!G1307+June!G1307+July!G1307+August!G1307+September!G1307+October!G1307+November!G1307+December!G1307</f>
        <v>0</v>
      </c>
    </row>
    <row r="1308" spans="1:7" ht="30" customHeight="1" x14ac:dyDescent="0.25">
      <c r="A1308" s="22" t="s">
        <v>79</v>
      </c>
      <c r="B1308" s="14" t="s">
        <v>27</v>
      </c>
      <c r="C1308" s="6">
        <f>January!C1308+February!C1308+March!C1308+April!C1308+May!C1308+June!C1308+July!C1308+August!C1308+September!C1308+October!C1308+November!C1308+December!C1308</f>
        <v>0</v>
      </c>
      <c r="D1308" s="6">
        <f>January!D1308+February!D1308+March!D1308+April!D1308+May!D1308+June!D1308+July!D1308+August!D1308+September!D1308+October!D1308+November!D1308+December!D1308</f>
        <v>0</v>
      </c>
      <c r="E1308" s="6">
        <f>January!E1308+February!E1308+March!E1308+April!E1308+May!E1308+June!E1308+July!E1308+August!E1308+September!E1308+October!E1308+November!E1308+December!E1308</f>
        <v>0</v>
      </c>
      <c r="F1308" s="6">
        <f>January!F1308+February!F1308+March!F1308+April!F1308+May!F1308+June!F1308+July!F1308+August!F1308+September!F1308+October!F1308+November!F1308+December!F1308</f>
        <v>0</v>
      </c>
      <c r="G1308" s="6">
        <f>January!G1308+February!G1308+March!G1308+April!G1308+May!G1308+June!G1308+July!G1308+August!G1308+September!G1308+October!G1308+November!G1308+December!G1308</f>
        <v>0</v>
      </c>
    </row>
    <row r="1309" spans="1:7" ht="30" customHeight="1" x14ac:dyDescent="0.25">
      <c r="A1309" s="21" t="s">
        <v>79</v>
      </c>
      <c r="B1309" s="13" t="s">
        <v>28</v>
      </c>
      <c r="C1309" s="5">
        <f>January!C1309+February!C1309+March!C1309+April!C1309+May!C1309+June!C1309+July!C1309+August!C1309+September!C1309+October!C1309+November!C1309+December!C1309</f>
        <v>0</v>
      </c>
      <c r="D1309" s="5">
        <f>January!D1309+February!D1309+March!D1309+April!D1309+May!D1309+June!D1309+July!D1309+August!D1309+September!D1309+October!D1309+November!D1309+December!D1309</f>
        <v>0</v>
      </c>
      <c r="E1309" s="5">
        <f>January!E1309+February!E1309+March!E1309+April!E1309+May!E1309+June!E1309+July!E1309+August!E1309+September!E1309+October!E1309+November!E1309+December!E1309</f>
        <v>0</v>
      </c>
      <c r="F1309" s="5">
        <f>January!F1309+February!F1309+March!F1309+April!F1309+May!F1309+June!F1309+July!F1309+August!F1309+September!F1309+October!F1309+November!F1309+December!F1309</f>
        <v>0</v>
      </c>
      <c r="G1309" s="5">
        <f>January!G1309+February!G1309+March!G1309+April!G1309+May!G1309+June!G1309+July!G1309+August!G1309+September!G1309+October!G1309+November!G1309+December!G1309</f>
        <v>0</v>
      </c>
    </row>
    <row r="1310" spans="1:7" ht="30" customHeight="1" x14ac:dyDescent="0.25">
      <c r="A1310" s="22" t="s">
        <v>79</v>
      </c>
      <c r="B1310" s="14" t="s">
        <v>29</v>
      </c>
      <c r="C1310" s="6">
        <f>January!C1310+February!C1310+March!C1310+April!C1310+May!C1310+June!C1310+July!C1310+August!C1310+September!C1310+October!C1310+November!C1310+December!C1310</f>
        <v>0</v>
      </c>
      <c r="D1310" s="6">
        <f>January!D1310+February!D1310+March!D1310+April!D1310+May!D1310+June!D1310+July!D1310+August!D1310+September!D1310+October!D1310+November!D1310+December!D1310</f>
        <v>0</v>
      </c>
      <c r="E1310" s="6">
        <f>January!E1310+February!E1310+March!E1310+April!E1310+May!E1310+June!E1310+July!E1310+August!E1310+September!E1310+October!E1310+November!E1310+December!E1310</f>
        <v>0</v>
      </c>
      <c r="F1310" s="6">
        <f>January!F1310+February!F1310+March!F1310+April!F1310+May!F1310+June!F1310+July!F1310+August!F1310+September!F1310+October!F1310+November!F1310+December!F1310</f>
        <v>0</v>
      </c>
      <c r="G1310" s="6">
        <f>January!G1310+February!G1310+March!G1310+April!G1310+May!G1310+June!G1310+July!G1310+August!G1310+September!G1310+October!G1310+November!G1310+December!G1310</f>
        <v>0</v>
      </c>
    </row>
    <row r="1311" spans="1:7" ht="30" customHeight="1" x14ac:dyDescent="0.25">
      <c r="A1311" s="21" t="s">
        <v>79</v>
      </c>
      <c r="B1311" s="13" t="s">
        <v>30</v>
      </c>
      <c r="C1311" s="5">
        <f>January!C1311+February!C1311+March!C1311+April!C1311+May!C1311+June!C1311+July!C1311+August!C1311+September!C1311+October!C1311+November!C1311+December!C1311</f>
        <v>0</v>
      </c>
      <c r="D1311" s="5">
        <f>January!D1311+February!D1311+March!D1311+April!D1311+May!D1311+June!D1311+July!D1311+August!D1311+September!D1311+October!D1311+November!D1311+December!D1311</f>
        <v>0</v>
      </c>
      <c r="E1311" s="5">
        <f>January!E1311+February!E1311+March!E1311+April!E1311+May!E1311+June!E1311+July!E1311+August!E1311+September!E1311+October!E1311+November!E1311+December!E1311</f>
        <v>0</v>
      </c>
      <c r="F1311" s="5">
        <f>January!F1311+February!F1311+March!F1311+April!F1311+May!F1311+June!F1311+July!F1311+August!F1311+September!F1311+October!F1311+November!F1311+December!F1311</f>
        <v>0</v>
      </c>
      <c r="G1311" s="5">
        <f>January!G1311+February!G1311+March!G1311+April!G1311+May!G1311+June!G1311+July!G1311+August!G1311+September!G1311+October!G1311+November!G1311+December!G1311</f>
        <v>0</v>
      </c>
    </row>
    <row r="1312" spans="1:7" ht="30" customHeight="1" x14ac:dyDescent="0.25">
      <c r="A1312" s="22" t="s">
        <v>79</v>
      </c>
      <c r="B1312" s="14" t="s">
        <v>31</v>
      </c>
      <c r="C1312" s="6">
        <f>January!C1312+February!C1312+March!C1312+April!C1312+May!C1312+June!C1312+July!C1312+August!C1312+September!C1312+October!C1312+November!C1312+December!C1312</f>
        <v>0</v>
      </c>
      <c r="D1312" s="6">
        <f>January!D1312+February!D1312+March!D1312+April!D1312+May!D1312+June!D1312+July!D1312+August!D1312+September!D1312+October!D1312+November!D1312+December!D1312</f>
        <v>0</v>
      </c>
      <c r="E1312" s="6">
        <f>January!E1312+February!E1312+March!E1312+April!E1312+May!E1312+June!E1312+July!E1312+August!E1312+September!E1312+October!E1312+November!E1312+December!E1312</f>
        <v>0</v>
      </c>
      <c r="F1312" s="6">
        <f>January!F1312+February!F1312+March!F1312+April!F1312+May!F1312+June!F1312+July!F1312+August!F1312+September!F1312+October!F1312+November!F1312+December!F1312</f>
        <v>0</v>
      </c>
      <c r="G1312" s="6">
        <f>January!G1312+February!G1312+March!G1312+April!G1312+May!G1312+June!G1312+July!G1312+August!G1312+September!G1312+October!G1312+November!G1312+December!G1312</f>
        <v>0</v>
      </c>
    </row>
    <row r="1313" spans="1:7" ht="30" customHeight="1" x14ac:dyDescent="0.25">
      <c r="A1313" s="21" t="s">
        <v>79</v>
      </c>
      <c r="B1313" s="13" t="s">
        <v>32</v>
      </c>
      <c r="C1313" s="5">
        <f>January!C1313+February!C1313+March!C1313+April!C1313+May!C1313+June!C1313+July!C1313+August!C1313+September!C1313+October!C1313+November!C1313+December!C1313</f>
        <v>0</v>
      </c>
      <c r="D1313" s="5">
        <f>January!D1313+February!D1313+March!D1313+April!D1313+May!D1313+June!D1313+July!D1313+August!D1313+September!D1313+October!D1313+November!D1313+December!D1313</f>
        <v>0</v>
      </c>
      <c r="E1313" s="5">
        <f>January!E1313+February!E1313+March!E1313+April!E1313+May!E1313+June!E1313+July!E1313+August!E1313+September!E1313+October!E1313+November!E1313+December!E1313</f>
        <v>0</v>
      </c>
      <c r="F1313" s="5">
        <f>January!F1313+February!F1313+March!F1313+April!F1313+May!F1313+June!F1313+July!F1313+August!F1313+September!F1313+October!F1313+November!F1313+December!F1313</f>
        <v>0</v>
      </c>
      <c r="G1313" s="5">
        <f>January!G1313+February!G1313+March!G1313+April!G1313+May!G1313+June!G1313+July!G1313+August!G1313+September!G1313+October!G1313+November!G1313+December!G1313</f>
        <v>0</v>
      </c>
    </row>
    <row r="1314" spans="1:7" ht="30" customHeight="1" x14ac:dyDescent="0.25">
      <c r="A1314" s="22" t="s">
        <v>79</v>
      </c>
      <c r="B1314" s="14" t="s">
        <v>33</v>
      </c>
      <c r="C1314" s="6">
        <f>January!C1314+February!C1314+March!C1314+April!C1314+May!C1314+June!C1314+July!C1314+August!C1314+September!C1314+October!C1314+November!C1314+December!C1314</f>
        <v>5748</v>
      </c>
      <c r="D1314" s="6">
        <f>January!D1314+February!D1314+March!D1314+April!D1314+May!D1314+June!D1314+July!D1314+August!D1314+September!D1314+October!D1314+November!D1314+December!D1314</f>
        <v>584</v>
      </c>
      <c r="E1314" s="6">
        <f>January!E1314+February!E1314+March!E1314+April!E1314+May!E1314+June!E1314+July!E1314+August!E1314+September!E1314+October!E1314+November!E1314+December!E1314</f>
        <v>694</v>
      </c>
      <c r="F1314" s="6">
        <f>January!F1314+February!F1314+March!F1314+April!F1314+May!F1314+June!F1314+July!F1314+August!F1314+September!F1314+October!F1314+November!F1314+December!F1314</f>
        <v>4469</v>
      </c>
      <c r="G1314" s="6">
        <f>January!G1314+February!G1314+March!G1314+April!G1314+May!G1314+June!G1314+July!G1314+August!G1314+September!G1314+October!G1314+November!G1314+December!G1314</f>
        <v>1</v>
      </c>
    </row>
    <row r="1315" spans="1:7" ht="30" customHeight="1" x14ac:dyDescent="0.25">
      <c r="A1315" s="21" t="s">
        <v>79</v>
      </c>
      <c r="B1315" s="13" t="s">
        <v>34</v>
      </c>
      <c r="C1315" s="5">
        <f>January!C1315+February!C1315+March!C1315+April!C1315+May!C1315+June!C1315+July!C1315+August!C1315+September!C1315+October!C1315+November!C1315+December!C1315</f>
        <v>0</v>
      </c>
      <c r="D1315" s="5">
        <f>January!D1315+February!D1315+March!D1315+April!D1315+May!D1315+June!D1315+July!D1315+August!D1315+September!D1315+October!D1315+November!D1315+December!D1315</f>
        <v>0</v>
      </c>
      <c r="E1315" s="5">
        <f>January!E1315+February!E1315+March!E1315+April!E1315+May!E1315+June!E1315+July!E1315+August!E1315+September!E1315+October!E1315+November!E1315+December!E1315</f>
        <v>0</v>
      </c>
      <c r="F1315" s="5">
        <f>January!F1315+February!F1315+March!F1315+April!F1315+May!F1315+June!F1315+July!F1315+August!F1315+September!F1315+October!F1315+November!F1315+December!F1315</f>
        <v>0</v>
      </c>
      <c r="G1315" s="5">
        <f>January!G1315+February!G1315+March!G1315+April!G1315+May!G1315+June!G1315+July!G1315+August!G1315+September!G1315+October!G1315+November!G1315+December!G1315</f>
        <v>0</v>
      </c>
    </row>
    <row r="1316" spans="1:7" ht="30" customHeight="1" x14ac:dyDescent="0.25">
      <c r="A1316" s="22" t="s">
        <v>79</v>
      </c>
      <c r="B1316" s="14" t="s">
        <v>35</v>
      </c>
      <c r="C1316" s="6">
        <f>January!C1316+February!C1316+March!C1316+April!C1316+May!C1316+June!C1316+July!C1316+August!C1316+September!C1316+October!C1316+November!C1316+December!C1316</f>
        <v>74</v>
      </c>
      <c r="D1316" s="6">
        <f>January!D1316+February!D1316+March!D1316+April!D1316+May!D1316+June!D1316+July!D1316+August!D1316+September!D1316+October!D1316+November!D1316+December!D1316</f>
        <v>1</v>
      </c>
      <c r="E1316" s="6">
        <f>January!E1316+February!E1316+March!E1316+April!E1316+May!E1316+June!E1316+July!E1316+August!E1316+September!E1316+October!E1316+November!E1316+December!E1316</f>
        <v>66</v>
      </c>
      <c r="F1316" s="6">
        <f>January!F1316+February!F1316+March!F1316+April!F1316+May!F1316+June!F1316+July!F1316+August!F1316+September!F1316+October!F1316+November!F1316+December!F1316</f>
        <v>7</v>
      </c>
      <c r="G1316" s="6">
        <f>January!G1316+February!G1316+March!G1316+April!G1316+May!G1316+June!G1316+July!G1316+August!G1316+September!G1316+October!G1316+November!G1316+December!G1316</f>
        <v>0</v>
      </c>
    </row>
    <row r="1317" spans="1:7" ht="30" customHeight="1" x14ac:dyDescent="0.25">
      <c r="A1317" s="21" t="s">
        <v>79</v>
      </c>
      <c r="B1317" s="13" t="s">
        <v>36</v>
      </c>
      <c r="C1317" s="5">
        <f>January!C1317+February!C1317+March!C1317+April!C1317+May!C1317+June!C1317+July!C1317+August!C1317+September!C1317+October!C1317+November!C1317+December!C1317</f>
        <v>502</v>
      </c>
      <c r="D1317" s="5">
        <f>January!D1317+February!D1317+March!D1317+April!D1317+May!D1317+June!D1317+July!D1317+August!D1317+September!D1317+October!D1317+November!D1317+December!D1317</f>
        <v>391</v>
      </c>
      <c r="E1317" s="5">
        <f>January!E1317+February!E1317+March!E1317+April!E1317+May!E1317+June!E1317+July!E1317+August!E1317+September!E1317+October!E1317+November!E1317+December!E1317</f>
        <v>34</v>
      </c>
      <c r="F1317" s="5">
        <f>January!F1317+February!F1317+March!F1317+April!F1317+May!F1317+June!F1317+July!F1317+August!F1317+September!F1317+October!F1317+November!F1317+December!F1317</f>
        <v>77</v>
      </c>
      <c r="G1317" s="5">
        <f>January!G1317+February!G1317+March!G1317+April!G1317+May!G1317+June!G1317+July!G1317+August!G1317+September!G1317+October!G1317+November!G1317+December!G1317</f>
        <v>0</v>
      </c>
    </row>
    <row r="1318" spans="1:7" ht="30" customHeight="1" x14ac:dyDescent="0.25">
      <c r="A1318" s="22" t="s">
        <v>79</v>
      </c>
      <c r="B1318" s="14" t="s">
        <v>37</v>
      </c>
      <c r="C1318" s="6">
        <f>January!C1318+February!C1318+March!C1318+April!C1318+May!C1318+June!C1318+July!C1318+August!C1318+September!C1318+October!C1318+November!C1318+December!C1318</f>
        <v>4894</v>
      </c>
      <c r="D1318" s="6">
        <f>January!D1318+February!D1318+March!D1318+April!D1318+May!D1318+June!D1318+July!D1318+August!D1318+September!D1318+October!D1318+November!D1318+December!D1318</f>
        <v>2366</v>
      </c>
      <c r="E1318" s="6">
        <f>January!E1318+February!E1318+March!E1318+April!E1318+May!E1318+June!E1318+July!E1318+August!E1318+September!E1318+October!E1318+November!E1318+December!E1318</f>
        <v>221</v>
      </c>
      <c r="F1318" s="6">
        <f>January!F1318+February!F1318+March!F1318+April!F1318+May!F1318+June!F1318+July!F1318+August!F1318+September!F1318+October!F1318+November!F1318+December!F1318</f>
        <v>2307</v>
      </c>
      <c r="G1318" s="6">
        <f>January!G1318+February!G1318+March!G1318+April!G1318+May!G1318+June!G1318+July!G1318+August!G1318+September!G1318+October!G1318+November!G1318+December!G1318</f>
        <v>0</v>
      </c>
    </row>
    <row r="1319" spans="1:7" ht="30" customHeight="1" x14ac:dyDescent="0.25">
      <c r="A1319" s="21" t="s">
        <v>79</v>
      </c>
      <c r="B1319" s="13" t="s">
        <v>38</v>
      </c>
      <c r="C1319" s="5">
        <f>January!C1319+February!C1319+March!C1319+April!C1319+May!C1319+June!C1319+July!C1319+August!C1319+September!C1319+October!C1319+November!C1319+December!C1319</f>
        <v>24</v>
      </c>
      <c r="D1319" s="5">
        <f>January!D1319+February!D1319+March!D1319+April!D1319+May!D1319+June!D1319+July!D1319+August!D1319+September!D1319+October!D1319+November!D1319+December!D1319</f>
        <v>2</v>
      </c>
      <c r="E1319" s="5">
        <f>January!E1319+February!E1319+March!E1319+April!E1319+May!E1319+June!E1319+July!E1319+August!E1319+September!E1319+October!E1319+November!E1319+December!E1319</f>
        <v>0</v>
      </c>
      <c r="F1319" s="5">
        <f>January!F1319+February!F1319+March!F1319+April!F1319+May!F1319+June!F1319+July!F1319+August!F1319+September!F1319+October!F1319+November!F1319+December!F1319</f>
        <v>22</v>
      </c>
      <c r="G1319" s="5">
        <f>January!G1319+February!G1319+March!G1319+April!G1319+May!G1319+June!G1319+July!G1319+August!G1319+September!G1319+October!G1319+November!G1319+December!G1319</f>
        <v>0</v>
      </c>
    </row>
    <row r="1320" spans="1:7" ht="30" customHeight="1" x14ac:dyDescent="0.25">
      <c r="A1320" s="22" t="s">
        <v>79</v>
      </c>
      <c r="B1320" s="14" t="s">
        <v>39</v>
      </c>
      <c r="C1320" s="6">
        <f>January!C1320+February!C1320+March!C1320+April!C1320+May!C1320+June!C1320+July!C1320+August!C1320+September!C1320+October!C1320+November!C1320+December!C1320</f>
        <v>0</v>
      </c>
      <c r="D1320" s="6">
        <f>January!D1320+February!D1320+March!D1320+April!D1320+May!D1320+June!D1320+July!D1320+August!D1320+September!D1320+October!D1320+November!D1320+December!D1320</f>
        <v>0</v>
      </c>
      <c r="E1320" s="6">
        <f>January!E1320+February!E1320+March!E1320+April!E1320+May!E1320+June!E1320+July!E1320+August!E1320+September!E1320+October!E1320+November!E1320+December!E1320</f>
        <v>0</v>
      </c>
      <c r="F1320" s="6">
        <f>January!F1320+February!F1320+March!F1320+April!F1320+May!F1320+June!F1320+July!F1320+August!F1320+September!F1320+October!F1320+November!F1320+December!F1320</f>
        <v>0</v>
      </c>
      <c r="G1320" s="6">
        <f>January!G1320+February!G1320+March!G1320+April!G1320+May!G1320+June!G1320+July!G1320+August!G1320+September!G1320+October!G1320+November!G1320+December!G1320</f>
        <v>0</v>
      </c>
    </row>
    <row r="1321" spans="1:7" ht="30" customHeight="1" x14ac:dyDescent="0.25">
      <c r="A1321" s="21" t="s">
        <v>79</v>
      </c>
      <c r="B1321" s="13" t="s">
        <v>40</v>
      </c>
      <c r="C1321" s="5">
        <f>January!C1321+February!C1321+March!C1321+April!C1321+May!C1321+June!C1321+July!C1321+August!C1321+September!C1321+October!C1321+November!C1321+December!C1321</f>
        <v>0</v>
      </c>
      <c r="D1321" s="5">
        <f>January!D1321+February!D1321+March!D1321+April!D1321+May!D1321+June!D1321+July!D1321+August!D1321+September!D1321+October!D1321+November!D1321+December!D1321</f>
        <v>0</v>
      </c>
      <c r="E1321" s="5">
        <f>January!E1321+February!E1321+March!E1321+April!E1321+May!E1321+June!E1321+July!E1321+August!E1321+September!E1321+October!E1321+November!E1321+December!E1321</f>
        <v>0</v>
      </c>
      <c r="F1321" s="5">
        <f>January!F1321+February!F1321+March!F1321+April!F1321+May!F1321+June!F1321+July!F1321+August!F1321+September!F1321+October!F1321+November!F1321+December!F1321</f>
        <v>0</v>
      </c>
      <c r="G1321" s="5">
        <f>January!G1321+February!G1321+March!G1321+April!G1321+May!G1321+June!G1321+July!G1321+August!G1321+September!G1321+October!G1321+November!G1321+December!G1321</f>
        <v>0</v>
      </c>
    </row>
    <row r="1322" spans="1:7" ht="30" customHeight="1" x14ac:dyDescent="0.25">
      <c r="A1322" s="22" t="s">
        <v>79</v>
      </c>
      <c r="B1322" s="14" t="s">
        <v>41</v>
      </c>
      <c r="C1322" s="6">
        <f>January!C1322+February!C1322+March!C1322+April!C1322+May!C1322+June!C1322+July!C1322+August!C1322+September!C1322+October!C1322+November!C1322+December!C1322</f>
        <v>0</v>
      </c>
      <c r="D1322" s="6">
        <f>January!D1322+February!D1322+March!D1322+April!D1322+May!D1322+June!D1322+July!D1322+August!D1322+September!D1322+October!D1322+November!D1322+December!D1322</f>
        <v>0</v>
      </c>
      <c r="E1322" s="6">
        <f>January!E1322+February!E1322+March!E1322+April!E1322+May!E1322+June!E1322+July!E1322+August!E1322+September!E1322+October!E1322+November!E1322+December!E1322</f>
        <v>0</v>
      </c>
      <c r="F1322" s="6">
        <f>January!F1322+February!F1322+March!F1322+April!F1322+May!F1322+June!F1322+July!F1322+August!F1322+September!F1322+October!F1322+November!F1322+December!F1322</f>
        <v>0</v>
      </c>
      <c r="G1322" s="6">
        <f>January!G1322+February!G1322+March!G1322+April!G1322+May!G1322+June!G1322+July!G1322+August!G1322+September!G1322+October!G1322+November!G1322+December!G1322</f>
        <v>0</v>
      </c>
    </row>
    <row r="1323" spans="1:7" ht="30" customHeight="1" x14ac:dyDescent="0.25">
      <c r="A1323" s="21" t="s">
        <v>79</v>
      </c>
      <c r="B1323" s="13" t="s">
        <v>42</v>
      </c>
      <c r="C1323" s="5">
        <f>January!C1323+February!C1323+March!C1323+April!C1323+May!C1323+June!C1323+July!C1323+August!C1323+September!C1323+October!C1323+November!C1323+December!C1323</f>
        <v>1</v>
      </c>
      <c r="D1323" s="5">
        <f>January!D1323+February!D1323+March!D1323+April!D1323+May!D1323+June!D1323+July!D1323+August!D1323+September!D1323+October!D1323+November!D1323+December!D1323</f>
        <v>0</v>
      </c>
      <c r="E1323" s="5">
        <f>January!E1323+February!E1323+March!E1323+April!E1323+May!E1323+June!E1323+July!E1323+August!E1323+September!E1323+October!E1323+November!E1323+December!E1323</f>
        <v>1</v>
      </c>
      <c r="F1323" s="5">
        <f>January!F1323+February!F1323+March!F1323+April!F1323+May!F1323+June!F1323+July!F1323+August!F1323+September!F1323+October!F1323+November!F1323+December!F1323</f>
        <v>0</v>
      </c>
      <c r="G1323" s="5">
        <f>January!G1323+February!G1323+March!G1323+April!G1323+May!G1323+June!G1323+July!G1323+August!G1323+September!G1323+October!G1323+November!G1323+December!G1323</f>
        <v>0</v>
      </c>
    </row>
    <row r="1324" spans="1:7" ht="30" customHeight="1" x14ac:dyDescent="0.25">
      <c r="A1324" s="22" t="s">
        <v>79</v>
      </c>
      <c r="B1324" s="14" t="s">
        <v>43</v>
      </c>
      <c r="C1324" s="6">
        <f>January!C1324+February!C1324+March!C1324+April!C1324+May!C1324+June!C1324+July!C1324+August!C1324+September!C1324+October!C1324+November!C1324+December!C1324</f>
        <v>0</v>
      </c>
      <c r="D1324" s="6">
        <f>January!D1324+February!D1324+March!D1324+April!D1324+May!D1324+June!D1324+July!D1324+August!D1324+September!D1324+October!D1324+November!D1324+December!D1324</f>
        <v>0</v>
      </c>
      <c r="E1324" s="6">
        <f>January!E1324+February!E1324+March!E1324+April!E1324+May!E1324+June!E1324+July!E1324+August!E1324+September!E1324+October!E1324+November!E1324+December!E1324</f>
        <v>0</v>
      </c>
      <c r="F1324" s="6">
        <f>January!F1324+February!F1324+March!F1324+April!F1324+May!F1324+June!F1324+July!F1324+August!F1324+September!F1324+October!F1324+November!F1324+December!F1324</f>
        <v>0</v>
      </c>
      <c r="G1324" s="6">
        <f>January!G1324+February!G1324+March!G1324+April!G1324+May!G1324+June!G1324+July!G1324+August!G1324+September!G1324+October!G1324+November!G1324+December!G1324</f>
        <v>0</v>
      </c>
    </row>
    <row r="1325" spans="1:7" ht="30" customHeight="1" x14ac:dyDescent="0.25">
      <c r="A1325" s="21" t="s">
        <v>79</v>
      </c>
      <c r="B1325" s="13" t="s">
        <v>44</v>
      </c>
      <c r="C1325" s="5">
        <f>January!C1325+February!C1325+March!C1325+April!C1325+May!C1325+June!C1325+July!C1325+August!C1325+September!C1325+October!C1325+November!C1325+December!C1325</f>
        <v>0</v>
      </c>
      <c r="D1325" s="5">
        <f>January!D1325+February!D1325+March!D1325+April!D1325+May!D1325+June!D1325+July!D1325+August!D1325+September!D1325+October!D1325+November!D1325+December!D1325</f>
        <v>0</v>
      </c>
      <c r="E1325" s="5">
        <f>January!E1325+February!E1325+March!E1325+April!E1325+May!E1325+June!E1325+July!E1325+August!E1325+September!E1325+October!E1325+November!E1325+December!E1325</f>
        <v>0</v>
      </c>
      <c r="F1325" s="5">
        <f>January!F1325+February!F1325+March!F1325+April!F1325+May!F1325+June!F1325+July!F1325+August!F1325+September!F1325+October!F1325+November!F1325+December!F1325</f>
        <v>0</v>
      </c>
      <c r="G1325" s="5">
        <f>January!G1325+February!G1325+March!G1325+April!G1325+May!G1325+June!G1325+July!G1325+August!G1325+September!G1325+October!G1325+November!G1325+December!G1325</f>
        <v>0</v>
      </c>
    </row>
    <row r="1326" spans="1:7" ht="30" customHeight="1" x14ac:dyDescent="0.25">
      <c r="A1326" s="22" t="s">
        <v>79</v>
      </c>
      <c r="B1326" s="14" t="s">
        <v>45</v>
      </c>
      <c r="C1326" s="6">
        <f>January!C1326+February!C1326+March!C1326+April!C1326+May!C1326+June!C1326+July!C1326+August!C1326+September!C1326+October!C1326+November!C1326+December!C1326</f>
        <v>334</v>
      </c>
      <c r="D1326" s="6">
        <f>January!D1326+February!D1326+March!D1326+April!D1326+May!D1326+June!D1326+July!D1326+August!D1326+September!D1326+October!D1326+November!D1326+December!D1326</f>
        <v>76</v>
      </c>
      <c r="E1326" s="6">
        <f>January!E1326+February!E1326+March!E1326+April!E1326+May!E1326+June!E1326+July!E1326+August!E1326+September!E1326+October!E1326+November!E1326+December!E1326</f>
        <v>53</v>
      </c>
      <c r="F1326" s="6">
        <f>January!F1326+February!F1326+March!F1326+April!F1326+May!F1326+June!F1326+July!F1326+August!F1326+September!F1326+October!F1326+November!F1326+December!F1326</f>
        <v>205</v>
      </c>
      <c r="G1326" s="6">
        <f>January!G1326+February!G1326+March!G1326+April!G1326+May!G1326+June!G1326+July!G1326+August!G1326+September!G1326+October!G1326+November!G1326+December!G1326</f>
        <v>0</v>
      </c>
    </row>
    <row r="1327" spans="1:7" ht="30" customHeight="1" x14ac:dyDescent="0.25">
      <c r="A1327" s="21" t="s">
        <v>79</v>
      </c>
      <c r="B1327" s="13" t="s">
        <v>46</v>
      </c>
      <c r="C1327" s="5">
        <f>January!C1327+February!C1327+March!C1327+April!C1327+May!C1327+June!C1327+July!C1327+August!C1327+September!C1327+October!C1327+November!C1327+December!C1327</f>
        <v>11694</v>
      </c>
      <c r="D1327" s="5">
        <f>January!D1327+February!D1327+March!D1327+April!D1327+May!D1327+June!D1327+July!D1327+August!D1327+September!D1327+October!D1327+November!D1327+December!D1327</f>
        <v>3207</v>
      </c>
      <c r="E1327" s="5">
        <f>January!E1327+February!E1327+March!E1327+April!E1327+May!E1327+June!E1327+July!E1327+August!E1327+September!E1327+October!E1327+November!E1327+December!E1327</f>
        <v>332</v>
      </c>
      <c r="F1327" s="5">
        <f>January!F1327+February!F1327+March!F1327+April!F1327+May!F1327+June!F1327+July!F1327+August!F1327+September!F1327+October!F1327+November!F1327+December!F1327</f>
        <v>8155</v>
      </c>
      <c r="G1327" s="5">
        <f>January!G1327+February!G1327+March!G1327+April!G1327+May!G1327+June!G1327+July!G1327+August!G1327+September!G1327+October!G1327+November!G1327+December!G1327</f>
        <v>0</v>
      </c>
    </row>
    <row r="1328" spans="1:7" ht="30" customHeight="1" x14ac:dyDescent="0.25">
      <c r="A1328" s="19" t="s">
        <v>80</v>
      </c>
      <c r="B1328" s="11" t="s">
        <v>8</v>
      </c>
      <c r="C1328" s="3">
        <f>January!C1328+February!C1328+March!C1328+April!C1328+May!C1328+June!C1328+July!C1328+August!C1328+September!C1328+October!C1328+November!C1328+December!C1328</f>
        <v>6961</v>
      </c>
      <c r="D1328" s="3">
        <f>January!D1328+February!D1328+March!D1328+April!D1328+May!D1328+June!D1328+July!D1328+August!D1328+September!D1328+October!D1328+November!D1328+December!D1328</f>
        <v>3822</v>
      </c>
      <c r="E1328" s="3">
        <f>January!E1328+February!E1328+March!E1328+April!E1328+May!E1328+June!E1328+July!E1328+August!E1328+September!E1328+October!E1328+November!E1328+December!E1328</f>
        <v>225</v>
      </c>
      <c r="F1328" s="3">
        <f>January!F1328+February!F1328+March!F1328+April!F1328+May!F1328+June!F1328+July!F1328+August!F1328+September!F1328+October!F1328+November!F1328+December!F1328</f>
        <v>2871</v>
      </c>
      <c r="G1328" s="3">
        <f>January!G1328+February!G1328+March!G1328+April!G1328+May!G1328+June!G1328+July!G1328+August!G1328+September!G1328+October!G1328+November!G1328+December!G1328</f>
        <v>43</v>
      </c>
    </row>
    <row r="1329" spans="1:7" ht="30" customHeight="1" x14ac:dyDescent="0.25">
      <c r="A1329" s="20" t="s">
        <v>80</v>
      </c>
      <c r="B1329" s="12" t="s">
        <v>9</v>
      </c>
      <c r="C1329" s="4">
        <f>January!C1329+February!C1329+March!C1329+April!C1329+May!C1329+June!C1329+July!C1329+August!C1329+September!C1329+October!C1329+November!C1329+December!C1329</f>
        <v>0</v>
      </c>
      <c r="D1329" s="4">
        <f>January!D1329+February!D1329+March!D1329+April!D1329+May!D1329+June!D1329+July!D1329+August!D1329+September!D1329+October!D1329+November!D1329+December!D1329</f>
        <v>0</v>
      </c>
      <c r="E1329" s="4">
        <f>January!E1329+February!E1329+March!E1329+April!E1329+May!E1329+June!E1329+July!E1329+August!E1329+September!E1329+October!E1329+November!E1329+December!E1329</f>
        <v>0</v>
      </c>
      <c r="F1329" s="4">
        <f>January!F1329+February!F1329+March!F1329+April!F1329+May!F1329+June!F1329+July!F1329+August!F1329+September!F1329+October!F1329+November!F1329+December!F1329</f>
        <v>0</v>
      </c>
      <c r="G1329" s="4">
        <f>January!G1329+February!G1329+March!G1329+April!G1329+May!G1329+June!G1329+July!G1329+August!G1329+September!G1329+October!G1329+November!G1329+December!G1329</f>
        <v>0</v>
      </c>
    </row>
    <row r="1330" spans="1:7" ht="30" customHeight="1" x14ac:dyDescent="0.25">
      <c r="A1330" s="19" t="s">
        <v>80</v>
      </c>
      <c r="B1330" s="11" t="s">
        <v>10</v>
      </c>
      <c r="C1330" s="3">
        <f>January!C1330+February!C1330+March!C1330+April!C1330+May!C1330+June!C1330+July!C1330+August!C1330+September!C1330+October!C1330+November!C1330+December!C1330</f>
        <v>0</v>
      </c>
      <c r="D1330" s="3">
        <f>January!D1330+February!D1330+March!D1330+April!D1330+May!D1330+June!D1330+July!D1330+August!D1330+September!D1330+October!D1330+November!D1330+December!D1330</f>
        <v>0</v>
      </c>
      <c r="E1330" s="3">
        <f>January!E1330+February!E1330+March!E1330+April!E1330+May!E1330+June!E1330+July!E1330+August!E1330+September!E1330+October!E1330+November!E1330+December!E1330</f>
        <v>0</v>
      </c>
      <c r="F1330" s="3">
        <f>January!F1330+February!F1330+March!F1330+April!F1330+May!F1330+June!F1330+July!F1330+August!F1330+September!F1330+October!F1330+November!F1330+December!F1330</f>
        <v>0</v>
      </c>
      <c r="G1330" s="3">
        <f>January!G1330+February!G1330+March!G1330+April!G1330+May!G1330+June!G1330+July!G1330+August!G1330+September!G1330+October!G1330+November!G1330+December!G1330</f>
        <v>0</v>
      </c>
    </row>
    <row r="1331" spans="1:7" ht="30" customHeight="1" x14ac:dyDescent="0.25">
      <c r="A1331" s="20" t="s">
        <v>80</v>
      </c>
      <c r="B1331" s="12" t="s">
        <v>11</v>
      </c>
      <c r="C1331" s="4">
        <f>January!C1331+February!C1331+March!C1331+April!C1331+May!C1331+June!C1331+July!C1331+August!C1331+September!C1331+October!C1331+November!C1331+December!C1331</f>
        <v>0</v>
      </c>
      <c r="D1331" s="4">
        <f>January!D1331+February!D1331+March!D1331+April!D1331+May!D1331+June!D1331+July!D1331+August!D1331+September!D1331+October!D1331+November!D1331+December!D1331</f>
        <v>0</v>
      </c>
      <c r="E1331" s="4">
        <f>January!E1331+February!E1331+March!E1331+April!E1331+May!E1331+June!E1331+July!E1331+August!E1331+September!E1331+October!E1331+November!E1331+December!E1331</f>
        <v>0</v>
      </c>
      <c r="F1331" s="4">
        <f>January!F1331+February!F1331+March!F1331+April!F1331+May!F1331+June!F1331+July!F1331+August!F1331+September!F1331+October!F1331+November!F1331+December!F1331</f>
        <v>0</v>
      </c>
      <c r="G1331" s="4">
        <f>January!G1331+February!G1331+March!G1331+April!G1331+May!G1331+June!G1331+July!G1331+August!G1331+September!G1331+October!G1331+November!G1331+December!G1331</f>
        <v>0</v>
      </c>
    </row>
    <row r="1332" spans="1:7" ht="30" customHeight="1" x14ac:dyDescent="0.25">
      <c r="A1332" s="19" t="s">
        <v>80</v>
      </c>
      <c r="B1332" s="11" t="s">
        <v>12</v>
      </c>
      <c r="C1332" s="3">
        <f>January!C1332+February!C1332+March!C1332+April!C1332+May!C1332+June!C1332+July!C1332+August!C1332+September!C1332+October!C1332+November!C1332+December!C1332</f>
        <v>0</v>
      </c>
      <c r="D1332" s="3">
        <f>January!D1332+February!D1332+March!D1332+April!D1332+May!D1332+June!D1332+July!D1332+August!D1332+September!D1332+October!D1332+November!D1332+December!D1332</f>
        <v>0</v>
      </c>
      <c r="E1332" s="3">
        <f>January!E1332+February!E1332+March!E1332+April!E1332+May!E1332+June!E1332+July!E1332+August!E1332+September!E1332+October!E1332+November!E1332+December!E1332</f>
        <v>0</v>
      </c>
      <c r="F1332" s="3">
        <f>January!F1332+February!F1332+March!F1332+April!F1332+May!F1332+June!F1332+July!F1332+August!F1332+September!F1332+October!F1332+November!F1332+December!F1332</f>
        <v>0</v>
      </c>
      <c r="G1332" s="3">
        <f>January!G1332+February!G1332+March!G1332+April!G1332+May!G1332+June!G1332+July!G1332+August!G1332+September!G1332+October!G1332+November!G1332+December!G1332</f>
        <v>0</v>
      </c>
    </row>
    <row r="1333" spans="1:7" ht="30" customHeight="1" x14ac:dyDescent="0.25">
      <c r="A1333" s="20" t="s">
        <v>80</v>
      </c>
      <c r="B1333" s="12" t="s">
        <v>13</v>
      </c>
      <c r="C1333" s="4">
        <f>January!C1333+February!C1333+March!C1333+April!C1333+May!C1333+June!C1333+July!C1333+August!C1333+September!C1333+October!C1333+November!C1333+December!C1333</f>
        <v>0</v>
      </c>
      <c r="D1333" s="4">
        <f>January!D1333+February!D1333+March!D1333+April!D1333+May!D1333+June!D1333+July!D1333+August!D1333+September!D1333+October!D1333+November!D1333+December!D1333</f>
        <v>0</v>
      </c>
      <c r="E1333" s="4">
        <f>January!E1333+February!E1333+March!E1333+April!E1333+May!E1333+June!E1333+July!E1333+August!E1333+September!E1333+October!E1333+November!E1333+December!E1333</f>
        <v>0</v>
      </c>
      <c r="F1333" s="4">
        <f>January!F1333+February!F1333+March!F1333+April!F1333+May!F1333+June!F1333+July!F1333+August!F1333+September!F1333+October!F1333+November!F1333+December!F1333</f>
        <v>0</v>
      </c>
      <c r="G1333" s="4">
        <f>January!G1333+February!G1333+March!G1333+April!G1333+May!G1333+June!G1333+July!G1333+August!G1333+September!G1333+October!G1333+November!G1333+December!G1333</f>
        <v>0</v>
      </c>
    </row>
    <row r="1334" spans="1:7" ht="30" customHeight="1" x14ac:dyDescent="0.25">
      <c r="A1334" s="19" t="s">
        <v>80</v>
      </c>
      <c r="B1334" s="11" t="s">
        <v>14</v>
      </c>
      <c r="C1334" s="3">
        <f>January!C1334+February!C1334+March!C1334+April!C1334+May!C1334+June!C1334+July!C1334+August!C1334+September!C1334+October!C1334+November!C1334+December!C1334</f>
        <v>3218</v>
      </c>
      <c r="D1334" s="3">
        <f>January!D1334+February!D1334+March!D1334+April!D1334+May!D1334+June!D1334+July!D1334+August!D1334+September!D1334+October!D1334+November!D1334+December!D1334</f>
        <v>2291</v>
      </c>
      <c r="E1334" s="3">
        <f>January!E1334+February!E1334+March!E1334+April!E1334+May!E1334+June!E1334+July!E1334+August!E1334+September!E1334+October!E1334+November!E1334+December!E1334</f>
        <v>69</v>
      </c>
      <c r="F1334" s="3">
        <f>January!F1334+February!F1334+March!F1334+April!F1334+May!F1334+June!F1334+July!F1334+August!F1334+September!F1334+October!F1334+November!F1334+December!F1334</f>
        <v>806</v>
      </c>
      <c r="G1334" s="3">
        <f>January!G1334+February!G1334+March!G1334+April!G1334+May!G1334+June!G1334+July!G1334+August!G1334+September!G1334+October!G1334+November!G1334+December!G1334</f>
        <v>52</v>
      </c>
    </row>
    <row r="1335" spans="1:7" ht="30" customHeight="1" x14ac:dyDescent="0.25">
      <c r="A1335" s="20" t="s">
        <v>80</v>
      </c>
      <c r="B1335" s="12" t="s">
        <v>15</v>
      </c>
      <c r="C1335" s="4">
        <f>January!C1335+February!C1335+March!C1335+April!C1335+May!C1335+June!C1335+July!C1335+August!C1335+September!C1335+October!C1335+November!C1335+December!C1335</f>
        <v>0</v>
      </c>
      <c r="D1335" s="4">
        <f>January!D1335+February!D1335+March!D1335+April!D1335+May!D1335+June!D1335+July!D1335+August!D1335+September!D1335+October!D1335+November!D1335+December!D1335</f>
        <v>0</v>
      </c>
      <c r="E1335" s="4">
        <f>January!E1335+February!E1335+March!E1335+April!E1335+May!E1335+June!E1335+July!E1335+August!E1335+September!E1335+October!E1335+November!E1335+December!E1335</f>
        <v>0</v>
      </c>
      <c r="F1335" s="4">
        <f>January!F1335+February!F1335+March!F1335+April!F1335+May!F1335+June!F1335+July!F1335+August!F1335+September!F1335+October!F1335+November!F1335+December!F1335</f>
        <v>0</v>
      </c>
      <c r="G1335" s="4">
        <f>January!G1335+February!G1335+March!G1335+April!G1335+May!G1335+June!G1335+July!G1335+August!G1335+September!G1335+October!G1335+November!G1335+December!G1335</f>
        <v>0</v>
      </c>
    </row>
    <row r="1336" spans="1:7" ht="30" customHeight="1" x14ac:dyDescent="0.25">
      <c r="A1336" s="19" t="s">
        <v>80</v>
      </c>
      <c r="B1336" s="11" t="s">
        <v>16</v>
      </c>
      <c r="C1336" s="3">
        <f>January!C1336+February!C1336+March!C1336+April!C1336+May!C1336+June!C1336+July!C1336+August!C1336+September!C1336+October!C1336+November!C1336+December!C1336</f>
        <v>0</v>
      </c>
      <c r="D1336" s="3">
        <f>January!D1336+February!D1336+March!D1336+April!D1336+May!D1336+June!D1336+July!D1336+August!D1336+September!D1336+October!D1336+November!D1336+December!D1336</f>
        <v>0</v>
      </c>
      <c r="E1336" s="3">
        <f>January!E1336+February!E1336+March!E1336+April!E1336+May!E1336+June!E1336+July!E1336+August!E1336+September!E1336+October!E1336+November!E1336+December!E1336</f>
        <v>0</v>
      </c>
      <c r="F1336" s="3">
        <f>January!F1336+February!F1336+March!F1336+April!F1336+May!F1336+June!F1336+July!F1336+August!F1336+September!F1336+October!F1336+November!F1336+December!F1336</f>
        <v>0</v>
      </c>
      <c r="G1336" s="3">
        <f>January!G1336+February!G1336+March!G1336+April!G1336+May!G1336+June!G1336+July!G1336+August!G1336+September!G1336+October!G1336+November!G1336+December!G1336</f>
        <v>0</v>
      </c>
    </row>
    <row r="1337" spans="1:7" ht="30" customHeight="1" x14ac:dyDescent="0.25">
      <c r="A1337" s="20" t="s">
        <v>80</v>
      </c>
      <c r="B1337" s="12" t="s">
        <v>17</v>
      </c>
      <c r="C1337" s="4">
        <f>January!C1337+February!C1337+March!C1337+April!C1337+May!C1337+June!C1337+July!C1337+August!C1337+September!C1337+October!C1337+November!C1337+December!C1337</f>
        <v>0</v>
      </c>
      <c r="D1337" s="4">
        <f>January!D1337+February!D1337+March!D1337+April!D1337+May!D1337+June!D1337+July!D1337+August!D1337+September!D1337+October!D1337+November!D1337+December!D1337</f>
        <v>0</v>
      </c>
      <c r="E1337" s="4">
        <f>January!E1337+February!E1337+March!E1337+April!E1337+May!E1337+June!E1337+July!E1337+August!E1337+September!E1337+October!E1337+November!E1337+December!E1337</f>
        <v>0</v>
      </c>
      <c r="F1337" s="4">
        <f>January!F1337+February!F1337+March!F1337+April!F1337+May!F1337+June!F1337+July!F1337+August!F1337+September!F1337+October!F1337+November!F1337+December!F1337</f>
        <v>0</v>
      </c>
      <c r="G1337" s="4">
        <f>January!G1337+February!G1337+March!G1337+April!G1337+May!G1337+June!G1337+July!G1337+August!G1337+September!G1337+October!G1337+November!G1337+December!G1337</f>
        <v>0</v>
      </c>
    </row>
    <row r="1338" spans="1:7" ht="30" customHeight="1" x14ac:dyDescent="0.25">
      <c r="A1338" s="19" t="s">
        <v>80</v>
      </c>
      <c r="B1338" s="11" t="s">
        <v>18</v>
      </c>
      <c r="C1338" s="3">
        <f>January!C1338+February!C1338+March!C1338+April!C1338+May!C1338+June!C1338+July!C1338+August!C1338+September!C1338+October!C1338+November!C1338+December!C1338</f>
        <v>0</v>
      </c>
      <c r="D1338" s="3">
        <f>January!D1338+February!D1338+March!D1338+April!D1338+May!D1338+June!D1338+July!D1338+August!D1338+September!D1338+October!D1338+November!D1338+December!D1338</f>
        <v>0</v>
      </c>
      <c r="E1338" s="3">
        <f>January!E1338+February!E1338+March!E1338+April!E1338+May!E1338+June!E1338+July!E1338+August!E1338+September!E1338+October!E1338+November!E1338+December!E1338</f>
        <v>0</v>
      </c>
      <c r="F1338" s="3">
        <f>January!F1338+February!F1338+March!F1338+April!F1338+May!F1338+June!F1338+July!F1338+August!F1338+September!F1338+October!F1338+November!F1338+December!F1338</f>
        <v>0</v>
      </c>
      <c r="G1338" s="3">
        <f>January!G1338+February!G1338+March!G1338+April!G1338+May!G1338+June!G1338+July!G1338+August!G1338+September!G1338+October!G1338+November!G1338+December!G1338</f>
        <v>0</v>
      </c>
    </row>
    <row r="1339" spans="1:7" ht="30" customHeight="1" x14ac:dyDescent="0.25">
      <c r="A1339" s="20" t="s">
        <v>80</v>
      </c>
      <c r="B1339" s="12" t="s">
        <v>19</v>
      </c>
      <c r="C1339" s="4">
        <f>January!C1339+February!C1339+March!C1339+April!C1339+May!C1339+June!C1339+July!C1339+August!C1339+September!C1339+October!C1339+November!C1339+December!C1339</f>
        <v>0</v>
      </c>
      <c r="D1339" s="4">
        <f>January!D1339+February!D1339+March!D1339+April!D1339+May!D1339+June!D1339+July!D1339+August!D1339+September!D1339+October!D1339+November!D1339+December!D1339</f>
        <v>0</v>
      </c>
      <c r="E1339" s="4">
        <f>January!E1339+February!E1339+March!E1339+April!E1339+May!E1339+June!E1339+July!E1339+August!E1339+September!E1339+October!E1339+November!E1339+December!E1339</f>
        <v>0</v>
      </c>
      <c r="F1339" s="4">
        <f>January!F1339+February!F1339+March!F1339+April!F1339+May!F1339+June!F1339+July!F1339+August!F1339+September!F1339+October!F1339+November!F1339+December!F1339</f>
        <v>0</v>
      </c>
      <c r="G1339" s="4">
        <f>January!G1339+February!G1339+March!G1339+April!G1339+May!G1339+June!G1339+July!G1339+August!G1339+September!G1339+October!G1339+November!G1339+December!G1339</f>
        <v>0</v>
      </c>
    </row>
    <row r="1340" spans="1:7" ht="30" customHeight="1" x14ac:dyDescent="0.25">
      <c r="A1340" s="19" t="s">
        <v>80</v>
      </c>
      <c r="B1340" s="11" t="s">
        <v>20</v>
      </c>
      <c r="C1340" s="3">
        <f>January!C1340+February!C1340+March!C1340+April!C1340+May!C1340+June!C1340+July!C1340+August!C1340+September!C1340+October!C1340+November!C1340+December!C1340</f>
        <v>0</v>
      </c>
      <c r="D1340" s="3">
        <f>January!D1340+February!D1340+March!D1340+April!D1340+May!D1340+June!D1340+July!D1340+August!D1340+September!D1340+October!D1340+November!D1340+December!D1340</f>
        <v>0</v>
      </c>
      <c r="E1340" s="3">
        <f>January!E1340+February!E1340+March!E1340+April!E1340+May!E1340+June!E1340+July!E1340+August!E1340+September!E1340+October!E1340+November!E1340+December!E1340</f>
        <v>0</v>
      </c>
      <c r="F1340" s="3">
        <f>January!F1340+February!F1340+March!F1340+April!F1340+May!F1340+June!F1340+July!F1340+August!F1340+September!F1340+October!F1340+November!F1340+December!F1340</f>
        <v>0</v>
      </c>
      <c r="G1340" s="3">
        <f>January!G1340+February!G1340+March!G1340+April!G1340+May!G1340+June!G1340+July!G1340+August!G1340+September!G1340+October!G1340+November!G1340+December!G1340</f>
        <v>0</v>
      </c>
    </row>
    <row r="1341" spans="1:7" ht="30" customHeight="1" x14ac:dyDescent="0.25">
      <c r="A1341" s="20" t="s">
        <v>80</v>
      </c>
      <c r="B1341" s="12" t="s">
        <v>21</v>
      </c>
      <c r="C1341" s="4">
        <f>January!C1341+February!C1341+March!C1341+April!C1341+May!C1341+June!C1341+July!C1341+August!C1341+September!C1341+October!C1341+November!C1341+December!C1341</f>
        <v>0</v>
      </c>
      <c r="D1341" s="4">
        <f>January!D1341+February!D1341+March!D1341+April!D1341+May!D1341+June!D1341+July!D1341+August!D1341+September!D1341+October!D1341+November!D1341+December!D1341</f>
        <v>0</v>
      </c>
      <c r="E1341" s="4">
        <f>January!E1341+February!E1341+March!E1341+April!E1341+May!E1341+June!E1341+July!E1341+August!E1341+September!E1341+October!E1341+November!E1341+December!E1341</f>
        <v>0</v>
      </c>
      <c r="F1341" s="4">
        <f>January!F1341+February!F1341+March!F1341+April!F1341+May!F1341+June!F1341+July!F1341+August!F1341+September!F1341+October!F1341+November!F1341+December!F1341</f>
        <v>0</v>
      </c>
      <c r="G1341" s="4">
        <f>January!G1341+February!G1341+March!G1341+April!G1341+May!G1341+June!G1341+July!G1341+August!G1341+September!G1341+October!G1341+November!G1341+December!G1341</f>
        <v>0</v>
      </c>
    </row>
    <row r="1342" spans="1:7" ht="30" customHeight="1" x14ac:dyDescent="0.25">
      <c r="A1342" s="19" t="s">
        <v>80</v>
      </c>
      <c r="B1342" s="11" t="s">
        <v>22</v>
      </c>
      <c r="C1342" s="3">
        <f>January!C1342+February!C1342+March!C1342+April!C1342+May!C1342+June!C1342+July!C1342+August!C1342+September!C1342+October!C1342+November!C1342+December!C1342</f>
        <v>0</v>
      </c>
      <c r="D1342" s="3">
        <f>January!D1342+February!D1342+March!D1342+April!D1342+May!D1342+June!D1342+July!D1342+August!D1342+September!D1342+October!D1342+November!D1342+December!D1342</f>
        <v>0</v>
      </c>
      <c r="E1342" s="3">
        <f>January!E1342+February!E1342+March!E1342+April!E1342+May!E1342+June!E1342+July!E1342+August!E1342+September!E1342+October!E1342+November!E1342+December!E1342</f>
        <v>0</v>
      </c>
      <c r="F1342" s="3">
        <f>January!F1342+February!F1342+March!F1342+April!F1342+May!F1342+June!F1342+July!F1342+August!F1342+September!F1342+October!F1342+November!F1342+December!F1342</f>
        <v>0</v>
      </c>
      <c r="G1342" s="3">
        <f>January!G1342+February!G1342+March!G1342+April!G1342+May!G1342+June!G1342+July!G1342+August!G1342+September!G1342+October!G1342+November!G1342+December!G1342</f>
        <v>0</v>
      </c>
    </row>
    <row r="1343" spans="1:7" ht="30" customHeight="1" x14ac:dyDescent="0.25">
      <c r="A1343" s="20" t="s">
        <v>80</v>
      </c>
      <c r="B1343" s="12" t="s">
        <v>23</v>
      </c>
      <c r="C1343" s="4">
        <f>January!C1343+February!C1343+March!C1343+April!C1343+May!C1343+June!C1343+July!C1343+August!C1343+September!C1343+October!C1343+November!C1343+December!C1343</f>
        <v>0</v>
      </c>
      <c r="D1343" s="4">
        <f>January!D1343+February!D1343+March!D1343+April!D1343+May!D1343+June!D1343+July!D1343+August!D1343+September!D1343+October!D1343+November!D1343+December!D1343</f>
        <v>0</v>
      </c>
      <c r="E1343" s="4">
        <f>January!E1343+February!E1343+March!E1343+April!E1343+May!E1343+June!E1343+July!E1343+August!E1343+September!E1343+October!E1343+November!E1343+December!E1343</f>
        <v>0</v>
      </c>
      <c r="F1343" s="4">
        <f>January!F1343+February!F1343+March!F1343+April!F1343+May!F1343+June!F1343+July!F1343+August!F1343+September!F1343+October!F1343+November!F1343+December!F1343</f>
        <v>0</v>
      </c>
      <c r="G1343" s="4">
        <f>January!G1343+February!G1343+March!G1343+April!G1343+May!G1343+June!G1343+July!G1343+August!G1343+September!G1343+October!G1343+November!G1343+December!G1343</f>
        <v>0</v>
      </c>
    </row>
    <row r="1344" spans="1:7" ht="30" customHeight="1" x14ac:dyDescent="0.25">
      <c r="A1344" s="19" t="s">
        <v>80</v>
      </c>
      <c r="B1344" s="11" t="s">
        <v>24</v>
      </c>
      <c r="C1344" s="3">
        <f>January!C1344+February!C1344+March!C1344+April!C1344+May!C1344+June!C1344+July!C1344+August!C1344+September!C1344+October!C1344+November!C1344+December!C1344</f>
        <v>0</v>
      </c>
      <c r="D1344" s="3">
        <f>January!D1344+February!D1344+March!D1344+April!D1344+May!D1344+June!D1344+July!D1344+August!D1344+September!D1344+October!D1344+November!D1344+December!D1344</f>
        <v>0</v>
      </c>
      <c r="E1344" s="3">
        <f>January!E1344+February!E1344+March!E1344+April!E1344+May!E1344+June!E1344+July!E1344+August!E1344+September!E1344+October!E1344+November!E1344+December!E1344</f>
        <v>0</v>
      </c>
      <c r="F1344" s="3">
        <f>January!F1344+February!F1344+March!F1344+April!F1344+May!F1344+June!F1344+July!F1344+August!F1344+September!F1344+October!F1344+November!F1344+December!F1344</f>
        <v>0</v>
      </c>
      <c r="G1344" s="3">
        <f>January!G1344+February!G1344+March!G1344+April!G1344+May!G1344+June!G1344+July!G1344+August!G1344+September!G1344+October!G1344+November!G1344+December!G1344</f>
        <v>0</v>
      </c>
    </row>
    <row r="1345" spans="1:7" ht="30" customHeight="1" x14ac:dyDescent="0.25">
      <c r="A1345" s="20" t="s">
        <v>80</v>
      </c>
      <c r="B1345" s="12" t="s">
        <v>25</v>
      </c>
      <c r="C1345" s="4">
        <f>January!C1345+February!C1345+March!C1345+April!C1345+May!C1345+June!C1345+July!C1345+August!C1345+September!C1345+October!C1345+November!C1345+December!C1345</f>
        <v>1244</v>
      </c>
      <c r="D1345" s="4">
        <f>January!D1345+February!D1345+March!D1345+April!D1345+May!D1345+June!D1345+July!D1345+August!D1345+September!D1345+October!D1345+November!D1345+December!D1345</f>
        <v>374</v>
      </c>
      <c r="E1345" s="4">
        <f>January!E1345+February!E1345+March!E1345+April!E1345+May!E1345+June!E1345+July!E1345+August!E1345+September!E1345+October!E1345+November!E1345+December!E1345</f>
        <v>124</v>
      </c>
      <c r="F1345" s="4">
        <f>January!F1345+February!F1345+March!F1345+April!F1345+May!F1345+June!F1345+July!F1345+August!F1345+September!F1345+October!F1345+November!F1345+December!F1345</f>
        <v>744</v>
      </c>
      <c r="G1345" s="4">
        <f>January!G1345+February!G1345+March!G1345+April!G1345+May!G1345+June!G1345+July!G1345+August!G1345+September!G1345+October!G1345+November!G1345+December!G1345</f>
        <v>2</v>
      </c>
    </row>
    <row r="1346" spans="1:7" ht="30" customHeight="1" x14ac:dyDescent="0.25">
      <c r="A1346" s="19" t="s">
        <v>80</v>
      </c>
      <c r="B1346" s="11" t="s">
        <v>26</v>
      </c>
      <c r="C1346" s="3">
        <f>January!C1346+February!C1346+March!C1346+April!C1346+May!C1346+June!C1346+July!C1346+August!C1346+September!C1346+October!C1346+November!C1346+December!C1346</f>
        <v>0</v>
      </c>
      <c r="D1346" s="3">
        <f>January!D1346+February!D1346+March!D1346+April!D1346+May!D1346+June!D1346+July!D1346+August!D1346+September!D1346+October!D1346+November!D1346+December!D1346</f>
        <v>0</v>
      </c>
      <c r="E1346" s="3">
        <f>January!E1346+February!E1346+March!E1346+April!E1346+May!E1346+June!E1346+July!E1346+August!E1346+September!E1346+October!E1346+November!E1346+December!E1346</f>
        <v>0</v>
      </c>
      <c r="F1346" s="3">
        <f>January!F1346+February!F1346+March!F1346+April!F1346+May!F1346+June!F1346+July!F1346+August!F1346+September!F1346+October!F1346+November!F1346+December!F1346</f>
        <v>0</v>
      </c>
      <c r="G1346" s="3">
        <f>January!G1346+February!G1346+March!G1346+April!G1346+May!G1346+June!G1346+July!G1346+August!G1346+September!G1346+October!G1346+November!G1346+December!G1346</f>
        <v>0</v>
      </c>
    </row>
    <row r="1347" spans="1:7" ht="30" customHeight="1" x14ac:dyDescent="0.25">
      <c r="A1347" s="20" t="s">
        <v>80</v>
      </c>
      <c r="B1347" s="12" t="s">
        <v>27</v>
      </c>
      <c r="C1347" s="4">
        <f>January!C1347+February!C1347+March!C1347+April!C1347+May!C1347+June!C1347+July!C1347+August!C1347+September!C1347+October!C1347+November!C1347+December!C1347</f>
        <v>0</v>
      </c>
      <c r="D1347" s="4">
        <f>January!D1347+February!D1347+March!D1347+April!D1347+May!D1347+June!D1347+July!D1347+August!D1347+September!D1347+October!D1347+November!D1347+December!D1347</f>
        <v>0</v>
      </c>
      <c r="E1347" s="4">
        <f>January!E1347+February!E1347+March!E1347+April!E1347+May!E1347+June!E1347+July!E1347+August!E1347+September!E1347+October!E1347+November!E1347+December!E1347</f>
        <v>0</v>
      </c>
      <c r="F1347" s="4">
        <f>January!F1347+February!F1347+March!F1347+April!F1347+May!F1347+June!F1347+July!F1347+August!F1347+September!F1347+October!F1347+November!F1347+December!F1347</f>
        <v>0</v>
      </c>
      <c r="G1347" s="4">
        <f>January!G1347+February!G1347+March!G1347+April!G1347+May!G1347+June!G1347+July!G1347+August!G1347+September!G1347+October!G1347+November!G1347+December!G1347</f>
        <v>0</v>
      </c>
    </row>
    <row r="1348" spans="1:7" ht="30" customHeight="1" x14ac:dyDescent="0.25">
      <c r="A1348" s="19" t="s">
        <v>80</v>
      </c>
      <c r="B1348" s="11" t="s">
        <v>28</v>
      </c>
      <c r="C1348" s="3">
        <f>January!C1348+February!C1348+March!C1348+April!C1348+May!C1348+June!C1348+July!C1348+August!C1348+September!C1348+October!C1348+November!C1348+December!C1348</f>
        <v>0</v>
      </c>
      <c r="D1348" s="3">
        <f>January!D1348+February!D1348+March!D1348+April!D1348+May!D1348+June!D1348+July!D1348+August!D1348+September!D1348+October!D1348+November!D1348+December!D1348</f>
        <v>0</v>
      </c>
      <c r="E1348" s="3">
        <f>January!E1348+February!E1348+March!E1348+April!E1348+May!E1348+June!E1348+July!E1348+August!E1348+September!E1348+October!E1348+November!E1348+December!E1348</f>
        <v>0</v>
      </c>
      <c r="F1348" s="3">
        <f>January!F1348+February!F1348+March!F1348+April!F1348+May!F1348+June!F1348+July!F1348+August!F1348+September!F1348+October!F1348+November!F1348+December!F1348</f>
        <v>0</v>
      </c>
      <c r="G1348" s="3">
        <f>January!G1348+February!G1348+March!G1348+April!G1348+May!G1348+June!G1348+July!G1348+August!G1348+September!G1348+October!G1348+November!G1348+December!G1348</f>
        <v>0</v>
      </c>
    </row>
    <row r="1349" spans="1:7" ht="30" customHeight="1" x14ac:dyDescent="0.25">
      <c r="A1349" s="20" t="s">
        <v>80</v>
      </c>
      <c r="B1349" s="12" t="s">
        <v>29</v>
      </c>
      <c r="C1349" s="4">
        <f>January!C1349+February!C1349+March!C1349+April!C1349+May!C1349+June!C1349+July!C1349+August!C1349+September!C1349+October!C1349+November!C1349+December!C1349</f>
        <v>0</v>
      </c>
      <c r="D1349" s="4">
        <f>January!D1349+February!D1349+March!D1349+April!D1349+May!D1349+June!D1349+July!D1349+August!D1349+September!D1349+October!D1349+November!D1349+December!D1349</f>
        <v>0</v>
      </c>
      <c r="E1349" s="4">
        <f>January!E1349+February!E1349+March!E1349+April!E1349+May!E1349+June!E1349+July!E1349+August!E1349+September!E1349+October!E1349+November!E1349+December!E1349</f>
        <v>0</v>
      </c>
      <c r="F1349" s="4">
        <f>January!F1349+February!F1349+March!F1349+April!F1349+May!F1349+June!F1349+July!F1349+August!F1349+September!F1349+October!F1349+November!F1349+December!F1349</f>
        <v>0</v>
      </c>
      <c r="G1349" s="4">
        <f>January!G1349+February!G1349+March!G1349+April!G1349+May!G1349+June!G1349+July!G1349+August!G1349+September!G1349+October!G1349+November!G1349+December!G1349</f>
        <v>0</v>
      </c>
    </row>
    <row r="1350" spans="1:7" ht="30" customHeight="1" x14ac:dyDescent="0.25">
      <c r="A1350" s="19" t="s">
        <v>80</v>
      </c>
      <c r="B1350" s="11" t="s">
        <v>30</v>
      </c>
      <c r="C1350" s="3">
        <f>January!C1350+February!C1350+March!C1350+April!C1350+May!C1350+June!C1350+July!C1350+August!C1350+September!C1350+October!C1350+November!C1350+December!C1350</f>
        <v>0</v>
      </c>
      <c r="D1350" s="3">
        <f>January!D1350+February!D1350+March!D1350+April!D1350+May!D1350+June!D1350+July!D1350+August!D1350+September!D1350+October!D1350+November!D1350+December!D1350</f>
        <v>0</v>
      </c>
      <c r="E1350" s="3">
        <f>January!E1350+February!E1350+March!E1350+April!E1350+May!E1350+June!E1350+July!E1350+August!E1350+September!E1350+October!E1350+November!E1350+December!E1350</f>
        <v>0</v>
      </c>
      <c r="F1350" s="3">
        <f>January!F1350+February!F1350+March!F1350+April!F1350+May!F1350+June!F1350+July!F1350+August!F1350+September!F1350+October!F1350+November!F1350+December!F1350</f>
        <v>0</v>
      </c>
      <c r="G1350" s="3">
        <f>January!G1350+February!G1350+March!G1350+April!G1350+May!G1350+June!G1350+July!G1350+August!G1350+September!G1350+October!G1350+November!G1350+December!G1350</f>
        <v>0</v>
      </c>
    </row>
    <row r="1351" spans="1:7" ht="30" customHeight="1" x14ac:dyDescent="0.25">
      <c r="A1351" s="20" t="s">
        <v>80</v>
      </c>
      <c r="B1351" s="12" t="s">
        <v>31</v>
      </c>
      <c r="C1351" s="4">
        <f>January!C1351+February!C1351+March!C1351+April!C1351+May!C1351+June!C1351+July!C1351+August!C1351+September!C1351+October!C1351+November!C1351+December!C1351</f>
        <v>0</v>
      </c>
      <c r="D1351" s="4">
        <f>January!D1351+February!D1351+March!D1351+April!D1351+May!D1351+June!D1351+July!D1351+August!D1351+September!D1351+October!D1351+November!D1351+December!D1351</f>
        <v>0</v>
      </c>
      <c r="E1351" s="4">
        <f>January!E1351+February!E1351+March!E1351+April!E1351+May!E1351+June!E1351+July!E1351+August!E1351+September!E1351+October!E1351+November!E1351+December!E1351</f>
        <v>0</v>
      </c>
      <c r="F1351" s="4">
        <f>January!F1351+February!F1351+March!F1351+April!F1351+May!F1351+June!F1351+July!F1351+August!F1351+September!F1351+October!F1351+November!F1351+December!F1351</f>
        <v>0</v>
      </c>
      <c r="G1351" s="4">
        <f>January!G1351+February!G1351+March!G1351+April!G1351+May!G1351+June!G1351+July!G1351+August!G1351+September!G1351+October!G1351+November!G1351+December!G1351</f>
        <v>0</v>
      </c>
    </row>
    <row r="1352" spans="1:7" ht="30" customHeight="1" x14ac:dyDescent="0.25">
      <c r="A1352" s="19" t="s">
        <v>80</v>
      </c>
      <c r="B1352" s="11" t="s">
        <v>32</v>
      </c>
      <c r="C1352" s="3">
        <f>January!C1352+February!C1352+March!C1352+April!C1352+May!C1352+June!C1352+July!C1352+August!C1352+September!C1352+October!C1352+November!C1352+December!C1352</f>
        <v>0</v>
      </c>
      <c r="D1352" s="3">
        <f>January!D1352+February!D1352+March!D1352+April!D1352+May!D1352+June!D1352+July!D1352+August!D1352+September!D1352+October!D1352+November!D1352+December!D1352</f>
        <v>0</v>
      </c>
      <c r="E1352" s="3">
        <f>January!E1352+February!E1352+March!E1352+April!E1352+May!E1352+June!E1352+July!E1352+August!E1352+September!E1352+October!E1352+November!E1352+December!E1352</f>
        <v>0</v>
      </c>
      <c r="F1352" s="3">
        <f>January!F1352+February!F1352+March!F1352+April!F1352+May!F1352+June!F1352+July!F1352+August!F1352+September!F1352+October!F1352+November!F1352+December!F1352</f>
        <v>0</v>
      </c>
      <c r="G1352" s="3">
        <f>January!G1352+February!G1352+March!G1352+April!G1352+May!G1352+June!G1352+July!G1352+August!G1352+September!G1352+October!G1352+November!G1352+December!G1352</f>
        <v>0</v>
      </c>
    </row>
    <row r="1353" spans="1:7" ht="30" customHeight="1" x14ac:dyDescent="0.25">
      <c r="A1353" s="20" t="s">
        <v>80</v>
      </c>
      <c r="B1353" s="12" t="s">
        <v>33</v>
      </c>
      <c r="C1353" s="4">
        <f>January!C1353+February!C1353+March!C1353+April!C1353+May!C1353+June!C1353+July!C1353+August!C1353+September!C1353+October!C1353+November!C1353+December!C1353</f>
        <v>78</v>
      </c>
      <c r="D1353" s="4">
        <f>January!D1353+February!D1353+March!D1353+April!D1353+May!D1353+June!D1353+July!D1353+August!D1353+September!D1353+October!D1353+November!D1353+December!D1353</f>
        <v>53</v>
      </c>
      <c r="E1353" s="4">
        <f>January!E1353+February!E1353+March!E1353+April!E1353+May!E1353+June!E1353+July!E1353+August!E1353+September!E1353+October!E1353+November!E1353+December!E1353</f>
        <v>5</v>
      </c>
      <c r="F1353" s="4">
        <f>January!F1353+February!F1353+March!F1353+April!F1353+May!F1353+June!F1353+July!F1353+August!F1353+September!F1353+October!F1353+November!F1353+December!F1353</f>
        <v>20</v>
      </c>
      <c r="G1353" s="4">
        <f>January!G1353+February!G1353+March!G1353+April!G1353+May!G1353+June!G1353+July!G1353+August!G1353+September!G1353+October!G1353+November!G1353+December!G1353</f>
        <v>0</v>
      </c>
    </row>
    <row r="1354" spans="1:7" ht="30" customHeight="1" x14ac:dyDescent="0.25">
      <c r="A1354" s="19" t="s">
        <v>80</v>
      </c>
      <c r="B1354" s="11" t="s">
        <v>34</v>
      </c>
      <c r="C1354" s="3">
        <f>January!C1354+February!C1354+March!C1354+April!C1354+May!C1354+June!C1354+July!C1354+August!C1354+September!C1354+October!C1354+November!C1354+December!C1354</f>
        <v>0</v>
      </c>
      <c r="D1354" s="3">
        <f>January!D1354+February!D1354+March!D1354+April!D1354+May!D1354+June!D1354+July!D1354+August!D1354+September!D1354+October!D1354+November!D1354+December!D1354</f>
        <v>0</v>
      </c>
      <c r="E1354" s="3">
        <f>January!E1354+February!E1354+March!E1354+April!E1354+May!E1354+June!E1354+July!E1354+August!E1354+September!E1354+October!E1354+November!E1354+December!E1354</f>
        <v>0</v>
      </c>
      <c r="F1354" s="3">
        <f>January!F1354+February!F1354+March!F1354+April!F1354+May!F1354+June!F1354+July!F1354+August!F1354+September!F1354+October!F1354+November!F1354+December!F1354</f>
        <v>0</v>
      </c>
      <c r="G1354" s="3">
        <f>January!G1354+February!G1354+March!G1354+April!G1354+May!G1354+June!G1354+July!G1354+August!G1354+September!G1354+October!G1354+November!G1354+December!G1354</f>
        <v>0</v>
      </c>
    </row>
    <row r="1355" spans="1:7" ht="30" customHeight="1" x14ac:dyDescent="0.25">
      <c r="A1355" s="20" t="s">
        <v>80</v>
      </c>
      <c r="B1355" s="12" t="s">
        <v>35</v>
      </c>
      <c r="C1355" s="4">
        <f>January!C1355+February!C1355+March!C1355+April!C1355+May!C1355+June!C1355+July!C1355+August!C1355+September!C1355+October!C1355+November!C1355+December!C1355</f>
        <v>12</v>
      </c>
      <c r="D1355" s="4">
        <f>January!D1355+February!D1355+March!D1355+April!D1355+May!D1355+June!D1355+July!D1355+August!D1355+September!D1355+October!D1355+November!D1355+December!D1355</f>
        <v>10</v>
      </c>
      <c r="E1355" s="4">
        <f>January!E1355+February!E1355+March!E1355+April!E1355+May!E1355+June!E1355+July!E1355+August!E1355+September!E1355+October!E1355+November!E1355+December!E1355</f>
        <v>1</v>
      </c>
      <c r="F1355" s="4">
        <f>January!F1355+February!F1355+March!F1355+April!F1355+May!F1355+June!F1355+July!F1355+August!F1355+September!F1355+October!F1355+November!F1355+December!F1355</f>
        <v>0</v>
      </c>
      <c r="G1355" s="4">
        <f>January!G1355+February!G1355+March!G1355+April!G1355+May!G1355+June!G1355+July!G1355+August!G1355+September!G1355+October!G1355+November!G1355+December!G1355</f>
        <v>1</v>
      </c>
    </row>
    <row r="1356" spans="1:7" ht="30" customHeight="1" x14ac:dyDescent="0.25">
      <c r="A1356" s="19" t="s">
        <v>80</v>
      </c>
      <c r="B1356" s="11" t="s">
        <v>36</v>
      </c>
      <c r="C1356" s="3">
        <f>January!C1356+February!C1356+March!C1356+April!C1356+May!C1356+June!C1356+July!C1356+August!C1356+September!C1356+October!C1356+November!C1356+December!C1356</f>
        <v>54</v>
      </c>
      <c r="D1356" s="3">
        <f>January!D1356+February!D1356+March!D1356+April!D1356+May!D1356+June!D1356+July!D1356+August!D1356+September!D1356+October!D1356+November!D1356+December!D1356</f>
        <v>36</v>
      </c>
      <c r="E1356" s="3">
        <f>January!E1356+February!E1356+March!E1356+April!E1356+May!E1356+June!E1356+July!E1356+August!E1356+September!E1356+October!E1356+November!E1356+December!E1356</f>
        <v>5</v>
      </c>
      <c r="F1356" s="3">
        <f>January!F1356+February!F1356+March!F1356+April!F1356+May!F1356+June!F1356+July!F1356+August!F1356+September!F1356+October!F1356+November!F1356+December!F1356</f>
        <v>12</v>
      </c>
      <c r="G1356" s="3">
        <f>January!G1356+February!G1356+March!G1356+April!G1356+May!G1356+June!G1356+July!G1356+August!G1356+September!G1356+October!G1356+November!G1356+December!G1356</f>
        <v>1</v>
      </c>
    </row>
    <row r="1357" spans="1:7" ht="30" customHeight="1" x14ac:dyDescent="0.25">
      <c r="A1357" s="20" t="s">
        <v>80</v>
      </c>
      <c r="B1357" s="12" t="s">
        <v>37</v>
      </c>
      <c r="C1357" s="4">
        <f>January!C1357+February!C1357+March!C1357+April!C1357+May!C1357+June!C1357+July!C1357+August!C1357+September!C1357+October!C1357+November!C1357+December!C1357</f>
        <v>0</v>
      </c>
      <c r="D1357" s="4">
        <f>January!D1357+February!D1357+March!D1357+April!D1357+May!D1357+June!D1357+July!D1357+August!D1357+September!D1357+October!D1357+November!D1357+December!D1357</f>
        <v>0</v>
      </c>
      <c r="E1357" s="4">
        <f>January!E1357+February!E1357+March!E1357+April!E1357+May!E1357+June!E1357+July!E1357+August!E1357+September!E1357+October!E1357+November!E1357+December!E1357</f>
        <v>0</v>
      </c>
      <c r="F1357" s="4">
        <f>January!F1357+February!F1357+March!F1357+April!F1357+May!F1357+June!F1357+July!F1357+August!F1357+September!F1357+October!F1357+November!F1357+December!F1357</f>
        <v>0</v>
      </c>
      <c r="G1357" s="4">
        <f>January!G1357+February!G1357+March!G1357+April!G1357+May!G1357+June!G1357+July!G1357+August!G1357+September!G1357+October!G1357+November!G1357+December!G1357</f>
        <v>0</v>
      </c>
    </row>
    <row r="1358" spans="1:7" ht="30" customHeight="1" x14ac:dyDescent="0.25">
      <c r="A1358" s="19" t="s">
        <v>80</v>
      </c>
      <c r="B1358" s="11" t="s">
        <v>38</v>
      </c>
      <c r="C1358" s="3">
        <f>January!C1358+February!C1358+March!C1358+April!C1358+May!C1358+June!C1358+July!C1358+August!C1358+September!C1358+October!C1358+November!C1358+December!C1358</f>
        <v>44</v>
      </c>
      <c r="D1358" s="3">
        <f>January!D1358+February!D1358+March!D1358+April!D1358+May!D1358+June!D1358+July!D1358+August!D1358+September!D1358+October!D1358+November!D1358+December!D1358</f>
        <v>35</v>
      </c>
      <c r="E1358" s="3">
        <f>January!E1358+February!E1358+March!E1358+April!E1358+May!E1358+June!E1358+July!E1358+August!E1358+September!E1358+October!E1358+November!E1358+December!E1358</f>
        <v>6</v>
      </c>
      <c r="F1358" s="3">
        <f>January!F1358+February!F1358+March!F1358+April!F1358+May!F1358+June!F1358+July!F1358+August!F1358+September!F1358+October!F1358+November!F1358+December!F1358</f>
        <v>3</v>
      </c>
      <c r="G1358" s="3">
        <f>January!G1358+February!G1358+March!G1358+April!G1358+May!G1358+June!G1358+July!G1358+August!G1358+September!G1358+October!G1358+November!G1358+December!G1358</f>
        <v>0</v>
      </c>
    </row>
    <row r="1359" spans="1:7" ht="30" customHeight="1" x14ac:dyDescent="0.25">
      <c r="A1359" s="20" t="s">
        <v>80</v>
      </c>
      <c r="B1359" s="12" t="s">
        <v>39</v>
      </c>
      <c r="C1359" s="4">
        <f>January!C1359+February!C1359+March!C1359+April!C1359+May!C1359+June!C1359+July!C1359+August!C1359+September!C1359+October!C1359+November!C1359+December!C1359</f>
        <v>0</v>
      </c>
      <c r="D1359" s="4">
        <f>January!D1359+February!D1359+March!D1359+April!D1359+May!D1359+June!D1359+July!D1359+August!D1359+September!D1359+October!D1359+November!D1359+December!D1359</f>
        <v>0</v>
      </c>
      <c r="E1359" s="4">
        <f>January!E1359+February!E1359+March!E1359+April!E1359+May!E1359+June!E1359+July!E1359+August!E1359+September!E1359+October!E1359+November!E1359+December!E1359</f>
        <v>0</v>
      </c>
      <c r="F1359" s="4">
        <f>January!F1359+February!F1359+March!F1359+April!F1359+May!F1359+June!F1359+July!F1359+August!F1359+September!F1359+October!F1359+November!F1359+December!F1359</f>
        <v>0</v>
      </c>
      <c r="G1359" s="4">
        <f>January!G1359+February!G1359+March!G1359+April!G1359+May!G1359+June!G1359+July!G1359+August!G1359+September!G1359+October!G1359+November!G1359+December!G1359</f>
        <v>0</v>
      </c>
    </row>
    <row r="1360" spans="1:7" ht="30" customHeight="1" x14ac:dyDescent="0.25">
      <c r="A1360" s="19" t="s">
        <v>80</v>
      </c>
      <c r="B1360" s="11" t="s">
        <v>40</v>
      </c>
      <c r="C1360" s="3">
        <f>January!C1360+February!C1360+March!C1360+April!C1360+May!C1360+June!C1360+July!C1360+August!C1360+September!C1360+October!C1360+November!C1360+December!C1360</f>
        <v>0</v>
      </c>
      <c r="D1360" s="3">
        <f>January!D1360+February!D1360+March!D1360+April!D1360+May!D1360+June!D1360+July!D1360+August!D1360+September!D1360+October!D1360+November!D1360+December!D1360</f>
        <v>0</v>
      </c>
      <c r="E1360" s="3">
        <f>January!E1360+February!E1360+March!E1360+April!E1360+May!E1360+June!E1360+July!E1360+August!E1360+September!E1360+October!E1360+November!E1360+December!E1360</f>
        <v>0</v>
      </c>
      <c r="F1360" s="3">
        <f>January!F1360+February!F1360+March!F1360+April!F1360+May!F1360+June!F1360+July!F1360+August!F1360+September!F1360+October!F1360+November!F1360+December!F1360</f>
        <v>0</v>
      </c>
      <c r="G1360" s="3">
        <f>January!G1360+February!G1360+March!G1360+April!G1360+May!G1360+June!G1360+July!G1360+August!G1360+September!G1360+October!G1360+November!G1360+December!G1360</f>
        <v>0</v>
      </c>
    </row>
    <row r="1361" spans="1:7" ht="30" customHeight="1" x14ac:dyDescent="0.25">
      <c r="A1361" s="20" t="s">
        <v>80</v>
      </c>
      <c r="B1361" s="12" t="s">
        <v>41</v>
      </c>
      <c r="C1361" s="4">
        <f>January!C1361+February!C1361+March!C1361+April!C1361+May!C1361+June!C1361+July!C1361+August!C1361+September!C1361+October!C1361+November!C1361+December!C1361</f>
        <v>0</v>
      </c>
      <c r="D1361" s="4">
        <f>January!D1361+February!D1361+March!D1361+April!D1361+May!D1361+June!D1361+July!D1361+August!D1361+September!D1361+October!D1361+November!D1361+December!D1361</f>
        <v>0</v>
      </c>
      <c r="E1361" s="4">
        <f>January!E1361+February!E1361+March!E1361+April!E1361+May!E1361+June!E1361+July!E1361+August!E1361+September!E1361+October!E1361+November!E1361+December!E1361</f>
        <v>0</v>
      </c>
      <c r="F1361" s="4">
        <f>January!F1361+February!F1361+March!F1361+April!F1361+May!F1361+June!F1361+July!F1361+August!F1361+September!F1361+October!F1361+November!F1361+December!F1361</f>
        <v>0</v>
      </c>
      <c r="G1361" s="4">
        <f>January!G1361+February!G1361+March!G1361+April!G1361+May!G1361+June!G1361+July!G1361+August!G1361+September!G1361+October!G1361+November!G1361+December!G1361</f>
        <v>0</v>
      </c>
    </row>
    <row r="1362" spans="1:7" ht="30" customHeight="1" x14ac:dyDescent="0.25">
      <c r="A1362" s="19" t="s">
        <v>80</v>
      </c>
      <c r="B1362" s="11" t="s">
        <v>42</v>
      </c>
      <c r="C1362" s="3">
        <f>January!C1362+February!C1362+March!C1362+April!C1362+May!C1362+June!C1362+July!C1362+August!C1362+September!C1362+October!C1362+November!C1362+December!C1362</f>
        <v>0</v>
      </c>
      <c r="D1362" s="3">
        <f>January!D1362+February!D1362+March!D1362+April!D1362+May!D1362+June!D1362+July!D1362+August!D1362+September!D1362+October!D1362+November!D1362+December!D1362</f>
        <v>0</v>
      </c>
      <c r="E1362" s="3">
        <f>January!E1362+February!E1362+March!E1362+April!E1362+May!E1362+June!E1362+July!E1362+August!E1362+September!E1362+October!E1362+November!E1362+December!E1362</f>
        <v>0</v>
      </c>
      <c r="F1362" s="3">
        <f>January!F1362+February!F1362+March!F1362+April!F1362+May!F1362+June!F1362+July!F1362+August!F1362+September!F1362+October!F1362+November!F1362+December!F1362</f>
        <v>0</v>
      </c>
      <c r="G1362" s="3">
        <f>January!G1362+February!G1362+March!G1362+April!G1362+May!G1362+June!G1362+July!G1362+August!G1362+September!G1362+October!G1362+November!G1362+December!G1362</f>
        <v>0</v>
      </c>
    </row>
    <row r="1363" spans="1:7" ht="30" customHeight="1" x14ac:dyDescent="0.25">
      <c r="A1363" s="20" t="s">
        <v>80</v>
      </c>
      <c r="B1363" s="12" t="s">
        <v>43</v>
      </c>
      <c r="C1363" s="4">
        <f>January!C1363+February!C1363+March!C1363+April!C1363+May!C1363+June!C1363+July!C1363+August!C1363+September!C1363+October!C1363+November!C1363+December!C1363</f>
        <v>0</v>
      </c>
      <c r="D1363" s="4">
        <f>January!D1363+February!D1363+March!D1363+April!D1363+May!D1363+June!D1363+July!D1363+August!D1363+September!D1363+October!D1363+November!D1363+December!D1363</f>
        <v>0</v>
      </c>
      <c r="E1363" s="4">
        <f>January!E1363+February!E1363+March!E1363+April!E1363+May!E1363+June!E1363+July!E1363+August!E1363+September!E1363+October!E1363+November!E1363+December!E1363</f>
        <v>0</v>
      </c>
      <c r="F1363" s="4">
        <f>January!F1363+February!F1363+March!F1363+April!F1363+May!F1363+June!F1363+July!F1363+August!F1363+September!F1363+October!F1363+November!F1363+December!F1363</f>
        <v>0</v>
      </c>
      <c r="G1363" s="4">
        <f>January!G1363+February!G1363+March!G1363+April!G1363+May!G1363+June!G1363+July!G1363+August!G1363+September!G1363+October!G1363+November!G1363+December!G1363</f>
        <v>0</v>
      </c>
    </row>
    <row r="1364" spans="1:7" ht="30" customHeight="1" x14ac:dyDescent="0.25">
      <c r="A1364" s="19" t="s">
        <v>80</v>
      </c>
      <c r="B1364" s="11" t="s">
        <v>44</v>
      </c>
      <c r="C1364" s="3">
        <f>January!C1364+February!C1364+March!C1364+April!C1364+May!C1364+June!C1364+July!C1364+August!C1364+September!C1364+October!C1364+November!C1364+December!C1364</f>
        <v>0</v>
      </c>
      <c r="D1364" s="3">
        <f>January!D1364+February!D1364+March!D1364+April!D1364+May!D1364+June!D1364+July!D1364+August!D1364+September!D1364+October!D1364+November!D1364+December!D1364</f>
        <v>0</v>
      </c>
      <c r="E1364" s="3">
        <f>January!E1364+February!E1364+March!E1364+April!E1364+May!E1364+June!E1364+July!E1364+August!E1364+September!E1364+October!E1364+November!E1364+December!E1364</f>
        <v>0</v>
      </c>
      <c r="F1364" s="3">
        <f>January!F1364+February!F1364+March!F1364+April!F1364+May!F1364+June!F1364+July!F1364+August!F1364+September!F1364+October!F1364+November!F1364+December!F1364</f>
        <v>0</v>
      </c>
      <c r="G1364" s="3">
        <f>January!G1364+February!G1364+March!G1364+April!G1364+May!G1364+June!G1364+July!G1364+August!G1364+September!G1364+October!G1364+November!G1364+December!G1364</f>
        <v>0</v>
      </c>
    </row>
    <row r="1365" spans="1:7" ht="30" customHeight="1" x14ac:dyDescent="0.25">
      <c r="A1365" s="20" t="s">
        <v>80</v>
      </c>
      <c r="B1365" s="12" t="s">
        <v>45</v>
      </c>
      <c r="C1365" s="4">
        <f>January!C1365+February!C1365+March!C1365+April!C1365+May!C1365+June!C1365+July!C1365+August!C1365+September!C1365+October!C1365+November!C1365+December!C1365</f>
        <v>0</v>
      </c>
      <c r="D1365" s="4">
        <f>January!D1365+February!D1365+March!D1365+April!D1365+May!D1365+June!D1365+July!D1365+August!D1365+September!D1365+October!D1365+November!D1365+December!D1365</f>
        <v>0</v>
      </c>
      <c r="E1365" s="4">
        <f>January!E1365+February!E1365+March!E1365+April!E1365+May!E1365+June!E1365+July!E1365+August!E1365+September!E1365+October!E1365+November!E1365+December!E1365</f>
        <v>0</v>
      </c>
      <c r="F1365" s="4">
        <f>January!F1365+February!F1365+March!F1365+April!F1365+May!F1365+June!F1365+July!F1365+August!F1365+September!F1365+October!F1365+November!F1365+December!F1365</f>
        <v>0</v>
      </c>
      <c r="G1365" s="4">
        <f>January!G1365+February!G1365+March!G1365+April!G1365+May!G1365+June!G1365+July!G1365+August!G1365+September!G1365+October!G1365+November!G1365+December!G1365</f>
        <v>0</v>
      </c>
    </row>
    <row r="1366" spans="1:7" ht="30" customHeight="1" x14ac:dyDescent="0.25">
      <c r="A1366" s="19" t="s">
        <v>80</v>
      </c>
      <c r="B1366" s="11" t="s">
        <v>46</v>
      </c>
      <c r="C1366" s="3">
        <f>January!C1366+February!C1366+March!C1366+April!C1366+May!C1366+June!C1366+July!C1366+August!C1366+September!C1366+October!C1366+November!C1366+December!C1366</f>
        <v>6</v>
      </c>
      <c r="D1366" s="3">
        <f>January!D1366+February!D1366+March!D1366+April!D1366+May!D1366+June!D1366+July!D1366+August!D1366+September!D1366+October!D1366+November!D1366+December!D1366</f>
        <v>0</v>
      </c>
      <c r="E1366" s="3">
        <f>January!E1366+February!E1366+March!E1366+April!E1366+May!E1366+June!E1366+July!E1366+August!E1366+September!E1366+October!E1366+November!E1366+December!E1366</f>
        <v>0</v>
      </c>
      <c r="F1366" s="3">
        <f>January!F1366+February!F1366+March!F1366+April!F1366+May!F1366+June!F1366+July!F1366+August!F1366+September!F1366+October!F1366+November!F1366+December!F1366</f>
        <v>6</v>
      </c>
      <c r="G1366" s="3">
        <f>January!G1366+February!G1366+March!G1366+April!G1366+May!G1366+June!G1366+July!G1366+August!G1366+September!G1366+October!G1366+November!G1366+December!G1366</f>
        <v>0</v>
      </c>
    </row>
    <row r="1367" spans="1:7" ht="30" customHeight="1" x14ac:dyDescent="0.25">
      <c r="A1367" s="21" t="s">
        <v>81</v>
      </c>
      <c r="B1367" s="13" t="s">
        <v>8</v>
      </c>
      <c r="C1367" s="5">
        <f>January!C1367+February!C1367+March!C1367+April!C1367+May!C1367+June!C1367+July!C1367+August!C1367+September!C1367+October!C1367+November!C1367+December!C1367</f>
        <v>13783</v>
      </c>
      <c r="D1367" s="5">
        <f>January!D1367+February!D1367+March!D1367+April!D1367+May!D1367+June!D1367+July!D1367+August!D1367+September!D1367+October!D1367+November!D1367+December!D1367</f>
        <v>8368</v>
      </c>
      <c r="E1367" s="5">
        <f>January!E1367+February!E1367+March!E1367+April!E1367+May!E1367+June!E1367+July!E1367+August!E1367+September!E1367+October!E1367+November!E1367+December!E1367</f>
        <v>616</v>
      </c>
      <c r="F1367" s="5">
        <f>January!F1367+February!F1367+March!F1367+April!F1367+May!F1367+June!F1367+July!F1367+August!F1367+September!F1367+October!F1367+November!F1367+December!F1367</f>
        <v>4796</v>
      </c>
      <c r="G1367" s="5">
        <f>January!G1367+February!G1367+March!G1367+April!G1367+May!G1367+June!G1367+July!G1367+August!G1367+September!G1367+October!G1367+November!G1367+December!G1367</f>
        <v>3</v>
      </c>
    </row>
    <row r="1368" spans="1:7" ht="30" customHeight="1" x14ac:dyDescent="0.25">
      <c r="A1368" s="22" t="s">
        <v>81</v>
      </c>
      <c r="B1368" s="14" t="s">
        <v>9</v>
      </c>
      <c r="C1368" s="6">
        <f>January!C1368+February!C1368+March!C1368+April!C1368+May!C1368+June!C1368+July!C1368+August!C1368+September!C1368+October!C1368+November!C1368+December!C1368</f>
        <v>0</v>
      </c>
      <c r="D1368" s="6">
        <f>January!D1368+February!D1368+March!D1368+April!D1368+May!D1368+June!D1368+July!D1368+August!D1368+September!D1368+October!D1368+November!D1368+December!D1368</f>
        <v>0</v>
      </c>
      <c r="E1368" s="6">
        <f>January!E1368+February!E1368+March!E1368+April!E1368+May!E1368+June!E1368+July!E1368+August!E1368+September!E1368+October!E1368+November!E1368+December!E1368</f>
        <v>0</v>
      </c>
      <c r="F1368" s="6">
        <f>January!F1368+February!F1368+March!F1368+April!F1368+May!F1368+June!F1368+July!F1368+August!F1368+September!F1368+October!F1368+November!F1368+December!F1368</f>
        <v>0</v>
      </c>
      <c r="G1368" s="6">
        <f>January!G1368+February!G1368+March!G1368+April!G1368+May!G1368+June!G1368+July!G1368+August!G1368+September!G1368+October!G1368+November!G1368+December!G1368</f>
        <v>0</v>
      </c>
    </row>
    <row r="1369" spans="1:7" ht="30" customHeight="1" x14ac:dyDescent="0.25">
      <c r="A1369" s="21" t="s">
        <v>81</v>
      </c>
      <c r="B1369" s="13" t="s">
        <v>10</v>
      </c>
      <c r="C1369" s="5">
        <f>January!C1369+February!C1369+March!C1369+April!C1369+May!C1369+June!C1369+July!C1369+August!C1369+September!C1369+October!C1369+November!C1369+December!C1369</f>
        <v>0</v>
      </c>
      <c r="D1369" s="5">
        <f>January!D1369+February!D1369+March!D1369+April!D1369+May!D1369+June!D1369+July!D1369+August!D1369+September!D1369+October!D1369+November!D1369+December!D1369</f>
        <v>0</v>
      </c>
      <c r="E1369" s="5">
        <f>January!E1369+February!E1369+March!E1369+April!E1369+May!E1369+June!E1369+July!E1369+August!E1369+September!E1369+October!E1369+November!E1369+December!E1369</f>
        <v>0</v>
      </c>
      <c r="F1369" s="5">
        <f>January!F1369+February!F1369+March!F1369+April!F1369+May!F1369+June!F1369+July!F1369+August!F1369+September!F1369+October!F1369+November!F1369+December!F1369</f>
        <v>0</v>
      </c>
      <c r="G1369" s="5">
        <f>January!G1369+February!G1369+March!G1369+April!G1369+May!G1369+June!G1369+July!G1369+August!G1369+September!G1369+October!G1369+November!G1369+December!G1369</f>
        <v>0</v>
      </c>
    </row>
    <row r="1370" spans="1:7" ht="30" customHeight="1" x14ac:dyDescent="0.25">
      <c r="A1370" s="22" t="s">
        <v>81</v>
      </c>
      <c r="B1370" s="14" t="s">
        <v>11</v>
      </c>
      <c r="C1370" s="6">
        <f>January!C1370+February!C1370+March!C1370+April!C1370+May!C1370+June!C1370+July!C1370+August!C1370+September!C1370+October!C1370+November!C1370+December!C1370</f>
        <v>207</v>
      </c>
      <c r="D1370" s="6">
        <f>January!D1370+February!D1370+March!D1370+April!D1370+May!D1370+June!D1370+July!D1370+August!D1370+September!D1370+October!D1370+November!D1370+December!D1370</f>
        <v>168</v>
      </c>
      <c r="E1370" s="6">
        <f>January!E1370+February!E1370+March!E1370+April!E1370+May!E1370+June!E1370+July!E1370+August!E1370+September!E1370+October!E1370+November!E1370+December!E1370</f>
        <v>8</v>
      </c>
      <c r="F1370" s="6">
        <f>January!F1370+February!F1370+March!F1370+April!F1370+May!F1370+June!F1370+July!F1370+August!F1370+September!F1370+October!F1370+November!F1370+December!F1370</f>
        <v>31</v>
      </c>
      <c r="G1370" s="6">
        <f>January!G1370+February!G1370+March!G1370+April!G1370+May!G1370+June!G1370+July!G1370+August!G1370+September!G1370+October!G1370+November!G1370+December!G1370</f>
        <v>0</v>
      </c>
    </row>
    <row r="1371" spans="1:7" ht="30" customHeight="1" x14ac:dyDescent="0.25">
      <c r="A1371" s="21" t="s">
        <v>81</v>
      </c>
      <c r="B1371" s="13" t="s">
        <v>12</v>
      </c>
      <c r="C1371" s="5">
        <f>January!C1371+February!C1371+March!C1371+April!C1371+May!C1371+June!C1371+July!C1371+August!C1371+September!C1371+October!C1371+November!C1371+December!C1371</f>
        <v>229</v>
      </c>
      <c r="D1371" s="5">
        <f>January!D1371+February!D1371+March!D1371+April!D1371+May!D1371+June!D1371+July!D1371+August!D1371+September!D1371+October!D1371+November!D1371+December!D1371</f>
        <v>176</v>
      </c>
      <c r="E1371" s="5">
        <f>January!E1371+February!E1371+March!E1371+April!E1371+May!E1371+June!E1371+July!E1371+August!E1371+September!E1371+October!E1371+November!E1371+December!E1371</f>
        <v>4</v>
      </c>
      <c r="F1371" s="5">
        <f>January!F1371+February!F1371+March!F1371+April!F1371+May!F1371+June!F1371+July!F1371+August!F1371+September!F1371+October!F1371+November!F1371+December!F1371</f>
        <v>47</v>
      </c>
      <c r="G1371" s="5">
        <f>January!G1371+February!G1371+March!G1371+April!G1371+May!G1371+June!G1371+July!G1371+August!G1371+September!G1371+October!G1371+November!G1371+December!G1371</f>
        <v>2</v>
      </c>
    </row>
    <row r="1372" spans="1:7" ht="30" customHeight="1" x14ac:dyDescent="0.25">
      <c r="A1372" s="22" t="s">
        <v>81</v>
      </c>
      <c r="B1372" s="14" t="s">
        <v>13</v>
      </c>
      <c r="C1372" s="6">
        <f>January!C1372+February!C1372+March!C1372+April!C1372+May!C1372+June!C1372+July!C1372+August!C1372+September!C1372+October!C1372+November!C1372+December!C1372</f>
        <v>0</v>
      </c>
      <c r="D1372" s="6">
        <f>January!D1372+February!D1372+March!D1372+April!D1372+May!D1372+June!D1372+July!D1372+August!D1372+September!D1372+October!D1372+November!D1372+December!D1372</f>
        <v>0</v>
      </c>
      <c r="E1372" s="6">
        <f>January!E1372+February!E1372+March!E1372+April!E1372+May!E1372+June!E1372+July!E1372+August!E1372+September!E1372+October!E1372+November!E1372+December!E1372</f>
        <v>0</v>
      </c>
      <c r="F1372" s="6">
        <f>January!F1372+February!F1372+March!F1372+April!F1372+May!F1372+June!F1372+July!F1372+August!F1372+September!F1372+October!F1372+November!F1372+December!F1372</f>
        <v>0</v>
      </c>
      <c r="G1372" s="6">
        <f>January!G1372+February!G1372+March!G1372+April!G1372+May!G1372+June!G1372+July!G1372+August!G1372+September!G1372+October!G1372+November!G1372+December!G1372</f>
        <v>0</v>
      </c>
    </row>
    <row r="1373" spans="1:7" ht="30" customHeight="1" x14ac:dyDescent="0.25">
      <c r="A1373" s="21" t="s">
        <v>81</v>
      </c>
      <c r="B1373" s="13" t="s">
        <v>14</v>
      </c>
      <c r="C1373" s="5">
        <f>January!C1373+February!C1373+March!C1373+April!C1373+May!C1373+June!C1373+July!C1373+August!C1373+September!C1373+October!C1373+November!C1373+December!C1373</f>
        <v>12281</v>
      </c>
      <c r="D1373" s="5">
        <f>January!D1373+February!D1373+March!D1373+April!D1373+May!D1373+June!D1373+July!D1373+August!D1373+September!D1373+October!D1373+November!D1373+December!D1373</f>
        <v>7142</v>
      </c>
      <c r="E1373" s="5">
        <f>January!E1373+February!E1373+March!E1373+April!E1373+May!E1373+June!E1373+July!E1373+August!E1373+September!E1373+October!E1373+November!E1373+December!E1373</f>
        <v>583</v>
      </c>
      <c r="F1373" s="5">
        <f>January!F1373+February!F1373+March!F1373+April!F1373+May!F1373+June!F1373+July!F1373+August!F1373+September!F1373+October!F1373+November!F1373+December!F1373</f>
        <v>4554</v>
      </c>
      <c r="G1373" s="5">
        <f>January!G1373+February!G1373+March!G1373+April!G1373+May!G1373+June!G1373+July!G1373+August!G1373+September!G1373+October!G1373+November!G1373+December!G1373</f>
        <v>2</v>
      </c>
    </row>
    <row r="1374" spans="1:7" ht="30" customHeight="1" x14ac:dyDescent="0.25">
      <c r="A1374" s="22" t="s">
        <v>81</v>
      </c>
      <c r="B1374" s="14" t="s">
        <v>15</v>
      </c>
      <c r="C1374" s="6">
        <f>January!C1374+February!C1374+March!C1374+April!C1374+May!C1374+June!C1374+July!C1374+August!C1374+September!C1374+October!C1374+November!C1374+December!C1374</f>
        <v>0</v>
      </c>
      <c r="D1374" s="6">
        <f>January!D1374+February!D1374+March!D1374+April!D1374+May!D1374+June!D1374+July!D1374+August!D1374+September!D1374+October!D1374+November!D1374+December!D1374</f>
        <v>0</v>
      </c>
      <c r="E1374" s="6">
        <f>January!E1374+February!E1374+March!E1374+April!E1374+May!E1374+June!E1374+July!E1374+August!E1374+September!E1374+October!E1374+November!E1374+December!E1374</f>
        <v>0</v>
      </c>
      <c r="F1374" s="6">
        <f>January!F1374+February!F1374+March!F1374+April!F1374+May!F1374+June!F1374+July!F1374+August!F1374+September!F1374+October!F1374+November!F1374+December!F1374</f>
        <v>0</v>
      </c>
      <c r="G1374" s="6">
        <f>January!G1374+February!G1374+March!G1374+April!G1374+May!G1374+June!G1374+July!G1374+August!G1374+September!G1374+October!G1374+November!G1374+December!G1374</f>
        <v>0</v>
      </c>
    </row>
    <row r="1375" spans="1:7" ht="30" customHeight="1" x14ac:dyDescent="0.25">
      <c r="A1375" s="21" t="s">
        <v>81</v>
      </c>
      <c r="B1375" s="13" t="s">
        <v>16</v>
      </c>
      <c r="C1375" s="5">
        <f>January!C1375+February!C1375+March!C1375+April!C1375+May!C1375+June!C1375+July!C1375+August!C1375+September!C1375+October!C1375+November!C1375+December!C1375</f>
        <v>0</v>
      </c>
      <c r="D1375" s="5">
        <f>January!D1375+February!D1375+March!D1375+April!D1375+May!D1375+June!D1375+July!D1375+August!D1375+September!D1375+October!D1375+November!D1375+December!D1375</f>
        <v>0</v>
      </c>
      <c r="E1375" s="5">
        <f>January!E1375+February!E1375+March!E1375+April!E1375+May!E1375+June!E1375+July!E1375+August!E1375+September!E1375+October!E1375+November!E1375+December!E1375</f>
        <v>0</v>
      </c>
      <c r="F1375" s="5">
        <f>January!F1375+February!F1375+March!F1375+April!F1375+May!F1375+June!F1375+July!F1375+August!F1375+September!F1375+October!F1375+November!F1375+December!F1375</f>
        <v>0</v>
      </c>
      <c r="G1375" s="5">
        <f>January!G1375+February!G1375+March!G1375+April!G1375+May!G1375+June!G1375+July!G1375+August!G1375+September!G1375+October!G1375+November!G1375+December!G1375</f>
        <v>0</v>
      </c>
    </row>
    <row r="1376" spans="1:7" ht="30" customHeight="1" x14ac:dyDescent="0.25">
      <c r="A1376" s="22" t="s">
        <v>81</v>
      </c>
      <c r="B1376" s="14" t="s">
        <v>17</v>
      </c>
      <c r="C1376" s="6">
        <f>January!C1376+February!C1376+March!C1376+April!C1376+May!C1376+June!C1376+July!C1376+August!C1376+September!C1376+October!C1376+November!C1376+December!C1376</f>
        <v>0</v>
      </c>
      <c r="D1376" s="6">
        <f>January!D1376+February!D1376+March!D1376+April!D1376+May!D1376+June!D1376+July!D1376+August!D1376+September!D1376+October!D1376+November!D1376+December!D1376</f>
        <v>0</v>
      </c>
      <c r="E1376" s="6">
        <f>January!E1376+February!E1376+March!E1376+April!E1376+May!E1376+June!E1376+July!E1376+August!E1376+September!E1376+October!E1376+November!E1376+December!E1376</f>
        <v>0</v>
      </c>
      <c r="F1376" s="6">
        <f>January!F1376+February!F1376+March!F1376+April!F1376+May!F1376+June!F1376+July!F1376+August!F1376+September!F1376+October!F1376+November!F1376+December!F1376</f>
        <v>0</v>
      </c>
      <c r="G1376" s="6">
        <f>January!G1376+February!G1376+March!G1376+April!G1376+May!G1376+June!G1376+July!G1376+August!G1376+September!G1376+October!G1376+November!G1376+December!G1376</f>
        <v>0</v>
      </c>
    </row>
    <row r="1377" spans="1:7" ht="30" customHeight="1" x14ac:dyDescent="0.25">
      <c r="A1377" s="21" t="s">
        <v>81</v>
      </c>
      <c r="B1377" s="13" t="s">
        <v>18</v>
      </c>
      <c r="C1377" s="5">
        <f>January!C1377+February!C1377+March!C1377+April!C1377+May!C1377+June!C1377+July!C1377+August!C1377+September!C1377+October!C1377+November!C1377+December!C1377</f>
        <v>0</v>
      </c>
      <c r="D1377" s="5">
        <f>January!D1377+February!D1377+March!D1377+April!D1377+May!D1377+June!D1377+July!D1377+August!D1377+September!D1377+October!D1377+November!D1377+December!D1377</f>
        <v>0</v>
      </c>
      <c r="E1377" s="5">
        <f>January!E1377+February!E1377+March!E1377+April!E1377+May!E1377+June!E1377+July!E1377+August!E1377+September!E1377+October!E1377+November!E1377+December!E1377</f>
        <v>0</v>
      </c>
      <c r="F1377" s="5">
        <f>January!F1377+February!F1377+March!F1377+April!F1377+May!F1377+June!F1377+July!F1377+August!F1377+September!F1377+October!F1377+November!F1377+December!F1377</f>
        <v>0</v>
      </c>
      <c r="G1377" s="5">
        <f>January!G1377+February!G1377+March!G1377+April!G1377+May!G1377+June!G1377+July!G1377+August!G1377+September!G1377+October!G1377+November!G1377+December!G1377</f>
        <v>0</v>
      </c>
    </row>
    <row r="1378" spans="1:7" ht="30" customHeight="1" x14ac:dyDescent="0.25">
      <c r="A1378" s="22" t="s">
        <v>81</v>
      </c>
      <c r="B1378" s="14" t="s">
        <v>19</v>
      </c>
      <c r="C1378" s="6">
        <f>January!C1378+February!C1378+March!C1378+April!C1378+May!C1378+June!C1378+July!C1378+August!C1378+September!C1378+October!C1378+November!C1378+December!C1378</f>
        <v>0</v>
      </c>
      <c r="D1378" s="6">
        <f>January!D1378+February!D1378+March!D1378+April!D1378+May!D1378+June!D1378+July!D1378+August!D1378+September!D1378+October!D1378+November!D1378+December!D1378</f>
        <v>0</v>
      </c>
      <c r="E1378" s="6">
        <f>January!E1378+February!E1378+March!E1378+April!E1378+May!E1378+June!E1378+July!E1378+August!E1378+September!E1378+October!E1378+November!E1378+December!E1378</f>
        <v>0</v>
      </c>
      <c r="F1378" s="6">
        <f>January!F1378+February!F1378+March!F1378+April!F1378+May!F1378+June!F1378+July!F1378+August!F1378+September!F1378+October!F1378+November!F1378+December!F1378</f>
        <v>0</v>
      </c>
      <c r="G1378" s="6">
        <f>January!G1378+February!G1378+March!G1378+April!G1378+May!G1378+June!G1378+July!G1378+August!G1378+September!G1378+October!G1378+November!G1378+December!G1378</f>
        <v>0</v>
      </c>
    </row>
    <row r="1379" spans="1:7" ht="30" customHeight="1" x14ac:dyDescent="0.25">
      <c r="A1379" s="21" t="s">
        <v>81</v>
      </c>
      <c r="B1379" s="13" t="s">
        <v>20</v>
      </c>
      <c r="C1379" s="5">
        <f>January!C1379+February!C1379+March!C1379+April!C1379+May!C1379+June!C1379+July!C1379+August!C1379+September!C1379+October!C1379+November!C1379+December!C1379</f>
        <v>0</v>
      </c>
      <c r="D1379" s="5">
        <f>January!D1379+February!D1379+March!D1379+April!D1379+May!D1379+June!D1379+July!D1379+August!D1379+September!D1379+October!D1379+November!D1379+December!D1379</f>
        <v>0</v>
      </c>
      <c r="E1379" s="5">
        <f>January!E1379+February!E1379+March!E1379+April!E1379+May!E1379+June!E1379+July!E1379+August!E1379+September!E1379+October!E1379+November!E1379+December!E1379</f>
        <v>0</v>
      </c>
      <c r="F1379" s="5">
        <f>January!F1379+February!F1379+March!F1379+April!F1379+May!F1379+June!F1379+July!F1379+August!F1379+September!F1379+October!F1379+November!F1379+December!F1379</f>
        <v>0</v>
      </c>
      <c r="G1379" s="5">
        <f>January!G1379+February!G1379+March!G1379+April!G1379+May!G1379+June!G1379+July!G1379+August!G1379+September!G1379+October!G1379+November!G1379+December!G1379</f>
        <v>0</v>
      </c>
    </row>
    <row r="1380" spans="1:7" ht="30" customHeight="1" x14ac:dyDescent="0.25">
      <c r="A1380" s="22" t="s">
        <v>81</v>
      </c>
      <c r="B1380" s="14" t="s">
        <v>21</v>
      </c>
      <c r="C1380" s="6">
        <f>January!C1380+February!C1380+March!C1380+April!C1380+May!C1380+June!C1380+July!C1380+August!C1380+September!C1380+October!C1380+November!C1380+December!C1380</f>
        <v>0</v>
      </c>
      <c r="D1380" s="6">
        <f>January!D1380+February!D1380+March!D1380+April!D1380+May!D1380+June!D1380+July!D1380+August!D1380+September!D1380+October!D1380+November!D1380+December!D1380</f>
        <v>0</v>
      </c>
      <c r="E1380" s="6">
        <f>January!E1380+February!E1380+March!E1380+April!E1380+May!E1380+June!E1380+July!E1380+August!E1380+September!E1380+October!E1380+November!E1380+December!E1380</f>
        <v>0</v>
      </c>
      <c r="F1380" s="6">
        <f>January!F1380+February!F1380+March!F1380+April!F1380+May!F1380+June!F1380+July!F1380+August!F1380+September!F1380+October!F1380+November!F1380+December!F1380</f>
        <v>0</v>
      </c>
      <c r="G1380" s="6">
        <f>January!G1380+February!G1380+March!G1380+April!G1380+May!G1380+June!G1380+July!G1380+August!G1380+September!G1380+October!G1380+November!G1380+December!G1380</f>
        <v>0</v>
      </c>
    </row>
    <row r="1381" spans="1:7" ht="30" customHeight="1" x14ac:dyDescent="0.25">
      <c r="A1381" s="21" t="s">
        <v>81</v>
      </c>
      <c r="B1381" s="13" t="s">
        <v>22</v>
      </c>
      <c r="C1381" s="5">
        <f>January!C1381+February!C1381+March!C1381+April!C1381+May!C1381+June!C1381+July!C1381+August!C1381+September!C1381+October!C1381+November!C1381+December!C1381</f>
        <v>1</v>
      </c>
      <c r="D1381" s="5">
        <f>January!D1381+February!D1381+March!D1381+April!D1381+May!D1381+June!D1381+July!D1381+August!D1381+September!D1381+October!D1381+November!D1381+December!D1381</f>
        <v>1</v>
      </c>
      <c r="E1381" s="5">
        <f>January!E1381+February!E1381+March!E1381+April!E1381+May!E1381+June!E1381+July!E1381+August!E1381+September!E1381+October!E1381+November!E1381+December!E1381</f>
        <v>0</v>
      </c>
      <c r="F1381" s="5">
        <f>January!F1381+February!F1381+March!F1381+April!F1381+May!F1381+June!F1381+July!F1381+August!F1381+September!F1381+October!F1381+November!F1381+December!F1381</f>
        <v>0</v>
      </c>
      <c r="G1381" s="5">
        <f>January!G1381+February!G1381+March!G1381+April!G1381+May!G1381+June!G1381+July!G1381+August!G1381+September!G1381+October!G1381+November!G1381+December!G1381</f>
        <v>0</v>
      </c>
    </row>
    <row r="1382" spans="1:7" ht="30" customHeight="1" x14ac:dyDescent="0.25">
      <c r="A1382" s="22" t="s">
        <v>81</v>
      </c>
      <c r="B1382" s="14" t="s">
        <v>23</v>
      </c>
      <c r="C1382" s="6">
        <f>January!C1382+February!C1382+March!C1382+April!C1382+May!C1382+June!C1382+July!C1382+August!C1382+September!C1382+October!C1382+November!C1382+December!C1382</f>
        <v>0</v>
      </c>
      <c r="D1382" s="6">
        <f>January!D1382+February!D1382+March!D1382+April!D1382+May!D1382+June!D1382+July!D1382+August!D1382+September!D1382+October!D1382+November!D1382+December!D1382</f>
        <v>0</v>
      </c>
      <c r="E1382" s="6">
        <f>January!E1382+February!E1382+March!E1382+April!E1382+May!E1382+June!E1382+July!E1382+August!E1382+September!E1382+October!E1382+November!E1382+December!E1382</f>
        <v>0</v>
      </c>
      <c r="F1382" s="6">
        <f>January!F1382+February!F1382+March!F1382+April!F1382+May!F1382+June!F1382+July!F1382+August!F1382+September!F1382+October!F1382+November!F1382+December!F1382</f>
        <v>0</v>
      </c>
      <c r="G1382" s="6">
        <f>January!G1382+February!G1382+March!G1382+April!G1382+May!G1382+June!G1382+July!G1382+August!G1382+September!G1382+October!G1382+November!G1382+December!G1382</f>
        <v>0</v>
      </c>
    </row>
    <row r="1383" spans="1:7" ht="30" customHeight="1" x14ac:dyDescent="0.25">
      <c r="A1383" s="21" t="s">
        <v>81</v>
      </c>
      <c r="B1383" s="13" t="s">
        <v>24</v>
      </c>
      <c r="C1383" s="5">
        <f>January!C1383+February!C1383+March!C1383+April!C1383+May!C1383+June!C1383+July!C1383+August!C1383+September!C1383+October!C1383+November!C1383+December!C1383</f>
        <v>2</v>
      </c>
      <c r="D1383" s="5">
        <f>January!D1383+February!D1383+March!D1383+April!D1383+May!D1383+June!D1383+July!D1383+August!D1383+September!D1383+October!D1383+November!D1383+December!D1383</f>
        <v>0</v>
      </c>
      <c r="E1383" s="5">
        <f>January!E1383+February!E1383+March!E1383+April!E1383+May!E1383+June!E1383+July!E1383+August!E1383+September!E1383+October!E1383+November!E1383+December!E1383</f>
        <v>0</v>
      </c>
      <c r="F1383" s="5">
        <f>January!F1383+February!F1383+March!F1383+April!F1383+May!F1383+June!F1383+July!F1383+August!F1383+September!F1383+October!F1383+November!F1383+December!F1383</f>
        <v>2</v>
      </c>
      <c r="G1383" s="5">
        <f>January!G1383+February!G1383+March!G1383+April!G1383+May!G1383+June!G1383+July!G1383+August!G1383+September!G1383+October!G1383+November!G1383+December!G1383</f>
        <v>0</v>
      </c>
    </row>
    <row r="1384" spans="1:7" ht="30" customHeight="1" x14ac:dyDescent="0.25">
      <c r="A1384" s="22" t="s">
        <v>81</v>
      </c>
      <c r="B1384" s="14" t="s">
        <v>25</v>
      </c>
      <c r="C1384" s="6">
        <f>January!C1384+February!C1384+March!C1384+April!C1384+May!C1384+June!C1384+July!C1384+August!C1384+September!C1384+October!C1384+November!C1384+December!C1384</f>
        <v>6197</v>
      </c>
      <c r="D1384" s="6">
        <f>January!D1384+February!D1384+March!D1384+April!D1384+May!D1384+June!D1384+July!D1384+August!D1384+September!D1384+October!D1384+November!D1384+December!D1384</f>
        <v>480</v>
      </c>
      <c r="E1384" s="6">
        <f>January!E1384+February!E1384+March!E1384+April!E1384+May!E1384+June!E1384+July!E1384+August!E1384+September!E1384+October!E1384+November!E1384+December!E1384</f>
        <v>547</v>
      </c>
      <c r="F1384" s="6">
        <f>January!F1384+February!F1384+March!F1384+April!F1384+May!F1384+June!F1384+July!F1384+August!F1384+September!F1384+October!F1384+November!F1384+December!F1384</f>
        <v>5169</v>
      </c>
      <c r="G1384" s="6">
        <f>January!G1384+February!G1384+March!G1384+April!G1384+May!G1384+June!G1384+July!G1384+August!G1384+September!G1384+October!G1384+November!G1384+December!G1384</f>
        <v>1</v>
      </c>
    </row>
    <row r="1385" spans="1:7" ht="30" customHeight="1" x14ac:dyDescent="0.25">
      <c r="A1385" s="21" t="s">
        <v>81</v>
      </c>
      <c r="B1385" s="13" t="s">
        <v>26</v>
      </c>
      <c r="C1385" s="5">
        <f>January!C1385+February!C1385+March!C1385+April!C1385+May!C1385+June!C1385+July!C1385+August!C1385+September!C1385+October!C1385+November!C1385+December!C1385</f>
        <v>0</v>
      </c>
      <c r="D1385" s="5">
        <f>January!D1385+February!D1385+March!D1385+April!D1385+May!D1385+June!D1385+July!D1385+August!D1385+September!D1385+October!D1385+November!D1385+December!D1385</f>
        <v>0</v>
      </c>
      <c r="E1385" s="5">
        <f>January!E1385+February!E1385+March!E1385+April!E1385+May!E1385+June!E1385+July!E1385+August!E1385+September!E1385+October!E1385+November!E1385+December!E1385</f>
        <v>0</v>
      </c>
      <c r="F1385" s="5">
        <f>January!F1385+February!F1385+March!F1385+April!F1385+May!F1385+June!F1385+July!F1385+August!F1385+September!F1385+October!F1385+November!F1385+December!F1385</f>
        <v>0</v>
      </c>
      <c r="G1385" s="5">
        <f>January!G1385+February!G1385+March!G1385+April!G1385+May!G1385+June!G1385+July!G1385+August!G1385+September!G1385+October!G1385+November!G1385+December!G1385</f>
        <v>0</v>
      </c>
    </row>
    <row r="1386" spans="1:7" ht="30" customHeight="1" x14ac:dyDescent="0.25">
      <c r="A1386" s="22" t="s">
        <v>81</v>
      </c>
      <c r="B1386" s="14" t="s">
        <v>27</v>
      </c>
      <c r="C1386" s="6">
        <f>January!C1386+February!C1386+March!C1386+April!C1386+May!C1386+June!C1386+July!C1386+August!C1386+September!C1386+October!C1386+November!C1386+December!C1386</f>
        <v>0</v>
      </c>
      <c r="D1386" s="6">
        <f>January!D1386+February!D1386+March!D1386+April!D1386+May!D1386+June!D1386+July!D1386+August!D1386+September!D1386+October!D1386+November!D1386+December!D1386</f>
        <v>0</v>
      </c>
      <c r="E1386" s="6">
        <f>January!E1386+February!E1386+March!E1386+April!E1386+May!E1386+June!E1386+July!E1386+August!E1386+September!E1386+October!E1386+November!E1386+December!E1386</f>
        <v>0</v>
      </c>
      <c r="F1386" s="6">
        <f>January!F1386+February!F1386+March!F1386+April!F1386+May!F1386+June!F1386+July!F1386+August!F1386+September!F1386+October!F1386+November!F1386+December!F1386</f>
        <v>0</v>
      </c>
      <c r="G1386" s="6">
        <f>January!G1386+February!G1386+March!G1386+April!G1386+May!G1386+June!G1386+July!G1386+August!G1386+September!G1386+October!G1386+November!G1386+December!G1386</f>
        <v>0</v>
      </c>
    </row>
    <row r="1387" spans="1:7" ht="30" customHeight="1" x14ac:dyDescent="0.25">
      <c r="A1387" s="21" t="s">
        <v>81</v>
      </c>
      <c r="B1387" s="13" t="s">
        <v>28</v>
      </c>
      <c r="C1387" s="5">
        <f>January!C1387+February!C1387+March!C1387+April!C1387+May!C1387+June!C1387+July!C1387+August!C1387+September!C1387+October!C1387+November!C1387+December!C1387</f>
        <v>0</v>
      </c>
      <c r="D1387" s="5">
        <f>January!D1387+February!D1387+March!D1387+April!D1387+May!D1387+June!D1387+July!D1387+August!D1387+September!D1387+October!D1387+November!D1387+December!D1387</f>
        <v>0</v>
      </c>
      <c r="E1387" s="5">
        <f>January!E1387+February!E1387+March!E1387+April!E1387+May!E1387+June!E1387+July!E1387+August!E1387+September!E1387+October!E1387+November!E1387+December!E1387</f>
        <v>0</v>
      </c>
      <c r="F1387" s="5">
        <f>January!F1387+February!F1387+March!F1387+April!F1387+May!F1387+June!F1387+July!F1387+August!F1387+September!F1387+October!F1387+November!F1387+December!F1387</f>
        <v>0</v>
      </c>
      <c r="G1387" s="5">
        <f>January!G1387+February!G1387+March!G1387+April!G1387+May!G1387+June!G1387+July!G1387+August!G1387+September!G1387+October!G1387+November!G1387+December!G1387</f>
        <v>0</v>
      </c>
    </row>
    <row r="1388" spans="1:7" ht="30" customHeight="1" x14ac:dyDescent="0.25">
      <c r="A1388" s="22" t="s">
        <v>81</v>
      </c>
      <c r="B1388" s="14" t="s">
        <v>29</v>
      </c>
      <c r="C1388" s="6">
        <f>January!C1388+February!C1388+March!C1388+April!C1388+May!C1388+June!C1388+July!C1388+August!C1388+September!C1388+October!C1388+November!C1388+December!C1388</f>
        <v>0</v>
      </c>
      <c r="D1388" s="6">
        <f>January!D1388+February!D1388+March!D1388+April!D1388+May!D1388+June!D1388+July!D1388+August!D1388+September!D1388+October!D1388+November!D1388+December!D1388</f>
        <v>0</v>
      </c>
      <c r="E1388" s="6">
        <f>January!E1388+February!E1388+March!E1388+April!E1388+May!E1388+June!E1388+July!E1388+August!E1388+September!E1388+October!E1388+November!E1388+December!E1388</f>
        <v>0</v>
      </c>
      <c r="F1388" s="6">
        <f>January!F1388+February!F1388+March!F1388+April!F1388+May!F1388+June!F1388+July!F1388+August!F1388+September!F1388+October!F1388+November!F1388+December!F1388</f>
        <v>0</v>
      </c>
      <c r="G1388" s="6">
        <f>January!G1388+February!G1388+March!G1388+April!G1388+May!G1388+June!G1388+July!G1388+August!G1388+September!G1388+October!G1388+November!G1388+December!G1388</f>
        <v>0</v>
      </c>
    </row>
    <row r="1389" spans="1:7" ht="30" customHeight="1" x14ac:dyDescent="0.25">
      <c r="A1389" s="21" t="s">
        <v>81</v>
      </c>
      <c r="B1389" s="13" t="s">
        <v>30</v>
      </c>
      <c r="C1389" s="5">
        <f>January!C1389+February!C1389+March!C1389+April!C1389+May!C1389+June!C1389+July!C1389+August!C1389+September!C1389+October!C1389+November!C1389+December!C1389</f>
        <v>0</v>
      </c>
      <c r="D1389" s="5">
        <f>January!D1389+February!D1389+March!D1389+April!D1389+May!D1389+June!D1389+July!D1389+August!D1389+September!D1389+October!D1389+November!D1389+December!D1389</f>
        <v>0</v>
      </c>
      <c r="E1389" s="5">
        <f>January!E1389+February!E1389+March!E1389+April!E1389+May!E1389+June!E1389+July!E1389+August!E1389+September!E1389+October!E1389+November!E1389+December!E1389</f>
        <v>0</v>
      </c>
      <c r="F1389" s="5">
        <f>January!F1389+February!F1389+March!F1389+April!F1389+May!F1389+June!F1389+July!F1389+August!F1389+September!F1389+October!F1389+November!F1389+December!F1389</f>
        <v>0</v>
      </c>
      <c r="G1389" s="5">
        <f>January!G1389+February!G1389+March!G1389+April!G1389+May!G1389+June!G1389+July!G1389+August!G1389+September!G1389+October!G1389+November!G1389+December!G1389</f>
        <v>0</v>
      </c>
    </row>
    <row r="1390" spans="1:7" ht="30" customHeight="1" x14ac:dyDescent="0.25">
      <c r="A1390" s="22" t="s">
        <v>81</v>
      </c>
      <c r="B1390" s="14" t="s">
        <v>31</v>
      </c>
      <c r="C1390" s="6">
        <f>January!C1390+February!C1390+March!C1390+April!C1390+May!C1390+June!C1390+July!C1390+August!C1390+September!C1390+October!C1390+November!C1390+December!C1390</f>
        <v>0</v>
      </c>
      <c r="D1390" s="6">
        <f>January!D1390+February!D1390+March!D1390+April!D1390+May!D1390+June!D1390+July!D1390+August!D1390+September!D1390+October!D1390+November!D1390+December!D1390</f>
        <v>0</v>
      </c>
      <c r="E1390" s="6">
        <f>January!E1390+February!E1390+March!E1390+April!E1390+May!E1390+June!E1390+July!E1390+August!E1390+September!E1390+October!E1390+November!E1390+December!E1390</f>
        <v>0</v>
      </c>
      <c r="F1390" s="6">
        <f>January!F1390+February!F1390+March!F1390+April!F1390+May!F1390+June!F1390+July!F1390+August!F1390+September!F1390+October!F1390+November!F1390+December!F1390</f>
        <v>0</v>
      </c>
      <c r="G1390" s="6">
        <f>January!G1390+February!G1390+March!G1390+April!G1390+May!G1390+June!G1390+July!G1390+August!G1390+September!G1390+October!G1390+November!G1390+December!G1390</f>
        <v>0</v>
      </c>
    </row>
    <row r="1391" spans="1:7" ht="30" customHeight="1" x14ac:dyDescent="0.25">
      <c r="A1391" s="21" t="s">
        <v>81</v>
      </c>
      <c r="B1391" s="13" t="s">
        <v>32</v>
      </c>
      <c r="C1391" s="5">
        <f>January!C1391+February!C1391+March!C1391+April!C1391+May!C1391+June!C1391+July!C1391+August!C1391+September!C1391+October!C1391+November!C1391+December!C1391</f>
        <v>51</v>
      </c>
      <c r="D1391" s="5">
        <f>January!D1391+February!D1391+March!D1391+April!D1391+May!D1391+June!D1391+July!D1391+August!D1391+September!D1391+October!D1391+November!D1391+December!D1391</f>
        <v>10</v>
      </c>
      <c r="E1391" s="5">
        <f>January!E1391+February!E1391+March!E1391+April!E1391+May!E1391+June!E1391+July!E1391+August!E1391+September!E1391+October!E1391+November!E1391+December!E1391</f>
        <v>0</v>
      </c>
      <c r="F1391" s="5">
        <f>January!F1391+February!F1391+March!F1391+April!F1391+May!F1391+June!F1391+July!F1391+August!F1391+September!F1391+October!F1391+November!F1391+December!F1391</f>
        <v>41</v>
      </c>
      <c r="G1391" s="5">
        <f>January!G1391+February!G1391+March!G1391+April!G1391+May!G1391+June!G1391+July!G1391+August!G1391+September!G1391+October!G1391+November!G1391+December!G1391</f>
        <v>0</v>
      </c>
    </row>
    <row r="1392" spans="1:7" ht="30" customHeight="1" x14ac:dyDescent="0.25">
      <c r="A1392" s="22" t="s">
        <v>81</v>
      </c>
      <c r="B1392" s="14" t="s">
        <v>33</v>
      </c>
      <c r="C1392" s="6">
        <f>January!C1392+February!C1392+March!C1392+April!C1392+May!C1392+June!C1392+July!C1392+August!C1392+September!C1392+October!C1392+November!C1392+December!C1392</f>
        <v>3521</v>
      </c>
      <c r="D1392" s="6">
        <f>January!D1392+February!D1392+March!D1392+April!D1392+May!D1392+June!D1392+July!D1392+August!D1392+September!D1392+October!D1392+November!D1392+December!D1392</f>
        <v>412</v>
      </c>
      <c r="E1392" s="6">
        <f>January!E1392+February!E1392+March!E1392+April!E1392+May!E1392+June!E1392+July!E1392+August!E1392+September!E1392+October!E1392+November!E1392+December!E1392</f>
        <v>320</v>
      </c>
      <c r="F1392" s="6">
        <f>January!F1392+February!F1392+March!F1392+April!F1392+May!F1392+June!F1392+July!F1392+August!F1392+September!F1392+October!F1392+November!F1392+December!F1392</f>
        <v>2788</v>
      </c>
      <c r="G1392" s="6">
        <f>January!G1392+February!G1392+March!G1392+April!G1392+May!G1392+June!G1392+July!G1392+August!G1392+September!G1392+October!G1392+November!G1392+December!G1392</f>
        <v>1</v>
      </c>
    </row>
    <row r="1393" spans="1:7" ht="30" customHeight="1" x14ac:dyDescent="0.25">
      <c r="A1393" s="21" t="s">
        <v>81</v>
      </c>
      <c r="B1393" s="13" t="s">
        <v>34</v>
      </c>
      <c r="C1393" s="5">
        <f>January!C1393+February!C1393+March!C1393+April!C1393+May!C1393+June!C1393+July!C1393+August!C1393+September!C1393+October!C1393+November!C1393+December!C1393</f>
        <v>0</v>
      </c>
      <c r="D1393" s="5">
        <f>January!D1393+February!D1393+March!D1393+April!D1393+May!D1393+June!D1393+July!D1393+August!D1393+September!D1393+October!D1393+November!D1393+December!D1393</f>
        <v>0</v>
      </c>
      <c r="E1393" s="5">
        <f>January!E1393+February!E1393+March!E1393+April!E1393+May!E1393+June!E1393+July!E1393+August!E1393+September!E1393+October!E1393+November!E1393+December!E1393</f>
        <v>0</v>
      </c>
      <c r="F1393" s="5">
        <f>January!F1393+February!F1393+March!F1393+April!F1393+May!F1393+June!F1393+July!F1393+August!F1393+September!F1393+October!F1393+November!F1393+December!F1393</f>
        <v>0</v>
      </c>
      <c r="G1393" s="5">
        <f>January!G1393+February!G1393+March!G1393+April!G1393+May!G1393+June!G1393+July!G1393+August!G1393+September!G1393+October!G1393+November!G1393+December!G1393</f>
        <v>0</v>
      </c>
    </row>
    <row r="1394" spans="1:7" ht="30" customHeight="1" x14ac:dyDescent="0.25">
      <c r="A1394" s="22" t="s">
        <v>81</v>
      </c>
      <c r="B1394" s="14" t="s">
        <v>35</v>
      </c>
      <c r="C1394" s="6">
        <f>January!C1394+February!C1394+March!C1394+April!C1394+May!C1394+June!C1394+July!C1394+August!C1394+September!C1394+October!C1394+November!C1394+December!C1394</f>
        <v>2</v>
      </c>
      <c r="D1394" s="6">
        <f>January!D1394+February!D1394+March!D1394+April!D1394+May!D1394+June!D1394+July!D1394+August!D1394+September!D1394+October!D1394+November!D1394+December!D1394</f>
        <v>2</v>
      </c>
      <c r="E1394" s="6">
        <f>January!E1394+February!E1394+March!E1394+April!E1394+May!E1394+June!E1394+July!E1394+August!E1394+September!E1394+October!E1394+November!E1394+December!E1394</f>
        <v>0</v>
      </c>
      <c r="F1394" s="6">
        <f>January!F1394+February!F1394+March!F1394+April!F1394+May!F1394+June!F1394+July!F1394+August!F1394+September!F1394+October!F1394+November!F1394+December!F1394</f>
        <v>0</v>
      </c>
      <c r="G1394" s="6">
        <f>January!G1394+February!G1394+March!G1394+April!G1394+May!G1394+June!G1394+July!G1394+August!G1394+September!G1394+October!G1394+November!G1394+December!G1394</f>
        <v>0</v>
      </c>
    </row>
    <row r="1395" spans="1:7" ht="30" customHeight="1" x14ac:dyDescent="0.25">
      <c r="A1395" s="21" t="s">
        <v>81</v>
      </c>
      <c r="B1395" s="13" t="s">
        <v>36</v>
      </c>
      <c r="C1395" s="5">
        <f>January!C1395+February!C1395+March!C1395+April!C1395+May!C1395+June!C1395+July!C1395+August!C1395+September!C1395+October!C1395+November!C1395+December!C1395</f>
        <v>218</v>
      </c>
      <c r="D1395" s="5">
        <f>January!D1395+February!D1395+March!D1395+April!D1395+May!D1395+June!D1395+July!D1395+August!D1395+September!D1395+October!D1395+November!D1395+December!D1395</f>
        <v>127</v>
      </c>
      <c r="E1395" s="5">
        <f>January!E1395+February!E1395+March!E1395+April!E1395+May!E1395+June!E1395+July!E1395+August!E1395+September!E1395+October!E1395+November!E1395+December!E1395</f>
        <v>21</v>
      </c>
      <c r="F1395" s="5">
        <f>January!F1395+February!F1395+March!F1395+April!F1395+May!F1395+June!F1395+July!F1395+August!F1395+September!F1395+October!F1395+November!F1395+December!F1395</f>
        <v>70</v>
      </c>
      <c r="G1395" s="5">
        <f>January!G1395+February!G1395+March!G1395+April!G1395+May!G1395+June!G1395+July!G1395+August!G1395+September!G1395+October!G1395+November!G1395+December!G1395</f>
        <v>0</v>
      </c>
    </row>
    <row r="1396" spans="1:7" ht="30" customHeight="1" x14ac:dyDescent="0.25">
      <c r="A1396" s="22" t="s">
        <v>81</v>
      </c>
      <c r="B1396" s="14" t="s">
        <v>37</v>
      </c>
      <c r="C1396" s="6">
        <f>January!C1396+February!C1396+March!C1396+April!C1396+May!C1396+June!C1396+July!C1396+August!C1396+September!C1396+October!C1396+November!C1396+December!C1396</f>
        <v>1395</v>
      </c>
      <c r="D1396" s="6">
        <f>January!D1396+February!D1396+March!D1396+April!D1396+May!D1396+June!D1396+July!D1396+August!D1396+September!D1396+October!D1396+November!D1396+December!D1396</f>
        <v>859</v>
      </c>
      <c r="E1396" s="6">
        <f>January!E1396+February!E1396+March!E1396+April!E1396+May!E1396+June!E1396+July!E1396+August!E1396+September!E1396+October!E1396+November!E1396+December!E1396</f>
        <v>24</v>
      </c>
      <c r="F1396" s="6">
        <f>January!F1396+February!F1396+March!F1396+April!F1396+May!F1396+June!F1396+July!F1396+August!F1396+September!F1396+October!F1396+November!F1396+December!F1396</f>
        <v>508</v>
      </c>
      <c r="G1396" s="6">
        <f>January!G1396+February!G1396+March!G1396+April!G1396+May!G1396+June!G1396+July!G1396+August!G1396+September!G1396+October!G1396+November!G1396+December!G1396</f>
        <v>4</v>
      </c>
    </row>
    <row r="1397" spans="1:7" ht="30" customHeight="1" x14ac:dyDescent="0.25">
      <c r="A1397" s="21" t="s">
        <v>81</v>
      </c>
      <c r="B1397" s="13" t="s">
        <v>38</v>
      </c>
      <c r="C1397" s="5">
        <f>January!C1397+February!C1397+March!C1397+April!C1397+May!C1397+June!C1397+July!C1397+August!C1397+September!C1397+October!C1397+November!C1397+December!C1397</f>
        <v>23</v>
      </c>
      <c r="D1397" s="5">
        <f>January!D1397+February!D1397+March!D1397+April!D1397+May!D1397+June!D1397+July!D1397+August!D1397+September!D1397+October!D1397+November!D1397+December!D1397</f>
        <v>17</v>
      </c>
      <c r="E1397" s="5">
        <f>January!E1397+February!E1397+March!E1397+April!E1397+May!E1397+June!E1397+July!E1397+August!E1397+September!E1397+October!E1397+November!E1397+December!E1397</f>
        <v>4</v>
      </c>
      <c r="F1397" s="5">
        <f>January!F1397+February!F1397+March!F1397+April!F1397+May!F1397+June!F1397+July!F1397+August!F1397+September!F1397+October!F1397+November!F1397+December!F1397</f>
        <v>2</v>
      </c>
      <c r="G1397" s="5">
        <f>January!G1397+February!G1397+March!G1397+April!G1397+May!G1397+June!G1397+July!G1397+August!G1397+September!G1397+October!G1397+November!G1397+December!G1397</f>
        <v>0</v>
      </c>
    </row>
    <row r="1398" spans="1:7" ht="30" customHeight="1" x14ac:dyDescent="0.25">
      <c r="A1398" s="22" t="s">
        <v>81</v>
      </c>
      <c r="B1398" s="14" t="s">
        <v>39</v>
      </c>
      <c r="C1398" s="6">
        <f>January!C1398+February!C1398+March!C1398+April!C1398+May!C1398+June!C1398+July!C1398+August!C1398+September!C1398+October!C1398+November!C1398+December!C1398</f>
        <v>0</v>
      </c>
      <c r="D1398" s="6">
        <f>January!D1398+February!D1398+March!D1398+April!D1398+May!D1398+June!D1398+July!D1398+August!D1398+September!D1398+October!D1398+November!D1398+December!D1398</f>
        <v>0</v>
      </c>
      <c r="E1398" s="6">
        <f>January!E1398+February!E1398+March!E1398+April!E1398+May!E1398+June!E1398+July!E1398+August!E1398+September!E1398+October!E1398+November!E1398+December!E1398</f>
        <v>0</v>
      </c>
      <c r="F1398" s="6">
        <f>January!F1398+February!F1398+March!F1398+April!F1398+May!F1398+June!F1398+July!F1398+August!F1398+September!F1398+October!F1398+November!F1398+December!F1398</f>
        <v>0</v>
      </c>
      <c r="G1398" s="6">
        <f>January!G1398+February!G1398+March!G1398+April!G1398+May!G1398+June!G1398+July!G1398+August!G1398+September!G1398+October!G1398+November!G1398+December!G1398</f>
        <v>0</v>
      </c>
    </row>
    <row r="1399" spans="1:7" ht="30" customHeight="1" x14ac:dyDescent="0.25">
      <c r="A1399" s="21" t="s">
        <v>81</v>
      </c>
      <c r="B1399" s="13" t="s">
        <v>40</v>
      </c>
      <c r="C1399" s="5">
        <f>January!C1399+February!C1399+March!C1399+April!C1399+May!C1399+June!C1399+July!C1399+August!C1399+September!C1399+October!C1399+November!C1399+December!C1399</f>
        <v>0</v>
      </c>
      <c r="D1399" s="5">
        <f>January!D1399+February!D1399+March!D1399+April!D1399+May!D1399+June!D1399+July!D1399+August!D1399+September!D1399+October!D1399+November!D1399+December!D1399</f>
        <v>0</v>
      </c>
      <c r="E1399" s="5">
        <f>January!E1399+February!E1399+March!E1399+April!E1399+May!E1399+June!E1399+July!E1399+August!E1399+September!E1399+October!E1399+November!E1399+December!E1399</f>
        <v>0</v>
      </c>
      <c r="F1399" s="5">
        <f>January!F1399+February!F1399+March!F1399+April!F1399+May!F1399+June!F1399+July!F1399+August!F1399+September!F1399+October!F1399+November!F1399+December!F1399</f>
        <v>0</v>
      </c>
      <c r="G1399" s="5">
        <f>January!G1399+February!G1399+March!G1399+April!G1399+May!G1399+June!G1399+July!G1399+August!G1399+September!G1399+October!G1399+November!G1399+December!G1399</f>
        <v>0</v>
      </c>
    </row>
    <row r="1400" spans="1:7" ht="30" customHeight="1" x14ac:dyDescent="0.25">
      <c r="A1400" s="22" t="s">
        <v>81</v>
      </c>
      <c r="B1400" s="14" t="s">
        <v>41</v>
      </c>
      <c r="C1400" s="6">
        <f>January!C1400+February!C1400+March!C1400+April!C1400+May!C1400+June!C1400+July!C1400+August!C1400+September!C1400+October!C1400+November!C1400+December!C1400</f>
        <v>0</v>
      </c>
      <c r="D1400" s="6">
        <f>January!D1400+February!D1400+March!D1400+April!D1400+May!D1400+June!D1400+July!D1400+August!D1400+September!D1400+October!D1400+November!D1400+December!D1400</f>
        <v>0</v>
      </c>
      <c r="E1400" s="6">
        <f>January!E1400+February!E1400+March!E1400+April!E1400+May!E1400+June!E1400+July!E1400+August!E1400+September!E1400+October!E1400+November!E1400+December!E1400</f>
        <v>0</v>
      </c>
      <c r="F1400" s="6">
        <f>January!F1400+February!F1400+March!F1400+April!F1400+May!F1400+June!F1400+July!F1400+August!F1400+September!F1400+October!F1400+November!F1400+December!F1400</f>
        <v>0</v>
      </c>
      <c r="G1400" s="6">
        <f>January!G1400+February!G1400+March!G1400+April!G1400+May!G1400+June!G1400+July!G1400+August!G1400+September!G1400+October!G1400+November!G1400+December!G1400</f>
        <v>0</v>
      </c>
    </row>
    <row r="1401" spans="1:7" ht="30" customHeight="1" x14ac:dyDescent="0.25">
      <c r="A1401" s="21" t="s">
        <v>81</v>
      </c>
      <c r="B1401" s="13" t="s">
        <v>42</v>
      </c>
      <c r="C1401" s="5">
        <f>January!C1401+February!C1401+March!C1401+April!C1401+May!C1401+June!C1401+July!C1401+August!C1401+September!C1401+October!C1401+November!C1401+December!C1401</f>
        <v>1</v>
      </c>
      <c r="D1401" s="5">
        <f>January!D1401+February!D1401+March!D1401+April!D1401+May!D1401+June!D1401+July!D1401+August!D1401+September!D1401+October!D1401+November!D1401+December!D1401</f>
        <v>1</v>
      </c>
      <c r="E1401" s="5">
        <f>January!E1401+February!E1401+March!E1401+April!E1401+May!E1401+June!E1401+July!E1401+August!E1401+September!E1401+October!E1401+November!E1401+December!E1401</f>
        <v>0</v>
      </c>
      <c r="F1401" s="5">
        <f>January!F1401+February!F1401+March!F1401+April!F1401+May!F1401+June!F1401+July!F1401+August!F1401+September!F1401+October!F1401+November!F1401+December!F1401</f>
        <v>0</v>
      </c>
      <c r="G1401" s="5">
        <f>January!G1401+February!G1401+March!G1401+April!G1401+May!G1401+June!G1401+July!G1401+August!G1401+September!G1401+October!G1401+November!G1401+December!G1401</f>
        <v>0</v>
      </c>
    </row>
    <row r="1402" spans="1:7" ht="30" customHeight="1" x14ac:dyDescent="0.25">
      <c r="A1402" s="22" t="s">
        <v>81</v>
      </c>
      <c r="B1402" s="14" t="s">
        <v>43</v>
      </c>
      <c r="C1402" s="6">
        <f>January!C1402+February!C1402+March!C1402+April!C1402+May!C1402+June!C1402+July!C1402+August!C1402+September!C1402+October!C1402+November!C1402+December!C1402</f>
        <v>0</v>
      </c>
      <c r="D1402" s="6">
        <f>January!D1402+February!D1402+March!D1402+April!D1402+May!D1402+June!D1402+July!D1402+August!D1402+September!D1402+October!D1402+November!D1402+December!D1402</f>
        <v>0</v>
      </c>
      <c r="E1402" s="6">
        <f>January!E1402+February!E1402+March!E1402+April!E1402+May!E1402+June!E1402+July!E1402+August!E1402+September!E1402+October!E1402+November!E1402+December!E1402</f>
        <v>0</v>
      </c>
      <c r="F1402" s="6">
        <f>January!F1402+February!F1402+March!F1402+April!F1402+May!F1402+June!F1402+July!F1402+August!F1402+September!F1402+October!F1402+November!F1402+December!F1402</f>
        <v>0</v>
      </c>
      <c r="G1402" s="6">
        <f>January!G1402+February!G1402+March!G1402+April!G1402+May!G1402+June!G1402+July!G1402+August!G1402+September!G1402+October!G1402+November!G1402+December!G1402</f>
        <v>0</v>
      </c>
    </row>
    <row r="1403" spans="1:7" ht="30" customHeight="1" x14ac:dyDescent="0.25">
      <c r="A1403" s="21" t="s">
        <v>81</v>
      </c>
      <c r="B1403" s="13" t="s">
        <v>44</v>
      </c>
      <c r="C1403" s="5">
        <f>January!C1403+February!C1403+March!C1403+April!C1403+May!C1403+June!C1403+July!C1403+August!C1403+September!C1403+October!C1403+November!C1403+December!C1403</f>
        <v>82</v>
      </c>
      <c r="D1403" s="5">
        <f>January!D1403+February!D1403+March!D1403+April!D1403+May!D1403+June!D1403+July!D1403+August!D1403+September!D1403+October!D1403+November!D1403+December!D1403</f>
        <v>11</v>
      </c>
      <c r="E1403" s="5">
        <f>January!E1403+February!E1403+March!E1403+April!E1403+May!E1403+June!E1403+July!E1403+August!E1403+September!E1403+October!E1403+November!E1403+December!E1403</f>
        <v>21</v>
      </c>
      <c r="F1403" s="5">
        <f>January!F1403+February!F1403+March!F1403+April!F1403+May!F1403+June!F1403+July!F1403+August!F1403+September!F1403+October!F1403+November!F1403+December!F1403</f>
        <v>50</v>
      </c>
      <c r="G1403" s="5">
        <f>January!G1403+February!G1403+March!G1403+April!G1403+May!G1403+June!G1403+July!G1403+August!G1403+September!G1403+October!G1403+November!G1403+December!G1403</f>
        <v>0</v>
      </c>
    </row>
    <row r="1404" spans="1:7" ht="30" customHeight="1" x14ac:dyDescent="0.25">
      <c r="A1404" s="22" t="s">
        <v>81</v>
      </c>
      <c r="B1404" s="14" t="s">
        <v>45</v>
      </c>
      <c r="C1404" s="6">
        <f>January!C1404+February!C1404+March!C1404+April!C1404+May!C1404+June!C1404+July!C1404+August!C1404+September!C1404+October!C1404+November!C1404+December!C1404</f>
        <v>34</v>
      </c>
      <c r="D1404" s="6">
        <f>January!D1404+February!D1404+March!D1404+April!D1404+May!D1404+June!D1404+July!D1404+August!D1404+September!D1404+October!D1404+November!D1404+December!D1404</f>
        <v>8</v>
      </c>
      <c r="E1404" s="6">
        <f>January!E1404+February!E1404+March!E1404+April!E1404+May!E1404+June!E1404+July!E1404+August!E1404+September!E1404+October!E1404+November!E1404+December!E1404</f>
        <v>0</v>
      </c>
      <c r="F1404" s="6">
        <f>January!F1404+February!F1404+March!F1404+April!F1404+May!F1404+June!F1404+July!F1404+August!F1404+September!F1404+October!F1404+November!F1404+December!F1404</f>
        <v>26</v>
      </c>
      <c r="G1404" s="6">
        <f>January!G1404+February!G1404+March!G1404+April!G1404+May!G1404+June!G1404+July!G1404+August!G1404+September!G1404+October!G1404+November!G1404+December!G1404</f>
        <v>0</v>
      </c>
    </row>
    <row r="1405" spans="1:7" ht="30" customHeight="1" x14ac:dyDescent="0.25">
      <c r="A1405" s="21" t="s">
        <v>81</v>
      </c>
      <c r="B1405" s="13" t="s">
        <v>46</v>
      </c>
      <c r="C1405" s="5">
        <f>January!C1405+February!C1405+March!C1405+April!C1405+May!C1405+June!C1405+July!C1405+August!C1405+September!C1405+October!C1405+November!C1405+December!C1405</f>
        <v>1526</v>
      </c>
      <c r="D1405" s="5">
        <f>January!D1405+February!D1405+March!D1405+April!D1405+May!D1405+June!D1405+July!D1405+August!D1405+September!D1405+October!D1405+November!D1405+December!D1405</f>
        <v>275</v>
      </c>
      <c r="E1405" s="5">
        <f>January!E1405+February!E1405+March!E1405+April!E1405+May!E1405+June!E1405+July!E1405+August!E1405+September!E1405+October!E1405+November!E1405+December!E1405</f>
        <v>102</v>
      </c>
      <c r="F1405" s="5">
        <f>January!F1405+February!F1405+March!F1405+April!F1405+May!F1405+June!F1405+July!F1405+August!F1405+September!F1405+October!F1405+November!F1405+December!F1405</f>
        <v>1142</v>
      </c>
      <c r="G1405" s="5">
        <f>January!G1405+February!G1405+March!G1405+April!G1405+May!G1405+June!G1405+July!G1405+August!G1405+September!G1405+October!G1405+November!G1405+December!G1405</f>
        <v>7</v>
      </c>
    </row>
    <row r="1406" spans="1:7" ht="30" customHeight="1" x14ac:dyDescent="0.25">
      <c r="A1406" s="19" t="s">
        <v>82</v>
      </c>
      <c r="B1406" s="11" t="s">
        <v>8</v>
      </c>
      <c r="C1406" s="3">
        <f>January!C1406+February!C1406+March!C1406+April!C1406+May!C1406+June!C1406+July!C1406+August!C1406+September!C1406+October!C1406+November!C1406+December!C1406</f>
        <v>1350</v>
      </c>
      <c r="D1406" s="3">
        <f>January!D1406+February!D1406+March!D1406+April!D1406+May!D1406+June!D1406+July!D1406+August!D1406+September!D1406+October!D1406+November!D1406+December!D1406</f>
        <v>583</v>
      </c>
      <c r="E1406" s="3">
        <f>January!E1406+February!E1406+March!E1406+April!E1406+May!E1406+June!E1406+July!E1406+August!E1406+September!E1406+October!E1406+November!E1406+December!E1406</f>
        <v>61</v>
      </c>
      <c r="F1406" s="3">
        <f>January!F1406+February!F1406+March!F1406+April!F1406+May!F1406+June!F1406+July!F1406+August!F1406+September!F1406+October!F1406+November!F1406+December!F1406</f>
        <v>706</v>
      </c>
      <c r="G1406" s="3">
        <f>January!G1406+February!G1406+March!G1406+April!G1406+May!G1406+June!G1406+July!G1406+August!G1406+September!G1406+October!G1406+November!G1406+December!G1406</f>
        <v>0</v>
      </c>
    </row>
    <row r="1407" spans="1:7" ht="30" customHeight="1" x14ac:dyDescent="0.25">
      <c r="A1407" s="20" t="s">
        <v>82</v>
      </c>
      <c r="B1407" s="12" t="s">
        <v>9</v>
      </c>
      <c r="C1407" s="4">
        <f>January!C1407+February!C1407+March!C1407+April!C1407+May!C1407+June!C1407+July!C1407+August!C1407+September!C1407+October!C1407+November!C1407+December!C1407</f>
        <v>0</v>
      </c>
      <c r="D1407" s="4">
        <f>January!D1407+February!D1407+March!D1407+April!D1407+May!D1407+June!D1407+July!D1407+August!D1407+September!D1407+October!D1407+November!D1407+December!D1407</f>
        <v>0</v>
      </c>
      <c r="E1407" s="4">
        <f>January!E1407+February!E1407+March!E1407+April!E1407+May!E1407+June!E1407+July!E1407+August!E1407+September!E1407+October!E1407+November!E1407+December!E1407</f>
        <v>0</v>
      </c>
      <c r="F1407" s="4">
        <f>January!F1407+February!F1407+March!F1407+April!F1407+May!F1407+June!F1407+July!F1407+August!F1407+September!F1407+October!F1407+November!F1407+December!F1407</f>
        <v>0</v>
      </c>
      <c r="G1407" s="4">
        <f>January!G1407+February!G1407+March!G1407+April!G1407+May!G1407+June!G1407+July!G1407+August!G1407+September!G1407+October!G1407+November!G1407+December!G1407</f>
        <v>0</v>
      </c>
    </row>
    <row r="1408" spans="1:7" ht="30" customHeight="1" x14ac:dyDescent="0.25">
      <c r="A1408" s="19" t="s">
        <v>82</v>
      </c>
      <c r="B1408" s="11" t="s">
        <v>10</v>
      </c>
      <c r="C1408" s="3">
        <f>January!C1408+February!C1408+March!C1408+April!C1408+May!C1408+June!C1408+July!C1408+August!C1408+September!C1408+October!C1408+November!C1408+December!C1408</f>
        <v>0</v>
      </c>
      <c r="D1408" s="3">
        <f>January!D1408+February!D1408+March!D1408+April!D1408+May!D1408+June!D1408+July!D1408+August!D1408+September!D1408+October!D1408+November!D1408+December!D1408</f>
        <v>0</v>
      </c>
      <c r="E1408" s="3">
        <f>January!E1408+February!E1408+March!E1408+April!E1408+May!E1408+June!E1408+July!E1408+August!E1408+September!E1408+October!E1408+November!E1408+December!E1408</f>
        <v>0</v>
      </c>
      <c r="F1408" s="3">
        <f>January!F1408+February!F1408+March!F1408+April!F1408+May!F1408+June!F1408+July!F1408+August!F1408+September!F1408+October!F1408+November!F1408+December!F1408</f>
        <v>0</v>
      </c>
      <c r="G1408" s="3">
        <f>January!G1408+February!G1408+March!G1408+April!G1408+May!G1408+June!G1408+July!G1408+August!G1408+September!G1408+October!G1408+November!G1408+December!G1408</f>
        <v>0</v>
      </c>
    </row>
    <row r="1409" spans="1:7" ht="30" customHeight="1" x14ac:dyDescent="0.25">
      <c r="A1409" s="20" t="s">
        <v>82</v>
      </c>
      <c r="B1409" s="12" t="s">
        <v>11</v>
      </c>
      <c r="C1409" s="4">
        <f>January!C1409+February!C1409+March!C1409+April!C1409+May!C1409+June!C1409+July!C1409+August!C1409+September!C1409+October!C1409+November!C1409+December!C1409</f>
        <v>0</v>
      </c>
      <c r="D1409" s="4">
        <f>January!D1409+February!D1409+March!D1409+April!D1409+May!D1409+June!D1409+July!D1409+August!D1409+September!D1409+October!D1409+November!D1409+December!D1409</f>
        <v>0</v>
      </c>
      <c r="E1409" s="4">
        <f>January!E1409+February!E1409+March!E1409+April!E1409+May!E1409+June!E1409+July!E1409+August!E1409+September!E1409+October!E1409+November!E1409+December!E1409</f>
        <v>0</v>
      </c>
      <c r="F1409" s="4">
        <f>January!F1409+February!F1409+March!F1409+April!F1409+May!F1409+June!F1409+July!F1409+August!F1409+September!F1409+October!F1409+November!F1409+December!F1409</f>
        <v>0</v>
      </c>
      <c r="G1409" s="4">
        <f>January!G1409+February!G1409+March!G1409+April!G1409+May!G1409+June!G1409+July!G1409+August!G1409+September!G1409+October!G1409+November!G1409+December!G1409</f>
        <v>0</v>
      </c>
    </row>
    <row r="1410" spans="1:7" ht="30" customHeight="1" x14ac:dyDescent="0.25">
      <c r="A1410" s="19" t="s">
        <v>82</v>
      </c>
      <c r="B1410" s="11" t="s">
        <v>12</v>
      </c>
      <c r="C1410" s="3">
        <f>January!C1410+February!C1410+March!C1410+April!C1410+May!C1410+June!C1410+July!C1410+August!C1410+September!C1410+October!C1410+November!C1410+December!C1410</f>
        <v>0</v>
      </c>
      <c r="D1410" s="3">
        <f>January!D1410+February!D1410+March!D1410+April!D1410+May!D1410+June!D1410+July!D1410+August!D1410+September!D1410+October!D1410+November!D1410+December!D1410</f>
        <v>0</v>
      </c>
      <c r="E1410" s="3">
        <f>January!E1410+February!E1410+March!E1410+April!E1410+May!E1410+June!E1410+July!E1410+August!E1410+September!E1410+October!E1410+November!E1410+December!E1410</f>
        <v>0</v>
      </c>
      <c r="F1410" s="3">
        <f>January!F1410+February!F1410+March!F1410+April!F1410+May!F1410+June!F1410+July!F1410+August!F1410+September!F1410+October!F1410+November!F1410+December!F1410</f>
        <v>0</v>
      </c>
      <c r="G1410" s="3">
        <f>January!G1410+February!G1410+March!G1410+April!G1410+May!G1410+June!G1410+July!G1410+August!G1410+September!G1410+October!G1410+November!G1410+December!G1410</f>
        <v>0</v>
      </c>
    </row>
    <row r="1411" spans="1:7" ht="30" customHeight="1" x14ac:dyDescent="0.25">
      <c r="A1411" s="20" t="s">
        <v>82</v>
      </c>
      <c r="B1411" s="12" t="s">
        <v>13</v>
      </c>
      <c r="C1411" s="4">
        <f>January!C1411+February!C1411+March!C1411+April!C1411+May!C1411+June!C1411+July!C1411+August!C1411+September!C1411+October!C1411+November!C1411+December!C1411</f>
        <v>0</v>
      </c>
      <c r="D1411" s="4">
        <f>January!D1411+February!D1411+March!D1411+April!D1411+May!D1411+June!D1411+July!D1411+August!D1411+September!D1411+October!D1411+November!D1411+December!D1411</f>
        <v>0</v>
      </c>
      <c r="E1411" s="4">
        <f>January!E1411+February!E1411+March!E1411+April!E1411+May!E1411+June!E1411+July!E1411+August!E1411+September!E1411+October!E1411+November!E1411+December!E1411</f>
        <v>0</v>
      </c>
      <c r="F1411" s="4">
        <f>January!F1411+February!F1411+March!F1411+April!F1411+May!F1411+June!F1411+July!F1411+August!F1411+September!F1411+October!F1411+November!F1411+December!F1411</f>
        <v>0</v>
      </c>
      <c r="G1411" s="4">
        <f>January!G1411+February!G1411+March!G1411+April!G1411+May!G1411+June!G1411+July!G1411+August!G1411+September!G1411+October!G1411+November!G1411+December!G1411</f>
        <v>0</v>
      </c>
    </row>
    <row r="1412" spans="1:7" ht="30" customHeight="1" x14ac:dyDescent="0.25">
      <c r="A1412" s="19" t="s">
        <v>82</v>
      </c>
      <c r="B1412" s="11" t="s">
        <v>14</v>
      </c>
      <c r="C1412" s="3">
        <f>January!C1412+February!C1412+March!C1412+April!C1412+May!C1412+June!C1412+July!C1412+August!C1412+September!C1412+October!C1412+November!C1412+December!C1412</f>
        <v>1</v>
      </c>
      <c r="D1412" s="3">
        <f>January!D1412+February!D1412+March!D1412+April!D1412+May!D1412+June!D1412+July!D1412+August!D1412+September!D1412+October!D1412+November!D1412+December!D1412</f>
        <v>0</v>
      </c>
      <c r="E1412" s="3">
        <f>January!E1412+February!E1412+March!E1412+April!E1412+May!E1412+June!E1412+July!E1412+August!E1412+September!E1412+October!E1412+November!E1412+December!E1412</f>
        <v>1</v>
      </c>
      <c r="F1412" s="3">
        <f>January!F1412+February!F1412+March!F1412+April!F1412+May!F1412+June!F1412+July!F1412+August!F1412+September!F1412+October!F1412+November!F1412+December!F1412</f>
        <v>0</v>
      </c>
      <c r="G1412" s="3">
        <f>January!G1412+February!G1412+March!G1412+April!G1412+May!G1412+June!G1412+July!G1412+August!G1412+September!G1412+October!G1412+November!G1412+December!G1412</f>
        <v>0</v>
      </c>
    </row>
    <row r="1413" spans="1:7" ht="30" customHeight="1" x14ac:dyDescent="0.25">
      <c r="A1413" s="20" t="s">
        <v>82</v>
      </c>
      <c r="B1413" s="12" t="s">
        <v>15</v>
      </c>
      <c r="C1413" s="4">
        <f>January!C1413+February!C1413+March!C1413+April!C1413+May!C1413+June!C1413+July!C1413+August!C1413+September!C1413+October!C1413+November!C1413+December!C1413</f>
        <v>0</v>
      </c>
      <c r="D1413" s="4">
        <f>January!D1413+February!D1413+March!D1413+April!D1413+May!D1413+June!D1413+July!D1413+August!D1413+September!D1413+October!D1413+November!D1413+December!D1413</f>
        <v>0</v>
      </c>
      <c r="E1413" s="4">
        <f>January!E1413+February!E1413+March!E1413+April!E1413+May!E1413+June!E1413+July!E1413+August!E1413+September!E1413+October!E1413+November!E1413+December!E1413</f>
        <v>0</v>
      </c>
      <c r="F1413" s="4">
        <f>January!F1413+February!F1413+March!F1413+April!F1413+May!F1413+June!F1413+July!F1413+August!F1413+September!F1413+October!F1413+November!F1413+December!F1413</f>
        <v>0</v>
      </c>
      <c r="G1413" s="4">
        <f>January!G1413+February!G1413+March!G1413+April!G1413+May!G1413+June!G1413+July!G1413+August!G1413+September!G1413+October!G1413+November!G1413+December!G1413</f>
        <v>0</v>
      </c>
    </row>
    <row r="1414" spans="1:7" ht="30" customHeight="1" x14ac:dyDescent="0.25">
      <c r="A1414" s="19" t="s">
        <v>82</v>
      </c>
      <c r="B1414" s="11" t="s">
        <v>16</v>
      </c>
      <c r="C1414" s="3">
        <f>January!C1414+February!C1414+March!C1414+April!C1414+May!C1414+June!C1414+July!C1414+August!C1414+September!C1414+October!C1414+November!C1414+December!C1414</f>
        <v>0</v>
      </c>
      <c r="D1414" s="3">
        <f>January!D1414+February!D1414+March!D1414+April!D1414+May!D1414+June!D1414+July!D1414+August!D1414+September!D1414+October!D1414+November!D1414+December!D1414</f>
        <v>0</v>
      </c>
      <c r="E1414" s="3">
        <f>January!E1414+February!E1414+March!E1414+April!E1414+May!E1414+June!E1414+July!E1414+August!E1414+September!E1414+October!E1414+November!E1414+December!E1414</f>
        <v>0</v>
      </c>
      <c r="F1414" s="3">
        <f>January!F1414+February!F1414+March!F1414+April!F1414+May!F1414+June!F1414+July!F1414+August!F1414+September!F1414+October!F1414+November!F1414+December!F1414</f>
        <v>0</v>
      </c>
      <c r="G1414" s="3">
        <f>January!G1414+February!G1414+March!G1414+April!G1414+May!G1414+June!G1414+July!G1414+August!G1414+September!G1414+October!G1414+November!G1414+December!G1414</f>
        <v>0</v>
      </c>
    </row>
    <row r="1415" spans="1:7" ht="30" customHeight="1" x14ac:dyDescent="0.25">
      <c r="A1415" s="20" t="s">
        <v>82</v>
      </c>
      <c r="B1415" s="12" t="s">
        <v>17</v>
      </c>
      <c r="C1415" s="4">
        <f>January!C1415+February!C1415+March!C1415+April!C1415+May!C1415+June!C1415+July!C1415+August!C1415+September!C1415+October!C1415+November!C1415+December!C1415</f>
        <v>0</v>
      </c>
      <c r="D1415" s="4">
        <f>January!D1415+February!D1415+March!D1415+April!D1415+May!D1415+June!D1415+July!D1415+August!D1415+September!D1415+October!D1415+November!D1415+December!D1415</f>
        <v>0</v>
      </c>
      <c r="E1415" s="4">
        <f>January!E1415+February!E1415+March!E1415+April!E1415+May!E1415+June!E1415+July!E1415+August!E1415+September!E1415+October!E1415+November!E1415+December!E1415</f>
        <v>0</v>
      </c>
      <c r="F1415" s="4">
        <f>January!F1415+February!F1415+March!F1415+April!F1415+May!F1415+June!F1415+July!F1415+August!F1415+September!F1415+October!F1415+November!F1415+December!F1415</f>
        <v>0</v>
      </c>
      <c r="G1415" s="4">
        <f>January!G1415+February!G1415+March!G1415+April!G1415+May!G1415+June!G1415+July!G1415+August!G1415+September!G1415+October!G1415+November!G1415+December!G1415</f>
        <v>0</v>
      </c>
    </row>
    <row r="1416" spans="1:7" ht="30" customHeight="1" x14ac:dyDescent="0.25">
      <c r="A1416" s="19" t="s">
        <v>82</v>
      </c>
      <c r="B1416" s="11" t="s">
        <v>18</v>
      </c>
      <c r="C1416" s="3">
        <f>January!C1416+February!C1416+March!C1416+April!C1416+May!C1416+June!C1416+July!C1416+August!C1416+September!C1416+October!C1416+November!C1416+December!C1416</f>
        <v>0</v>
      </c>
      <c r="D1416" s="3">
        <f>January!D1416+February!D1416+March!D1416+April!D1416+May!D1416+June!D1416+July!D1416+August!D1416+September!D1416+October!D1416+November!D1416+December!D1416</f>
        <v>0</v>
      </c>
      <c r="E1416" s="3">
        <f>January!E1416+February!E1416+March!E1416+April!E1416+May!E1416+June!E1416+July!E1416+August!E1416+September!E1416+October!E1416+November!E1416+December!E1416</f>
        <v>0</v>
      </c>
      <c r="F1416" s="3">
        <f>January!F1416+February!F1416+March!F1416+April!F1416+May!F1416+June!F1416+July!F1416+August!F1416+September!F1416+October!F1416+November!F1416+December!F1416</f>
        <v>0</v>
      </c>
      <c r="G1416" s="3">
        <f>January!G1416+February!G1416+March!G1416+April!G1416+May!G1416+June!G1416+July!G1416+August!G1416+September!G1416+October!G1416+November!G1416+December!G1416</f>
        <v>0</v>
      </c>
    </row>
    <row r="1417" spans="1:7" ht="30" customHeight="1" x14ac:dyDescent="0.25">
      <c r="A1417" s="20" t="s">
        <v>82</v>
      </c>
      <c r="B1417" s="12" t="s">
        <v>19</v>
      </c>
      <c r="C1417" s="4">
        <f>January!C1417+February!C1417+March!C1417+April!C1417+May!C1417+June!C1417+July!C1417+August!C1417+September!C1417+October!C1417+November!C1417+December!C1417</f>
        <v>0</v>
      </c>
      <c r="D1417" s="4">
        <f>January!D1417+February!D1417+March!D1417+April!D1417+May!D1417+June!D1417+July!D1417+August!D1417+September!D1417+October!D1417+November!D1417+December!D1417</f>
        <v>0</v>
      </c>
      <c r="E1417" s="4">
        <f>January!E1417+February!E1417+March!E1417+April!E1417+May!E1417+June!E1417+July!E1417+August!E1417+September!E1417+October!E1417+November!E1417+December!E1417</f>
        <v>0</v>
      </c>
      <c r="F1417" s="4">
        <f>January!F1417+February!F1417+March!F1417+April!F1417+May!F1417+June!F1417+July!F1417+August!F1417+September!F1417+October!F1417+November!F1417+December!F1417</f>
        <v>0</v>
      </c>
      <c r="G1417" s="4">
        <f>January!G1417+February!G1417+March!G1417+April!G1417+May!G1417+June!G1417+July!G1417+August!G1417+September!G1417+October!G1417+November!G1417+December!G1417</f>
        <v>0</v>
      </c>
    </row>
    <row r="1418" spans="1:7" ht="30" customHeight="1" x14ac:dyDescent="0.25">
      <c r="A1418" s="19" t="s">
        <v>82</v>
      </c>
      <c r="B1418" s="11" t="s">
        <v>20</v>
      </c>
      <c r="C1418" s="3">
        <f>January!C1418+February!C1418+March!C1418+April!C1418+May!C1418+June!C1418+July!C1418+August!C1418+September!C1418+October!C1418+November!C1418+December!C1418</f>
        <v>0</v>
      </c>
      <c r="D1418" s="3">
        <f>January!D1418+February!D1418+March!D1418+April!D1418+May!D1418+June!D1418+July!D1418+August!D1418+September!D1418+October!D1418+November!D1418+December!D1418</f>
        <v>0</v>
      </c>
      <c r="E1418" s="3">
        <f>January!E1418+February!E1418+March!E1418+April!E1418+May!E1418+June!E1418+July!E1418+August!E1418+September!E1418+October!E1418+November!E1418+December!E1418</f>
        <v>0</v>
      </c>
      <c r="F1418" s="3">
        <f>January!F1418+February!F1418+March!F1418+April!F1418+May!F1418+June!F1418+July!F1418+August!F1418+September!F1418+October!F1418+November!F1418+December!F1418</f>
        <v>0</v>
      </c>
      <c r="G1418" s="3">
        <f>January!G1418+February!G1418+March!G1418+April!G1418+May!G1418+June!G1418+July!G1418+August!G1418+September!G1418+October!G1418+November!G1418+December!G1418</f>
        <v>0</v>
      </c>
    </row>
    <row r="1419" spans="1:7" ht="30" customHeight="1" x14ac:dyDescent="0.25">
      <c r="A1419" s="20" t="s">
        <v>82</v>
      </c>
      <c r="B1419" s="12" t="s">
        <v>21</v>
      </c>
      <c r="C1419" s="4">
        <f>January!C1419+February!C1419+March!C1419+April!C1419+May!C1419+June!C1419+July!C1419+August!C1419+September!C1419+October!C1419+November!C1419+December!C1419</f>
        <v>0</v>
      </c>
      <c r="D1419" s="4">
        <f>January!D1419+February!D1419+March!D1419+April!D1419+May!D1419+June!D1419+July!D1419+August!D1419+September!D1419+October!D1419+November!D1419+December!D1419</f>
        <v>0</v>
      </c>
      <c r="E1419" s="4">
        <f>January!E1419+February!E1419+March!E1419+April!E1419+May!E1419+June!E1419+July!E1419+August!E1419+September!E1419+October!E1419+November!E1419+December!E1419</f>
        <v>0</v>
      </c>
      <c r="F1419" s="4">
        <f>January!F1419+February!F1419+March!F1419+April!F1419+May!F1419+June!F1419+July!F1419+August!F1419+September!F1419+October!F1419+November!F1419+December!F1419</f>
        <v>0</v>
      </c>
      <c r="G1419" s="4">
        <f>January!G1419+February!G1419+March!G1419+April!G1419+May!G1419+June!G1419+July!G1419+August!G1419+September!G1419+October!G1419+November!G1419+December!G1419</f>
        <v>0</v>
      </c>
    </row>
    <row r="1420" spans="1:7" ht="30" customHeight="1" x14ac:dyDescent="0.25">
      <c r="A1420" s="19" t="s">
        <v>82</v>
      </c>
      <c r="B1420" s="11" t="s">
        <v>22</v>
      </c>
      <c r="C1420" s="3">
        <f>January!C1420+February!C1420+March!C1420+April!C1420+May!C1420+June!C1420+July!C1420+August!C1420+September!C1420+October!C1420+November!C1420+December!C1420</f>
        <v>0</v>
      </c>
      <c r="D1420" s="3">
        <f>January!D1420+February!D1420+March!D1420+April!D1420+May!D1420+June!D1420+July!D1420+August!D1420+September!D1420+October!D1420+November!D1420+December!D1420</f>
        <v>0</v>
      </c>
      <c r="E1420" s="3">
        <f>January!E1420+February!E1420+March!E1420+April!E1420+May!E1420+June!E1420+July!E1420+August!E1420+September!E1420+October!E1420+November!E1420+December!E1420</f>
        <v>0</v>
      </c>
      <c r="F1420" s="3">
        <f>January!F1420+February!F1420+March!F1420+April!F1420+May!F1420+June!F1420+July!F1420+August!F1420+September!F1420+October!F1420+November!F1420+December!F1420</f>
        <v>0</v>
      </c>
      <c r="G1420" s="3">
        <f>January!G1420+February!G1420+March!G1420+April!G1420+May!G1420+June!G1420+July!G1420+August!G1420+September!G1420+October!G1420+November!G1420+December!G1420</f>
        <v>0</v>
      </c>
    </row>
    <row r="1421" spans="1:7" ht="30" customHeight="1" x14ac:dyDescent="0.25">
      <c r="A1421" s="20" t="s">
        <v>82</v>
      </c>
      <c r="B1421" s="12" t="s">
        <v>23</v>
      </c>
      <c r="C1421" s="4">
        <f>January!C1421+February!C1421+March!C1421+April!C1421+May!C1421+June!C1421+July!C1421+August!C1421+September!C1421+October!C1421+November!C1421+December!C1421</f>
        <v>0</v>
      </c>
      <c r="D1421" s="4">
        <f>January!D1421+February!D1421+March!D1421+April!D1421+May!D1421+June!D1421+July!D1421+August!D1421+September!D1421+October!D1421+November!D1421+December!D1421</f>
        <v>0</v>
      </c>
      <c r="E1421" s="4">
        <f>January!E1421+February!E1421+March!E1421+April!E1421+May!E1421+June!E1421+July!E1421+August!E1421+September!E1421+October!E1421+November!E1421+December!E1421</f>
        <v>0</v>
      </c>
      <c r="F1421" s="4">
        <f>January!F1421+February!F1421+March!F1421+April!F1421+May!F1421+June!F1421+July!F1421+August!F1421+September!F1421+October!F1421+November!F1421+December!F1421</f>
        <v>0</v>
      </c>
      <c r="G1421" s="4">
        <f>January!G1421+February!G1421+March!G1421+April!G1421+May!G1421+June!G1421+July!G1421+August!G1421+September!G1421+October!G1421+November!G1421+December!G1421</f>
        <v>0</v>
      </c>
    </row>
    <row r="1422" spans="1:7" ht="30" customHeight="1" x14ac:dyDescent="0.25">
      <c r="A1422" s="19" t="s">
        <v>82</v>
      </c>
      <c r="B1422" s="11" t="s">
        <v>24</v>
      </c>
      <c r="C1422" s="3">
        <f>January!C1422+February!C1422+March!C1422+April!C1422+May!C1422+June!C1422+July!C1422+August!C1422+September!C1422+October!C1422+November!C1422+December!C1422</f>
        <v>0</v>
      </c>
      <c r="D1422" s="3">
        <f>January!D1422+February!D1422+March!D1422+April!D1422+May!D1422+June!D1422+July!D1422+August!D1422+September!D1422+October!D1422+November!D1422+December!D1422</f>
        <v>0</v>
      </c>
      <c r="E1422" s="3">
        <f>January!E1422+February!E1422+March!E1422+April!E1422+May!E1422+June!E1422+July!E1422+August!E1422+September!E1422+October!E1422+November!E1422+December!E1422</f>
        <v>0</v>
      </c>
      <c r="F1422" s="3">
        <f>January!F1422+February!F1422+March!F1422+April!F1422+May!F1422+June!F1422+July!F1422+August!F1422+September!F1422+October!F1422+November!F1422+December!F1422</f>
        <v>0</v>
      </c>
      <c r="G1422" s="3">
        <f>January!G1422+February!G1422+March!G1422+April!G1422+May!G1422+June!G1422+July!G1422+August!G1422+September!G1422+October!G1422+November!G1422+December!G1422</f>
        <v>0</v>
      </c>
    </row>
    <row r="1423" spans="1:7" ht="30" customHeight="1" x14ac:dyDescent="0.25">
      <c r="A1423" s="20" t="s">
        <v>82</v>
      </c>
      <c r="B1423" s="12" t="s">
        <v>25</v>
      </c>
      <c r="C1423" s="4">
        <f>January!C1423+February!C1423+March!C1423+April!C1423+May!C1423+June!C1423+July!C1423+August!C1423+September!C1423+October!C1423+November!C1423+December!C1423</f>
        <v>283</v>
      </c>
      <c r="D1423" s="4">
        <f>January!D1423+February!D1423+March!D1423+April!D1423+May!D1423+June!D1423+July!D1423+August!D1423+September!D1423+October!D1423+November!D1423+December!D1423</f>
        <v>12</v>
      </c>
      <c r="E1423" s="4">
        <f>January!E1423+February!E1423+March!E1423+April!E1423+May!E1423+June!E1423+July!E1423+August!E1423+September!E1423+October!E1423+November!E1423+December!E1423</f>
        <v>7</v>
      </c>
      <c r="F1423" s="4">
        <f>January!F1423+February!F1423+March!F1423+April!F1423+May!F1423+June!F1423+July!F1423+August!F1423+September!F1423+October!F1423+November!F1423+December!F1423</f>
        <v>264</v>
      </c>
      <c r="G1423" s="4">
        <f>January!G1423+February!G1423+March!G1423+April!G1423+May!G1423+June!G1423+July!G1423+August!G1423+September!G1423+October!G1423+November!G1423+December!G1423</f>
        <v>0</v>
      </c>
    </row>
    <row r="1424" spans="1:7" ht="30" customHeight="1" x14ac:dyDescent="0.25">
      <c r="A1424" s="19" t="s">
        <v>82</v>
      </c>
      <c r="B1424" s="11" t="s">
        <v>26</v>
      </c>
      <c r="C1424" s="3">
        <f>January!C1424+February!C1424+March!C1424+April!C1424+May!C1424+June!C1424+July!C1424+August!C1424+September!C1424+October!C1424+November!C1424+December!C1424</f>
        <v>0</v>
      </c>
      <c r="D1424" s="3">
        <f>January!D1424+February!D1424+March!D1424+April!D1424+May!D1424+June!D1424+July!D1424+August!D1424+September!D1424+October!D1424+November!D1424+December!D1424</f>
        <v>0</v>
      </c>
      <c r="E1424" s="3">
        <f>January!E1424+February!E1424+March!E1424+April!E1424+May!E1424+June!E1424+July!E1424+August!E1424+September!E1424+October!E1424+November!E1424+December!E1424</f>
        <v>0</v>
      </c>
      <c r="F1424" s="3">
        <f>January!F1424+February!F1424+March!F1424+April!F1424+May!F1424+June!F1424+July!F1424+August!F1424+September!F1424+October!F1424+November!F1424+December!F1424</f>
        <v>0</v>
      </c>
      <c r="G1424" s="3">
        <f>January!G1424+February!G1424+March!G1424+April!G1424+May!G1424+June!G1424+July!G1424+August!G1424+September!G1424+October!G1424+November!G1424+December!G1424</f>
        <v>0</v>
      </c>
    </row>
    <row r="1425" spans="1:7" ht="30" customHeight="1" x14ac:dyDescent="0.25">
      <c r="A1425" s="20" t="s">
        <v>82</v>
      </c>
      <c r="B1425" s="12" t="s">
        <v>27</v>
      </c>
      <c r="C1425" s="4">
        <f>January!C1425+February!C1425+March!C1425+April!C1425+May!C1425+June!C1425+July!C1425+August!C1425+September!C1425+October!C1425+November!C1425+December!C1425</f>
        <v>0</v>
      </c>
      <c r="D1425" s="4">
        <f>January!D1425+February!D1425+March!D1425+April!D1425+May!D1425+June!D1425+July!D1425+August!D1425+September!D1425+October!D1425+November!D1425+December!D1425</f>
        <v>0</v>
      </c>
      <c r="E1425" s="4">
        <f>January!E1425+February!E1425+March!E1425+April!E1425+May!E1425+June!E1425+July!E1425+August!E1425+September!E1425+October!E1425+November!E1425+December!E1425</f>
        <v>0</v>
      </c>
      <c r="F1425" s="4">
        <f>January!F1425+February!F1425+March!F1425+April!F1425+May!F1425+June!F1425+July!F1425+August!F1425+September!F1425+October!F1425+November!F1425+December!F1425</f>
        <v>0</v>
      </c>
      <c r="G1425" s="4">
        <f>January!G1425+February!G1425+March!G1425+April!G1425+May!G1425+June!G1425+July!G1425+August!G1425+September!G1425+October!G1425+November!G1425+December!G1425</f>
        <v>0</v>
      </c>
    </row>
    <row r="1426" spans="1:7" ht="30" customHeight="1" x14ac:dyDescent="0.25">
      <c r="A1426" s="19" t="s">
        <v>82</v>
      </c>
      <c r="B1426" s="11" t="s">
        <v>28</v>
      </c>
      <c r="C1426" s="3">
        <f>January!C1426+February!C1426+March!C1426+April!C1426+May!C1426+June!C1426+July!C1426+August!C1426+September!C1426+October!C1426+November!C1426+December!C1426</f>
        <v>0</v>
      </c>
      <c r="D1426" s="3">
        <f>January!D1426+February!D1426+March!D1426+April!D1426+May!D1426+June!D1426+July!D1426+August!D1426+September!D1426+October!D1426+November!D1426+December!D1426</f>
        <v>0</v>
      </c>
      <c r="E1426" s="3">
        <f>January!E1426+February!E1426+March!E1426+April!E1426+May!E1426+June!E1426+July!E1426+August!E1426+September!E1426+October!E1426+November!E1426+December!E1426</f>
        <v>0</v>
      </c>
      <c r="F1426" s="3">
        <f>January!F1426+February!F1426+March!F1426+April!F1426+May!F1426+June!F1426+July!F1426+August!F1426+September!F1426+October!F1426+November!F1426+December!F1426</f>
        <v>0</v>
      </c>
      <c r="G1426" s="3">
        <f>January!G1426+February!G1426+March!G1426+April!G1426+May!G1426+June!G1426+July!G1426+August!G1426+September!G1426+October!G1426+November!G1426+December!G1426</f>
        <v>0</v>
      </c>
    </row>
    <row r="1427" spans="1:7" ht="30" customHeight="1" x14ac:dyDescent="0.25">
      <c r="A1427" s="20" t="s">
        <v>82</v>
      </c>
      <c r="B1427" s="12" t="s">
        <v>29</v>
      </c>
      <c r="C1427" s="4">
        <f>January!C1427+February!C1427+March!C1427+April!C1427+May!C1427+June!C1427+July!C1427+August!C1427+September!C1427+October!C1427+November!C1427+December!C1427</f>
        <v>0</v>
      </c>
      <c r="D1427" s="4">
        <f>January!D1427+February!D1427+March!D1427+April!D1427+May!D1427+June!D1427+July!D1427+August!D1427+September!D1427+October!D1427+November!D1427+December!D1427</f>
        <v>0</v>
      </c>
      <c r="E1427" s="4">
        <f>January!E1427+February!E1427+March!E1427+April!E1427+May!E1427+June!E1427+July!E1427+August!E1427+September!E1427+October!E1427+November!E1427+December!E1427</f>
        <v>0</v>
      </c>
      <c r="F1427" s="4">
        <f>January!F1427+February!F1427+March!F1427+April!F1427+May!F1427+June!F1427+July!F1427+August!F1427+September!F1427+October!F1427+November!F1427+December!F1427</f>
        <v>0</v>
      </c>
      <c r="G1427" s="4">
        <f>January!G1427+February!G1427+March!G1427+April!G1427+May!G1427+June!G1427+July!G1427+August!G1427+September!G1427+October!G1427+November!G1427+December!G1427</f>
        <v>0</v>
      </c>
    </row>
    <row r="1428" spans="1:7" ht="30" customHeight="1" x14ac:dyDescent="0.25">
      <c r="A1428" s="19" t="s">
        <v>82</v>
      </c>
      <c r="B1428" s="11" t="s">
        <v>30</v>
      </c>
      <c r="C1428" s="3">
        <f>January!C1428+February!C1428+March!C1428+April!C1428+May!C1428+June!C1428+July!C1428+August!C1428+September!C1428+October!C1428+November!C1428+December!C1428</f>
        <v>0</v>
      </c>
      <c r="D1428" s="3">
        <f>January!D1428+February!D1428+March!D1428+April!D1428+May!D1428+June!D1428+July!D1428+August!D1428+September!D1428+October!D1428+November!D1428+December!D1428</f>
        <v>0</v>
      </c>
      <c r="E1428" s="3">
        <f>January!E1428+February!E1428+March!E1428+April!E1428+May!E1428+June!E1428+July!E1428+August!E1428+September!E1428+October!E1428+November!E1428+December!E1428</f>
        <v>0</v>
      </c>
      <c r="F1428" s="3">
        <f>January!F1428+February!F1428+March!F1428+April!F1428+May!F1428+June!F1428+July!F1428+August!F1428+September!F1428+October!F1428+November!F1428+December!F1428</f>
        <v>0</v>
      </c>
      <c r="G1428" s="3">
        <f>January!G1428+February!G1428+March!G1428+April!G1428+May!G1428+June!G1428+July!G1428+August!G1428+September!G1428+October!G1428+November!G1428+December!G1428</f>
        <v>0</v>
      </c>
    </row>
    <row r="1429" spans="1:7" ht="30" customHeight="1" x14ac:dyDescent="0.25">
      <c r="A1429" s="20" t="s">
        <v>82</v>
      </c>
      <c r="B1429" s="12" t="s">
        <v>31</v>
      </c>
      <c r="C1429" s="4">
        <f>January!C1429+February!C1429+March!C1429+April!C1429+May!C1429+June!C1429+July!C1429+August!C1429+September!C1429+October!C1429+November!C1429+December!C1429</f>
        <v>0</v>
      </c>
      <c r="D1429" s="4">
        <f>January!D1429+February!D1429+March!D1429+April!D1429+May!D1429+June!D1429+July!D1429+August!D1429+September!D1429+October!D1429+November!D1429+December!D1429</f>
        <v>0</v>
      </c>
      <c r="E1429" s="4">
        <f>January!E1429+February!E1429+March!E1429+April!E1429+May!E1429+June!E1429+July!E1429+August!E1429+September!E1429+October!E1429+November!E1429+December!E1429</f>
        <v>0</v>
      </c>
      <c r="F1429" s="4">
        <f>January!F1429+February!F1429+March!F1429+April!F1429+May!F1429+June!F1429+July!F1429+August!F1429+September!F1429+October!F1429+November!F1429+December!F1429</f>
        <v>0</v>
      </c>
      <c r="G1429" s="4">
        <f>January!G1429+February!G1429+March!G1429+April!G1429+May!G1429+June!G1429+July!G1429+August!G1429+September!G1429+October!G1429+November!G1429+December!G1429</f>
        <v>0</v>
      </c>
    </row>
    <row r="1430" spans="1:7" ht="30" customHeight="1" x14ac:dyDescent="0.25">
      <c r="A1430" s="19" t="s">
        <v>82</v>
      </c>
      <c r="B1430" s="11" t="s">
        <v>32</v>
      </c>
      <c r="C1430" s="3">
        <f>January!C1430+February!C1430+March!C1430+April!C1430+May!C1430+June!C1430+July!C1430+August!C1430+September!C1430+October!C1430+November!C1430+December!C1430</f>
        <v>0</v>
      </c>
      <c r="D1430" s="3">
        <f>January!D1430+February!D1430+March!D1430+April!D1430+May!D1430+June!D1430+July!D1430+August!D1430+September!D1430+October!D1430+November!D1430+December!D1430</f>
        <v>0</v>
      </c>
      <c r="E1430" s="3">
        <f>January!E1430+February!E1430+March!E1430+April!E1430+May!E1430+June!E1430+July!E1430+August!E1430+September!E1430+October!E1430+November!E1430+December!E1430</f>
        <v>0</v>
      </c>
      <c r="F1430" s="3">
        <f>January!F1430+February!F1430+March!F1430+April!F1430+May!F1430+June!F1430+July!F1430+August!F1430+September!F1430+October!F1430+November!F1430+December!F1430</f>
        <v>0</v>
      </c>
      <c r="G1430" s="3">
        <f>January!G1430+February!G1430+March!G1430+April!G1430+May!G1430+June!G1430+July!G1430+August!G1430+September!G1430+October!G1430+November!G1430+December!G1430</f>
        <v>0</v>
      </c>
    </row>
    <row r="1431" spans="1:7" ht="30" customHeight="1" x14ac:dyDescent="0.25">
      <c r="A1431" s="20" t="s">
        <v>82</v>
      </c>
      <c r="B1431" s="12" t="s">
        <v>33</v>
      </c>
      <c r="C1431" s="4">
        <f>January!C1431+February!C1431+March!C1431+April!C1431+May!C1431+June!C1431+July!C1431+August!C1431+September!C1431+October!C1431+November!C1431+December!C1431</f>
        <v>21</v>
      </c>
      <c r="D1431" s="4">
        <f>January!D1431+February!D1431+March!D1431+April!D1431+May!D1431+June!D1431+July!D1431+August!D1431+September!D1431+October!D1431+November!D1431+December!D1431</f>
        <v>0</v>
      </c>
      <c r="E1431" s="4">
        <f>January!E1431+February!E1431+March!E1431+April!E1431+May!E1431+June!E1431+July!E1431+August!E1431+September!E1431+October!E1431+November!E1431+December!E1431</f>
        <v>5</v>
      </c>
      <c r="F1431" s="4">
        <f>January!F1431+February!F1431+March!F1431+April!F1431+May!F1431+June!F1431+July!F1431+August!F1431+September!F1431+October!F1431+November!F1431+December!F1431</f>
        <v>16</v>
      </c>
      <c r="G1431" s="4">
        <f>January!G1431+February!G1431+March!G1431+April!G1431+May!G1431+June!G1431+July!G1431+August!G1431+September!G1431+October!G1431+November!G1431+December!G1431</f>
        <v>0</v>
      </c>
    </row>
    <row r="1432" spans="1:7" ht="30" customHeight="1" x14ac:dyDescent="0.25">
      <c r="A1432" s="19" t="s">
        <v>82</v>
      </c>
      <c r="B1432" s="11" t="s">
        <v>34</v>
      </c>
      <c r="C1432" s="3">
        <f>January!C1432+February!C1432+March!C1432+April!C1432+May!C1432+June!C1432+July!C1432+August!C1432+September!C1432+October!C1432+November!C1432+December!C1432</f>
        <v>0</v>
      </c>
      <c r="D1432" s="3">
        <f>January!D1432+February!D1432+March!D1432+April!D1432+May!D1432+June!D1432+July!D1432+August!D1432+September!D1432+October!D1432+November!D1432+December!D1432</f>
        <v>0</v>
      </c>
      <c r="E1432" s="3">
        <f>January!E1432+February!E1432+March!E1432+April!E1432+May!E1432+June!E1432+July!E1432+August!E1432+September!E1432+October!E1432+November!E1432+December!E1432</f>
        <v>0</v>
      </c>
      <c r="F1432" s="3">
        <f>January!F1432+February!F1432+March!F1432+April!F1432+May!F1432+June!F1432+July!F1432+August!F1432+September!F1432+October!F1432+November!F1432+December!F1432</f>
        <v>0</v>
      </c>
      <c r="G1432" s="3">
        <f>January!G1432+February!G1432+March!G1432+April!G1432+May!G1432+June!G1432+July!G1432+August!G1432+September!G1432+October!G1432+November!G1432+December!G1432</f>
        <v>0</v>
      </c>
    </row>
    <row r="1433" spans="1:7" ht="30" customHeight="1" x14ac:dyDescent="0.25">
      <c r="A1433" s="20" t="s">
        <v>82</v>
      </c>
      <c r="B1433" s="12" t="s">
        <v>35</v>
      </c>
      <c r="C1433" s="4">
        <f>January!C1433+February!C1433+March!C1433+April!C1433+May!C1433+June!C1433+July!C1433+August!C1433+September!C1433+October!C1433+November!C1433+December!C1433</f>
        <v>0</v>
      </c>
      <c r="D1433" s="4">
        <f>January!D1433+February!D1433+March!D1433+April!D1433+May!D1433+June!D1433+July!D1433+August!D1433+September!D1433+October!D1433+November!D1433+December!D1433</f>
        <v>0</v>
      </c>
      <c r="E1433" s="4">
        <f>January!E1433+February!E1433+March!E1433+April!E1433+May!E1433+June!E1433+July!E1433+August!E1433+September!E1433+October!E1433+November!E1433+December!E1433</f>
        <v>0</v>
      </c>
      <c r="F1433" s="4">
        <f>January!F1433+February!F1433+March!F1433+April!F1433+May!F1433+June!F1433+July!F1433+August!F1433+September!F1433+October!F1433+November!F1433+December!F1433</f>
        <v>0</v>
      </c>
      <c r="G1433" s="4">
        <f>January!G1433+February!G1433+March!G1433+April!G1433+May!G1433+June!G1433+July!G1433+August!G1433+September!G1433+October!G1433+November!G1433+December!G1433</f>
        <v>0</v>
      </c>
    </row>
    <row r="1434" spans="1:7" ht="30" customHeight="1" x14ac:dyDescent="0.25">
      <c r="A1434" s="19" t="s">
        <v>82</v>
      </c>
      <c r="B1434" s="11" t="s">
        <v>36</v>
      </c>
      <c r="C1434" s="3">
        <f>January!C1434+February!C1434+March!C1434+April!C1434+May!C1434+June!C1434+July!C1434+August!C1434+September!C1434+October!C1434+November!C1434+December!C1434</f>
        <v>0</v>
      </c>
      <c r="D1434" s="3">
        <f>January!D1434+February!D1434+March!D1434+April!D1434+May!D1434+June!D1434+July!D1434+August!D1434+September!D1434+October!D1434+November!D1434+December!D1434</f>
        <v>0</v>
      </c>
      <c r="E1434" s="3">
        <f>January!E1434+February!E1434+March!E1434+April!E1434+May!E1434+June!E1434+July!E1434+August!E1434+September!E1434+October!E1434+November!E1434+December!E1434</f>
        <v>0</v>
      </c>
      <c r="F1434" s="3">
        <f>January!F1434+February!F1434+March!F1434+April!F1434+May!F1434+June!F1434+July!F1434+August!F1434+September!F1434+October!F1434+November!F1434+December!F1434</f>
        <v>0</v>
      </c>
      <c r="G1434" s="3">
        <f>January!G1434+February!G1434+March!G1434+April!G1434+May!G1434+June!G1434+July!G1434+August!G1434+September!G1434+October!G1434+November!G1434+December!G1434</f>
        <v>0</v>
      </c>
    </row>
    <row r="1435" spans="1:7" ht="30" customHeight="1" x14ac:dyDescent="0.25">
      <c r="A1435" s="20" t="s">
        <v>82</v>
      </c>
      <c r="B1435" s="12" t="s">
        <v>37</v>
      </c>
      <c r="C1435" s="4">
        <f>January!C1435+February!C1435+March!C1435+April!C1435+May!C1435+June!C1435+July!C1435+August!C1435+September!C1435+October!C1435+November!C1435+December!C1435</f>
        <v>0</v>
      </c>
      <c r="D1435" s="4">
        <f>January!D1435+February!D1435+March!D1435+April!D1435+May!D1435+June!D1435+July!D1435+August!D1435+September!D1435+October!D1435+November!D1435+December!D1435</f>
        <v>0</v>
      </c>
      <c r="E1435" s="4">
        <f>January!E1435+February!E1435+March!E1435+April!E1435+May!E1435+June!E1435+July!E1435+August!E1435+September!E1435+October!E1435+November!E1435+December!E1435</f>
        <v>0</v>
      </c>
      <c r="F1435" s="4">
        <f>January!F1435+February!F1435+March!F1435+April!F1435+May!F1435+June!F1435+July!F1435+August!F1435+September!F1435+October!F1435+November!F1435+December!F1435</f>
        <v>0</v>
      </c>
      <c r="G1435" s="4">
        <f>January!G1435+February!G1435+March!G1435+April!G1435+May!G1435+June!G1435+July!G1435+August!G1435+September!G1435+October!G1435+November!G1435+December!G1435</f>
        <v>0</v>
      </c>
    </row>
    <row r="1436" spans="1:7" ht="30" customHeight="1" x14ac:dyDescent="0.25">
      <c r="A1436" s="19" t="s">
        <v>82</v>
      </c>
      <c r="B1436" s="11" t="s">
        <v>38</v>
      </c>
      <c r="C1436" s="3">
        <f>January!C1436+February!C1436+March!C1436+April!C1436+May!C1436+June!C1436+July!C1436+August!C1436+September!C1436+October!C1436+November!C1436+December!C1436</f>
        <v>74</v>
      </c>
      <c r="D1436" s="3">
        <f>January!D1436+February!D1436+March!D1436+April!D1436+May!D1436+June!D1436+July!D1436+August!D1436+September!D1436+October!D1436+November!D1436+December!D1436</f>
        <v>74</v>
      </c>
      <c r="E1436" s="3">
        <f>January!E1436+February!E1436+March!E1436+April!E1436+May!E1436+June!E1436+July!E1436+August!E1436+September!E1436+October!E1436+November!E1436+December!E1436</f>
        <v>0</v>
      </c>
      <c r="F1436" s="3">
        <f>January!F1436+February!F1436+March!F1436+April!F1436+May!F1436+June!F1436+July!F1436+August!F1436+September!F1436+October!F1436+November!F1436+December!F1436</f>
        <v>0</v>
      </c>
      <c r="G1436" s="3">
        <f>January!G1436+February!G1436+March!G1436+April!G1436+May!G1436+June!G1436+July!G1436+August!G1436+September!G1436+October!G1436+November!G1436+December!G1436</f>
        <v>0</v>
      </c>
    </row>
    <row r="1437" spans="1:7" ht="30" customHeight="1" x14ac:dyDescent="0.25">
      <c r="A1437" s="20" t="s">
        <v>82</v>
      </c>
      <c r="B1437" s="12" t="s">
        <v>39</v>
      </c>
      <c r="C1437" s="4">
        <f>January!C1437+February!C1437+March!C1437+April!C1437+May!C1437+June!C1437+July!C1437+August!C1437+September!C1437+October!C1437+November!C1437+December!C1437</f>
        <v>0</v>
      </c>
      <c r="D1437" s="4">
        <f>January!D1437+February!D1437+March!D1437+April!D1437+May!D1437+June!D1437+July!D1437+August!D1437+September!D1437+October!D1437+November!D1437+December!D1437</f>
        <v>0</v>
      </c>
      <c r="E1437" s="4">
        <f>January!E1437+February!E1437+March!E1437+April!E1437+May!E1437+June!E1437+July!E1437+August!E1437+September!E1437+October!E1437+November!E1437+December!E1437</f>
        <v>0</v>
      </c>
      <c r="F1437" s="4">
        <f>January!F1437+February!F1437+March!F1437+April!F1437+May!F1437+June!F1437+July!F1437+August!F1437+September!F1437+October!F1437+November!F1437+December!F1437</f>
        <v>0</v>
      </c>
      <c r="G1437" s="4">
        <f>January!G1437+February!G1437+March!G1437+April!G1437+May!G1437+June!G1437+July!G1437+August!G1437+September!G1437+October!G1437+November!G1437+December!G1437</f>
        <v>0</v>
      </c>
    </row>
    <row r="1438" spans="1:7" ht="30" customHeight="1" x14ac:dyDescent="0.25">
      <c r="A1438" s="19" t="s">
        <v>82</v>
      </c>
      <c r="B1438" s="11" t="s">
        <v>40</v>
      </c>
      <c r="C1438" s="3">
        <f>January!C1438+February!C1438+March!C1438+April!C1438+May!C1438+June!C1438+July!C1438+August!C1438+September!C1438+October!C1438+November!C1438+December!C1438</f>
        <v>0</v>
      </c>
      <c r="D1438" s="3">
        <f>January!D1438+February!D1438+March!D1438+April!D1438+May!D1438+June!D1438+July!D1438+August!D1438+September!D1438+October!D1438+November!D1438+December!D1438</f>
        <v>0</v>
      </c>
      <c r="E1438" s="3">
        <f>January!E1438+February!E1438+March!E1438+April!E1438+May!E1438+June!E1438+July!E1438+August!E1438+September!E1438+October!E1438+November!E1438+December!E1438</f>
        <v>0</v>
      </c>
      <c r="F1438" s="3">
        <f>January!F1438+February!F1438+March!F1438+April!F1438+May!F1438+June!F1438+July!F1438+August!F1438+September!F1438+October!F1438+November!F1438+December!F1438</f>
        <v>0</v>
      </c>
      <c r="G1438" s="3">
        <f>January!G1438+February!G1438+March!G1438+April!G1438+May!G1438+June!G1438+July!G1438+August!G1438+September!G1438+October!G1438+November!G1438+December!G1438</f>
        <v>0</v>
      </c>
    </row>
    <row r="1439" spans="1:7" ht="30" customHeight="1" x14ac:dyDescent="0.25">
      <c r="A1439" s="20" t="s">
        <v>82</v>
      </c>
      <c r="B1439" s="12" t="s">
        <v>41</v>
      </c>
      <c r="C1439" s="4">
        <f>January!C1439+February!C1439+March!C1439+April!C1439+May!C1439+June!C1439+July!C1439+August!C1439+September!C1439+October!C1439+November!C1439+December!C1439</f>
        <v>0</v>
      </c>
      <c r="D1439" s="4">
        <f>January!D1439+February!D1439+March!D1439+April!D1439+May!D1439+June!D1439+July!D1439+August!D1439+September!D1439+October!D1439+November!D1439+December!D1439</f>
        <v>0</v>
      </c>
      <c r="E1439" s="4">
        <f>January!E1439+February!E1439+March!E1439+April!E1439+May!E1439+June!E1439+July!E1439+August!E1439+September!E1439+October!E1439+November!E1439+December!E1439</f>
        <v>0</v>
      </c>
      <c r="F1439" s="4">
        <f>January!F1439+February!F1439+March!F1439+April!F1439+May!F1439+June!F1439+July!F1439+August!F1439+September!F1439+October!F1439+November!F1439+December!F1439</f>
        <v>0</v>
      </c>
      <c r="G1439" s="4">
        <f>January!G1439+February!G1439+March!G1439+April!G1439+May!G1439+June!G1439+July!G1439+August!G1439+September!G1439+October!G1439+November!G1439+December!G1439</f>
        <v>0</v>
      </c>
    </row>
    <row r="1440" spans="1:7" ht="30" customHeight="1" x14ac:dyDescent="0.25">
      <c r="A1440" s="19" t="s">
        <v>82</v>
      </c>
      <c r="B1440" s="11" t="s">
        <v>42</v>
      </c>
      <c r="C1440" s="3">
        <f>January!C1440+February!C1440+March!C1440+April!C1440+May!C1440+June!C1440+July!C1440+August!C1440+September!C1440+October!C1440+November!C1440+December!C1440</f>
        <v>24</v>
      </c>
      <c r="D1440" s="3">
        <f>January!D1440+February!D1440+March!D1440+April!D1440+May!D1440+June!D1440+July!D1440+August!D1440+September!D1440+October!D1440+November!D1440+December!D1440</f>
        <v>18</v>
      </c>
      <c r="E1440" s="3">
        <f>January!E1440+February!E1440+March!E1440+April!E1440+May!E1440+June!E1440+July!E1440+August!E1440+September!E1440+October!E1440+November!E1440+December!E1440</f>
        <v>1</v>
      </c>
      <c r="F1440" s="3">
        <f>January!F1440+February!F1440+March!F1440+April!F1440+May!F1440+June!F1440+July!F1440+August!F1440+September!F1440+October!F1440+November!F1440+December!F1440</f>
        <v>5</v>
      </c>
      <c r="G1440" s="3">
        <f>January!G1440+February!G1440+March!G1440+April!G1440+May!G1440+June!G1440+July!G1440+August!G1440+September!G1440+October!G1440+November!G1440+December!G1440</f>
        <v>0</v>
      </c>
    </row>
    <row r="1441" spans="1:7" ht="30" customHeight="1" x14ac:dyDescent="0.25">
      <c r="A1441" s="20" t="s">
        <v>82</v>
      </c>
      <c r="B1441" s="12" t="s">
        <v>43</v>
      </c>
      <c r="C1441" s="4">
        <f>January!C1441+February!C1441+March!C1441+April!C1441+May!C1441+June!C1441+July!C1441+August!C1441+September!C1441+October!C1441+November!C1441+December!C1441</f>
        <v>0</v>
      </c>
      <c r="D1441" s="4">
        <f>January!D1441+February!D1441+March!D1441+April!D1441+May!D1441+June!D1441+July!D1441+August!D1441+September!D1441+October!D1441+November!D1441+December!D1441</f>
        <v>0</v>
      </c>
      <c r="E1441" s="4">
        <f>January!E1441+February!E1441+March!E1441+April!E1441+May!E1441+June!E1441+July!E1441+August!E1441+September!E1441+October!E1441+November!E1441+December!E1441</f>
        <v>0</v>
      </c>
      <c r="F1441" s="4">
        <f>January!F1441+February!F1441+March!F1441+April!F1441+May!F1441+June!F1441+July!F1441+August!F1441+September!F1441+October!F1441+November!F1441+December!F1441</f>
        <v>0</v>
      </c>
      <c r="G1441" s="4">
        <f>January!G1441+February!G1441+March!G1441+April!G1441+May!G1441+June!G1441+July!G1441+August!G1441+September!G1441+October!G1441+November!G1441+December!G1441</f>
        <v>0</v>
      </c>
    </row>
    <row r="1442" spans="1:7" ht="30" customHeight="1" x14ac:dyDescent="0.25">
      <c r="A1442" s="19" t="s">
        <v>82</v>
      </c>
      <c r="B1442" s="11" t="s">
        <v>44</v>
      </c>
      <c r="C1442" s="3">
        <f>January!C1442+February!C1442+March!C1442+April!C1442+May!C1442+June!C1442+July!C1442+August!C1442+September!C1442+October!C1442+November!C1442+December!C1442</f>
        <v>0</v>
      </c>
      <c r="D1442" s="3">
        <f>January!D1442+February!D1442+March!D1442+April!D1442+May!D1442+June!D1442+July!D1442+August!D1442+September!D1442+October!D1442+November!D1442+December!D1442</f>
        <v>0</v>
      </c>
      <c r="E1442" s="3">
        <f>January!E1442+February!E1442+March!E1442+April!E1442+May!E1442+June!E1442+July!E1442+August!E1442+September!E1442+October!E1442+November!E1442+December!E1442</f>
        <v>0</v>
      </c>
      <c r="F1442" s="3">
        <f>January!F1442+February!F1442+March!F1442+April!F1442+May!F1442+June!F1442+July!F1442+August!F1442+September!F1442+October!F1442+November!F1442+December!F1442</f>
        <v>0</v>
      </c>
      <c r="G1442" s="3">
        <f>January!G1442+February!G1442+March!G1442+April!G1442+May!G1442+June!G1442+July!G1442+August!G1442+September!G1442+October!G1442+November!G1442+December!G1442</f>
        <v>0</v>
      </c>
    </row>
    <row r="1443" spans="1:7" ht="30" customHeight="1" x14ac:dyDescent="0.25">
      <c r="A1443" s="20" t="s">
        <v>82</v>
      </c>
      <c r="B1443" s="12" t="s">
        <v>45</v>
      </c>
      <c r="C1443" s="4">
        <f>January!C1443+February!C1443+March!C1443+April!C1443+May!C1443+June!C1443+July!C1443+August!C1443+September!C1443+October!C1443+November!C1443+December!C1443</f>
        <v>0</v>
      </c>
      <c r="D1443" s="4">
        <f>January!D1443+February!D1443+March!D1443+April!D1443+May!D1443+June!D1443+July!D1443+August!D1443+September!D1443+October!D1443+November!D1443+December!D1443</f>
        <v>0</v>
      </c>
      <c r="E1443" s="4">
        <f>January!E1443+February!E1443+March!E1443+April!E1443+May!E1443+June!E1443+July!E1443+August!E1443+September!E1443+October!E1443+November!E1443+December!E1443</f>
        <v>0</v>
      </c>
      <c r="F1443" s="4">
        <f>January!F1443+February!F1443+March!F1443+April!F1443+May!F1443+June!F1443+July!F1443+August!F1443+September!F1443+October!F1443+November!F1443+December!F1443</f>
        <v>0</v>
      </c>
      <c r="G1443" s="4">
        <f>January!G1443+February!G1443+March!G1443+April!G1443+May!G1443+June!G1443+July!G1443+August!G1443+September!G1443+October!G1443+November!G1443+December!G1443</f>
        <v>0</v>
      </c>
    </row>
    <row r="1444" spans="1:7" ht="30" customHeight="1" x14ac:dyDescent="0.25">
      <c r="A1444" s="19" t="s">
        <v>82</v>
      </c>
      <c r="B1444" s="11" t="s">
        <v>46</v>
      </c>
      <c r="C1444" s="3">
        <f>January!C1444+February!C1444+March!C1444+April!C1444+May!C1444+June!C1444+July!C1444+August!C1444+September!C1444+October!C1444+November!C1444+December!C1444</f>
        <v>0</v>
      </c>
      <c r="D1444" s="3">
        <f>January!D1444+February!D1444+March!D1444+April!D1444+May!D1444+June!D1444+July!D1444+August!D1444+September!D1444+October!D1444+November!D1444+December!D1444</f>
        <v>0</v>
      </c>
      <c r="E1444" s="3">
        <f>January!E1444+February!E1444+March!E1444+April!E1444+May!E1444+June!E1444+July!E1444+August!E1444+September!E1444+October!E1444+November!E1444+December!E1444</f>
        <v>0</v>
      </c>
      <c r="F1444" s="3">
        <f>January!F1444+February!F1444+March!F1444+April!F1444+May!F1444+June!F1444+July!F1444+August!F1444+September!F1444+October!F1444+November!F1444+December!F1444</f>
        <v>0</v>
      </c>
      <c r="G1444" s="3">
        <f>January!G1444+February!G1444+March!G1444+April!G1444+May!G1444+June!G1444+July!G1444+August!G1444+September!G1444+October!G1444+November!G1444+December!G1444</f>
        <v>0</v>
      </c>
    </row>
    <row r="1445" spans="1:7" ht="30" customHeight="1" x14ac:dyDescent="0.25">
      <c r="A1445" s="21" t="s">
        <v>83</v>
      </c>
      <c r="B1445" s="13" t="s">
        <v>8</v>
      </c>
      <c r="C1445" s="5">
        <f>January!C1445+February!C1445+March!C1445+April!C1445+May!C1445+June!C1445+July!C1445+August!C1445+September!C1445+October!C1445+November!C1445+December!C1445</f>
        <v>1106</v>
      </c>
      <c r="D1445" s="5">
        <f>January!D1445+February!D1445+March!D1445+April!D1445+May!D1445+June!D1445+July!D1445+August!D1445+September!D1445+October!D1445+November!D1445+December!D1445</f>
        <v>401</v>
      </c>
      <c r="E1445" s="5">
        <f>January!E1445+February!E1445+March!E1445+April!E1445+May!E1445+June!E1445+July!E1445+August!E1445+September!E1445+October!E1445+November!E1445+December!E1445</f>
        <v>166</v>
      </c>
      <c r="F1445" s="5">
        <f>January!F1445+February!F1445+March!F1445+April!F1445+May!F1445+June!F1445+July!F1445+August!F1445+September!F1445+October!F1445+November!F1445+December!F1445</f>
        <v>539</v>
      </c>
      <c r="G1445" s="5">
        <f>January!G1445+February!G1445+March!G1445+April!G1445+May!G1445+June!G1445+July!G1445+August!G1445+September!G1445+October!G1445+November!G1445+December!G1445</f>
        <v>0</v>
      </c>
    </row>
    <row r="1446" spans="1:7" ht="30" customHeight="1" x14ac:dyDescent="0.25">
      <c r="A1446" s="22" t="s">
        <v>83</v>
      </c>
      <c r="B1446" s="14" t="s">
        <v>9</v>
      </c>
      <c r="C1446" s="6">
        <f>January!C1446+February!C1446+March!C1446+April!C1446+May!C1446+June!C1446+July!C1446+August!C1446+September!C1446+October!C1446+November!C1446+December!C1446</f>
        <v>7</v>
      </c>
      <c r="D1446" s="6">
        <f>January!D1446+February!D1446+March!D1446+April!D1446+May!D1446+June!D1446+July!D1446+August!D1446+September!D1446+October!D1446+November!D1446+December!D1446</f>
        <v>2</v>
      </c>
      <c r="E1446" s="6">
        <f>January!E1446+February!E1446+March!E1446+April!E1446+May!E1446+June!E1446+July!E1446+August!E1446+September!E1446+October!E1446+November!E1446+December!E1446</f>
        <v>3</v>
      </c>
      <c r="F1446" s="6">
        <f>January!F1446+February!F1446+March!F1446+April!F1446+May!F1446+June!F1446+July!F1446+August!F1446+September!F1446+October!F1446+November!F1446+December!F1446</f>
        <v>2</v>
      </c>
      <c r="G1446" s="6">
        <f>January!G1446+February!G1446+March!G1446+April!G1446+May!G1446+June!G1446+July!G1446+August!G1446+September!G1446+October!G1446+November!G1446+December!G1446</f>
        <v>0</v>
      </c>
    </row>
    <row r="1447" spans="1:7" ht="30" customHeight="1" x14ac:dyDescent="0.25">
      <c r="A1447" s="21" t="s">
        <v>83</v>
      </c>
      <c r="B1447" s="13" t="s">
        <v>10</v>
      </c>
      <c r="C1447" s="5">
        <f>January!C1447+February!C1447+March!C1447+April!C1447+May!C1447+June!C1447+July!C1447+August!C1447+September!C1447+October!C1447+November!C1447+December!C1447</f>
        <v>0</v>
      </c>
      <c r="D1447" s="5">
        <f>January!D1447+February!D1447+March!D1447+April!D1447+May!D1447+June!D1447+July!D1447+August!D1447+September!D1447+October!D1447+November!D1447+December!D1447</f>
        <v>0</v>
      </c>
      <c r="E1447" s="5">
        <f>January!E1447+February!E1447+March!E1447+April!E1447+May!E1447+June!E1447+July!E1447+August!E1447+September!E1447+October!E1447+November!E1447+December!E1447</f>
        <v>0</v>
      </c>
      <c r="F1447" s="5">
        <f>January!F1447+February!F1447+March!F1447+April!F1447+May!F1447+June!F1447+July!F1447+August!F1447+September!F1447+October!F1447+November!F1447+December!F1447</f>
        <v>0</v>
      </c>
      <c r="G1447" s="5">
        <f>January!G1447+February!G1447+March!G1447+April!G1447+May!G1447+June!G1447+July!G1447+August!G1447+September!G1447+October!G1447+November!G1447+December!G1447</f>
        <v>0</v>
      </c>
    </row>
    <row r="1448" spans="1:7" ht="30" customHeight="1" x14ac:dyDescent="0.25">
      <c r="A1448" s="22" t="s">
        <v>83</v>
      </c>
      <c r="B1448" s="14" t="s">
        <v>11</v>
      </c>
      <c r="C1448" s="6">
        <f>January!C1448+February!C1448+March!C1448+April!C1448+May!C1448+June!C1448+July!C1448+August!C1448+September!C1448+October!C1448+November!C1448+December!C1448</f>
        <v>0</v>
      </c>
      <c r="D1448" s="6">
        <f>January!D1448+February!D1448+March!D1448+April!D1448+May!D1448+June!D1448+July!D1448+August!D1448+September!D1448+October!D1448+November!D1448+December!D1448</f>
        <v>0</v>
      </c>
      <c r="E1448" s="6">
        <f>January!E1448+February!E1448+March!E1448+April!E1448+May!E1448+June!E1448+July!E1448+August!E1448+September!E1448+October!E1448+November!E1448+December!E1448</f>
        <v>0</v>
      </c>
      <c r="F1448" s="6">
        <f>January!F1448+February!F1448+March!F1448+April!F1448+May!F1448+June!F1448+July!F1448+August!F1448+September!F1448+October!F1448+November!F1448+December!F1448</f>
        <v>0</v>
      </c>
      <c r="G1448" s="6">
        <f>January!G1448+February!G1448+March!G1448+April!G1448+May!G1448+June!G1448+July!G1448+August!G1448+September!G1448+October!G1448+November!G1448+December!G1448</f>
        <v>0</v>
      </c>
    </row>
    <row r="1449" spans="1:7" ht="30" customHeight="1" x14ac:dyDescent="0.25">
      <c r="A1449" s="21" t="s">
        <v>83</v>
      </c>
      <c r="B1449" s="13" t="s">
        <v>12</v>
      </c>
      <c r="C1449" s="5">
        <f>January!C1449+February!C1449+March!C1449+April!C1449+May!C1449+June!C1449+July!C1449+August!C1449+September!C1449+October!C1449+November!C1449+December!C1449</f>
        <v>0</v>
      </c>
      <c r="D1449" s="5">
        <f>January!D1449+February!D1449+March!D1449+April!D1449+May!D1449+June!D1449+July!D1449+August!D1449+September!D1449+October!D1449+November!D1449+December!D1449</f>
        <v>0</v>
      </c>
      <c r="E1449" s="5">
        <f>January!E1449+February!E1449+March!E1449+April!E1449+May!E1449+June!E1449+July!E1449+August!E1449+September!E1449+October!E1449+November!E1449+December!E1449</f>
        <v>0</v>
      </c>
      <c r="F1449" s="5">
        <f>January!F1449+February!F1449+March!F1449+April!F1449+May!F1449+June!F1449+July!F1449+August!F1449+September!F1449+October!F1449+November!F1449+December!F1449</f>
        <v>0</v>
      </c>
      <c r="G1449" s="5">
        <f>January!G1449+February!G1449+March!G1449+April!G1449+May!G1449+June!G1449+July!G1449+August!G1449+September!G1449+October!G1449+November!G1449+December!G1449</f>
        <v>0</v>
      </c>
    </row>
    <row r="1450" spans="1:7" ht="30" customHeight="1" x14ac:dyDescent="0.25">
      <c r="A1450" s="22" t="s">
        <v>83</v>
      </c>
      <c r="B1450" s="14" t="s">
        <v>13</v>
      </c>
      <c r="C1450" s="6">
        <f>January!C1450+February!C1450+March!C1450+April!C1450+May!C1450+June!C1450+July!C1450+August!C1450+September!C1450+October!C1450+November!C1450+December!C1450</f>
        <v>0</v>
      </c>
      <c r="D1450" s="6">
        <f>January!D1450+February!D1450+March!D1450+April!D1450+May!D1450+June!D1450+July!D1450+August!D1450+September!D1450+October!D1450+November!D1450+December!D1450</f>
        <v>0</v>
      </c>
      <c r="E1450" s="6">
        <f>January!E1450+February!E1450+March!E1450+April!E1450+May!E1450+June!E1450+July!E1450+August!E1450+September!E1450+October!E1450+November!E1450+December!E1450</f>
        <v>0</v>
      </c>
      <c r="F1450" s="6">
        <f>January!F1450+February!F1450+March!F1450+April!F1450+May!F1450+June!F1450+July!F1450+August!F1450+September!F1450+October!F1450+November!F1450+December!F1450</f>
        <v>0</v>
      </c>
      <c r="G1450" s="6">
        <f>January!G1450+February!G1450+March!G1450+April!G1450+May!G1450+June!G1450+July!G1450+August!G1450+September!G1450+October!G1450+November!G1450+December!G1450</f>
        <v>0</v>
      </c>
    </row>
    <row r="1451" spans="1:7" ht="30" customHeight="1" x14ac:dyDescent="0.25">
      <c r="A1451" s="21" t="s">
        <v>83</v>
      </c>
      <c r="B1451" s="13" t="s">
        <v>14</v>
      </c>
      <c r="C1451" s="5">
        <f>January!C1451+February!C1451+March!C1451+April!C1451+May!C1451+June!C1451+July!C1451+August!C1451+September!C1451+October!C1451+November!C1451+December!C1451</f>
        <v>181</v>
      </c>
      <c r="D1451" s="5">
        <f>January!D1451+February!D1451+March!D1451+April!D1451+May!D1451+June!D1451+July!D1451+August!D1451+September!D1451+October!D1451+November!D1451+December!D1451</f>
        <v>63</v>
      </c>
      <c r="E1451" s="5">
        <f>January!E1451+February!E1451+March!E1451+April!E1451+May!E1451+June!E1451+July!E1451+August!E1451+September!E1451+October!E1451+November!E1451+December!E1451</f>
        <v>38</v>
      </c>
      <c r="F1451" s="5">
        <f>January!F1451+February!F1451+March!F1451+April!F1451+May!F1451+June!F1451+July!F1451+August!F1451+September!F1451+October!F1451+November!F1451+December!F1451</f>
        <v>80</v>
      </c>
      <c r="G1451" s="5">
        <f>January!G1451+February!G1451+March!G1451+April!G1451+May!G1451+June!G1451+July!G1451+August!G1451+September!G1451+October!G1451+November!G1451+December!G1451</f>
        <v>0</v>
      </c>
    </row>
    <row r="1452" spans="1:7" ht="30" customHeight="1" x14ac:dyDescent="0.25">
      <c r="A1452" s="22" t="s">
        <v>83</v>
      </c>
      <c r="B1452" s="14" t="s">
        <v>15</v>
      </c>
      <c r="C1452" s="6">
        <f>January!C1452+February!C1452+March!C1452+April!C1452+May!C1452+June!C1452+July!C1452+August!C1452+September!C1452+October!C1452+November!C1452+December!C1452</f>
        <v>0</v>
      </c>
      <c r="D1452" s="6">
        <f>January!D1452+February!D1452+March!D1452+April!D1452+May!D1452+June!D1452+July!D1452+August!D1452+September!D1452+October!D1452+November!D1452+December!D1452</f>
        <v>0</v>
      </c>
      <c r="E1452" s="6">
        <f>January!E1452+February!E1452+March!E1452+April!E1452+May!E1452+June!E1452+July!E1452+August!E1452+September!E1452+October!E1452+November!E1452+December!E1452</f>
        <v>0</v>
      </c>
      <c r="F1452" s="6">
        <f>January!F1452+February!F1452+March!F1452+April!F1452+May!F1452+June!F1452+July!F1452+August!F1452+September!F1452+October!F1452+November!F1452+December!F1452</f>
        <v>0</v>
      </c>
      <c r="G1452" s="6">
        <f>January!G1452+February!G1452+March!G1452+April!G1452+May!G1452+June!G1452+July!G1452+August!G1452+September!G1452+October!G1452+November!G1452+December!G1452</f>
        <v>0</v>
      </c>
    </row>
    <row r="1453" spans="1:7" ht="30" customHeight="1" x14ac:dyDescent="0.25">
      <c r="A1453" s="21" t="s">
        <v>83</v>
      </c>
      <c r="B1453" s="13" t="s">
        <v>16</v>
      </c>
      <c r="C1453" s="5">
        <f>January!C1453+February!C1453+March!C1453+April!C1453+May!C1453+June!C1453+July!C1453+August!C1453+September!C1453+October!C1453+November!C1453+December!C1453</f>
        <v>0</v>
      </c>
      <c r="D1453" s="5">
        <f>January!D1453+February!D1453+March!D1453+April!D1453+May!D1453+June!D1453+July!D1453+August!D1453+September!D1453+October!D1453+November!D1453+December!D1453</f>
        <v>0</v>
      </c>
      <c r="E1453" s="5">
        <f>January!E1453+February!E1453+March!E1453+April!E1453+May!E1453+June!E1453+July!E1453+August!E1453+September!E1453+October!E1453+November!E1453+December!E1453</f>
        <v>0</v>
      </c>
      <c r="F1453" s="5">
        <f>January!F1453+February!F1453+March!F1453+April!F1453+May!F1453+June!F1453+July!F1453+August!F1453+September!F1453+October!F1453+November!F1453+December!F1453</f>
        <v>0</v>
      </c>
      <c r="G1453" s="5">
        <f>January!G1453+February!G1453+March!G1453+April!G1453+May!G1453+June!G1453+July!G1453+August!G1453+September!G1453+October!G1453+November!G1453+December!G1453</f>
        <v>0</v>
      </c>
    </row>
    <row r="1454" spans="1:7" ht="30" customHeight="1" x14ac:dyDescent="0.25">
      <c r="A1454" s="22" t="s">
        <v>83</v>
      </c>
      <c r="B1454" s="14" t="s">
        <v>17</v>
      </c>
      <c r="C1454" s="6">
        <f>January!C1454+February!C1454+March!C1454+April!C1454+May!C1454+June!C1454+July!C1454+August!C1454+September!C1454+October!C1454+November!C1454+December!C1454</f>
        <v>0</v>
      </c>
      <c r="D1454" s="6">
        <f>January!D1454+February!D1454+March!D1454+April!D1454+May!D1454+June!D1454+July!D1454+August!D1454+September!D1454+October!D1454+November!D1454+December!D1454</f>
        <v>0</v>
      </c>
      <c r="E1454" s="6">
        <f>January!E1454+February!E1454+March!E1454+April!E1454+May!E1454+June!E1454+July!E1454+August!E1454+September!E1454+October!E1454+November!E1454+December!E1454</f>
        <v>0</v>
      </c>
      <c r="F1454" s="6">
        <f>January!F1454+February!F1454+March!F1454+April!F1454+May!F1454+June!F1454+July!F1454+August!F1454+September!F1454+October!F1454+November!F1454+December!F1454</f>
        <v>0</v>
      </c>
      <c r="G1454" s="6">
        <f>January!G1454+February!G1454+March!G1454+April!G1454+May!G1454+June!G1454+July!G1454+August!G1454+September!G1454+October!G1454+November!G1454+December!G1454</f>
        <v>0</v>
      </c>
    </row>
    <row r="1455" spans="1:7" ht="30" customHeight="1" x14ac:dyDescent="0.25">
      <c r="A1455" s="21" t="s">
        <v>83</v>
      </c>
      <c r="B1455" s="13" t="s">
        <v>18</v>
      </c>
      <c r="C1455" s="5">
        <f>January!C1455+February!C1455+March!C1455+April!C1455+May!C1455+June!C1455+July!C1455+August!C1455+September!C1455+October!C1455+November!C1455+December!C1455</f>
        <v>0</v>
      </c>
      <c r="D1455" s="5">
        <f>January!D1455+February!D1455+March!D1455+April!D1455+May!D1455+June!D1455+July!D1455+August!D1455+September!D1455+October!D1455+November!D1455+December!D1455</f>
        <v>0</v>
      </c>
      <c r="E1455" s="5">
        <f>January!E1455+February!E1455+March!E1455+April!E1455+May!E1455+June!E1455+July!E1455+August!E1455+September!E1455+October!E1455+November!E1455+December!E1455</f>
        <v>0</v>
      </c>
      <c r="F1455" s="5">
        <f>January!F1455+February!F1455+March!F1455+April!F1455+May!F1455+June!F1455+July!F1455+August!F1455+September!F1455+October!F1455+November!F1455+December!F1455</f>
        <v>0</v>
      </c>
      <c r="G1455" s="5">
        <f>January!G1455+February!G1455+March!G1455+April!G1455+May!G1455+June!G1455+July!G1455+August!G1455+September!G1455+October!G1455+November!G1455+December!G1455</f>
        <v>0</v>
      </c>
    </row>
    <row r="1456" spans="1:7" ht="30" customHeight="1" x14ac:dyDescent="0.25">
      <c r="A1456" s="22" t="s">
        <v>83</v>
      </c>
      <c r="B1456" s="14" t="s">
        <v>19</v>
      </c>
      <c r="C1456" s="6">
        <f>January!C1456+February!C1456+March!C1456+April!C1456+May!C1456+June!C1456+July!C1456+August!C1456+September!C1456+October!C1456+November!C1456+December!C1456</f>
        <v>0</v>
      </c>
      <c r="D1456" s="6">
        <f>January!D1456+February!D1456+March!D1456+April!D1456+May!D1456+June!D1456+July!D1456+August!D1456+September!D1456+October!D1456+November!D1456+December!D1456</f>
        <v>0</v>
      </c>
      <c r="E1456" s="6">
        <f>January!E1456+February!E1456+March!E1456+April!E1456+May!E1456+June!E1456+July!E1456+August!E1456+September!E1456+October!E1456+November!E1456+December!E1456</f>
        <v>0</v>
      </c>
      <c r="F1456" s="6">
        <f>January!F1456+February!F1456+March!F1456+April!F1456+May!F1456+June!F1456+July!F1456+August!F1456+September!F1456+October!F1456+November!F1456+December!F1456</f>
        <v>0</v>
      </c>
      <c r="G1456" s="6">
        <f>January!G1456+February!G1456+March!G1456+April!G1456+May!G1456+June!G1456+July!G1456+August!G1456+September!G1456+October!G1456+November!G1456+December!G1456</f>
        <v>0</v>
      </c>
    </row>
    <row r="1457" spans="1:7" ht="30" customHeight="1" x14ac:dyDescent="0.25">
      <c r="A1457" s="21" t="s">
        <v>83</v>
      </c>
      <c r="B1457" s="13" t="s">
        <v>20</v>
      </c>
      <c r="C1457" s="5">
        <f>January!C1457+February!C1457+March!C1457+April!C1457+May!C1457+June!C1457+July!C1457+August!C1457+September!C1457+October!C1457+November!C1457+December!C1457</f>
        <v>0</v>
      </c>
      <c r="D1457" s="5">
        <f>January!D1457+February!D1457+March!D1457+April!D1457+May!D1457+June!D1457+July!D1457+August!D1457+September!D1457+October!D1457+November!D1457+December!D1457</f>
        <v>0</v>
      </c>
      <c r="E1457" s="5">
        <f>January!E1457+February!E1457+March!E1457+April!E1457+May!E1457+June!E1457+July!E1457+August!E1457+September!E1457+October!E1457+November!E1457+December!E1457</f>
        <v>0</v>
      </c>
      <c r="F1457" s="5">
        <f>January!F1457+February!F1457+March!F1457+April!F1457+May!F1457+June!F1457+July!F1457+August!F1457+September!F1457+October!F1457+November!F1457+December!F1457</f>
        <v>0</v>
      </c>
      <c r="G1457" s="5">
        <f>January!G1457+February!G1457+March!G1457+April!G1457+May!G1457+June!G1457+July!G1457+August!G1457+September!G1457+October!G1457+November!G1457+December!G1457</f>
        <v>0</v>
      </c>
    </row>
    <row r="1458" spans="1:7" ht="30" customHeight="1" x14ac:dyDescent="0.25">
      <c r="A1458" s="22" t="s">
        <v>83</v>
      </c>
      <c r="B1458" s="14" t="s">
        <v>21</v>
      </c>
      <c r="C1458" s="6">
        <f>January!C1458+February!C1458+March!C1458+April!C1458+May!C1458+June!C1458+July!C1458+August!C1458+September!C1458+October!C1458+November!C1458+December!C1458</f>
        <v>0</v>
      </c>
      <c r="D1458" s="6">
        <f>January!D1458+February!D1458+March!D1458+April!D1458+May!D1458+June!D1458+July!D1458+August!D1458+September!D1458+October!D1458+November!D1458+December!D1458</f>
        <v>0</v>
      </c>
      <c r="E1458" s="6">
        <f>January!E1458+February!E1458+March!E1458+April!E1458+May!E1458+June!E1458+July!E1458+August!E1458+September!E1458+October!E1458+November!E1458+December!E1458</f>
        <v>0</v>
      </c>
      <c r="F1458" s="6">
        <f>January!F1458+February!F1458+March!F1458+April!F1458+May!F1458+June!F1458+July!F1458+August!F1458+September!F1458+October!F1458+November!F1458+December!F1458</f>
        <v>0</v>
      </c>
      <c r="G1458" s="6">
        <f>January!G1458+February!G1458+March!G1458+April!G1458+May!G1458+June!G1458+July!G1458+August!G1458+September!G1458+October!G1458+November!G1458+December!G1458</f>
        <v>0</v>
      </c>
    </row>
    <row r="1459" spans="1:7" ht="30" customHeight="1" x14ac:dyDescent="0.25">
      <c r="A1459" s="21" t="s">
        <v>83</v>
      </c>
      <c r="B1459" s="13" t="s">
        <v>22</v>
      </c>
      <c r="C1459" s="5">
        <f>January!C1459+February!C1459+March!C1459+April!C1459+May!C1459+June!C1459+July!C1459+August!C1459+September!C1459+October!C1459+November!C1459+December!C1459</f>
        <v>0</v>
      </c>
      <c r="D1459" s="5">
        <f>January!D1459+February!D1459+March!D1459+April!D1459+May!D1459+June!D1459+July!D1459+August!D1459+September!D1459+October!D1459+November!D1459+December!D1459</f>
        <v>0</v>
      </c>
      <c r="E1459" s="5">
        <f>January!E1459+February!E1459+March!E1459+April!E1459+May!E1459+June!E1459+July!E1459+August!E1459+September!E1459+October!E1459+November!E1459+December!E1459</f>
        <v>0</v>
      </c>
      <c r="F1459" s="5">
        <f>January!F1459+February!F1459+March!F1459+April!F1459+May!F1459+June!F1459+July!F1459+August!F1459+September!F1459+October!F1459+November!F1459+December!F1459</f>
        <v>0</v>
      </c>
      <c r="G1459" s="5">
        <f>January!G1459+February!G1459+March!G1459+April!G1459+May!G1459+June!G1459+July!G1459+August!G1459+September!G1459+October!G1459+November!G1459+December!G1459</f>
        <v>0</v>
      </c>
    </row>
    <row r="1460" spans="1:7" ht="30" customHeight="1" x14ac:dyDescent="0.25">
      <c r="A1460" s="22" t="s">
        <v>83</v>
      </c>
      <c r="B1460" s="14" t="s">
        <v>23</v>
      </c>
      <c r="C1460" s="6">
        <f>January!C1460+February!C1460+March!C1460+April!C1460+May!C1460+June!C1460+July!C1460+August!C1460+September!C1460+October!C1460+November!C1460+December!C1460</f>
        <v>0</v>
      </c>
      <c r="D1460" s="6">
        <f>January!D1460+February!D1460+March!D1460+April!D1460+May!D1460+June!D1460+July!D1460+August!D1460+September!D1460+October!D1460+November!D1460+December!D1460</f>
        <v>0</v>
      </c>
      <c r="E1460" s="6">
        <f>January!E1460+February!E1460+March!E1460+April!E1460+May!E1460+June!E1460+July!E1460+August!E1460+September!E1460+October!E1460+November!E1460+December!E1460</f>
        <v>0</v>
      </c>
      <c r="F1460" s="6">
        <f>January!F1460+February!F1460+March!F1460+April!F1460+May!F1460+June!F1460+July!F1460+August!F1460+September!F1460+October!F1460+November!F1460+December!F1460</f>
        <v>0</v>
      </c>
      <c r="G1460" s="6">
        <f>January!G1460+February!G1460+March!G1460+April!G1460+May!G1460+June!G1460+July!G1460+August!G1460+September!G1460+October!G1460+November!G1460+December!G1460</f>
        <v>0</v>
      </c>
    </row>
    <row r="1461" spans="1:7" ht="30" customHeight="1" x14ac:dyDescent="0.25">
      <c r="A1461" s="21" t="s">
        <v>83</v>
      </c>
      <c r="B1461" s="13" t="s">
        <v>24</v>
      </c>
      <c r="C1461" s="5">
        <f>January!C1461+February!C1461+March!C1461+April!C1461+May!C1461+June!C1461+July!C1461+August!C1461+September!C1461+October!C1461+November!C1461+December!C1461</f>
        <v>0</v>
      </c>
      <c r="D1461" s="5">
        <f>January!D1461+February!D1461+March!D1461+April!D1461+May!D1461+June!D1461+July!D1461+August!D1461+September!D1461+October!D1461+November!D1461+December!D1461</f>
        <v>0</v>
      </c>
      <c r="E1461" s="5">
        <f>January!E1461+February!E1461+March!E1461+April!E1461+May!E1461+June!E1461+July!E1461+August!E1461+September!E1461+October!E1461+November!E1461+December!E1461</f>
        <v>0</v>
      </c>
      <c r="F1461" s="5">
        <f>January!F1461+February!F1461+March!F1461+April!F1461+May!F1461+June!F1461+July!F1461+August!F1461+September!F1461+October!F1461+November!F1461+December!F1461</f>
        <v>0</v>
      </c>
      <c r="G1461" s="5">
        <f>January!G1461+February!G1461+March!G1461+April!G1461+May!G1461+June!G1461+July!G1461+August!G1461+September!G1461+October!G1461+November!G1461+December!G1461</f>
        <v>0</v>
      </c>
    </row>
    <row r="1462" spans="1:7" ht="30" customHeight="1" x14ac:dyDescent="0.25">
      <c r="A1462" s="22" t="s">
        <v>83</v>
      </c>
      <c r="B1462" s="14" t="s">
        <v>25</v>
      </c>
      <c r="C1462" s="6">
        <f>January!C1462+February!C1462+March!C1462+April!C1462+May!C1462+June!C1462+July!C1462+August!C1462+September!C1462+October!C1462+November!C1462+December!C1462</f>
        <v>629</v>
      </c>
      <c r="D1462" s="6">
        <f>January!D1462+February!D1462+March!D1462+April!D1462+May!D1462+June!D1462+July!D1462+August!D1462+September!D1462+October!D1462+November!D1462+December!D1462</f>
        <v>29</v>
      </c>
      <c r="E1462" s="6">
        <f>January!E1462+February!E1462+March!E1462+April!E1462+May!E1462+June!E1462+July!E1462+August!E1462+September!E1462+October!E1462+November!E1462+December!E1462</f>
        <v>247</v>
      </c>
      <c r="F1462" s="6">
        <f>January!F1462+February!F1462+March!F1462+April!F1462+May!F1462+June!F1462+July!F1462+August!F1462+September!F1462+October!F1462+November!F1462+December!F1462</f>
        <v>353</v>
      </c>
      <c r="G1462" s="6">
        <f>January!G1462+February!G1462+March!G1462+April!G1462+May!G1462+June!G1462+July!G1462+August!G1462+September!G1462+October!G1462+November!G1462+December!G1462</f>
        <v>0</v>
      </c>
    </row>
    <row r="1463" spans="1:7" ht="30" customHeight="1" x14ac:dyDescent="0.25">
      <c r="A1463" s="21" t="s">
        <v>83</v>
      </c>
      <c r="B1463" s="13" t="s">
        <v>26</v>
      </c>
      <c r="C1463" s="5">
        <f>January!C1463+February!C1463+March!C1463+April!C1463+May!C1463+June!C1463+July!C1463+August!C1463+September!C1463+October!C1463+November!C1463+December!C1463</f>
        <v>0</v>
      </c>
      <c r="D1463" s="5">
        <f>January!D1463+February!D1463+March!D1463+April!D1463+May!D1463+June!D1463+July!D1463+August!D1463+September!D1463+October!D1463+November!D1463+December!D1463</f>
        <v>0</v>
      </c>
      <c r="E1463" s="5">
        <f>January!E1463+February!E1463+March!E1463+April!E1463+May!E1463+June!E1463+July!E1463+August!E1463+September!E1463+October!E1463+November!E1463+December!E1463</f>
        <v>0</v>
      </c>
      <c r="F1463" s="5">
        <f>January!F1463+February!F1463+March!F1463+April!F1463+May!F1463+June!F1463+July!F1463+August!F1463+September!F1463+October!F1463+November!F1463+December!F1463</f>
        <v>0</v>
      </c>
      <c r="G1463" s="5">
        <f>January!G1463+February!G1463+March!G1463+April!G1463+May!G1463+June!G1463+July!G1463+August!G1463+September!G1463+October!G1463+November!G1463+December!G1463</f>
        <v>0</v>
      </c>
    </row>
    <row r="1464" spans="1:7" ht="30" customHeight="1" x14ac:dyDescent="0.25">
      <c r="A1464" s="22" t="s">
        <v>83</v>
      </c>
      <c r="B1464" s="14" t="s">
        <v>27</v>
      </c>
      <c r="C1464" s="6">
        <f>January!C1464+February!C1464+March!C1464+April!C1464+May!C1464+June!C1464+July!C1464+August!C1464+September!C1464+October!C1464+November!C1464+December!C1464</f>
        <v>0</v>
      </c>
      <c r="D1464" s="6">
        <f>January!D1464+February!D1464+March!D1464+April!D1464+May!D1464+June!D1464+July!D1464+August!D1464+September!D1464+October!D1464+November!D1464+December!D1464</f>
        <v>0</v>
      </c>
      <c r="E1464" s="6">
        <f>January!E1464+February!E1464+March!E1464+April!E1464+May!E1464+June!E1464+July!E1464+August!E1464+September!E1464+October!E1464+November!E1464+December!E1464</f>
        <v>0</v>
      </c>
      <c r="F1464" s="6">
        <f>January!F1464+February!F1464+March!F1464+April!F1464+May!F1464+June!F1464+July!F1464+August!F1464+September!F1464+October!F1464+November!F1464+December!F1464</f>
        <v>0</v>
      </c>
      <c r="G1464" s="6">
        <f>January!G1464+February!G1464+March!G1464+April!G1464+May!G1464+June!G1464+July!G1464+August!G1464+September!G1464+October!G1464+November!G1464+December!G1464</f>
        <v>0</v>
      </c>
    </row>
    <row r="1465" spans="1:7" ht="30" customHeight="1" x14ac:dyDescent="0.25">
      <c r="A1465" s="21" t="s">
        <v>83</v>
      </c>
      <c r="B1465" s="13" t="s">
        <v>28</v>
      </c>
      <c r="C1465" s="5">
        <f>January!C1465+February!C1465+March!C1465+April!C1465+May!C1465+June!C1465+July!C1465+August!C1465+September!C1465+October!C1465+November!C1465+December!C1465</f>
        <v>0</v>
      </c>
      <c r="D1465" s="5">
        <f>January!D1465+February!D1465+March!D1465+April!D1465+May!D1465+June!D1465+July!D1465+August!D1465+September!D1465+October!D1465+November!D1465+December!D1465</f>
        <v>0</v>
      </c>
      <c r="E1465" s="5">
        <f>January!E1465+February!E1465+March!E1465+April!E1465+May!E1465+June!E1465+July!E1465+August!E1465+September!E1465+October!E1465+November!E1465+December!E1465</f>
        <v>0</v>
      </c>
      <c r="F1465" s="5">
        <f>January!F1465+February!F1465+March!F1465+April!F1465+May!F1465+June!F1465+July!F1465+August!F1465+September!F1465+October!F1465+November!F1465+December!F1465</f>
        <v>0</v>
      </c>
      <c r="G1465" s="5">
        <f>January!G1465+February!G1465+March!G1465+April!G1465+May!G1465+June!G1465+July!G1465+August!G1465+September!G1465+October!G1465+November!G1465+December!G1465</f>
        <v>0</v>
      </c>
    </row>
    <row r="1466" spans="1:7" ht="30" customHeight="1" x14ac:dyDescent="0.25">
      <c r="A1466" s="22" t="s">
        <v>83</v>
      </c>
      <c r="B1466" s="14" t="s">
        <v>29</v>
      </c>
      <c r="C1466" s="6">
        <f>January!C1466+February!C1466+March!C1466+April!C1466+May!C1466+June!C1466+July!C1466+August!C1466+September!C1466+October!C1466+November!C1466+December!C1466</f>
        <v>0</v>
      </c>
      <c r="D1466" s="6">
        <f>January!D1466+February!D1466+March!D1466+April!D1466+May!D1466+June!D1466+July!D1466+August!D1466+September!D1466+October!D1466+November!D1466+December!D1466</f>
        <v>0</v>
      </c>
      <c r="E1466" s="6">
        <f>January!E1466+February!E1466+March!E1466+April!E1466+May!E1466+June!E1466+July!E1466+August!E1466+September!E1466+October!E1466+November!E1466+December!E1466</f>
        <v>0</v>
      </c>
      <c r="F1466" s="6">
        <f>January!F1466+February!F1466+March!F1466+April!F1466+May!F1466+June!F1466+July!F1466+August!F1466+September!F1466+October!F1466+November!F1466+December!F1466</f>
        <v>0</v>
      </c>
      <c r="G1466" s="6">
        <f>January!G1466+February!G1466+March!G1466+April!G1466+May!G1466+June!G1466+July!G1466+August!G1466+September!G1466+October!G1466+November!G1466+December!G1466</f>
        <v>0</v>
      </c>
    </row>
    <row r="1467" spans="1:7" ht="30" customHeight="1" x14ac:dyDescent="0.25">
      <c r="A1467" s="21" t="s">
        <v>83</v>
      </c>
      <c r="B1467" s="13" t="s">
        <v>30</v>
      </c>
      <c r="C1467" s="5">
        <f>January!C1467+February!C1467+March!C1467+April!C1467+May!C1467+June!C1467+July!C1467+August!C1467+September!C1467+October!C1467+November!C1467+December!C1467</f>
        <v>0</v>
      </c>
      <c r="D1467" s="5">
        <f>January!D1467+February!D1467+March!D1467+April!D1467+May!D1467+June!D1467+July!D1467+August!D1467+September!D1467+October!D1467+November!D1467+December!D1467</f>
        <v>0</v>
      </c>
      <c r="E1467" s="5">
        <f>January!E1467+February!E1467+March!E1467+April!E1467+May!E1467+June!E1467+July!E1467+August!E1467+September!E1467+October!E1467+November!E1467+December!E1467</f>
        <v>0</v>
      </c>
      <c r="F1467" s="5">
        <f>January!F1467+February!F1467+March!F1467+April!F1467+May!F1467+June!F1467+July!F1467+August!F1467+September!F1467+October!F1467+November!F1467+December!F1467</f>
        <v>0</v>
      </c>
      <c r="G1467" s="5">
        <f>January!G1467+February!G1467+March!G1467+April!G1467+May!G1467+June!G1467+July!G1467+August!G1467+September!G1467+October!G1467+November!G1467+December!G1467</f>
        <v>0</v>
      </c>
    </row>
    <row r="1468" spans="1:7" ht="30" customHeight="1" x14ac:dyDescent="0.25">
      <c r="A1468" s="22" t="s">
        <v>83</v>
      </c>
      <c r="B1468" s="14" t="s">
        <v>31</v>
      </c>
      <c r="C1468" s="6">
        <f>January!C1468+February!C1468+March!C1468+April!C1468+May!C1468+June!C1468+July!C1468+August!C1468+September!C1468+October!C1468+November!C1468+December!C1468</f>
        <v>0</v>
      </c>
      <c r="D1468" s="6">
        <f>January!D1468+February!D1468+March!D1468+April!D1468+May!D1468+June!D1468+July!D1468+August!D1468+September!D1468+October!D1468+November!D1468+December!D1468</f>
        <v>0</v>
      </c>
      <c r="E1468" s="6">
        <f>January!E1468+February!E1468+March!E1468+April!E1468+May!E1468+June!E1468+July!E1468+August!E1468+September!E1468+October!E1468+November!E1468+December!E1468</f>
        <v>0</v>
      </c>
      <c r="F1468" s="6">
        <f>January!F1468+February!F1468+March!F1468+April!F1468+May!F1468+June!F1468+July!F1468+August!F1468+September!F1468+October!F1468+November!F1468+December!F1468</f>
        <v>0</v>
      </c>
      <c r="G1468" s="6">
        <f>January!G1468+February!G1468+March!G1468+April!G1468+May!G1468+June!G1468+July!G1468+August!G1468+September!G1468+October!G1468+November!G1468+December!G1468</f>
        <v>0</v>
      </c>
    </row>
    <row r="1469" spans="1:7" ht="30" customHeight="1" x14ac:dyDescent="0.25">
      <c r="A1469" s="21" t="s">
        <v>83</v>
      </c>
      <c r="B1469" s="13" t="s">
        <v>32</v>
      </c>
      <c r="C1469" s="5">
        <f>January!C1469+February!C1469+March!C1469+April!C1469+May!C1469+June!C1469+July!C1469+August!C1469+September!C1469+October!C1469+November!C1469+December!C1469</f>
        <v>0</v>
      </c>
      <c r="D1469" s="5">
        <f>January!D1469+February!D1469+March!D1469+April!D1469+May!D1469+June!D1469+July!D1469+August!D1469+September!D1469+October!D1469+November!D1469+December!D1469</f>
        <v>0</v>
      </c>
      <c r="E1469" s="5">
        <f>January!E1469+February!E1469+March!E1469+April!E1469+May!E1469+June!E1469+July!E1469+August!E1469+September!E1469+October!E1469+November!E1469+December!E1469</f>
        <v>0</v>
      </c>
      <c r="F1469" s="5">
        <f>January!F1469+February!F1469+March!F1469+April!F1469+May!F1469+June!F1469+July!F1469+August!F1469+September!F1469+October!F1469+November!F1469+December!F1469</f>
        <v>0</v>
      </c>
      <c r="G1469" s="5">
        <f>January!G1469+February!G1469+March!G1469+April!G1469+May!G1469+June!G1469+July!G1469+August!G1469+September!G1469+October!G1469+November!G1469+December!G1469</f>
        <v>0</v>
      </c>
    </row>
    <row r="1470" spans="1:7" ht="30" customHeight="1" x14ac:dyDescent="0.25">
      <c r="A1470" s="22" t="s">
        <v>83</v>
      </c>
      <c r="B1470" s="14" t="s">
        <v>33</v>
      </c>
      <c r="C1470" s="6">
        <f>January!C1470+February!C1470+March!C1470+April!C1470+May!C1470+June!C1470+July!C1470+August!C1470+September!C1470+October!C1470+November!C1470+December!C1470</f>
        <v>67</v>
      </c>
      <c r="D1470" s="6">
        <f>January!D1470+February!D1470+March!D1470+April!D1470+May!D1470+June!D1470+July!D1470+August!D1470+September!D1470+October!D1470+November!D1470+December!D1470</f>
        <v>3</v>
      </c>
      <c r="E1470" s="6">
        <f>January!E1470+February!E1470+March!E1470+April!E1470+May!E1470+June!E1470+July!E1470+August!E1470+September!E1470+October!E1470+November!E1470+December!E1470</f>
        <v>43</v>
      </c>
      <c r="F1470" s="6">
        <f>January!F1470+February!F1470+March!F1470+April!F1470+May!F1470+June!F1470+July!F1470+August!F1470+September!F1470+October!F1470+November!F1470+December!F1470</f>
        <v>21</v>
      </c>
      <c r="G1470" s="6">
        <f>January!G1470+February!G1470+March!G1470+April!G1470+May!G1470+June!G1470+July!G1470+August!G1470+September!G1470+October!G1470+November!G1470+December!G1470</f>
        <v>0</v>
      </c>
    </row>
    <row r="1471" spans="1:7" ht="30" customHeight="1" x14ac:dyDescent="0.25">
      <c r="A1471" s="21" t="s">
        <v>83</v>
      </c>
      <c r="B1471" s="13" t="s">
        <v>34</v>
      </c>
      <c r="C1471" s="5">
        <f>January!C1471+February!C1471+March!C1471+April!C1471+May!C1471+June!C1471+July!C1471+August!C1471+September!C1471+October!C1471+November!C1471+December!C1471</f>
        <v>0</v>
      </c>
      <c r="D1471" s="5">
        <f>January!D1471+February!D1471+March!D1471+April!D1471+May!D1471+June!D1471+July!D1471+August!D1471+September!D1471+October!D1471+November!D1471+December!D1471</f>
        <v>0</v>
      </c>
      <c r="E1471" s="5">
        <f>January!E1471+February!E1471+March!E1471+April!E1471+May!E1471+June!E1471+July!E1471+August!E1471+September!E1471+October!E1471+November!E1471+December!E1471</f>
        <v>0</v>
      </c>
      <c r="F1471" s="5">
        <f>January!F1471+February!F1471+March!F1471+April!F1471+May!F1471+June!F1471+July!F1471+August!F1471+September!F1471+October!F1471+November!F1471+December!F1471</f>
        <v>0</v>
      </c>
      <c r="G1471" s="5">
        <f>January!G1471+February!G1471+March!G1471+April!G1471+May!G1471+June!G1471+July!G1471+August!G1471+September!G1471+October!G1471+November!G1471+December!G1471</f>
        <v>0</v>
      </c>
    </row>
    <row r="1472" spans="1:7" ht="30" customHeight="1" x14ac:dyDescent="0.25">
      <c r="A1472" s="22" t="s">
        <v>83</v>
      </c>
      <c r="B1472" s="14" t="s">
        <v>35</v>
      </c>
      <c r="C1472" s="6">
        <f>January!C1472+February!C1472+March!C1472+April!C1472+May!C1472+June!C1472+July!C1472+August!C1472+September!C1472+October!C1472+November!C1472+December!C1472</f>
        <v>11</v>
      </c>
      <c r="D1472" s="6">
        <f>January!D1472+February!D1472+March!D1472+April!D1472+May!D1472+June!D1472+July!D1472+August!D1472+September!D1472+October!D1472+November!D1472+December!D1472</f>
        <v>9</v>
      </c>
      <c r="E1472" s="6">
        <f>January!E1472+February!E1472+March!E1472+April!E1472+May!E1472+June!E1472+July!E1472+August!E1472+September!E1472+October!E1472+November!E1472+December!E1472</f>
        <v>1</v>
      </c>
      <c r="F1472" s="6">
        <f>January!F1472+February!F1472+March!F1472+April!F1472+May!F1472+June!F1472+July!F1472+August!F1472+September!F1472+October!F1472+November!F1472+December!F1472</f>
        <v>1</v>
      </c>
      <c r="G1472" s="6">
        <f>January!G1472+February!G1472+March!G1472+April!G1472+May!G1472+June!G1472+July!G1472+August!G1472+September!G1472+October!G1472+November!G1472+December!G1472</f>
        <v>0</v>
      </c>
    </row>
    <row r="1473" spans="1:7" ht="30" customHeight="1" x14ac:dyDescent="0.25">
      <c r="A1473" s="21" t="s">
        <v>83</v>
      </c>
      <c r="B1473" s="13" t="s">
        <v>36</v>
      </c>
      <c r="C1473" s="5">
        <f>January!C1473+February!C1473+March!C1473+April!C1473+May!C1473+June!C1473+July!C1473+August!C1473+September!C1473+October!C1473+November!C1473+December!C1473</f>
        <v>23</v>
      </c>
      <c r="D1473" s="5">
        <f>January!D1473+February!D1473+March!D1473+April!D1473+May!D1473+June!D1473+July!D1473+August!D1473+September!D1473+October!D1473+November!D1473+December!D1473</f>
        <v>7</v>
      </c>
      <c r="E1473" s="5">
        <f>January!E1473+February!E1473+March!E1473+April!E1473+May!E1473+June!E1473+July!E1473+August!E1473+September!E1473+October!E1473+November!E1473+December!E1473</f>
        <v>3</v>
      </c>
      <c r="F1473" s="5">
        <f>January!F1473+February!F1473+March!F1473+April!F1473+May!F1473+June!F1473+July!F1473+August!F1473+September!F1473+October!F1473+November!F1473+December!F1473</f>
        <v>13</v>
      </c>
      <c r="G1473" s="5">
        <f>January!G1473+February!G1473+March!G1473+April!G1473+May!G1473+June!G1473+July!G1473+August!G1473+September!G1473+October!G1473+November!G1473+December!G1473</f>
        <v>0</v>
      </c>
    </row>
    <row r="1474" spans="1:7" ht="30" customHeight="1" x14ac:dyDescent="0.25">
      <c r="A1474" s="22" t="s">
        <v>83</v>
      </c>
      <c r="B1474" s="14" t="s">
        <v>37</v>
      </c>
      <c r="C1474" s="6">
        <f>January!C1474+February!C1474+March!C1474+April!C1474+May!C1474+June!C1474+July!C1474+August!C1474+September!C1474+October!C1474+November!C1474+December!C1474</f>
        <v>0</v>
      </c>
      <c r="D1474" s="6">
        <f>January!D1474+February!D1474+March!D1474+April!D1474+May!D1474+June!D1474+July!D1474+August!D1474+September!D1474+October!D1474+November!D1474+December!D1474</f>
        <v>0</v>
      </c>
      <c r="E1474" s="6">
        <f>January!E1474+February!E1474+March!E1474+April!E1474+May!E1474+June!E1474+July!E1474+August!E1474+September!E1474+October!E1474+November!E1474+December!E1474</f>
        <v>0</v>
      </c>
      <c r="F1474" s="6">
        <f>January!F1474+February!F1474+March!F1474+April!F1474+May!F1474+June!F1474+July!F1474+August!F1474+September!F1474+October!F1474+November!F1474+December!F1474</f>
        <v>0</v>
      </c>
      <c r="G1474" s="6">
        <f>January!G1474+February!G1474+March!G1474+April!G1474+May!G1474+June!G1474+July!G1474+August!G1474+September!G1474+October!G1474+November!G1474+December!G1474</f>
        <v>0</v>
      </c>
    </row>
    <row r="1475" spans="1:7" ht="30" customHeight="1" x14ac:dyDescent="0.25">
      <c r="A1475" s="21" t="s">
        <v>83</v>
      </c>
      <c r="B1475" s="13" t="s">
        <v>38</v>
      </c>
      <c r="C1475" s="5">
        <f>January!C1475+February!C1475+March!C1475+April!C1475+May!C1475+June!C1475+July!C1475+August!C1475+September!C1475+October!C1475+November!C1475+December!C1475</f>
        <v>0</v>
      </c>
      <c r="D1475" s="5">
        <f>January!D1475+February!D1475+March!D1475+April!D1475+May!D1475+June!D1475+July!D1475+August!D1475+September!D1475+October!D1475+November!D1475+December!D1475</f>
        <v>0</v>
      </c>
      <c r="E1475" s="5">
        <f>January!E1475+February!E1475+March!E1475+April!E1475+May!E1475+June!E1475+July!E1475+August!E1475+September!E1475+October!E1475+November!E1475+December!E1475</f>
        <v>0</v>
      </c>
      <c r="F1475" s="5">
        <f>January!F1475+February!F1475+March!F1475+April!F1475+May!F1475+June!F1475+July!F1475+August!F1475+September!F1475+October!F1475+November!F1475+December!F1475</f>
        <v>0</v>
      </c>
      <c r="G1475" s="5">
        <f>January!G1475+February!G1475+March!G1475+April!G1475+May!G1475+June!G1475+July!G1475+August!G1475+September!G1475+October!G1475+November!G1475+December!G1475</f>
        <v>0</v>
      </c>
    </row>
    <row r="1476" spans="1:7" ht="30" customHeight="1" x14ac:dyDescent="0.25">
      <c r="A1476" s="22" t="s">
        <v>83</v>
      </c>
      <c r="B1476" s="14" t="s">
        <v>39</v>
      </c>
      <c r="C1476" s="6">
        <f>January!C1476+February!C1476+March!C1476+April!C1476+May!C1476+June!C1476+July!C1476+August!C1476+September!C1476+October!C1476+November!C1476+December!C1476</f>
        <v>0</v>
      </c>
      <c r="D1476" s="6">
        <f>January!D1476+February!D1476+March!D1476+April!D1476+May!D1476+June!D1476+July!D1476+August!D1476+September!D1476+October!D1476+November!D1476+December!D1476</f>
        <v>0</v>
      </c>
      <c r="E1476" s="6">
        <f>January!E1476+February!E1476+March!E1476+April!E1476+May!E1476+June!E1476+July!E1476+August!E1476+September!E1476+October!E1476+November!E1476+December!E1476</f>
        <v>0</v>
      </c>
      <c r="F1476" s="6">
        <f>January!F1476+February!F1476+March!F1476+April!F1476+May!F1476+June!F1476+July!F1476+August!F1476+September!F1476+October!F1476+November!F1476+December!F1476</f>
        <v>0</v>
      </c>
      <c r="G1476" s="6">
        <f>January!G1476+February!G1476+March!G1476+April!G1476+May!G1476+June!G1476+July!G1476+August!G1476+September!G1476+October!G1476+November!G1476+December!G1476</f>
        <v>0</v>
      </c>
    </row>
    <row r="1477" spans="1:7" ht="30" customHeight="1" x14ac:dyDescent="0.25">
      <c r="A1477" s="21" t="s">
        <v>83</v>
      </c>
      <c r="B1477" s="13" t="s">
        <v>40</v>
      </c>
      <c r="C1477" s="5">
        <f>January!C1477+February!C1477+March!C1477+April!C1477+May!C1477+June!C1477+July!C1477+August!C1477+September!C1477+October!C1477+November!C1477+December!C1477</f>
        <v>0</v>
      </c>
      <c r="D1477" s="5">
        <f>January!D1477+February!D1477+March!D1477+April!D1477+May!D1477+June!D1477+July!D1477+August!D1477+September!D1477+October!D1477+November!D1477+December!D1477</f>
        <v>0</v>
      </c>
      <c r="E1477" s="5">
        <f>January!E1477+February!E1477+March!E1477+April!E1477+May!E1477+June!E1477+July!E1477+August!E1477+September!E1477+October!E1477+November!E1477+December!E1477</f>
        <v>0</v>
      </c>
      <c r="F1477" s="5">
        <f>January!F1477+February!F1477+March!F1477+April!F1477+May!F1477+June!F1477+July!F1477+August!F1477+September!F1477+October!F1477+November!F1477+December!F1477</f>
        <v>0</v>
      </c>
      <c r="G1477" s="5">
        <f>January!G1477+February!G1477+March!G1477+April!G1477+May!G1477+June!G1477+July!G1477+August!G1477+September!G1477+October!G1477+November!G1477+December!G1477</f>
        <v>0</v>
      </c>
    </row>
    <row r="1478" spans="1:7" ht="30" customHeight="1" x14ac:dyDescent="0.25">
      <c r="A1478" s="22" t="s">
        <v>83</v>
      </c>
      <c r="B1478" s="14" t="s">
        <v>41</v>
      </c>
      <c r="C1478" s="6">
        <f>January!C1478+February!C1478+March!C1478+April!C1478+May!C1478+June!C1478+July!C1478+August!C1478+September!C1478+October!C1478+November!C1478+December!C1478</f>
        <v>0</v>
      </c>
      <c r="D1478" s="6">
        <f>January!D1478+February!D1478+March!D1478+April!D1478+May!D1478+June!D1478+July!D1478+August!D1478+September!D1478+October!D1478+November!D1478+December!D1478</f>
        <v>0</v>
      </c>
      <c r="E1478" s="6">
        <f>January!E1478+February!E1478+March!E1478+April!E1478+May!E1478+June!E1478+July!E1478+August!E1478+September!E1478+October!E1478+November!E1478+December!E1478</f>
        <v>0</v>
      </c>
      <c r="F1478" s="6">
        <f>January!F1478+February!F1478+March!F1478+April!F1478+May!F1478+June!F1478+July!F1478+August!F1478+September!F1478+October!F1478+November!F1478+December!F1478</f>
        <v>0</v>
      </c>
      <c r="G1478" s="6">
        <f>January!G1478+February!G1478+March!G1478+April!G1478+May!G1478+June!G1478+July!G1478+August!G1478+September!G1478+October!G1478+November!G1478+December!G1478</f>
        <v>0</v>
      </c>
    </row>
    <row r="1479" spans="1:7" ht="30" customHeight="1" x14ac:dyDescent="0.25">
      <c r="A1479" s="21" t="s">
        <v>83</v>
      </c>
      <c r="B1479" s="13" t="s">
        <v>42</v>
      </c>
      <c r="C1479" s="5">
        <f>January!C1479+February!C1479+March!C1479+April!C1479+May!C1479+June!C1479+July!C1479+August!C1479+September!C1479+October!C1479+November!C1479+December!C1479</f>
        <v>0</v>
      </c>
      <c r="D1479" s="5">
        <f>January!D1479+February!D1479+March!D1479+April!D1479+May!D1479+June!D1479+July!D1479+August!D1479+September!D1479+October!D1479+November!D1479+December!D1479</f>
        <v>0</v>
      </c>
      <c r="E1479" s="5">
        <f>January!E1479+February!E1479+March!E1479+April!E1479+May!E1479+June!E1479+July!E1479+August!E1479+September!E1479+October!E1479+November!E1479+December!E1479</f>
        <v>0</v>
      </c>
      <c r="F1479" s="5">
        <f>January!F1479+February!F1479+March!F1479+April!F1479+May!F1479+June!F1479+July!F1479+August!F1479+September!F1479+October!F1479+November!F1479+December!F1479</f>
        <v>0</v>
      </c>
      <c r="G1479" s="5">
        <f>January!G1479+February!G1479+March!G1479+April!G1479+May!G1479+June!G1479+July!G1479+August!G1479+September!G1479+October!G1479+November!G1479+December!G1479</f>
        <v>0</v>
      </c>
    </row>
    <row r="1480" spans="1:7" ht="30" customHeight="1" x14ac:dyDescent="0.25">
      <c r="A1480" s="22" t="s">
        <v>83</v>
      </c>
      <c r="B1480" s="14" t="s">
        <v>43</v>
      </c>
      <c r="C1480" s="6">
        <f>January!C1480+February!C1480+March!C1480+April!C1480+May!C1480+June!C1480+July!C1480+August!C1480+September!C1480+October!C1480+November!C1480+December!C1480</f>
        <v>0</v>
      </c>
      <c r="D1480" s="6">
        <f>January!D1480+February!D1480+March!D1480+April!D1480+May!D1480+June!D1480+July!D1480+August!D1480+September!D1480+October!D1480+November!D1480+December!D1480</f>
        <v>0</v>
      </c>
      <c r="E1480" s="6">
        <f>January!E1480+February!E1480+March!E1480+April!E1480+May!E1480+June!E1480+July!E1480+August!E1480+September!E1480+October!E1480+November!E1480+December!E1480</f>
        <v>0</v>
      </c>
      <c r="F1480" s="6">
        <f>January!F1480+February!F1480+March!F1480+April!F1480+May!F1480+June!F1480+July!F1480+August!F1480+September!F1480+October!F1480+November!F1480+December!F1480</f>
        <v>0</v>
      </c>
      <c r="G1480" s="6">
        <f>January!G1480+February!G1480+March!G1480+April!G1480+May!G1480+June!G1480+July!G1480+August!G1480+September!G1480+October!G1480+November!G1480+December!G1480</f>
        <v>0</v>
      </c>
    </row>
    <row r="1481" spans="1:7" ht="30" customHeight="1" x14ac:dyDescent="0.25">
      <c r="A1481" s="21" t="s">
        <v>83</v>
      </c>
      <c r="B1481" s="13" t="s">
        <v>44</v>
      </c>
      <c r="C1481" s="5">
        <f>January!C1481+February!C1481+March!C1481+April!C1481+May!C1481+June!C1481+July!C1481+August!C1481+September!C1481+October!C1481+November!C1481+December!C1481</f>
        <v>0</v>
      </c>
      <c r="D1481" s="5">
        <f>January!D1481+February!D1481+March!D1481+April!D1481+May!D1481+June!D1481+July!D1481+August!D1481+September!D1481+October!D1481+November!D1481+December!D1481</f>
        <v>0</v>
      </c>
      <c r="E1481" s="5">
        <f>January!E1481+February!E1481+March!E1481+April!E1481+May!E1481+June!E1481+July!E1481+August!E1481+September!E1481+October!E1481+November!E1481+December!E1481</f>
        <v>0</v>
      </c>
      <c r="F1481" s="5">
        <f>January!F1481+February!F1481+March!F1481+April!F1481+May!F1481+June!F1481+July!F1481+August!F1481+September!F1481+October!F1481+November!F1481+December!F1481</f>
        <v>0</v>
      </c>
      <c r="G1481" s="5">
        <f>January!G1481+February!G1481+March!G1481+April!G1481+May!G1481+June!G1481+July!G1481+August!G1481+September!G1481+October!G1481+November!G1481+December!G1481</f>
        <v>0</v>
      </c>
    </row>
    <row r="1482" spans="1:7" ht="30" customHeight="1" x14ac:dyDescent="0.25">
      <c r="A1482" s="22" t="s">
        <v>83</v>
      </c>
      <c r="B1482" s="14" t="s">
        <v>45</v>
      </c>
      <c r="C1482" s="6">
        <f>January!C1482+February!C1482+March!C1482+April!C1482+May!C1482+June!C1482+July!C1482+August!C1482+September!C1482+October!C1482+November!C1482+December!C1482</f>
        <v>0</v>
      </c>
      <c r="D1482" s="6">
        <f>January!D1482+February!D1482+March!D1482+April!D1482+May!D1482+June!D1482+July!D1482+August!D1482+September!D1482+October!D1482+November!D1482+December!D1482</f>
        <v>0</v>
      </c>
      <c r="E1482" s="6">
        <f>January!E1482+February!E1482+March!E1482+April!E1482+May!E1482+June!E1482+July!E1482+August!E1482+September!E1482+October!E1482+November!E1482+December!E1482</f>
        <v>0</v>
      </c>
      <c r="F1482" s="6">
        <f>January!F1482+February!F1482+March!F1482+April!F1482+May!F1482+June!F1482+July!F1482+August!F1482+September!F1482+October!F1482+November!F1482+December!F1482</f>
        <v>0</v>
      </c>
      <c r="G1482" s="6">
        <f>January!G1482+February!G1482+March!G1482+April!G1482+May!G1482+June!G1482+July!G1482+August!G1482+September!G1482+October!G1482+November!G1482+December!G1482</f>
        <v>0</v>
      </c>
    </row>
    <row r="1483" spans="1:7" ht="30" customHeight="1" x14ac:dyDescent="0.25">
      <c r="A1483" s="21" t="s">
        <v>83</v>
      </c>
      <c r="B1483" s="13" t="s">
        <v>46</v>
      </c>
      <c r="C1483" s="5">
        <f>January!C1483+February!C1483+March!C1483+April!C1483+May!C1483+June!C1483+July!C1483+August!C1483+September!C1483+October!C1483+November!C1483+December!C1483</f>
        <v>2</v>
      </c>
      <c r="D1483" s="5">
        <f>January!D1483+February!D1483+March!D1483+April!D1483+May!D1483+June!D1483+July!D1483+August!D1483+September!D1483+October!D1483+November!D1483+December!D1483</f>
        <v>1</v>
      </c>
      <c r="E1483" s="5">
        <f>January!E1483+February!E1483+March!E1483+April!E1483+May!E1483+June!E1483+July!E1483+August!E1483+September!E1483+October!E1483+November!E1483+December!E1483</f>
        <v>0</v>
      </c>
      <c r="F1483" s="5">
        <f>January!F1483+February!F1483+March!F1483+April!F1483+May!F1483+June!F1483+July!F1483+August!F1483+September!F1483+October!F1483+November!F1483+December!F1483</f>
        <v>1</v>
      </c>
      <c r="G1483" s="5">
        <f>January!G1483+February!G1483+March!G1483+April!G1483+May!G1483+June!G1483+July!G1483+August!G1483+September!G1483+October!G1483+November!G1483+December!G1483</f>
        <v>0</v>
      </c>
    </row>
    <row r="1484" spans="1:7" ht="30" customHeight="1" x14ac:dyDescent="0.25">
      <c r="A1484" s="19" t="s">
        <v>84</v>
      </c>
      <c r="B1484" s="11" t="s">
        <v>8</v>
      </c>
      <c r="C1484" s="3">
        <f>January!C1484+February!C1484+March!C1484+April!C1484+May!C1484+June!C1484+July!C1484+August!C1484+September!C1484+October!C1484+November!C1484+December!C1484</f>
        <v>8</v>
      </c>
      <c r="D1484" s="3">
        <f>January!D1484+February!D1484+March!D1484+April!D1484+May!D1484+June!D1484+July!D1484+August!D1484+September!D1484+October!D1484+November!D1484+December!D1484</f>
        <v>1</v>
      </c>
      <c r="E1484" s="3">
        <f>January!E1484+February!E1484+March!E1484+April!E1484+May!E1484+June!E1484+July!E1484+August!E1484+September!E1484+October!E1484+November!E1484+December!E1484</f>
        <v>2</v>
      </c>
      <c r="F1484" s="3">
        <f>January!F1484+February!F1484+March!F1484+April!F1484+May!F1484+June!F1484+July!F1484+August!F1484+September!F1484+October!F1484+November!F1484+December!F1484</f>
        <v>5</v>
      </c>
      <c r="G1484" s="3">
        <f>January!G1484+February!G1484+March!G1484+April!G1484+May!G1484+June!G1484+July!G1484+August!G1484+September!G1484+October!G1484+November!G1484+December!G1484</f>
        <v>0</v>
      </c>
    </row>
    <row r="1485" spans="1:7" ht="30" customHeight="1" x14ac:dyDescent="0.25">
      <c r="A1485" s="20" t="s">
        <v>84</v>
      </c>
      <c r="B1485" s="12" t="s">
        <v>9</v>
      </c>
      <c r="C1485" s="4">
        <f>January!C1485+February!C1485+March!C1485+April!C1485+May!C1485+June!C1485+July!C1485+August!C1485+September!C1485+October!C1485+November!C1485+December!C1485</f>
        <v>0</v>
      </c>
      <c r="D1485" s="4">
        <f>January!D1485+February!D1485+March!D1485+April!D1485+May!D1485+June!D1485+July!D1485+August!D1485+September!D1485+October!D1485+November!D1485+December!D1485</f>
        <v>0</v>
      </c>
      <c r="E1485" s="4">
        <f>January!E1485+February!E1485+March!E1485+April!E1485+May!E1485+June!E1485+July!E1485+August!E1485+September!E1485+October!E1485+November!E1485+December!E1485</f>
        <v>0</v>
      </c>
      <c r="F1485" s="4">
        <f>January!F1485+February!F1485+March!F1485+April!F1485+May!F1485+June!F1485+July!F1485+August!F1485+September!F1485+October!F1485+November!F1485+December!F1485</f>
        <v>0</v>
      </c>
      <c r="G1485" s="4">
        <f>January!G1485+February!G1485+March!G1485+April!G1485+May!G1485+June!G1485+July!G1485+August!G1485+September!G1485+October!G1485+November!G1485+December!G1485</f>
        <v>0</v>
      </c>
    </row>
    <row r="1486" spans="1:7" ht="30" customHeight="1" x14ac:dyDescent="0.25">
      <c r="A1486" s="19" t="s">
        <v>84</v>
      </c>
      <c r="B1486" s="11" t="s">
        <v>10</v>
      </c>
      <c r="C1486" s="3">
        <f>January!C1486+February!C1486+March!C1486+April!C1486+May!C1486+June!C1486+July!C1486+August!C1486+September!C1486+October!C1486+November!C1486+December!C1486</f>
        <v>0</v>
      </c>
      <c r="D1486" s="3">
        <f>January!D1486+February!D1486+March!D1486+April!D1486+May!D1486+June!D1486+July!D1486+August!D1486+September!D1486+October!D1486+November!D1486+December!D1486</f>
        <v>0</v>
      </c>
      <c r="E1486" s="3">
        <f>January!E1486+February!E1486+March!E1486+April!E1486+May!E1486+June!E1486+July!E1486+August!E1486+September!E1486+October!E1486+November!E1486+December!E1486</f>
        <v>0</v>
      </c>
      <c r="F1486" s="3">
        <f>January!F1486+February!F1486+March!F1486+April!F1486+May!F1486+June!F1486+July!F1486+August!F1486+September!F1486+October!F1486+November!F1486+December!F1486</f>
        <v>0</v>
      </c>
      <c r="G1486" s="3">
        <f>January!G1486+February!G1486+March!G1486+April!G1486+May!G1486+June!G1486+July!G1486+August!G1486+September!G1486+October!G1486+November!G1486+December!G1486</f>
        <v>0</v>
      </c>
    </row>
    <row r="1487" spans="1:7" ht="30" customHeight="1" x14ac:dyDescent="0.25">
      <c r="A1487" s="20" t="s">
        <v>84</v>
      </c>
      <c r="B1487" s="12" t="s">
        <v>11</v>
      </c>
      <c r="C1487" s="4">
        <f>January!C1487+February!C1487+March!C1487+April!C1487+May!C1487+June!C1487+July!C1487+August!C1487+September!C1487+October!C1487+November!C1487+December!C1487</f>
        <v>0</v>
      </c>
      <c r="D1487" s="4">
        <f>January!D1487+February!D1487+March!D1487+April!D1487+May!D1487+June!D1487+July!D1487+August!D1487+September!D1487+October!D1487+November!D1487+December!D1487</f>
        <v>0</v>
      </c>
      <c r="E1487" s="4">
        <f>January!E1487+February!E1487+March!E1487+April!E1487+May!E1487+June!E1487+July!E1487+August!E1487+September!E1487+October!E1487+November!E1487+December!E1487</f>
        <v>0</v>
      </c>
      <c r="F1487" s="4">
        <f>January!F1487+February!F1487+March!F1487+April!F1487+May!F1487+June!F1487+July!F1487+August!F1487+September!F1487+October!F1487+November!F1487+December!F1487</f>
        <v>0</v>
      </c>
      <c r="G1487" s="4">
        <f>January!G1487+February!G1487+March!G1487+April!G1487+May!G1487+June!G1487+July!G1487+August!G1487+September!G1487+October!G1487+November!G1487+December!G1487</f>
        <v>0</v>
      </c>
    </row>
    <row r="1488" spans="1:7" ht="30" customHeight="1" x14ac:dyDescent="0.25">
      <c r="A1488" s="19" t="s">
        <v>84</v>
      </c>
      <c r="B1488" s="11" t="s">
        <v>12</v>
      </c>
      <c r="C1488" s="3">
        <f>January!C1488+February!C1488+March!C1488+April!C1488+May!C1488+June!C1488+July!C1488+August!C1488+September!C1488+October!C1488+November!C1488+December!C1488</f>
        <v>0</v>
      </c>
      <c r="D1488" s="3">
        <f>January!D1488+February!D1488+March!D1488+April!D1488+May!D1488+June!D1488+July!D1488+August!D1488+September!D1488+October!D1488+November!D1488+December!D1488</f>
        <v>0</v>
      </c>
      <c r="E1488" s="3">
        <f>January!E1488+February!E1488+March!E1488+April!E1488+May!E1488+June!E1488+July!E1488+August!E1488+September!E1488+October!E1488+November!E1488+December!E1488</f>
        <v>0</v>
      </c>
      <c r="F1488" s="3">
        <f>January!F1488+February!F1488+March!F1488+April!F1488+May!F1488+June!F1488+July!F1488+August!F1488+September!F1488+October!F1488+November!F1488+December!F1488</f>
        <v>0</v>
      </c>
      <c r="G1488" s="3">
        <f>January!G1488+February!G1488+March!G1488+April!G1488+May!G1488+June!G1488+July!G1488+August!G1488+September!G1488+October!G1488+November!G1488+December!G1488</f>
        <v>0</v>
      </c>
    </row>
    <row r="1489" spans="1:7" ht="30" customHeight="1" x14ac:dyDescent="0.25">
      <c r="A1489" s="20" t="s">
        <v>84</v>
      </c>
      <c r="B1489" s="12" t="s">
        <v>13</v>
      </c>
      <c r="C1489" s="4">
        <f>January!C1489+February!C1489+March!C1489+April!C1489+May!C1489+June!C1489+July!C1489+August!C1489+September!C1489+October!C1489+November!C1489+December!C1489</f>
        <v>0</v>
      </c>
      <c r="D1489" s="4">
        <f>January!D1489+February!D1489+March!D1489+April!D1489+May!D1489+June!D1489+July!D1489+August!D1489+September!D1489+October!D1489+November!D1489+December!D1489</f>
        <v>0</v>
      </c>
      <c r="E1489" s="4">
        <f>January!E1489+February!E1489+March!E1489+April!E1489+May!E1489+June!E1489+July!E1489+August!E1489+September!E1489+October!E1489+November!E1489+December!E1489</f>
        <v>0</v>
      </c>
      <c r="F1489" s="4">
        <f>January!F1489+February!F1489+March!F1489+April!F1489+May!F1489+June!F1489+July!F1489+August!F1489+September!F1489+October!F1489+November!F1489+December!F1489</f>
        <v>0</v>
      </c>
      <c r="G1489" s="4">
        <f>January!G1489+February!G1489+March!G1489+April!G1489+May!G1489+June!G1489+July!G1489+August!G1489+September!G1489+October!G1489+November!G1489+December!G1489</f>
        <v>0</v>
      </c>
    </row>
    <row r="1490" spans="1:7" ht="30" customHeight="1" x14ac:dyDescent="0.25">
      <c r="A1490" s="19" t="s">
        <v>84</v>
      </c>
      <c r="B1490" s="11" t="s">
        <v>14</v>
      </c>
      <c r="C1490" s="3">
        <f>January!C1490+February!C1490+March!C1490+April!C1490+May!C1490+June!C1490+July!C1490+August!C1490+September!C1490+October!C1490+November!C1490+December!C1490</f>
        <v>0</v>
      </c>
      <c r="D1490" s="3">
        <f>January!D1490+February!D1490+March!D1490+April!D1490+May!D1490+June!D1490+July!D1490+August!D1490+September!D1490+October!D1490+November!D1490+December!D1490</f>
        <v>0</v>
      </c>
      <c r="E1490" s="3">
        <f>January!E1490+February!E1490+March!E1490+April!E1490+May!E1490+June!E1490+July!E1490+August!E1490+September!E1490+October!E1490+November!E1490+December!E1490</f>
        <v>0</v>
      </c>
      <c r="F1490" s="3">
        <f>January!F1490+February!F1490+March!F1490+April!F1490+May!F1490+June!F1490+July!F1490+August!F1490+September!F1490+October!F1490+November!F1490+December!F1490</f>
        <v>0</v>
      </c>
      <c r="G1490" s="3">
        <f>January!G1490+February!G1490+March!G1490+April!G1490+May!G1490+June!G1490+July!G1490+August!G1490+September!G1490+October!G1490+November!G1490+December!G1490</f>
        <v>0</v>
      </c>
    </row>
    <row r="1491" spans="1:7" ht="30" customHeight="1" x14ac:dyDescent="0.25">
      <c r="A1491" s="20" t="s">
        <v>84</v>
      </c>
      <c r="B1491" s="12" t="s">
        <v>15</v>
      </c>
      <c r="C1491" s="4">
        <f>January!C1491+February!C1491+March!C1491+April!C1491+May!C1491+June!C1491+July!C1491+August!C1491+September!C1491+October!C1491+November!C1491+December!C1491</f>
        <v>0</v>
      </c>
      <c r="D1491" s="4">
        <f>January!D1491+February!D1491+March!D1491+April!D1491+May!D1491+June!D1491+July!D1491+August!D1491+September!D1491+October!D1491+November!D1491+December!D1491</f>
        <v>0</v>
      </c>
      <c r="E1491" s="4">
        <f>January!E1491+February!E1491+March!E1491+April!E1491+May!E1491+June!E1491+July!E1491+August!E1491+September!E1491+October!E1491+November!E1491+December!E1491</f>
        <v>0</v>
      </c>
      <c r="F1491" s="4">
        <f>January!F1491+February!F1491+March!F1491+April!F1491+May!F1491+June!F1491+July!F1491+August!F1491+September!F1491+October!F1491+November!F1491+December!F1491</f>
        <v>0</v>
      </c>
      <c r="G1491" s="4">
        <f>January!G1491+February!G1491+March!G1491+April!G1491+May!G1491+June!G1491+July!G1491+August!G1491+September!G1491+October!G1491+November!G1491+December!G1491</f>
        <v>0</v>
      </c>
    </row>
    <row r="1492" spans="1:7" ht="30" customHeight="1" x14ac:dyDescent="0.25">
      <c r="A1492" s="19" t="s">
        <v>84</v>
      </c>
      <c r="B1492" s="11" t="s">
        <v>16</v>
      </c>
      <c r="C1492" s="3">
        <f>January!C1492+February!C1492+March!C1492+April!C1492+May!C1492+June!C1492+July!C1492+August!C1492+September!C1492+October!C1492+November!C1492+December!C1492</f>
        <v>0</v>
      </c>
      <c r="D1492" s="3">
        <f>January!D1492+February!D1492+March!D1492+April!D1492+May!D1492+June!D1492+July!D1492+August!D1492+September!D1492+October!D1492+November!D1492+December!D1492</f>
        <v>0</v>
      </c>
      <c r="E1492" s="3">
        <f>January!E1492+February!E1492+March!E1492+April!E1492+May!E1492+June!E1492+July!E1492+August!E1492+September!E1492+October!E1492+November!E1492+December!E1492</f>
        <v>0</v>
      </c>
      <c r="F1492" s="3">
        <f>January!F1492+February!F1492+March!F1492+April!F1492+May!F1492+June!F1492+July!F1492+August!F1492+September!F1492+October!F1492+November!F1492+December!F1492</f>
        <v>0</v>
      </c>
      <c r="G1492" s="3">
        <f>January!G1492+February!G1492+March!G1492+April!G1492+May!G1492+June!G1492+July!G1492+August!G1492+September!G1492+October!G1492+November!G1492+December!G1492</f>
        <v>0</v>
      </c>
    </row>
    <row r="1493" spans="1:7" ht="30" customHeight="1" x14ac:dyDescent="0.25">
      <c r="A1493" s="20" t="s">
        <v>84</v>
      </c>
      <c r="B1493" s="12" t="s">
        <v>17</v>
      </c>
      <c r="C1493" s="4">
        <f>January!C1493+February!C1493+March!C1493+April!C1493+May!C1493+June!C1493+July!C1493+August!C1493+September!C1493+October!C1493+November!C1493+December!C1493</f>
        <v>0</v>
      </c>
      <c r="D1493" s="4">
        <f>January!D1493+February!D1493+March!D1493+April!D1493+May!D1493+June!D1493+July!D1493+August!D1493+September!D1493+October!D1493+November!D1493+December!D1493</f>
        <v>0</v>
      </c>
      <c r="E1493" s="4">
        <f>January!E1493+February!E1493+March!E1493+April!E1493+May!E1493+June!E1493+July!E1493+August!E1493+September!E1493+October!E1493+November!E1493+December!E1493</f>
        <v>0</v>
      </c>
      <c r="F1493" s="4">
        <f>January!F1493+February!F1493+March!F1493+April!F1493+May!F1493+June!F1493+July!F1493+August!F1493+September!F1493+October!F1493+November!F1493+December!F1493</f>
        <v>0</v>
      </c>
      <c r="G1493" s="4">
        <f>January!G1493+February!G1493+March!G1493+April!G1493+May!G1493+June!G1493+July!G1493+August!G1493+September!G1493+October!G1493+November!G1493+December!G1493</f>
        <v>0</v>
      </c>
    </row>
    <row r="1494" spans="1:7" ht="30" customHeight="1" x14ac:dyDescent="0.25">
      <c r="A1494" s="19" t="s">
        <v>84</v>
      </c>
      <c r="B1494" s="11" t="s">
        <v>18</v>
      </c>
      <c r="C1494" s="3">
        <f>January!C1494+February!C1494+March!C1494+April!C1494+May!C1494+June!C1494+July!C1494+August!C1494+September!C1494+October!C1494+November!C1494+December!C1494</f>
        <v>0</v>
      </c>
      <c r="D1494" s="3">
        <f>January!D1494+February!D1494+March!D1494+April!D1494+May!D1494+June!D1494+July!D1494+August!D1494+September!D1494+October!D1494+November!D1494+December!D1494</f>
        <v>0</v>
      </c>
      <c r="E1494" s="3">
        <f>January!E1494+February!E1494+March!E1494+April!E1494+May!E1494+June!E1494+July!E1494+August!E1494+September!E1494+October!E1494+November!E1494+December!E1494</f>
        <v>0</v>
      </c>
      <c r="F1494" s="3">
        <f>January!F1494+February!F1494+March!F1494+April!F1494+May!F1494+June!F1494+July!F1494+August!F1494+September!F1494+October!F1494+November!F1494+December!F1494</f>
        <v>0</v>
      </c>
      <c r="G1494" s="3">
        <f>January!G1494+February!G1494+March!G1494+April!G1494+May!G1494+June!G1494+July!G1494+August!G1494+September!G1494+October!G1494+November!G1494+December!G1494</f>
        <v>0</v>
      </c>
    </row>
    <row r="1495" spans="1:7" ht="30" customHeight="1" x14ac:dyDescent="0.25">
      <c r="A1495" s="20" t="s">
        <v>84</v>
      </c>
      <c r="B1495" s="12" t="s">
        <v>19</v>
      </c>
      <c r="C1495" s="4">
        <f>January!C1495+February!C1495+March!C1495+April!C1495+May!C1495+June!C1495+July!C1495+August!C1495+September!C1495+October!C1495+November!C1495+December!C1495</f>
        <v>0</v>
      </c>
      <c r="D1495" s="4">
        <f>January!D1495+February!D1495+March!D1495+April!D1495+May!D1495+June!D1495+July!D1495+August!D1495+September!D1495+October!D1495+November!D1495+December!D1495</f>
        <v>0</v>
      </c>
      <c r="E1495" s="4">
        <f>January!E1495+February!E1495+March!E1495+April!E1495+May!E1495+June!E1495+July!E1495+August!E1495+September!E1495+October!E1495+November!E1495+December!E1495</f>
        <v>0</v>
      </c>
      <c r="F1495" s="4">
        <f>January!F1495+February!F1495+March!F1495+April!F1495+May!F1495+June!F1495+July!F1495+August!F1495+September!F1495+October!F1495+November!F1495+December!F1495</f>
        <v>0</v>
      </c>
      <c r="G1495" s="4">
        <f>January!G1495+February!G1495+March!G1495+April!G1495+May!G1495+June!G1495+July!G1495+August!G1495+September!G1495+October!G1495+November!G1495+December!G1495</f>
        <v>0</v>
      </c>
    </row>
    <row r="1496" spans="1:7" ht="30" customHeight="1" x14ac:dyDescent="0.25">
      <c r="A1496" s="19" t="s">
        <v>84</v>
      </c>
      <c r="B1496" s="11" t="s">
        <v>20</v>
      </c>
      <c r="C1496" s="3">
        <f>January!C1496+February!C1496+March!C1496+April!C1496+May!C1496+June!C1496+July!C1496+August!C1496+September!C1496+October!C1496+November!C1496+December!C1496</f>
        <v>0</v>
      </c>
      <c r="D1496" s="3">
        <f>January!D1496+February!D1496+March!D1496+April!D1496+May!D1496+June!D1496+July!D1496+August!D1496+September!D1496+October!D1496+November!D1496+December!D1496</f>
        <v>0</v>
      </c>
      <c r="E1496" s="3">
        <f>January!E1496+February!E1496+March!E1496+April!E1496+May!E1496+June!E1496+July!E1496+August!E1496+September!E1496+October!E1496+November!E1496+December!E1496</f>
        <v>0</v>
      </c>
      <c r="F1496" s="3">
        <f>January!F1496+February!F1496+March!F1496+April!F1496+May!F1496+June!F1496+July!F1496+August!F1496+September!F1496+October!F1496+November!F1496+December!F1496</f>
        <v>0</v>
      </c>
      <c r="G1496" s="3">
        <f>January!G1496+February!G1496+March!G1496+April!G1496+May!G1496+June!G1496+July!G1496+August!G1496+September!G1496+October!G1496+November!G1496+December!G1496</f>
        <v>0</v>
      </c>
    </row>
    <row r="1497" spans="1:7" ht="30" customHeight="1" x14ac:dyDescent="0.25">
      <c r="A1497" s="20" t="s">
        <v>84</v>
      </c>
      <c r="B1497" s="12" t="s">
        <v>21</v>
      </c>
      <c r="C1497" s="4">
        <f>January!C1497+February!C1497+March!C1497+April!C1497+May!C1497+June!C1497+July!C1497+August!C1497+September!C1497+October!C1497+November!C1497+December!C1497</f>
        <v>0</v>
      </c>
      <c r="D1497" s="4">
        <f>January!D1497+February!D1497+March!D1497+April!D1497+May!D1497+June!D1497+July!D1497+August!D1497+September!D1497+October!D1497+November!D1497+December!D1497</f>
        <v>0</v>
      </c>
      <c r="E1497" s="4">
        <f>January!E1497+February!E1497+March!E1497+April!E1497+May!E1497+June!E1497+July!E1497+August!E1497+September!E1497+October!E1497+November!E1497+December!E1497</f>
        <v>0</v>
      </c>
      <c r="F1497" s="4">
        <f>January!F1497+February!F1497+March!F1497+April!F1497+May!F1497+June!F1497+July!F1497+August!F1497+September!F1497+October!F1497+November!F1497+December!F1497</f>
        <v>0</v>
      </c>
      <c r="G1497" s="4">
        <f>January!G1497+February!G1497+March!G1497+April!G1497+May!G1497+June!G1497+July!G1497+August!G1497+September!G1497+October!G1497+November!G1497+December!G1497</f>
        <v>0</v>
      </c>
    </row>
    <row r="1498" spans="1:7" ht="30" customHeight="1" x14ac:dyDescent="0.25">
      <c r="A1498" s="19" t="s">
        <v>84</v>
      </c>
      <c r="B1498" s="11" t="s">
        <v>22</v>
      </c>
      <c r="C1498" s="3">
        <f>January!C1498+February!C1498+March!C1498+April!C1498+May!C1498+June!C1498+July!C1498+August!C1498+September!C1498+October!C1498+November!C1498+December!C1498</f>
        <v>5</v>
      </c>
      <c r="D1498" s="3">
        <f>January!D1498+February!D1498+March!D1498+April!D1498+May!D1498+June!D1498+July!D1498+August!D1498+September!D1498+October!D1498+November!D1498+December!D1498</f>
        <v>1</v>
      </c>
      <c r="E1498" s="3">
        <f>January!E1498+February!E1498+March!E1498+April!E1498+May!E1498+June!E1498+July!E1498+August!E1498+September!E1498+October!E1498+November!E1498+December!E1498</f>
        <v>1</v>
      </c>
      <c r="F1498" s="3">
        <f>January!F1498+February!F1498+March!F1498+April!F1498+May!F1498+June!F1498+July!F1498+August!F1498+September!F1498+October!F1498+November!F1498+December!F1498</f>
        <v>3</v>
      </c>
      <c r="G1498" s="3">
        <f>January!G1498+February!G1498+March!G1498+April!G1498+May!G1498+June!G1498+July!G1498+August!G1498+September!G1498+October!G1498+November!G1498+December!G1498</f>
        <v>0</v>
      </c>
    </row>
    <row r="1499" spans="1:7" ht="30" customHeight="1" x14ac:dyDescent="0.25">
      <c r="A1499" s="20" t="s">
        <v>84</v>
      </c>
      <c r="B1499" s="12" t="s">
        <v>23</v>
      </c>
      <c r="C1499" s="4">
        <f>January!C1499+February!C1499+March!C1499+April!C1499+May!C1499+June!C1499+July!C1499+August!C1499+September!C1499+October!C1499+November!C1499+December!C1499</f>
        <v>0</v>
      </c>
      <c r="D1499" s="4">
        <f>January!D1499+February!D1499+March!D1499+April!D1499+May!D1499+June!D1499+July!D1499+August!D1499+September!D1499+October!D1499+November!D1499+December!D1499</f>
        <v>0</v>
      </c>
      <c r="E1499" s="4">
        <f>January!E1499+February!E1499+March!E1499+April!E1499+May!E1499+June!E1499+July!E1499+August!E1499+September!E1499+October!E1499+November!E1499+December!E1499</f>
        <v>0</v>
      </c>
      <c r="F1499" s="4">
        <f>January!F1499+February!F1499+March!F1499+April!F1499+May!F1499+June!F1499+July!F1499+August!F1499+September!F1499+October!F1499+November!F1499+December!F1499</f>
        <v>0</v>
      </c>
      <c r="G1499" s="4">
        <f>January!G1499+February!G1499+March!G1499+April!G1499+May!G1499+June!G1499+July!G1499+August!G1499+September!G1499+October!G1499+November!G1499+December!G1499</f>
        <v>0</v>
      </c>
    </row>
    <row r="1500" spans="1:7" ht="30" customHeight="1" x14ac:dyDescent="0.25">
      <c r="A1500" s="19" t="s">
        <v>84</v>
      </c>
      <c r="B1500" s="11" t="s">
        <v>24</v>
      </c>
      <c r="C1500" s="3">
        <f>January!C1500+February!C1500+March!C1500+April!C1500+May!C1500+June!C1500+July!C1500+August!C1500+September!C1500+October!C1500+November!C1500+December!C1500</f>
        <v>0</v>
      </c>
      <c r="D1500" s="3">
        <f>January!D1500+February!D1500+March!D1500+April!D1500+May!D1500+June!D1500+July!D1500+August!D1500+September!D1500+October!D1500+November!D1500+December!D1500</f>
        <v>0</v>
      </c>
      <c r="E1500" s="3">
        <f>January!E1500+February!E1500+March!E1500+April!E1500+May!E1500+June!E1500+July!E1500+August!E1500+September!E1500+October!E1500+November!E1500+December!E1500</f>
        <v>0</v>
      </c>
      <c r="F1500" s="3">
        <f>January!F1500+February!F1500+March!F1500+April!F1500+May!F1500+June!F1500+July!F1500+August!F1500+September!F1500+October!F1500+November!F1500+December!F1500</f>
        <v>0</v>
      </c>
      <c r="G1500" s="3">
        <f>January!G1500+February!G1500+March!G1500+April!G1500+May!G1500+June!G1500+July!G1500+August!G1500+September!G1500+October!G1500+November!G1500+December!G1500</f>
        <v>0</v>
      </c>
    </row>
    <row r="1501" spans="1:7" ht="30" customHeight="1" x14ac:dyDescent="0.25">
      <c r="A1501" s="20" t="s">
        <v>84</v>
      </c>
      <c r="B1501" s="12" t="s">
        <v>25</v>
      </c>
      <c r="C1501" s="4">
        <f>January!C1501+February!C1501+March!C1501+April!C1501+May!C1501+June!C1501+July!C1501+August!C1501+September!C1501+October!C1501+November!C1501+December!C1501</f>
        <v>1</v>
      </c>
      <c r="D1501" s="4">
        <f>January!D1501+February!D1501+March!D1501+April!D1501+May!D1501+June!D1501+July!D1501+August!D1501+September!D1501+October!D1501+November!D1501+December!D1501</f>
        <v>0</v>
      </c>
      <c r="E1501" s="4">
        <f>January!E1501+February!E1501+March!E1501+April!E1501+May!E1501+June!E1501+July!E1501+August!E1501+September!E1501+October!E1501+November!E1501+December!E1501</f>
        <v>0</v>
      </c>
      <c r="F1501" s="4">
        <f>January!F1501+February!F1501+March!F1501+April!F1501+May!F1501+June!F1501+July!F1501+August!F1501+September!F1501+October!F1501+November!F1501+December!F1501</f>
        <v>1</v>
      </c>
      <c r="G1501" s="4">
        <f>January!G1501+February!G1501+March!G1501+April!G1501+May!G1501+June!G1501+July!G1501+August!G1501+September!G1501+October!G1501+November!G1501+December!G1501</f>
        <v>0</v>
      </c>
    </row>
    <row r="1502" spans="1:7" ht="30" customHeight="1" x14ac:dyDescent="0.25">
      <c r="A1502" s="19" t="s">
        <v>84</v>
      </c>
      <c r="B1502" s="11" t="s">
        <v>26</v>
      </c>
      <c r="C1502" s="3">
        <f>January!C1502+February!C1502+March!C1502+April!C1502+May!C1502+June!C1502+July!C1502+August!C1502+September!C1502+October!C1502+November!C1502+December!C1502</f>
        <v>0</v>
      </c>
      <c r="D1502" s="3">
        <f>January!D1502+February!D1502+March!D1502+April!D1502+May!D1502+June!D1502+July!D1502+August!D1502+September!D1502+October!D1502+November!D1502+December!D1502</f>
        <v>0</v>
      </c>
      <c r="E1502" s="3">
        <f>January!E1502+February!E1502+March!E1502+April!E1502+May!E1502+June!E1502+July!E1502+August!E1502+September!E1502+October!E1502+November!E1502+December!E1502</f>
        <v>0</v>
      </c>
      <c r="F1502" s="3">
        <f>January!F1502+February!F1502+March!F1502+April!F1502+May!F1502+June!F1502+July!F1502+August!F1502+September!F1502+October!F1502+November!F1502+December!F1502</f>
        <v>0</v>
      </c>
      <c r="G1502" s="3">
        <f>January!G1502+February!G1502+March!G1502+April!G1502+May!G1502+June!G1502+July!G1502+August!G1502+September!G1502+October!G1502+November!G1502+December!G1502</f>
        <v>0</v>
      </c>
    </row>
    <row r="1503" spans="1:7" ht="30" customHeight="1" x14ac:dyDescent="0.25">
      <c r="A1503" s="20" t="s">
        <v>84</v>
      </c>
      <c r="B1503" s="12" t="s">
        <v>27</v>
      </c>
      <c r="C1503" s="4">
        <f>January!C1503+February!C1503+March!C1503+April!C1503+May!C1503+June!C1503+July!C1503+August!C1503+September!C1503+October!C1503+November!C1503+December!C1503</f>
        <v>0</v>
      </c>
      <c r="D1503" s="4">
        <f>January!D1503+February!D1503+March!D1503+April!D1503+May!D1503+June!D1503+July!D1503+August!D1503+September!D1503+October!D1503+November!D1503+December!D1503</f>
        <v>0</v>
      </c>
      <c r="E1503" s="4">
        <f>January!E1503+February!E1503+March!E1503+April!E1503+May!E1503+June!E1503+July!E1503+August!E1503+September!E1503+October!E1503+November!E1503+December!E1503</f>
        <v>0</v>
      </c>
      <c r="F1503" s="4">
        <f>January!F1503+February!F1503+March!F1503+April!F1503+May!F1503+June!F1503+July!F1503+August!F1503+September!F1503+October!F1503+November!F1503+December!F1503</f>
        <v>0</v>
      </c>
      <c r="G1503" s="4">
        <f>January!G1503+February!G1503+March!G1503+April!G1503+May!G1503+June!G1503+July!G1503+August!G1503+September!G1503+October!G1503+November!G1503+December!G1503</f>
        <v>0</v>
      </c>
    </row>
    <row r="1504" spans="1:7" ht="30" customHeight="1" x14ac:dyDescent="0.25">
      <c r="A1504" s="19" t="s">
        <v>84</v>
      </c>
      <c r="B1504" s="11" t="s">
        <v>28</v>
      </c>
      <c r="C1504" s="3">
        <f>January!C1504+February!C1504+March!C1504+April!C1504+May!C1504+June!C1504+July!C1504+August!C1504+September!C1504+October!C1504+November!C1504+December!C1504</f>
        <v>0</v>
      </c>
      <c r="D1504" s="3">
        <f>January!D1504+February!D1504+March!D1504+April!D1504+May!D1504+June!D1504+July!D1504+August!D1504+September!D1504+October!D1504+November!D1504+December!D1504</f>
        <v>0</v>
      </c>
      <c r="E1504" s="3">
        <f>January!E1504+February!E1504+March!E1504+April!E1504+May!E1504+June!E1504+July!E1504+August!E1504+September!E1504+October!E1504+November!E1504+December!E1504</f>
        <v>0</v>
      </c>
      <c r="F1504" s="3">
        <f>January!F1504+February!F1504+March!F1504+April!F1504+May!F1504+June!F1504+July!F1504+August!F1504+September!F1504+October!F1504+November!F1504+December!F1504</f>
        <v>0</v>
      </c>
      <c r="G1504" s="3">
        <f>January!G1504+February!G1504+March!G1504+April!G1504+May!G1504+June!G1504+July!G1504+August!G1504+September!G1504+October!G1504+November!G1504+December!G1504</f>
        <v>0</v>
      </c>
    </row>
    <row r="1505" spans="1:7" ht="30" customHeight="1" x14ac:dyDescent="0.25">
      <c r="A1505" s="20" t="s">
        <v>84</v>
      </c>
      <c r="B1505" s="12" t="s">
        <v>29</v>
      </c>
      <c r="C1505" s="4">
        <f>January!C1505+February!C1505+March!C1505+April!C1505+May!C1505+June!C1505+July!C1505+August!C1505+September!C1505+October!C1505+November!C1505+December!C1505</f>
        <v>0</v>
      </c>
      <c r="D1505" s="4">
        <f>January!D1505+February!D1505+March!D1505+April!D1505+May!D1505+June!D1505+July!D1505+August!D1505+September!D1505+October!D1505+November!D1505+December!D1505</f>
        <v>0</v>
      </c>
      <c r="E1505" s="4">
        <f>January!E1505+February!E1505+March!E1505+April!E1505+May!E1505+June!E1505+July!E1505+August!E1505+September!E1505+October!E1505+November!E1505+December!E1505</f>
        <v>0</v>
      </c>
      <c r="F1505" s="4">
        <f>January!F1505+February!F1505+March!F1505+April!F1505+May!F1505+June!F1505+July!F1505+August!F1505+September!F1505+October!F1505+November!F1505+December!F1505</f>
        <v>0</v>
      </c>
      <c r="G1505" s="4">
        <f>January!G1505+February!G1505+March!G1505+April!G1505+May!G1505+June!G1505+July!G1505+August!G1505+September!G1505+October!G1505+November!G1505+December!G1505</f>
        <v>0</v>
      </c>
    </row>
    <row r="1506" spans="1:7" ht="30" customHeight="1" x14ac:dyDescent="0.25">
      <c r="A1506" s="19" t="s">
        <v>84</v>
      </c>
      <c r="B1506" s="11" t="s">
        <v>30</v>
      </c>
      <c r="C1506" s="3">
        <f>January!C1506+February!C1506+March!C1506+April!C1506+May!C1506+June!C1506+July!C1506+August!C1506+September!C1506+October!C1506+November!C1506+December!C1506</f>
        <v>0</v>
      </c>
      <c r="D1506" s="3">
        <f>January!D1506+February!D1506+March!D1506+April!D1506+May!D1506+June!D1506+July!D1506+August!D1506+September!D1506+October!D1506+November!D1506+December!D1506</f>
        <v>0</v>
      </c>
      <c r="E1506" s="3">
        <f>January!E1506+February!E1506+March!E1506+April!E1506+May!E1506+June!E1506+July!E1506+August!E1506+September!E1506+October!E1506+November!E1506+December!E1506</f>
        <v>0</v>
      </c>
      <c r="F1506" s="3">
        <f>January!F1506+February!F1506+March!F1506+April!F1506+May!F1506+June!F1506+July!F1506+August!F1506+September!F1506+October!F1506+November!F1506+December!F1506</f>
        <v>0</v>
      </c>
      <c r="G1506" s="3">
        <f>January!G1506+February!G1506+March!G1506+April!G1506+May!G1506+June!G1506+July!G1506+August!G1506+September!G1506+October!G1506+November!G1506+December!G1506</f>
        <v>0</v>
      </c>
    </row>
    <row r="1507" spans="1:7" ht="30" customHeight="1" x14ac:dyDescent="0.25">
      <c r="A1507" s="20" t="s">
        <v>84</v>
      </c>
      <c r="B1507" s="12" t="s">
        <v>31</v>
      </c>
      <c r="C1507" s="4">
        <f>January!C1507+February!C1507+March!C1507+April!C1507+May!C1507+June!C1507+July!C1507+August!C1507+September!C1507+October!C1507+November!C1507+December!C1507</f>
        <v>0</v>
      </c>
      <c r="D1507" s="4">
        <f>January!D1507+February!D1507+March!D1507+April!D1507+May!D1507+June!D1507+July!D1507+August!D1507+September!D1507+October!D1507+November!D1507+December!D1507</f>
        <v>0</v>
      </c>
      <c r="E1507" s="4">
        <f>January!E1507+February!E1507+March!E1507+April!E1507+May!E1507+June!E1507+July!E1507+August!E1507+September!E1507+October!E1507+November!E1507+December!E1507</f>
        <v>0</v>
      </c>
      <c r="F1507" s="4">
        <f>January!F1507+February!F1507+March!F1507+April!F1507+May!F1507+June!F1507+July!F1507+August!F1507+September!F1507+October!F1507+November!F1507+December!F1507</f>
        <v>0</v>
      </c>
      <c r="G1507" s="4">
        <f>January!G1507+February!G1507+March!G1507+April!G1507+May!G1507+June!G1507+July!G1507+August!G1507+September!G1507+October!G1507+November!G1507+December!G1507</f>
        <v>0</v>
      </c>
    </row>
    <row r="1508" spans="1:7" ht="30" customHeight="1" x14ac:dyDescent="0.25">
      <c r="A1508" s="19" t="s">
        <v>84</v>
      </c>
      <c r="B1508" s="11" t="s">
        <v>32</v>
      </c>
      <c r="C1508" s="3">
        <f>January!C1508+February!C1508+March!C1508+April!C1508+May!C1508+June!C1508+July!C1508+August!C1508+September!C1508+October!C1508+November!C1508+December!C1508</f>
        <v>0</v>
      </c>
      <c r="D1508" s="3">
        <f>January!D1508+February!D1508+March!D1508+April!D1508+May!D1508+June!D1508+July!D1508+August!D1508+September!D1508+October!D1508+November!D1508+December!D1508</f>
        <v>0</v>
      </c>
      <c r="E1508" s="3">
        <f>January!E1508+February!E1508+March!E1508+April!E1508+May!E1508+June!E1508+July!E1508+August!E1508+September!E1508+October!E1508+November!E1508+December!E1508</f>
        <v>0</v>
      </c>
      <c r="F1508" s="3">
        <f>January!F1508+February!F1508+March!F1508+April!F1508+May!F1508+June!F1508+July!F1508+August!F1508+September!F1508+October!F1508+November!F1508+December!F1508</f>
        <v>0</v>
      </c>
      <c r="G1508" s="3">
        <f>January!G1508+February!G1508+March!G1508+April!G1508+May!G1508+June!G1508+July!G1508+August!G1508+September!G1508+October!G1508+November!G1508+December!G1508</f>
        <v>0</v>
      </c>
    </row>
    <row r="1509" spans="1:7" ht="30" customHeight="1" x14ac:dyDescent="0.25">
      <c r="A1509" s="20" t="s">
        <v>84</v>
      </c>
      <c r="B1509" s="12" t="s">
        <v>33</v>
      </c>
      <c r="C1509" s="4">
        <f>January!C1509+February!C1509+March!C1509+April!C1509+May!C1509+June!C1509+July!C1509+August!C1509+September!C1509+October!C1509+November!C1509+December!C1509</f>
        <v>0</v>
      </c>
      <c r="D1509" s="4">
        <f>January!D1509+February!D1509+March!D1509+April!D1509+May!D1509+June!D1509+July!D1509+August!D1509+September!D1509+October!D1509+November!D1509+December!D1509</f>
        <v>0</v>
      </c>
      <c r="E1509" s="4">
        <f>January!E1509+February!E1509+March!E1509+April!E1509+May!E1509+June!E1509+July!E1509+August!E1509+September!E1509+October!E1509+November!E1509+December!E1509</f>
        <v>0</v>
      </c>
      <c r="F1509" s="4">
        <f>January!F1509+February!F1509+March!F1509+April!F1509+May!F1509+June!F1509+July!F1509+August!F1509+September!F1509+October!F1509+November!F1509+December!F1509</f>
        <v>0</v>
      </c>
      <c r="G1509" s="4">
        <f>January!G1509+February!G1509+March!G1509+April!G1509+May!G1509+June!G1509+July!G1509+August!G1509+September!G1509+October!G1509+November!G1509+December!G1509</f>
        <v>0</v>
      </c>
    </row>
    <row r="1510" spans="1:7" ht="30" customHeight="1" x14ac:dyDescent="0.25">
      <c r="A1510" s="19" t="s">
        <v>84</v>
      </c>
      <c r="B1510" s="11" t="s">
        <v>34</v>
      </c>
      <c r="C1510" s="3">
        <f>January!C1510+February!C1510+March!C1510+April!C1510+May!C1510+June!C1510+July!C1510+August!C1510+September!C1510+October!C1510+November!C1510+December!C1510</f>
        <v>0</v>
      </c>
      <c r="D1510" s="3">
        <f>January!D1510+February!D1510+March!D1510+April!D1510+May!D1510+June!D1510+July!D1510+August!D1510+September!D1510+October!D1510+November!D1510+December!D1510</f>
        <v>0</v>
      </c>
      <c r="E1510" s="3">
        <f>January!E1510+February!E1510+March!E1510+April!E1510+May!E1510+June!E1510+July!E1510+August!E1510+September!E1510+October!E1510+November!E1510+December!E1510</f>
        <v>0</v>
      </c>
      <c r="F1510" s="3">
        <f>January!F1510+February!F1510+March!F1510+April!F1510+May!F1510+June!F1510+July!F1510+August!F1510+September!F1510+October!F1510+November!F1510+December!F1510</f>
        <v>0</v>
      </c>
      <c r="G1510" s="3">
        <f>January!G1510+February!G1510+March!G1510+April!G1510+May!G1510+June!G1510+July!G1510+August!G1510+September!G1510+October!G1510+November!G1510+December!G1510</f>
        <v>0</v>
      </c>
    </row>
    <row r="1511" spans="1:7" ht="30" customHeight="1" x14ac:dyDescent="0.25">
      <c r="A1511" s="20" t="s">
        <v>84</v>
      </c>
      <c r="B1511" s="12" t="s">
        <v>35</v>
      </c>
      <c r="C1511" s="4">
        <f>January!C1511+February!C1511+March!C1511+April!C1511+May!C1511+June!C1511+July!C1511+August!C1511+September!C1511+October!C1511+November!C1511+December!C1511</f>
        <v>183</v>
      </c>
      <c r="D1511" s="4">
        <f>January!D1511+February!D1511+March!D1511+April!D1511+May!D1511+June!D1511+July!D1511+August!D1511+September!D1511+October!D1511+November!D1511+December!D1511</f>
        <v>5</v>
      </c>
      <c r="E1511" s="4">
        <f>January!E1511+February!E1511+March!E1511+April!E1511+May!E1511+June!E1511+July!E1511+August!E1511+September!E1511+October!E1511+November!E1511+December!E1511</f>
        <v>40</v>
      </c>
      <c r="F1511" s="4">
        <f>January!F1511+February!F1511+March!F1511+April!F1511+May!F1511+June!F1511+July!F1511+August!F1511+September!F1511+October!F1511+November!F1511+December!F1511</f>
        <v>138</v>
      </c>
      <c r="G1511" s="4">
        <f>January!G1511+February!G1511+March!G1511+April!G1511+May!G1511+June!G1511+July!G1511+August!G1511+September!G1511+October!G1511+November!G1511+December!G1511</f>
        <v>0</v>
      </c>
    </row>
    <row r="1512" spans="1:7" ht="30" customHeight="1" x14ac:dyDescent="0.25">
      <c r="A1512" s="19" t="s">
        <v>84</v>
      </c>
      <c r="B1512" s="11" t="s">
        <v>36</v>
      </c>
      <c r="C1512" s="3">
        <f>January!C1512+February!C1512+March!C1512+April!C1512+May!C1512+June!C1512+July!C1512+August!C1512+September!C1512+October!C1512+November!C1512+December!C1512</f>
        <v>0</v>
      </c>
      <c r="D1512" s="3">
        <f>January!D1512+February!D1512+March!D1512+April!D1512+May!D1512+June!D1512+July!D1512+August!D1512+September!D1512+October!D1512+November!D1512+December!D1512</f>
        <v>0</v>
      </c>
      <c r="E1512" s="3">
        <f>January!E1512+February!E1512+March!E1512+April!E1512+May!E1512+June!E1512+July!E1512+August!E1512+September!E1512+October!E1512+November!E1512+December!E1512</f>
        <v>0</v>
      </c>
      <c r="F1512" s="3">
        <f>January!F1512+February!F1512+March!F1512+April!F1512+May!F1512+June!F1512+July!F1512+August!F1512+September!F1512+October!F1512+November!F1512+December!F1512</f>
        <v>0</v>
      </c>
      <c r="G1512" s="3">
        <f>January!G1512+February!G1512+March!G1512+April!G1512+May!G1512+June!G1512+July!G1512+August!G1512+September!G1512+October!G1512+November!G1512+December!G1512</f>
        <v>0</v>
      </c>
    </row>
    <row r="1513" spans="1:7" ht="30" customHeight="1" x14ac:dyDescent="0.25">
      <c r="A1513" s="20" t="s">
        <v>84</v>
      </c>
      <c r="B1513" s="12" t="s">
        <v>37</v>
      </c>
      <c r="C1513" s="4">
        <f>January!C1513+February!C1513+March!C1513+April!C1513+May!C1513+June!C1513+July!C1513+August!C1513+September!C1513+October!C1513+November!C1513+December!C1513</f>
        <v>13</v>
      </c>
      <c r="D1513" s="4">
        <f>January!D1513+February!D1513+March!D1513+April!D1513+May!D1513+June!D1513+July!D1513+August!D1513+September!D1513+October!D1513+November!D1513+December!D1513</f>
        <v>6</v>
      </c>
      <c r="E1513" s="4">
        <f>January!E1513+February!E1513+March!E1513+April!E1513+May!E1513+June!E1513+July!E1513+August!E1513+September!E1513+October!E1513+November!E1513+December!E1513</f>
        <v>2</v>
      </c>
      <c r="F1513" s="4">
        <f>January!F1513+February!F1513+March!F1513+April!F1513+May!F1513+June!F1513+July!F1513+August!F1513+September!F1513+October!F1513+November!F1513+December!F1513</f>
        <v>5</v>
      </c>
      <c r="G1513" s="4">
        <f>January!G1513+February!G1513+March!G1513+April!G1513+May!G1513+June!G1513+July!G1513+August!G1513+September!G1513+October!G1513+November!G1513+December!G1513</f>
        <v>0</v>
      </c>
    </row>
    <row r="1514" spans="1:7" ht="30" customHeight="1" x14ac:dyDescent="0.25">
      <c r="A1514" s="19" t="s">
        <v>84</v>
      </c>
      <c r="B1514" s="11" t="s">
        <v>38</v>
      </c>
      <c r="C1514" s="3">
        <f>January!C1514+February!C1514+March!C1514+April!C1514+May!C1514+June!C1514+July!C1514+August!C1514+September!C1514+October!C1514+November!C1514+December!C1514</f>
        <v>0</v>
      </c>
      <c r="D1514" s="3">
        <f>January!D1514+February!D1514+March!D1514+April!D1514+May!D1514+June!D1514+July!D1514+August!D1514+September!D1514+October!D1514+November!D1514+December!D1514</f>
        <v>0</v>
      </c>
      <c r="E1514" s="3">
        <f>January!E1514+February!E1514+March!E1514+April!E1514+May!E1514+June!E1514+July!E1514+August!E1514+September!E1514+October!E1514+November!E1514+December!E1514</f>
        <v>0</v>
      </c>
      <c r="F1514" s="3">
        <f>January!F1514+February!F1514+March!F1514+April!F1514+May!F1514+June!F1514+July!F1514+August!F1514+September!F1514+October!F1514+November!F1514+December!F1514</f>
        <v>0</v>
      </c>
      <c r="G1514" s="3">
        <f>January!G1514+February!G1514+March!G1514+April!G1514+May!G1514+June!G1514+July!G1514+August!G1514+September!G1514+October!G1514+November!G1514+December!G1514</f>
        <v>0</v>
      </c>
    </row>
    <row r="1515" spans="1:7" ht="30" customHeight="1" x14ac:dyDescent="0.25">
      <c r="A1515" s="20" t="s">
        <v>84</v>
      </c>
      <c r="B1515" s="12" t="s">
        <v>39</v>
      </c>
      <c r="C1515" s="4">
        <f>January!C1515+February!C1515+March!C1515+April!C1515+May!C1515+June!C1515+July!C1515+August!C1515+September!C1515+October!C1515+November!C1515+December!C1515</f>
        <v>0</v>
      </c>
      <c r="D1515" s="4">
        <f>January!D1515+February!D1515+March!D1515+April!D1515+May!D1515+June!D1515+July!D1515+August!D1515+September!D1515+October!D1515+November!D1515+December!D1515</f>
        <v>0</v>
      </c>
      <c r="E1515" s="4">
        <f>January!E1515+February!E1515+March!E1515+April!E1515+May!E1515+June!E1515+July!E1515+August!E1515+September!E1515+October!E1515+November!E1515+December!E1515</f>
        <v>0</v>
      </c>
      <c r="F1515" s="4">
        <f>January!F1515+February!F1515+March!F1515+April!F1515+May!F1515+June!F1515+July!F1515+August!F1515+September!F1515+October!F1515+November!F1515+December!F1515</f>
        <v>0</v>
      </c>
      <c r="G1515" s="4">
        <f>January!G1515+February!G1515+March!G1515+April!G1515+May!G1515+June!G1515+July!G1515+August!G1515+September!G1515+October!G1515+November!G1515+December!G1515</f>
        <v>0</v>
      </c>
    </row>
    <row r="1516" spans="1:7" ht="30" customHeight="1" x14ac:dyDescent="0.25">
      <c r="A1516" s="19" t="s">
        <v>84</v>
      </c>
      <c r="B1516" s="11" t="s">
        <v>40</v>
      </c>
      <c r="C1516" s="3">
        <f>January!C1516+February!C1516+March!C1516+April!C1516+May!C1516+June!C1516+July!C1516+August!C1516+September!C1516+October!C1516+November!C1516+December!C1516</f>
        <v>0</v>
      </c>
      <c r="D1516" s="3">
        <f>January!D1516+February!D1516+March!D1516+April!D1516+May!D1516+June!D1516+July!D1516+August!D1516+September!D1516+October!D1516+November!D1516+December!D1516</f>
        <v>0</v>
      </c>
      <c r="E1516" s="3">
        <f>January!E1516+February!E1516+March!E1516+April!E1516+May!E1516+June!E1516+July!E1516+August!E1516+September!E1516+October!E1516+November!E1516+December!E1516</f>
        <v>0</v>
      </c>
      <c r="F1516" s="3">
        <f>January!F1516+February!F1516+March!F1516+April!F1516+May!F1516+June!F1516+July!F1516+August!F1516+September!F1516+October!F1516+November!F1516+December!F1516</f>
        <v>0</v>
      </c>
      <c r="G1516" s="3">
        <f>January!G1516+February!G1516+March!G1516+April!G1516+May!G1516+June!G1516+July!G1516+August!G1516+September!G1516+October!G1516+November!G1516+December!G1516</f>
        <v>0</v>
      </c>
    </row>
    <row r="1517" spans="1:7" ht="30" customHeight="1" x14ac:dyDescent="0.25">
      <c r="A1517" s="20" t="s">
        <v>84</v>
      </c>
      <c r="B1517" s="12" t="s">
        <v>41</v>
      </c>
      <c r="C1517" s="4">
        <f>January!C1517+February!C1517+March!C1517+April!C1517+May!C1517+June!C1517+July!C1517+August!C1517+September!C1517+October!C1517+November!C1517+December!C1517</f>
        <v>0</v>
      </c>
      <c r="D1517" s="4">
        <f>January!D1517+February!D1517+March!D1517+April!D1517+May!D1517+June!D1517+July!D1517+August!D1517+September!D1517+October!D1517+November!D1517+December!D1517</f>
        <v>0</v>
      </c>
      <c r="E1517" s="4">
        <f>January!E1517+February!E1517+March!E1517+April!E1517+May!E1517+June!E1517+July!E1517+August!E1517+September!E1517+October!E1517+November!E1517+December!E1517</f>
        <v>0</v>
      </c>
      <c r="F1517" s="4">
        <f>January!F1517+February!F1517+March!F1517+April!F1517+May!F1517+June!F1517+July!F1517+August!F1517+September!F1517+October!F1517+November!F1517+December!F1517</f>
        <v>0</v>
      </c>
      <c r="G1517" s="4">
        <f>January!G1517+February!G1517+March!G1517+April!G1517+May!G1517+June!G1517+July!G1517+August!G1517+September!G1517+October!G1517+November!G1517+December!G1517</f>
        <v>0</v>
      </c>
    </row>
    <row r="1518" spans="1:7" ht="30" customHeight="1" x14ac:dyDescent="0.25">
      <c r="A1518" s="19" t="s">
        <v>84</v>
      </c>
      <c r="B1518" s="11" t="s">
        <v>42</v>
      </c>
      <c r="C1518" s="3">
        <f>January!C1518+February!C1518+March!C1518+April!C1518+May!C1518+June!C1518+July!C1518+August!C1518+September!C1518+October!C1518+November!C1518+December!C1518</f>
        <v>0</v>
      </c>
      <c r="D1518" s="3">
        <f>January!D1518+February!D1518+March!D1518+April!D1518+May!D1518+June!D1518+July!D1518+August!D1518+September!D1518+October!D1518+November!D1518+December!D1518</f>
        <v>0</v>
      </c>
      <c r="E1518" s="3">
        <f>January!E1518+February!E1518+March!E1518+April!E1518+May!E1518+June!E1518+July!E1518+August!E1518+September!E1518+October!E1518+November!E1518+December!E1518</f>
        <v>0</v>
      </c>
      <c r="F1518" s="3">
        <f>January!F1518+February!F1518+March!F1518+April!F1518+May!F1518+June!F1518+July!F1518+August!F1518+September!F1518+October!F1518+November!F1518+December!F1518</f>
        <v>0</v>
      </c>
      <c r="G1518" s="3">
        <f>January!G1518+February!G1518+March!G1518+April!G1518+May!G1518+June!G1518+July!G1518+August!G1518+September!G1518+October!G1518+November!G1518+December!G1518</f>
        <v>0</v>
      </c>
    </row>
    <row r="1519" spans="1:7" ht="30" customHeight="1" x14ac:dyDescent="0.25">
      <c r="A1519" s="20" t="s">
        <v>84</v>
      </c>
      <c r="B1519" s="12" t="s">
        <v>43</v>
      </c>
      <c r="C1519" s="4">
        <f>January!C1519+February!C1519+March!C1519+April!C1519+May!C1519+June!C1519+July!C1519+August!C1519+September!C1519+October!C1519+November!C1519+December!C1519</f>
        <v>3155</v>
      </c>
      <c r="D1519" s="4">
        <f>January!D1519+February!D1519+March!D1519+April!D1519+May!D1519+June!D1519+July!D1519+August!D1519+September!D1519+October!D1519+November!D1519+December!D1519</f>
        <v>43</v>
      </c>
      <c r="E1519" s="4">
        <f>January!E1519+February!E1519+March!E1519+April!E1519+May!E1519+June!E1519+July!E1519+August!E1519+September!E1519+October!E1519+November!E1519+December!E1519</f>
        <v>171</v>
      </c>
      <c r="F1519" s="4">
        <f>January!F1519+February!F1519+March!F1519+April!F1519+May!F1519+June!F1519+July!F1519+August!F1519+September!F1519+October!F1519+November!F1519+December!F1519</f>
        <v>2929</v>
      </c>
      <c r="G1519" s="4">
        <f>January!G1519+February!G1519+March!G1519+April!G1519+May!G1519+June!G1519+July!G1519+August!G1519+September!G1519+October!G1519+November!G1519+December!G1519</f>
        <v>12</v>
      </c>
    </row>
    <row r="1520" spans="1:7" ht="30" customHeight="1" x14ac:dyDescent="0.25">
      <c r="A1520" s="19" t="s">
        <v>84</v>
      </c>
      <c r="B1520" s="11" t="s">
        <v>44</v>
      </c>
      <c r="C1520" s="3">
        <f>January!C1520+February!C1520+March!C1520+April!C1520+May!C1520+June!C1520+July!C1520+August!C1520+September!C1520+October!C1520+November!C1520+December!C1520</f>
        <v>0</v>
      </c>
      <c r="D1520" s="3">
        <f>January!D1520+February!D1520+March!D1520+April!D1520+May!D1520+June!D1520+July!D1520+August!D1520+September!D1520+October!D1520+November!D1520+December!D1520</f>
        <v>0</v>
      </c>
      <c r="E1520" s="3">
        <f>January!E1520+February!E1520+March!E1520+April!E1520+May!E1520+June!E1520+July!E1520+August!E1520+September!E1520+October!E1520+November!E1520+December!E1520</f>
        <v>0</v>
      </c>
      <c r="F1520" s="3">
        <f>January!F1520+February!F1520+March!F1520+April!F1520+May!F1520+June!F1520+July!F1520+August!F1520+September!F1520+October!F1520+November!F1520+December!F1520</f>
        <v>0</v>
      </c>
      <c r="G1520" s="3">
        <f>January!G1520+February!G1520+March!G1520+April!G1520+May!G1520+June!G1520+July!G1520+August!G1520+September!G1520+October!G1520+November!G1520+December!G1520</f>
        <v>0</v>
      </c>
    </row>
    <row r="1521" spans="1:7" ht="30" customHeight="1" x14ac:dyDescent="0.25">
      <c r="A1521" s="20" t="s">
        <v>84</v>
      </c>
      <c r="B1521" s="12" t="s">
        <v>45</v>
      </c>
      <c r="C1521" s="4">
        <f>January!C1521+February!C1521+March!C1521+April!C1521+May!C1521+June!C1521+July!C1521+August!C1521+September!C1521+October!C1521+November!C1521+December!C1521</f>
        <v>407</v>
      </c>
      <c r="D1521" s="4">
        <f>January!D1521+February!D1521+March!D1521+April!D1521+May!D1521+June!D1521+July!D1521+August!D1521+September!D1521+October!D1521+November!D1521+December!D1521</f>
        <v>23</v>
      </c>
      <c r="E1521" s="4">
        <f>January!E1521+February!E1521+March!E1521+April!E1521+May!E1521+June!E1521+July!E1521+August!E1521+September!E1521+October!E1521+November!E1521+December!E1521</f>
        <v>67</v>
      </c>
      <c r="F1521" s="4">
        <f>January!F1521+February!F1521+March!F1521+April!F1521+May!F1521+June!F1521+July!F1521+August!F1521+September!F1521+October!F1521+November!F1521+December!F1521</f>
        <v>316</v>
      </c>
      <c r="G1521" s="4">
        <f>January!G1521+February!G1521+March!G1521+April!G1521+May!G1521+June!G1521+July!G1521+August!G1521+September!G1521+October!G1521+November!G1521+December!G1521</f>
        <v>1</v>
      </c>
    </row>
    <row r="1522" spans="1:7" ht="30" customHeight="1" x14ac:dyDescent="0.25">
      <c r="A1522" s="19" t="s">
        <v>84</v>
      </c>
      <c r="B1522" s="11" t="s">
        <v>46</v>
      </c>
      <c r="C1522" s="3">
        <f>January!C1522+February!C1522+March!C1522+April!C1522+May!C1522+June!C1522+July!C1522+August!C1522+September!C1522+October!C1522+November!C1522+December!C1522</f>
        <v>0</v>
      </c>
      <c r="D1522" s="3">
        <f>January!D1522+February!D1522+March!D1522+April!D1522+May!D1522+June!D1522+July!D1522+August!D1522+September!D1522+October!D1522+November!D1522+December!D1522</f>
        <v>0</v>
      </c>
      <c r="E1522" s="3">
        <f>January!E1522+February!E1522+March!E1522+April!E1522+May!E1522+June!E1522+July!E1522+August!E1522+September!E1522+October!E1522+November!E1522+December!E1522</f>
        <v>0</v>
      </c>
      <c r="F1522" s="3">
        <f>January!F1522+February!F1522+March!F1522+April!F1522+May!F1522+June!F1522+July!F1522+August!F1522+September!F1522+October!F1522+November!F1522+December!F1522</f>
        <v>0</v>
      </c>
      <c r="G1522" s="3">
        <f>January!G1522+February!G1522+March!G1522+April!G1522+May!G1522+June!G1522+July!G1522+August!G1522+September!G1522+October!G1522+November!G1522+December!G1522</f>
        <v>0</v>
      </c>
    </row>
    <row r="1523" spans="1:7" ht="30" customHeight="1" x14ac:dyDescent="0.25">
      <c r="A1523" s="21" t="s">
        <v>85</v>
      </c>
      <c r="B1523" s="13" t="s">
        <v>8</v>
      </c>
      <c r="C1523" s="5">
        <f>January!C1523+February!C1523+March!C1523+April!C1523+May!C1523+June!C1523+July!C1523+August!C1523+September!C1523+October!C1523+November!C1523+December!C1523</f>
        <v>57</v>
      </c>
      <c r="D1523" s="5">
        <f>January!D1523+February!D1523+March!D1523+April!D1523+May!D1523+June!D1523+July!D1523+August!D1523+September!D1523+October!D1523+November!D1523+December!D1523</f>
        <v>13</v>
      </c>
      <c r="E1523" s="5">
        <f>January!E1523+February!E1523+March!E1523+April!E1523+May!E1523+June!E1523+July!E1523+August!E1523+September!E1523+October!E1523+November!E1523+December!E1523</f>
        <v>2</v>
      </c>
      <c r="F1523" s="5">
        <f>January!F1523+February!F1523+March!F1523+April!F1523+May!F1523+June!F1523+July!F1523+August!F1523+September!F1523+October!F1523+November!F1523+December!F1523</f>
        <v>42</v>
      </c>
      <c r="G1523" s="5">
        <f>January!G1523+February!G1523+March!G1523+April!G1523+May!G1523+June!G1523+July!G1523+August!G1523+September!G1523+October!G1523+November!G1523+December!G1523</f>
        <v>0</v>
      </c>
    </row>
    <row r="1524" spans="1:7" ht="30" customHeight="1" x14ac:dyDescent="0.25">
      <c r="A1524" s="22" t="s">
        <v>85</v>
      </c>
      <c r="B1524" s="14" t="s">
        <v>9</v>
      </c>
      <c r="C1524" s="6">
        <f>January!C1524+February!C1524+March!C1524+April!C1524+May!C1524+June!C1524+July!C1524+August!C1524+September!C1524+October!C1524+November!C1524+December!C1524</f>
        <v>0</v>
      </c>
      <c r="D1524" s="6">
        <f>January!D1524+February!D1524+March!D1524+April!D1524+May!D1524+June!D1524+July!D1524+August!D1524+September!D1524+October!D1524+November!D1524+December!D1524</f>
        <v>0</v>
      </c>
      <c r="E1524" s="6">
        <f>January!E1524+February!E1524+March!E1524+April!E1524+May!E1524+June!E1524+July!E1524+August!E1524+September!E1524+October!E1524+November!E1524+December!E1524</f>
        <v>0</v>
      </c>
      <c r="F1524" s="6">
        <f>January!F1524+February!F1524+March!F1524+April!F1524+May!F1524+June!F1524+July!F1524+August!F1524+September!F1524+October!F1524+November!F1524+December!F1524</f>
        <v>0</v>
      </c>
      <c r="G1524" s="6">
        <f>January!G1524+February!G1524+March!G1524+April!G1524+May!G1524+June!G1524+July!G1524+August!G1524+September!G1524+October!G1524+November!G1524+December!G1524</f>
        <v>0</v>
      </c>
    </row>
    <row r="1525" spans="1:7" ht="30" customHeight="1" x14ac:dyDescent="0.25">
      <c r="A1525" s="21" t="s">
        <v>85</v>
      </c>
      <c r="B1525" s="13" t="s">
        <v>10</v>
      </c>
      <c r="C1525" s="5">
        <f>January!C1525+February!C1525+March!C1525+April!C1525+May!C1525+June!C1525+July!C1525+August!C1525+September!C1525+October!C1525+November!C1525+December!C1525</f>
        <v>0</v>
      </c>
      <c r="D1525" s="5">
        <f>January!D1525+February!D1525+March!D1525+April!D1525+May!D1525+June!D1525+July!D1525+August!D1525+September!D1525+October!D1525+November!D1525+December!D1525</f>
        <v>0</v>
      </c>
      <c r="E1525" s="5">
        <f>January!E1525+February!E1525+March!E1525+April!E1525+May!E1525+June!E1525+July!E1525+August!E1525+September!E1525+October!E1525+November!E1525+December!E1525</f>
        <v>0</v>
      </c>
      <c r="F1525" s="5">
        <f>January!F1525+February!F1525+March!F1525+April!F1525+May!F1525+June!F1525+July!F1525+August!F1525+September!F1525+October!F1525+November!F1525+December!F1525</f>
        <v>0</v>
      </c>
      <c r="G1525" s="5">
        <f>January!G1525+February!G1525+March!G1525+April!G1525+May!G1525+June!G1525+July!G1525+August!G1525+September!G1525+October!G1525+November!G1525+December!G1525</f>
        <v>0</v>
      </c>
    </row>
    <row r="1526" spans="1:7" ht="30" customHeight="1" x14ac:dyDescent="0.25">
      <c r="A1526" s="22" t="s">
        <v>85</v>
      </c>
      <c r="B1526" s="14" t="s">
        <v>11</v>
      </c>
      <c r="C1526" s="6">
        <f>January!C1526+February!C1526+March!C1526+April!C1526+May!C1526+June!C1526+July!C1526+August!C1526+September!C1526+October!C1526+November!C1526+December!C1526</f>
        <v>0</v>
      </c>
      <c r="D1526" s="6">
        <f>January!D1526+February!D1526+March!D1526+April!D1526+May!D1526+June!D1526+July!D1526+August!D1526+September!D1526+October!D1526+November!D1526+December!D1526</f>
        <v>0</v>
      </c>
      <c r="E1526" s="6">
        <f>January!E1526+February!E1526+March!E1526+April!E1526+May!E1526+June!E1526+July!E1526+August!E1526+September!E1526+October!E1526+November!E1526+December!E1526</f>
        <v>0</v>
      </c>
      <c r="F1526" s="6">
        <f>January!F1526+February!F1526+March!F1526+April!F1526+May!F1526+June!F1526+July!F1526+August!F1526+September!F1526+October!F1526+November!F1526+December!F1526</f>
        <v>0</v>
      </c>
      <c r="G1526" s="6">
        <f>January!G1526+February!G1526+March!G1526+April!G1526+May!G1526+June!G1526+July!G1526+August!G1526+September!G1526+October!G1526+November!G1526+December!G1526</f>
        <v>0</v>
      </c>
    </row>
    <row r="1527" spans="1:7" ht="30" customHeight="1" x14ac:dyDescent="0.25">
      <c r="A1527" s="21" t="s">
        <v>85</v>
      </c>
      <c r="B1527" s="13" t="s">
        <v>12</v>
      </c>
      <c r="C1527" s="5">
        <f>January!C1527+February!C1527+March!C1527+April!C1527+May!C1527+June!C1527+July!C1527+August!C1527+September!C1527+October!C1527+November!C1527+December!C1527</f>
        <v>0</v>
      </c>
      <c r="D1527" s="5">
        <f>January!D1527+February!D1527+March!D1527+April!D1527+May!D1527+June!D1527+July!D1527+August!D1527+September!D1527+October!D1527+November!D1527+December!D1527</f>
        <v>0</v>
      </c>
      <c r="E1527" s="5">
        <f>January!E1527+February!E1527+March!E1527+April!E1527+May!E1527+June!E1527+July!E1527+August!E1527+September!E1527+October!E1527+November!E1527+December!E1527</f>
        <v>0</v>
      </c>
      <c r="F1527" s="5">
        <f>January!F1527+February!F1527+March!F1527+April!F1527+May!F1527+June!F1527+July!F1527+August!F1527+September!F1527+October!F1527+November!F1527+December!F1527</f>
        <v>0</v>
      </c>
      <c r="G1527" s="5">
        <f>January!G1527+February!G1527+March!G1527+April!G1527+May!G1527+June!G1527+July!G1527+August!G1527+September!G1527+October!G1527+November!G1527+December!G1527</f>
        <v>0</v>
      </c>
    </row>
    <row r="1528" spans="1:7" ht="30" customHeight="1" x14ac:dyDescent="0.25">
      <c r="A1528" s="22" t="s">
        <v>85</v>
      </c>
      <c r="B1528" s="14" t="s">
        <v>13</v>
      </c>
      <c r="C1528" s="6">
        <f>January!C1528+February!C1528+March!C1528+April!C1528+May!C1528+June!C1528+July!C1528+August!C1528+September!C1528+October!C1528+November!C1528+December!C1528</f>
        <v>0</v>
      </c>
      <c r="D1528" s="6">
        <f>January!D1528+February!D1528+March!D1528+April!D1528+May!D1528+June!D1528+July!D1528+August!D1528+September!D1528+October!D1528+November!D1528+December!D1528</f>
        <v>0</v>
      </c>
      <c r="E1528" s="6">
        <f>January!E1528+February!E1528+March!E1528+April!E1528+May!E1528+June!E1528+July!E1528+August!E1528+September!E1528+October!E1528+November!E1528+December!E1528</f>
        <v>0</v>
      </c>
      <c r="F1528" s="6">
        <f>January!F1528+February!F1528+March!F1528+April!F1528+May!F1528+June!F1528+July!F1528+August!F1528+September!F1528+October!F1528+November!F1528+December!F1528</f>
        <v>0</v>
      </c>
      <c r="G1528" s="6">
        <f>January!G1528+February!G1528+March!G1528+April!G1528+May!G1528+June!G1528+July!G1528+August!G1528+September!G1528+October!G1528+November!G1528+December!G1528</f>
        <v>0</v>
      </c>
    </row>
    <row r="1529" spans="1:7" ht="30" customHeight="1" x14ac:dyDescent="0.25">
      <c r="A1529" s="21" t="s">
        <v>85</v>
      </c>
      <c r="B1529" s="13" t="s">
        <v>14</v>
      </c>
      <c r="C1529" s="5">
        <f>January!C1529+February!C1529+March!C1529+April!C1529+May!C1529+June!C1529+July!C1529+August!C1529+September!C1529+October!C1529+November!C1529+December!C1529</f>
        <v>0</v>
      </c>
      <c r="D1529" s="5">
        <f>January!D1529+February!D1529+March!D1529+April!D1529+May!D1529+June!D1529+July!D1529+August!D1529+September!D1529+October!D1529+November!D1529+December!D1529</f>
        <v>0</v>
      </c>
      <c r="E1529" s="5">
        <f>January!E1529+February!E1529+March!E1529+April!E1529+May!E1529+June!E1529+July!E1529+August!E1529+September!E1529+October!E1529+November!E1529+December!E1529</f>
        <v>0</v>
      </c>
      <c r="F1529" s="5">
        <f>January!F1529+February!F1529+March!F1529+April!F1529+May!F1529+June!F1529+July!F1529+August!F1529+September!F1529+October!F1529+November!F1529+December!F1529</f>
        <v>0</v>
      </c>
      <c r="G1529" s="5">
        <f>January!G1529+February!G1529+March!G1529+April!G1529+May!G1529+June!G1529+July!G1529+August!G1529+September!G1529+October!G1529+November!G1529+December!G1529</f>
        <v>0</v>
      </c>
    </row>
    <row r="1530" spans="1:7" ht="30" customHeight="1" x14ac:dyDescent="0.25">
      <c r="A1530" s="22" t="s">
        <v>85</v>
      </c>
      <c r="B1530" s="14" t="s">
        <v>15</v>
      </c>
      <c r="C1530" s="6">
        <f>January!C1530+February!C1530+March!C1530+April!C1530+May!C1530+June!C1530+July!C1530+August!C1530+September!C1530+October!C1530+November!C1530+December!C1530</f>
        <v>0</v>
      </c>
      <c r="D1530" s="6">
        <f>January!D1530+February!D1530+March!D1530+April!D1530+May!D1530+June!D1530+July!D1530+August!D1530+September!D1530+October!D1530+November!D1530+December!D1530</f>
        <v>0</v>
      </c>
      <c r="E1530" s="6">
        <f>January!E1530+February!E1530+March!E1530+April!E1530+May!E1530+June!E1530+July!E1530+August!E1530+September!E1530+October!E1530+November!E1530+December!E1530</f>
        <v>0</v>
      </c>
      <c r="F1530" s="6">
        <f>January!F1530+February!F1530+March!F1530+April!F1530+May!F1530+June!F1530+July!F1530+August!F1530+September!F1530+October!F1530+November!F1530+December!F1530</f>
        <v>0</v>
      </c>
      <c r="G1530" s="6">
        <f>January!G1530+February!G1530+March!G1530+April!G1530+May!G1530+June!G1530+July!G1530+August!G1530+September!G1530+October!G1530+November!G1530+December!G1530</f>
        <v>0</v>
      </c>
    </row>
    <row r="1531" spans="1:7" ht="30" customHeight="1" x14ac:dyDescent="0.25">
      <c r="A1531" s="21" t="s">
        <v>85</v>
      </c>
      <c r="B1531" s="13" t="s">
        <v>16</v>
      </c>
      <c r="C1531" s="5">
        <f>January!C1531+February!C1531+March!C1531+April!C1531+May!C1531+June!C1531+July!C1531+August!C1531+September!C1531+October!C1531+November!C1531+December!C1531</f>
        <v>0</v>
      </c>
      <c r="D1531" s="5">
        <f>January!D1531+February!D1531+March!D1531+April!D1531+May!D1531+June!D1531+July!D1531+August!D1531+September!D1531+October!D1531+November!D1531+December!D1531</f>
        <v>0</v>
      </c>
      <c r="E1531" s="5">
        <f>January!E1531+February!E1531+March!E1531+April!E1531+May!E1531+June!E1531+July!E1531+August!E1531+September!E1531+October!E1531+November!E1531+December!E1531</f>
        <v>0</v>
      </c>
      <c r="F1531" s="5">
        <f>January!F1531+February!F1531+March!F1531+April!F1531+May!F1531+June!F1531+July!F1531+August!F1531+September!F1531+October!F1531+November!F1531+December!F1531</f>
        <v>0</v>
      </c>
      <c r="G1531" s="5">
        <f>January!G1531+February!G1531+March!G1531+April!G1531+May!G1531+June!G1531+July!G1531+August!G1531+September!G1531+October!G1531+November!G1531+December!G1531</f>
        <v>0</v>
      </c>
    </row>
    <row r="1532" spans="1:7" ht="30" customHeight="1" x14ac:dyDescent="0.25">
      <c r="A1532" s="22" t="s">
        <v>85</v>
      </c>
      <c r="B1532" s="14" t="s">
        <v>17</v>
      </c>
      <c r="C1532" s="6">
        <f>January!C1532+February!C1532+March!C1532+April!C1532+May!C1532+June!C1532+July!C1532+August!C1532+September!C1532+October!C1532+November!C1532+December!C1532</f>
        <v>0</v>
      </c>
      <c r="D1532" s="6">
        <f>January!D1532+February!D1532+March!D1532+April!D1532+May!D1532+June!D1532+July!D1532+August!D1532+September!D1532+October!D1532+November!D1532+December!D1532</f>
        <v>0</v>
      </c>
      <c r="E1532" s="6">
        <f>January!E1532+February!E1532+March!E1532+April!E1532+May!E1532+June!E1532+July!E1532+August!E1532+September!E1532+October!E1532+November!E1532+December!E1532</f>
        <v>0</v>
      </c>
      <c r="F1532" s="6">
        <f>January!F1532+February!F1532+March!F1532+April!F1532+May!F1532+June!F1532+July!F1532+August!F1532+September!F1532+October!F1532+November!F1532+December!F1532</f>
        <v>0</v>
      </c>
      <c r="G1532" s="6">
        <f>January!G1532+February!G1532+March!G1532+April!G1532+May!G1532+June!G1532+July!G1532+August!G1532+September!G1532+October!G1532+November!G1532+December!G1532</f>
        <v>0</v>
      </c>
    </row>
    <row r="1533" spans="1:7" ht="30" customHeight="1" x14ac:dyDescent="0.25">
      <c r="A1533" s="21" t="s">
        <v>85</v>
      </c>
      <c r="B1533" s="13" t="s">
        <v>18</v>
      </c>
      <c r="C1533" s="5">
        <f>January!C1533+February!C1533+March!C1533+April!C1533+May!C1533+June!C1533+July!C1533+August!C1533+September!C1533+October!C1533+November!C1533+December!C1533</f>
        <v>0</v>
      </c>
      <c r="D1533" s="5">
        <f>January!D1533+February!D1533+March!D1533+April!D1533+May!D1533+June!D1533+July!D1533+August!D1533+September!D1533+October!D1533+November!D1533+December!D1533</f>
        <v>0</v>
      </c>
      <c r="E1533" s="5">
        <f>January!E1533+February!E1533+March!E1533+April!E1533+May!E1533+June!E1533+July!E1533+August!E1533+September!E1533+October!E1533+November!E1533+December!E1533</f>
        <v>0</v>
      </c>
      <c r="F1533" s="5">
        <f>January!F1533+February!F1533+March!F1533+April!F1533+May!F1533+June!F1533+July!F1533+August!F1533+September!F1533+October!F1533+November!F1533+December!F1533</f>
        <v>0</v>
      </c>
      <c r="G1533" s="5">
        <f>January!G1533+February!G1533+March!G1533+April!G1533+May!G1533+June!G1533+July!G1533+August!G1533+September!G1533+October!G1533+November!G1533+December!G1533</f>
        <v>0</v>
      </c>
    </row>
    <row r="1534" spans="1:7" ht="30" customHeight="1" x14ac:dyDescent="0.25">
      <c r="A1534" s="22" t="s">
        <v>85</v>
      </c>
      <c r="B1534" s="14" t="s">
        <v>19</v>
      </c>
      <c r="C1534" s="6">
        <f>January!C1534+February!C1534+March!C1534+April!C1534+May!C1534+June!C1534+July!C1534+August!C1534+September!C1534+October!C1534+November!C1534+December!C1534</f>
        <v>0</v>
      </c>
      <c r="D1534" s="6">
        <f>January!D1534+February!D1534+March!D1534+April!D1534+May!D1534+June!D1534+July!D1534+August!D1534+September!D1534+October!D1534+November!D1534+December!D1534</f>
        <v>0</v>
      </c>
      <c r="E1534" s="6">
        <f>January!E1534+February!E1534+March!E1534+April!E1534+May!E1534+June!E1534+July!E1534+August!E1534+September!E1534+October!E1534+November!E1534+December!E1534</f>
        <v>0</v>
      </c>
      <c r="F1534" s="6">
        <f>January!F1534+February!F1534+March!F1534+April!F1534+May!F1534+June!F1534+July!F1534+August!F1534+September!F1534+October!F1534+November!F1534+December!F1534</f>
        <v>0</v>
      </c>
      <c r="G1534" s="6">
        <f>January!G1534+February!G1534+March!G1534+April!G1534+May!G1534+June!G1534+July!G1534+August!G1534+September!G1534+October!G1534+November!G1534+December!G1534</f>
        <v>0</v>
      </c>
    </row>
    <row r="1535" spans="1:7" ht="30" customHeight="1" x14ac:dyDescent="0.25">
      <c r="A1535" s="21" t="s">
        <v>85</v>
      </c>
      <c r="B1535" s="13" t="s">
        <v>20</v>
      </c>
      <c r="C1535" s="5">
        <f>January!C1535+February!C1535+March!C1535+April!C1535+May!C1535+June!C1535+July!C1535+August!C1535+September!C1535+October!C1535+November!C1535+December!C1535</f>
        <v>0</v>
      </c>
      <c r="D1535" s="5">
        <f>January!D1535+February!D1535+March!D1535+April!D1535+May!D1535+June!D1535+July!D1535+August!D1535+September!D1535+October!D1535+November!D1535+December!D1535</f>
        <v>0</v>
      </c>
      <c r="E1535" s="5">
        <f>January!E1535+February!E1535+March!E1535+April!E1535+May!E1535+June!E1535+July!E1535+August!E1535+September!E1535+October!E1535+November!E1535+December!E1535</f>
        <v>0</v>
      </c>
      <c r="F1535" s="5">
        <f>January!F1535+February!F1535+March!F1535+April!F1535+May!F1535+June!F1535+July!F1535+August!F1535+September!F1535+October!F1535+November!F1535+December!F1535</f>
        <v>0</v>
      </c>
      <c r="G1535" s="5">
        <f>January!G1535+February!G1535+March!G1535+April!G1535+May!G1535+June!G1535+July!G1535+August!G1535+September!G1535+October!G1535+November!G1535+December!G1535</f>
        <v>0</v>
      </c>
    </row>
    <row r="1536" spans="1:7" ht="30" customHeight="1" x14ac:dyDescent="0.25">
      <c r="A1536" s="22" t="s">
        <v>85</v>
      </c>
      <c r="B1536" s="14" t="s">
        <v>21</v>
      </c>
      <c r="C1536" s="6">
        <f>January!C1536+February!C1536+March!C1536+April!C1536+May!C1536+June!C1536+July!C1536+August!C1536+September!C1536+October!C1536+November!C1536+December!C1536</f>
        <v>0</v>
      </c>
      <c r="D1536" s="6">
        <f>January!D1536+February!D1536+March!D1536+April!D1536+May!D1536+June!D1536+July!D1536+August!D1536+September!D1536+October!D1536+November!D1536+December!D1536</f>
        <v>0</v>
      </c>
      <c r="E1536" s="6">
        <f>January!E1536+February!E1536+March!E1536+April!E1536+May!E1536+June!E1536+July!E1536+August!E1536+September!E1536+October!E1536+November!E1536+December!E1536</f>
        <v>0</v>
      </c>
      <c r="F1536" s="6">
        <f>January!F1536+February!F1536+March!F1536+April!F1536+May!F1536+June!F1536+July!F1536+August!F1536+September!F1536+October!F1536+November!F1536+December!F1536</f>
        <v>0</v>
      </c>
      <c r="G1536" s="6">
        <f>January!G1536+February!G1536+March!G1536+April!G1536+May!G1536+June!G1536+July!G1536+August!G1536+September!G1536+October!G1536+November!G1536+December!G1536</f>
        <v>0</v>
      </c>
    </row>
    <row r="1537" spans="1:7" ht="30" customHeight="1" x14ac:dyDescent="0.25">
      <c r="A1537" s="21" t="s">
        <v>85</v>
      </c>
      <c r="B1537" s="13" t="s">
        <v>22</v>
      </c>
      <c r="C1537" s="5">
        <f>January!C1537+February!C1537+March!C1537+April!C1537+May!C1537+June!C1537+July!C1537+August!C1537+September!C1537+October!C1537+November!C1537+December!C1537</f>
        <v>7</v>
      </c>
      <c r="D1537" s="5">
        <f>January!D1537+February!D1537+March!D1537+April!D1537+May!D1537+June!D1537+July!D1537+August!D1537+September!D1537+October!D1537+November!D1537+December!D1537</f>
        <v>0</v>
      </c>
      <c r="E1537" s="5">
        <f>January!E1537+February!E1537+March!E1537+April!E1537+May!E1537+June!E1537+July!E1537+August!E1537+September!E1537+October!E1537+November!E1537+December!E1537</f>
        <v>0</v>
      </c>
      <c r="F1537" s="5">
        <f>January!F1537+February!F1537+March!F1537+April!F1537+May!F1537+June!F1537+July!F1537+August!F1537+September!F1537+October!F1537+November!F1537+December!F1537</f>
        <v>7</v>
      </c>
      <c r="G1537" s="5">
        <f>January!G1537+February!G1537+March!G1537+April!G1537+May!G1537+June!G1537+July!G1537+August!G1537+September!G1537+October!G1537+November!G1537+December!G1537</f>
        <v>0</v>
      </c>
    </row>
    <row r="1538" spans="1:7" ht="30" customHeight="1" x14ac:dyDescent="0.25">
      <c r="A1538" s="22" t="s">
        <v>85</v>
      </c>
      <c r="B1538" s="14" t="s">
        <v>23</v>
      </c>
      <c r="C1538" s="6">
        <f>January!C1538+February!C1538+March!C1538+April!C1538+May!C1538+June!C1538+July!C1538+August!C1538+September!C1538+October!C1538+November!C1538+December!C1538</f>
        <v>0</v>
      </c>
      <c r="D1538" s="6">
        <f>January!D1538+February!D1538+March!D1538+April!D1538+May!D1538+June!D1538+July!D1538+August!D1538+September!D1538+October!D1538+November!D1538+December!D1538</f>
        <v>0</v>
      </c>
      <c r="E1538" s="6">
        <f>January!E1538+February!E1538+March!E1538+April!E1538+May!E1538+June!E1538+July!E1538+August!E1538+September!E1538+October!E1538+November!E1538+December!E1538</f>
        <v>0</v>
      </c>
      <c r="F1538" s="6">
        <f>January!F1538+February!F1538+March!F1538+April!F1538+May!F1538+June!F1538+July!F1538+August!F1538+September!F1538+October!F1538+November!F1538+December!F1538</f>
        <v>0</v>
      </c>
      <c r="G1538" s="6">
        <f>January!G1538+February!G1538+March!G1538+April!G1538+May!G1538+June!G1538+July!G1538+August!G1538+September!G1538+October!G1538+November!G1538+December!G1538</f>
        <v>0</v>
      </c>
    </row>
    <row r="1539" spans="1:7" ht="30" customHeight="1" x14ac:dyDescent="0.25">
      <c r="A1539" s="21" t="s">
        <v>85</v>
      </c>
      <c r="B1539" s="13" t="s">
        <v>24</v>
      </c>
      <c r="C1539" s="5">
        <f>January!C1539+February!C1539+March!C1539+April!C1539+May!C1539+June!C1539+July!C1539+August!C1539+September!C1539+October!C1539+November!C1539+December!C1539</f>
        <v>0</v>
      </c>
      <c r="D1539" s="5">
        <f>January!D1539+February!D1539+March!D1539+April!D1539+May!D1539+June!D1539+July!D1539+August!D1539+September!D1539+October!D1539+November!D1539+December!D1539</f>
        <v>0</v>
      </c>
      <c r="E1539" s="5">
        <f>January!E1539+February!E1539+March!E1539+April!E1539+May!E1539+June!E1539+July!E1539+August!E1539+September!E1539+October!E1539+November!E1539+December!E1539</f>
        <v>0</v>
      </c>
      <c r="F1539" s="5">
        <f>January!F1539+February!F1539+March!F1539+April!F1539+May!F1539+June!F1539+July!F1539+August!F1539+September!F1539+October!F1539+November!F1539+December!F1539</f>
        <v>0</v>
      </c>
      <c r="G1539" s="5">
        <f>January!G1539+February!G1539+March!G1539+April!G1539+May!G1539+June!G1539+July!G1539+August!G1539+September!G1539+October!G1539+November!G1539+December!G1539</f>
        <v>0</v>
      </c>
    </row>
    <row r="1540" spans="1:7" ht="30" customHeight="1" x14ac:dyDescent="0.25">
      <c r="A1540" s="22" t="s">
        <v>85</v>
      </c>
      <c r="B1540" s="14" t="s">
        <v>25</v>
      </c>
      <c r="C1540" s="6">
        <f>January!C1540+February!C1540+March!C1540+April!C1540+May!C1540+June!C1540+July!C1540+August!C1540+September!C1540+October!C1540+November!C1540+December!C1540</f>
        <v>0</v>
      </c>
      <c r="D1540" s="6">
        <f>January!D1540+February!D1540+March!D1540+April!D1540+May!D1540+June!D1540+July!D1540+August!D1540+September!D1540+October!D1540+November!D1540+December!D1540</f>
        <v>0</v>
      </c>
      <c r="E1540" s="6">
        <f>January!E1540+February!E1540+March!E1540+April!E1540+May!E1540+June!E1540+July!E1540+August!E1540+September!E1540+October!E1540+November!E1540+December!E1540</f>
        <v>0</v>
      </c>
      <c r="F1540" s="6">
        <f>January!F1540+February!F1540+March!F1540+April!F1540+May!F1540+June!F1540+July!F1540+August!F1540+September!F1540+October!F1540+November!F1540+December!F1540</f>
        <v>0</v>
      </c>
      <c r="G1540" s="6">
        <f>January!G1540+February!G1540+March!G1540+April!G1540+May!G1540+June!G1540+July!G1540+August!G1540+September!G1540+October!G1540+November!G1540+December!G1540</f>
        <v>0</v>
      </c>
    </row>
    <row r="1541" spans="1:7" ht="30" customHeight="1" x14ac:dyDescent="0.25">
      <c r="A1541" s="21" t="s">
        <v>85</v>
      </c>
      <c r="B1541" s="13" t="s">
        <v>26</v>
      </c>
      <c r="C1541" s="5">
        <f>January!C1541+February!C1541+March!C1541+April!C1541+May!C1541+June!C1541+July!C1541+August!C1541+September!C1541+October!C1541+November!C1541+December!C1541</f>
        <v>0</v>
      </c>
      <c r="D1541" s="5">
        <f>January!D1541+February!D1541+March!D1541+April!D1541+May!D1541+June!D1541+July!D1541+August!D1541+September!D1541+October!D1541+November!D1541+December!D1541</f>
        <v>0</v>
      </c>
      <c r="E1541" s="5">
        <f>January!E1541+February!E1541+March!E1541+April!E1541+May!E1541+June!E1541+July!E1541+August!E1541+September!E1541+October!E1541+November!E1541+December!E1541</f>
        <v>0</v>
      </c>
      <c r="F1541" s="5">
        <f>January!F1541+February!F1541+March!F1541+April!F1541+May!F1541+June!F1541+July!F1541+August!F1541+September!F1541+October!F1541+November!F1541+December!F1541</f>
        <v>0</v>
      </c>
      <c r="G1541" s="5">
        <f>January!G1541+February!G1541+March!G1541+April!G1541+May!G1541+June!G1541+July!G1541+August!G1541+September!G1541+October!G1541+November!G1541+December!G1541</f>
        <v>0</v>
      </c>
    </row>
    <row r="1542" spans="1:7" ht="30" customHeight="1" x14ac:dyDescent="0.25">
      <c r="A1542" s="22" t="s">
        <v>85</v>
      </c>
      <c r="B1542" s="14" t="s">
        <v>27</v>
      </c>
      <c r="C1542" s="6">
        <f>January!C1542+February!C1542+March!C1542+April!C1542+May!C1542+June!C1542+July!C1542+August!C1542+September!C1542+October!C1542+November!C1542+December!C1542</f>
        <v>0</v>
      </c>
      <c r="D1542" s="6">
        <f>January!D1542+February!D1542+March!D1542+April!D1542+May!D1542+June!D1542+July!D1542+August!D1542+September!D1542+October!D1542+November!D1542+December!D1542</f>
        <v>0</v>
      </c>
      <c r="E1542" s="6">
        <f>January!E1542+February!E1542+March!E1542+April!E1542+May!E1542+June!E1542+July!E1542+August!E1542+September!E1542+October!E1542+November!E1542+December!E1542</f>
        <v>0</v>
      </c>
      <c r="F1542" s="6">
        <f>January!F1542+February!F1542+March!F1542+April!F1542+May!F1542+June!F1542+July!F1542+August!F1542+September!F1542+October!F1542+November!F1542+December!F1542</f>
        <v>0</v>
      </c>
      <c r="G1542" s="6">
        <f>January!G1542+February!G1542+March!G1542+April!G1542+May!G1542+June!G1542+July!G1542+August!G1542+September!G1542+October!G1542+November!G1542+December!G1542</f>
        <v>0</v>
      </c>
    </row>
    <row r="1543" spans="1:7" ht="30" customHeight="1" x14ac:dyDescent="0.25">
      <c r="A1543" s="21" t="s">
        <v>85</v>
      </c>
      <c r="B1543" s="13" t="s">
        <v>28</v>
      </c>
      <c r="C1543" s="5">
        <f>January!C1543+February!C1543+March!C1543+April!C1543+May!C1543+June!C1543+July!C1543+August!C1543+September!C1543+October!C1543+November!C1543+December!C1543</f>
        <v>0</v>
      </c>
      <c r="D1543" s="5">
        <f>January!D1543+February!D1543+March!D1543+April!D1543+May!D1543+June!D1543+July!D1543+August!D1543+September!D1543+October!D1543+November!D1543+December!D1543</f>
        <v>0</v>
      </c>
      <c r="E1543" s="5">
        <f>January!E1543+February!E1543+March!E1543+April!E1543+May!E1543+June!E1543+July!E1543+August!E1543+September!E1543+October!E1543+November!E1543+December!E1543</f>
        <v>0</v>
      </c>
      <c r="F1543" s="5">
        <f>January!F1543+February!F1543+March!F1543+April!F1543+May!F1543+June!F1543+July!F1543+August!F1543+September!F1543+October!F1543+November!F1543+December!F1543</f>
        <v>0</v>
      </c>
      <c r="G1543" s="5">
        <f>January!G1543+February!G1543+March!G1543+April!G1543+May!G1543+June!G1543+July!G1543+August!G1543+September!G1543+October!G1543+November!G1543+December!G1543</f>
        <v>0</v>
      </c>
    </row>
    <row r="1544" spans="1:7" ht="30" customHeight="1" x14ac:dyDescent="0.25">
      <c r="A1544" s="22" t="s">
        <v>85</v>
      </c>
      <c r="B1544" s="14" t="s">
        <v>29</v>
      </c>
      <c r="C1544" s="6">
        <f>January!C1544+February!C1544+March!C1544+April!C1544+May!C1544+June!C1544+July!C1544+August!C1544+September!C1544+October!C1544+November!C1544+December!C1544</f>
        <v>0</v>
      </c>
      <c r="D1544" s="6">
        <f>January!D1544+February!D1544+March!D1544+April!D1544+May!D1544+June!D1544+July!D1544+August!D1544+September!D1544+October!D1544+November!D1544+December!D1544</f>
        <v>0</v>
      </c>
      <c r="E1544" s="6">
        <f>January!E1544+February!E1544+March!E1544+April!E1544+May!E1544+June!E1544+July!E1544+August!E1544+September!E1544+October!E1544+November!E1544+December!E1544</f>
        <v>0</v>
      </c>
      <c r="F1544" s="6">
        <f>January!F1544+February!F1544+March!F1544+April!F1544+May!F1544+June!F1544+July!F1544+August!F1544+September!F1544+October!F1544+November!F1544+December!F1544</f>
        <v>0</v>
      </c>
      <c r="G1544" s="6">
        <f>January!G1544+February!G1544+March!G1544+April!G1544+May!G1544+June!G1544+July!G1544+August!G1544+September!G1544+October!G1544+November!G1544+December!G1544</f>
        <v>0</v>
      </c>
    </row>
    <row r="1545" spans="1:7" ht="30" customHeight="1" x14ac:dyDescent="0.25">
      <c r="A1545" s="21" t="s">
        <v>85</v>
      </c>
      <c r="B1545" s="13" t="s">
        <v>30</v>
      </c>
      <c r="C1545" s="5">
        <f>January!C1545+February!C1545+March!C1545+April!C1545+May!C1545+June!C1545+July!C1545+August!C1545+September!C1545+October!C1545+November!C1545+December!C1545</f>
        <v>0</v>
      </c>
      <c r="D1545" s="5">
        <f>January!D1545+February!D1545+March!D1545+April!D1545+May!D1545+June!D1545+July!D1545+August!D1545+September!D1545+October!D1545+November!D1545+December!D1545</f>
        <v>0</v>
      </c>
      <c r="E1545" s="5">
        <f>January!E1545+February!E1545+March!E1545+April!E1545+May!E1545+June!E1545+July!E1545+August!E1545+September!E1545+October!E1545+November!E1545+December!E1545</f>
        <v>0</v>
      </c>
      <c r="F1545" s="5">
        <f>January!F1545+February!F1545+March!F1545+April!F1545+May!F1545+June!F1545+July!F1545+August!F1545+September!F1545+October!F1545+November!F1545+December!F1545</f>
        <v>0</v>
      </c>
      <c r="G1545" s="5">
        <f>January!G1545+February!G1545+March!G1545+April!G1545+May!G1545+June!G1545+July!G1545+August!G1545+September!G1545+October!G1545+November!G1545+December!G1545</f>
        <v>0</v>
      </c>
    </row>
    <row r="1546" spans="1:7" ht="30" customHeight="1" x14ac:dyDescent="0.25">
      <c r="A1546" s="22" t="s">
        <v>85</v>
      </c>
      <c r="B1546" s="14" t="s">
        <v>31</v>
      </c>
      <c r="C1546" s="6">
        <f>January!C1546+February!C1546+March!C1546+April!C1546+May!C1546+June!C1546+July!C1546+August!C1546+September!C1546+October!C1546+November!C1546+December!C1546</f>
        <v>0</v>
      </c>
      <c r="D1546" s="6">
        <f>January!D1546+February!D1546+March!D1546+April!D1546+May!D1546+June!D1546+July!D1546+August!D1546+September!D1546+October!D1546+November!D1546+December!D1546</f>
        <v>0</v>
      </c>
      <c r="E1546" s="6">
        <f>January!E1546+February!E1546+March!E1546+April!E1546+May!E1546+June!E1546+July!E1546+August!E1546+September!E1546+October!E1546+November!E1546+December!E1546</f>
        <v>0</v>
      </c>
      <c r="F1546" s="6">
        <f>January!F1546+February!F1546+March!F1546+April!F1546+May!F1546+June!F1546+July!F1546+August!F1546+September!F1546+October!F1546+November!F1546+December!F1546</f>
        <v>0</v>
      </c>
      <c r="G1546" s="6">
        <f>January!G1546+February!G1546+March!G1546+April!G1546+May!G1546+June!G1546+July!G1546+August!G1546+September!G1546+October!G1546+November!G1546+December!G1546</f>
        <v>0</v>
      </c>
    </row>
    <row r="1547" spans="1:7" ht="30" customHeight="1" x14ac:dyDescent="0.25">
      <c r="A1547" s="21" t="s">
        <v>85</v>
      </c>
      <c r="B1547" s="13" t="s">
        <v>32</v>
      </c>
      <c r="C1547" s="5">
        <f>January!C1547+February!C1547+March!C1547+April!C1547+May!C1547+June!C1547+July!C1547+August!C1547+September!C1547+October!C1547+November!C1547+December!C1547</f>
        <v>0</v>
      </c>
      <c r="D1547" s="5">
        <f>January!D1547+February!D1547+March!D1547+April!D1547+May!D1547+June!D1547+July!D1547+August!D1547+September!D1547+October!D1547+November!D1547+December!D1547</f>
        <v>0</v>
      </c>
      <c r="E1547" s="5">
        <f>January!E1547+February!E1547+March!E1547+April!E1547+May!E1547+June!E1547+July!E1547+August!E1547+September!E1547+October!E1547+November!E1547+December!E1547</f>
        <v>0</v>
      </c>
      <c r="F1547" s="5">
        <f>January!F1547+February!F1547+March!F1547+April!F1547+May!F1547+June!F1547+July!F1547+August!F1547+September!F1547+October!F1547+November!F1547+December!F1547</f>
        <v>0</v>
      </c>
      <c r="G1547" s="5">
        <f>January!G1547+February!G1547+March!G1547+April!G1547+May!G1547+June!G1547+July!G1547+August!G1547+September!G1547+October!G1547+November!G1547+December!G1547</f>
        <v>0</v>
      </c>
    </row>
    <row r="1548" spans="1:7" ht="30" customHeight="1" x14ac:dyDescent="0.25">
      <c r="A1548" s="22" t="s">
        <v>85</v>
      </c>
      <c r="B1548" s="14" t="s">
        <v>33</v>
      </c>
      <c r="C1548" s="6">
        <f>January!C1548+February!C1548+March!C1548+April!C1548+May!C1548+June!C1548+July!C1548+August!C1548+September!C1548+October!C1548+November!C1548+December!C1548</f>
        <v>0</v>
      </c>
      <c r="D1548" s="6">
        <f>January!D1548+February!D1548+March!D1548+April!D1548+May!D1548+June!D1548+July!D1548+August!D1548+September!D1548+October!D1548+November!D1548+December!D1548</f>
        <v>0</v>
      </c>
      <c r="E1548" s="6">
        <f>January!E1548+February!E1548+March!E1548+April!E1548+May!E1548+June!E1548+July!E1548+August!E1548+September!E1548+October!E1548+November!E1548+December!E1548</f>
        <v>0</v>
      </c>
      <c r="F1548" s="6">
        <f>January!F1548+February!F1548+March!F1548+April!F1548+May!F1548+June!F1548+July!F1548+August!F1548+September!F1548+October!F1548+November!F1548+December!F1548</f>
        <v>0</v>
      </c>
      <c r="G1548" s="6">
        <f>January!G1548+February!G1548+March!G1548+April!G1548+May!G1548+June!G1548+July!G1548+August!G1548+September!G1548+October!G1548+November!G1548+December!G1548</f>
        <v>0</v>
      </c>
    </row>
    <row r="1549" spans="1:7" ht="30" customHeight="1" x14ac:dyDescent="0.25">
      <c r="A1549" s="21" t="s">
        <v>85</v>
      </c>
      <c r="B1549" s="13" t="s">
        <v>34</v>
      </c>
      <c r="C1549" s="5">
        <f>January!C1549+February!C1549+March!C1549+April!C1549+May!C1549+June!C1549+July!C1549+August!C1549+September!C1549+October!C1549+November!C1549+December!C1549</f>
        <v>0</v>
      </c>
      <c r="D1549" s="5">
        <f>January!D1549+February!D1549+March!D1549+April!D1549+May!D1549+June!D1549+July!D1549+August!D1549+September!D1549+October!D1549+November!D1549+December!D1549</f>
        <v>0</v>
      </c>
      <c r="E1549" s="5">
        <f>January!E1549+February!E1549+March!E1549+April!E1549+May!E1549+June!E1549+July!E1549+August!E1549+September!E1549+October!E1549+November!E1549+December!E1549</f>
        <v>0</v>
      </c>
      <c r="F1549" s="5">
        <f>January!F1549+February!F1549+March!F1549+April!F1549+May!F1549+June!F1549+July!F1549+August!F1549+September!F1549+October!F1549+November!F1549+December!F1549</f>
        <v>0</v>
      </c>
      <c r="G1549" s="5">
        <f>January!G1549+February!G1549+March!G1549+April!G1549+May!G1549+June!G1549+July!G1549+August!G1549+September!G1549+October!G1549+November!G1549+December!G1549</f>
        <v>0</v>
      </c>
    </row>
    <row r="1550" spans="1:7" ht="30" customHeight="1" x14ac:dyDescent="0.25">
      <c r="A1550" s="22" t="s">
        <v>85</v>
      </c>
      <c r="B1550" s="14" t="s">
        <v>35</v>
      </c>
      <c r="C1550" s="6">
        <f>January!C1550+February!C1550+March!C1550+April!C1550+May!C1550+June!C1550+July!C1550+August!C1550+September!C1550+October!C1550+November!C1550+December!C1550</f>
        <v>317</v>
      </c>
      <c r="D1550" s="6">
        <f>January!D1550+February!D1550+March!D1550+April!D1550+May!D1550+June!D1550+July!D1550+August!D1550+September!D1550+October!D1550+November!D1550+December!D1550</f>
        <v>5</v>
      </c>
      <c r="E1550" s="6">
        <f>January!E1550+February!E1550+March!E1550+April!E1550+May!E1550+June!E1550+July!E1550+August!E1550+September!E1550+October!E1550+November!E1550+December!E1550</f>
        <v>46</v>
      </c>
      <c r="F1550" s="6">
        <f>January!F1550+February!F1550+March!F1550+April!F1550+May!F1550+June!F1550+July!F1550+August!F1550+September!F1550+October!F1550+November!F1550+December!F1550</f>
        <v>266</v>
      </c>
      <c r="G1550" s="6">
        <f>January!G1550+February!G1550+March!G1550+April!G1550+May!G1550+June!G1550+July!G1550+August!G1550+September!G1550+October!G1550+November!G1550+December!G1550</f>
        <v>0</v>
      </c>
    </row>
    <row r="1551" spans="1:7" ht="30" customHeight="1" x14ac:dyDescent="0.25">
      <c r="A1551" s="21" t="s">
        <v>85</v>
      </c>
      <c r="B1551" s="13" t="s">
        <v>36</v>
      </c>
      <c r="C1551" s="5">
        <f>January!C1551+February!C1551+March!C1551+April!C1551+May!C1551+June!C1551+July!C1551+August!C1551+September!C1551+October!C1551+November!C1551+December!C1551</f>
        <v>0</v>
      </c>
      <c r="D1551" s="5">
        <f>January!D1551+February!D1551+March!D1551+April!D1551+May!D1551+June!D1551+July!D1551+August!D1551+September!D1551+October!D1551+November!D1551+December!D1551</f>
        <v>0</v>
      </c>
      <c r="E1551" s="5">
        <f>January!E1551+February!E1551+March!E1551+April!E1551+May!E1551+June!E1551+July!E1551+August!E1551+September!E1551+October!E1551+November!E1551+December!E1551</f>
        <v>0</v>
      </c>
      <c r="F1551" s="5">
        <f>January!F1551+February!F1551+March!F1551+April!F1551+May!F1551+June!F1551+July!F1551+August!F1551+September!F1551+October!F1551+November!F1551+December!F1551</f>
        <v>0</v>
      </c>
      <c r="G1551" s="5">
        <f>January!G1551+February!G1551+March!G1551+April!G1551+May!G1551+June!G1551+July!G1551+August!G1551+September!G1551+October!G1551+November!G1551+December!G1551</f>
        <v>0</v>
      </c>
    </row>
    <row r="1552" spans="1:7" ht="30" customHeight="1" x14ac:dyDescent="0.25">
      <c r="A1552" s="22" t="s">
        <v>85</v>
      </c>
      <c r="B1552" s="14" t="s">
        <v>37</v>
      </c>
      <c r="C1552" s="6">
        <f>January!C1552+February!C1552+March!C1552+April!C1552+May!C1552+June!C1552+July!C1552+August!C1552+September!C1552+October!C1552+November!C1552+December!C1552</f>
        <v>0</v>
      </c>
      <c r="D1552" s="6">
        <f>January!D1552+February!D1552+March!D1552+April!D1552+May!D1552+June!D1552+July!D1552+August!D1552+September!D1552+October!D1552+November!D1552+December!D1552</f>
        <v>0</v>
      </c>
      <c r="E1552" s="6">
        <f>January!E1552+February!E1552+March!E1552+April!E1552+May!E1552+June!E1552+July!E1552+August!E1552+September!E1552+October!E1552+November!E1552+December!E1552</f>
        <v>0</v>
      </c>
      <c r="F1552" s="6">
        <f>January!F1552+February!F1552+March!F1552+April!F1552+May!F1552+June!F1552+July!F1552+August!F1552+September!F1552+October!F1552+November!F1552+December!F1552</f>
        <v>0</v>
      </c>
      <c r="G1552" s="6">
        <f>January!G1552+February!G1552+March!G1552+April!G1552+May!G1552+June!G1552+July!G1552+August!G1552+September!G1552+October!G1552+November!G1552+December!G1552</f>
        <v>0</v>
      </c>
    </row>
    <row r="1553" spans="1:7" ht="30" customHeight="1" x14ac:dyDescent="0.25">
      <c r="A1553" s="21" t="s">
        <v>85</v>
      </c>
      <c r="B1553" s="13" t="s">
        <v>38</v>
      </c>
      <c r="C1553" s="5">
        <f>January!C1553+February!C1553+March!C1553+April!C1553+May!C1553+June!C1553+July!C1553+August!C1553+September!C1553+October!C1553+November!C1553+December!C1553</f>
        <v>0</v>
      </c>
      <c r="D1553" s="5">
        <f>January!D1553+February!D1553+March!D1553+April!D1553+May!D1553+June!D1553+July!D1553+August!D1553+September!D1553+October!D1553+November!D1553+December!D1553</f>
        <v>0</v>
      </c>
      <c r="E1553" s="5">
        <f>January!E1553+February!E1553+March!E1553+April!E1553+May!E1553+June!E1553+July!E1553+August!E1553+September!E1553+October!E1553+November!E1553+December!E1553</f>
        <v>0</v>
      </c>
      <c r="F1553" s="5">
        <f>January!F1553+February!F1553+March!F1553+April!F1553+May!F1553+June!F1553+July!F1553+August!F1553+September!F1553+October!F1553+November!F1553+December!F1553</f>
        <v>0</v>
      </c>
      <c r="G1553" s="5">
        <f>January!G1553+February!G1553+March!G1553+April!G1553+May!G1553+June!G1553+July!G1553+August!G1553+September!G1553+October!G1553+November!G1553+December!G1553</f>
        <v>0</v>
      </c>
    </row>
    <row r="1554" spans="1:7" ht="30" customHeight="1" x14ac:dyDescent="0.25">
      <c r="A1554" s="22" t="s">
        <v>85</v>
      </c>
      <c r="B1554" s="14" t="s">
        <v>39</v>
      </c>
      <c r="C1554" s="6">
        <f>January!C1554+February!C1554+March!C1554+April!C1554+May!C1554+June!C1554+July!C1554+August!C1554+September!C1554+October!C1554+November!C1554+December!C1554</f>
        <v>0</v>
      </c>
      <c r="D1554" s="6">
        <f>January!D1554+February!D1554+March!D1554+April!D1554+May!D1554+June!D1554+July!D1554+August!D1554+September!D1554+October!D1554+November!D1554+December!D1554</f>
        <v>0</v>
      </c>
      <c r="E1554" s="6">
        <f>January!E1554+February!E1554+March!E1554+April!E1554+May!E1554+June!E1554+July!E1554+August!E1554+September!E1554+October!E1554+November!E1554+December!E1554</f>
        <v>0</v>
      </c>
      <c r="F1554" s="6">
        <f>January!F1554+February!F1554+March!F1554+April!F1554+May!F1554+June!F1554+July!F1554+August!F1554+September!F1554+October!F1554+November!F1554+December!F1554</f>
        <v>0</v>
      </c>
      <c r="G1554" s="6">
        <f>January!G1554+February!G1554+March!G1554+April!G1554+May!G1554+June!G1554+July!G1554+August!G1554+September!G1554+October!G1554+November!G1554+December!G1554</f>
        <v>0</v>
      </c>
    </row>
    <row r="1555" spans="1:7" ht="30" customHeight="1" x14ac:dyDescent="0.25">
      <c r="A1555" s="21" t="s">
        <v>85</v>
      </c>
      <c r="B1555" s="13" t="s">
        <v>40</v>
      </c>
      <c r="C1555" s="5">
        <f>January!C1555+February!C1555+March!C1555+April!C1555+May!C1555+June!C1555+July!C1555+August!C1555+September!C1555+October!C1555+November!C1555+December!C1555</f>
        <v>0</v>
      </c>
      <c r="D1555" s="5">
        <f>January!D1555+February!D1555+March!D1555+April!D1555+May!D1555+June!D1555+July!D1555+August!D1555+September!D1555+October!D1555+November!D1555+December!D1555</f>
        <v>0</v>
      </c>
      <c r="E1555" s="5">
        <f>January!E1555+February!E1555+March!E1555+April!E1555+May!E1555+June!E1555+July!E1555+August!E1555+September!E1555+October!E1555+November!E1555+December!E1555</f>
        <v>0</v>
      </c>
      <c r="F1555" s="5">
        <f>January!F1555+February!F1555+March!F1555+April!F1555+May!F1555+June!F1555+July!F1555+August!F1555+September!F1555+October!F1555+November!F1555+December!F1555</f>
        <v>0</v>
      </c>
      <c r="G1555" s="5">
        <f>January!G1555+February!G1555+March!G1555+April!G1555+May!G1555+June!G1555+July!G1555+August!G1555+September!G1555+October!G1555+November!G1555+December!G1555</f>
        <v>0</v>
      </c>
    </row>
    <row r="1556" spans="1:7" ht="30" customHeight="1" x14ac:dyDescent="0.25">
      <c r="A1556" s="22" t="s">
        <v>85</v>
      </c>
      <c r="B1556" s="14" t="s">
        <v>41</v>
      </c>
      <c r="C1556" s="6">
        <f>January!C1556+February!C1556+March!C1556+April!C1556+May!C1556+June!C1556+July!C1556+August!C1556+September!C1556+October!C1556+November!C1556+December!C1556</f>
        <v>0</v>
      </c>
      <c r="D1556" s="6">
        <f>January!D1556+February!D1556+March!D1556+April!D1556+May!D1556+June!D1556+July!D1556+August!D1556+September!D1556+October!D1556+November!D1556+December!D1556</f>
        <v>0</v>
      </c>
      <c r="E1556" s="6">
        <f>January!E1556+February!E1556+March!E1556+April!E1556+May!E1556+June!E1556+July!E1556+August!E1556+September!E1556+October!E1556+November!E1556+December!E1556</f>
        <v>0</v>
      </c>
      <c r="F1556" s="6">
        <f>January!F1556+February!F1556+March!F1556+April!F1556+May!F1556+June!F1556+July!F1556+August!F1556+September!F1556+October!F1556+November!F1556+December!F1556</f>
        <v>0</v>
      </c>
      <c r="G1556" s="6">
        <f>January!G1556+February!G1556+March!G1556+April!G1556+May!G1556+June!G1556+July!G1556+August!G1556+September!G1556+October!G1556+November!G1556+December!G1556</f>
        <v>0</v>
      </c>
    </row>
    <row r="1557" spans="1:7" ht="30" customHeight="1" x14ac:dyDescent="0.25">
      <c r="A1557" s="21" t="s">
        <v>85</v>
      </c>
      <c r="B1557" s="13" t="s">
        <v>42</v>
      </c>
      <c r="C1557" s="5">
        <f>January!C1557+February!C1557+March!C1557+April!C1557+May!C1557+June!C1557+July!C1557+August!C1557+September!C1557+October!C1557+November!C1557+December!C1557</f>
        <v>0</v>
      </c>
      <c r="D1557" s="5">
        <f>January!D1557+February!D1557+March!D1557+April!D1557+May!D1557+June!D1557+July!D1557+August!D1557+September!D1557+October!D1557+November!D1557+December!D1557</f>
        <v>0</v>
      </c>
      <c r="E1557" s="5">
        <f>January!E1557+February!E1557+March!E1557+April!E1557+May!E1557+June!E1557+July!E1557+August!E1557+September!E1557+October!E1557+November!E1557+December!E1557</f>
        <v>0</v>
      </c>
      <c r="F1557" s="5">
        <f>January!F1557+February!F1557+March!F1557+April!F1557+May!F1557+June!F1557+July!F1557+August!F1557+September!F1557+October!F1557+November!F1557+December!F1557</f>
        <v>0</v>
      </c>
      <c r="G1557" s="5">
        <f>January!G1557+February!G1557+March!G1557+April!G1557+May!G1557+June!G1557+July!G1557+August!G1557+September!G1557+October!G1557+November!G1557+December!G1557</f>
        <v>0</v>
      </c>
    </row>
    <row r="1558" spans="1:7" ht="30" customHeight="1" x14ac:dyDescent="0.25">
      <c r="A1558" s="22" t="s">
        <v>85</v>
      </c>
      <c r="B1558" s="14" t="s">
        <v>43</v>
      </c>
      <c r="C1558" s="6">
        <f>January!C1558+February!C1558+March!C1558+April!C1558+May!C1558+June!C1558+July!C1558+August!C1558+September!C1558+October!C1558+November!C1558+December!C1558</f>
        <v>15109</v>
      </c>
      <c r="D1558" s="6">
        <f>January!D1558+February!D1558+March!D1558+April!D1558+May!D1558+June!D1558+July!D1558+August!D1558+September!D1558+October!D1558+November!D1558+December!D1558</f>
        <v>36</v>
      </c>
      <c r="E1558" s="6">
        <f>January!E1558+February!E1558+March!E1558+April!E1558+May!E1558+June!E1558+July!E1558+August!E1558+September!E1558+October!E1558+November!E1558+December!E1558</f>
        <v>56</v>
      </c>
      <c r="F1558" s="6">
        <f>January!F1558+February!F1558+March!F1558+April!F1558+May!F1558+June!F1558+July!F1558+August!F1558+September!F1558+October!F1558+November!F1558+December!F1558</f>
        <v>15017</v>
      </c>
      <c r="G1558" s="6">
        <f>January!G1558+February!G1558+March!G1558+April!G1558+May!G1558+June!G1558+July!G1558+August!G1558+September!G1558+October!G1558+November!G1558+December!G1558</f>
        <v>0</v>
      </c>
    </row>
    <row r="1559" spans="1:7" ht="30" customHeight="1" x14ac:dyDescent="0.25">
      <c r="A1559" s="21" t="s">
        <v>85</v>
      </c>
      <c r="B1559" s="13" t="s">
        <v>44</v>
      </c>
      <c r="C1559" s="5">
        <f>January!C1559+February!C1559+March!C1559+April!C1559+May!C1559+June!C1559+July!C1559+August!C1559+September!C1559+October!C1559+November!C1559+December!C1559</f>
        <v>0</v>
      </c>
      <c r="D1559" s="5">
        <f>January!D1559+February!D1559+March!D1559+April!D1559+May!D1559+June!D1559+July!D1559+August!D1559+September!D1559+October!D1559+November!D1559+December!D1559</f>
        <v>0</v>
      </c>
      <c r="E1559" s="5">
        <f>January!E1559+February!E1559+March!E1559+April!E1559+May!E1559+June!E1559+July!E1559+August!E1559+September!E1559+October!E1559+November!E1559+December!E1559</f>
        <v>0</v>
      </c>
      <c r="F1559" s="5">
        <f>January!F1559+February!F1559+March!F1559+April!F1559+May!F1559+June!F1559+July!F1559+August!F1559+September!F1559+October!F1559+November!F1559+December!F1559</f>
        <v>0</v>
      </c>
      <c r="G1559" s="5">
        <f>January!G1559+February!G1559+March!G1559+April!G1559+May!G1559+June!G1559+July!G1559+August!G1559+September!G1559+October!G1559+November!G1559+December!G1559</f>
        <v>0</v>
      </c>
    </row>
    <row r="1560" spans="1:7" ht="30" customHeight="1" x14ac:dyDescent="0.25">
      <c r="A1560" s="22" t="s">
        <v>85</v>
      </c>
      <c r="B1560" s="14" t="s">
        <v>45</v>
      </c>
      <c r="C1560" s="6">
        <f>January!C1560+February!C1560+March!C1560+April!C1560+May!C1560+June!C1560+July!C1560+August!C1560+September!C1560+October!C1560+November!C1560+December!C1560</f>
        <v>651</v>
      </c>
      <c r="D1560" s="6">
        <f>January!D1560+February!D1560+March!D1560+April!D1560+May!D1560+June!D1560+July!D1560+August!D1560+September!D1560+October!D1560+November!D1560+December!D1560</f>
        <v>4</v>
      </c>
      <c r="E1560" s="6">
        <f>January!E1560+February!E1560+March!E1560+April!E1560+May!E1560+June!E1560+July!E1560+August!E1560+September!E1560+October!E1560+November!E1560+December!E1560</f>
        <v>1</v>
      </c>
      <c r="F1560" s="6">
        <f>January!F1560+February!F1560+March!F1560+April!F1560+May!F1560+June!F1560+July!F1560+August!F1560+September!F1560+October!F1560+November!F1560+December!F1560</f>
        <v>623</v>
      </c>
      <c r="G1560" s="6">
        <f>January!G1560+February!G1560+March!G1560+April!G1560+May!G1560+June!G1560+July!G1560+August!G1560+September!G1560+October!G1560+November!G1560+December!G1560</f>
        <v>23</v>
      </c>
    </row>
    <row r="1561" spans="1:7" ht="30" customHeight="1" x14ac:dyDescent="0.25">
      <c r="A1561" s="21" t="s">
        <v>85</v>
      </c>
      <c r="B1561" s="13" t="s">
        <v>46</v>
      </c>
      <c r="C1561" s="5">
        <f>January!C1561+February!C1561+March!C1561+April!C1561+May!C1561+June!C1561+July!C1561+August!C1561+September!C1561+October!C1561+November!C1561+December!C1561</f>
        <v>0</v>
      </c>
      <c r="D1561" s="5">
        <f>January!D1561+February!D1561+March!D1561+April!D1561+May!D1561+June!D1561+July!D1561+August!D1561+September!D1561+October!D1561+November!D1561+December!D1561</f>
        <v>0</v>
      </c>
      <c r="E1561" s="5">
        <f>January!E1561+February!E1561+March!E1561+April!E1561+May!E1561+June!E1561+July!E1561+August!E1561+September!E1561+October!E1561+November!E1561+December!E1561</f>
        <v>0</v>
      </c>
      <c r="F1561" s="5">
        <f>January!F1561+February!F1561+March!F1561+April!F1561+May!F1561+June!F1561+July!F1561+August!F1561+September!F1561+October!F1561+November!F1561+December!F1561</f>
        <v>0</v>
      </c>
      <c r="G1561" s="5">
        <f>January!G1561+February!G1561+March!G1561+April!G1561+May!G1561+June!G1561+July!G1561+August!G1561+September!G1561+October!G1561+November!G1561+December!G1561</f>
        <v>0</v>
      </c>
    </row>
    <row r="1562" spans="1:7" ht="30" customHeight="1" x14ac:dyDescent="0.25">
      <c r="A1562" s="19" t="s">
        <v>86</v>
      </c>
      <c r="B1562" s="11" t="s">
        <v>8</v>
      </c>
      <c r="C1562" s="3">
        <f>January!C1562+February!C1562+March!C1562+April!C1562+May!C1562+June!C1562+July!C1562+August!C1562+September!C1562+October!C1562+November!C1562+December!C1562</f>
        <v>3</v>
      </c>
      <c r="D1562" s="3">
        <f>January!D1562+February!D1562+March!D1562+April!D1562+May!D1562+June!D1562+July!D1562+August!D1562+September!D1562+October!D1562+November!D1562+December!D1562</f>
        <v>0</v>
      </c>
      <c r="E1562" s="3">
        <f>January!E1562+February!E1562+March!E1562+April!E1562+May!E1562+June!E1562+July!E1562+August!E1562+September!E1562+October!E1562+November!E1562+December!E1562</f>
        <v>2</v>
      </c>
      <c r="F1562" s="3">
        <f>January!F1562+February!F1562+March!F1562+April!F1562+May!F1562+June!F1562+July!F1562+August!F1562+September!F1562+October!F1562+November!F1562+December!F1562</f>
        <v>1</v>
      </c>
      <c r="G1562" s="3">
        <f>January!G1562+February!G1562+March!G1562+April!G1562+May!G1562+June!G1562+July!G1562+August!G1562+September!G1562+October!G1562+November!G1562+December!G1562</f>
        <v>0</v>
      </c>
    </row>
    <row r="1563" spans="1:7" ht="30" customHeight="1" x14ac:dyDescent="0.25">
      <c r="A1563" s="20" t="s">
        <v>86</v>
      </c>
      <c r="B1563" s="12" t="s">
        <v>9</v>
      </c>
      <c r="C1563" s="4">
        <f>January!C1563+February!C1563+March!C1563+April!C1563+May!C1563+June!C1563+July!C1563+August!C1563+September!C1563+October!C1563+November!C1563+December!C1563</f>
        <v>0</v>
      </c>
      <c r="D1563" s="4">
        <f>January!D1563+February!D1563+March!D1563+April!D1563+May!D1563+June!D1563+July!D1563+August!D1563+September!D1563+October!D1563+November!D1563+December!D1563</f>
        <v>0</v>
      </c>
      <c r="E1563" s="4">
        <f>January!E1563+February!E1563+March!E1563+April!E1563+May!E1563+June!E1563+July!E1563+August!E1563+September!E1563+October!E1563+November!E1563+December!E1563</f>
        <v>0</v>
      </c>
      <c r="F1563" s="4">
        <f>January!F1563+February!F1563+March!F1563+April!F1563+May!F1563+June!F1563+July!F1563+August!F1563+September!F1563+October!F1563+November!F1563+December!F1563</f>
        <v>0</v>
      </c>
      <c r="G1563" s="4">
        <f>January!G1563+February!G1563+March!G1563+April!G1563+May!G1563+June!G1563+July!G1563+August!G1563+September!G1563+October!G1563+November!G1563+December!G1563</f>
        <v>0</v>
      </c>
    </row>
    <row r="1564" spans="1:7" ht="30" customHeight="1" x14ac:dyDescent="0.25">
      <c r="A1564" s="19" t="s">
        <v>86</v>
      </c>
      <c r="B1564" s="11" t="s">
        <v>10</v>
      </c>
      <c r="C1564" s="3">
        <f>January!C1564+February!C1564+March!C1564+April!C1564+May!C1564+June!C1564+July!C1564+August!C1564+September!C1564+October!C1564+November!C1564+December!C1564</f>
        <v>0</v>
      </c>
      <c r="D1564" s="3">
        <f>January!D1564+February!D1564+March!D1564+April!D1564+May!D1564+June!D1564+July!D1564+August!D1564+September!D1564+October!D1564+November!D1564+December!D1564</f>
        <v>0</v>
      </c>
      <c r="E1564" s="3">
        <f>January!E1564+February!E1564+March!E1564+April!E1564+May!E1564+June!E1564+July!E1564+August!E1564+September!E1564+October!E1564+November!E1564+December!E1564</f>
        <v>0</v>
      </c>
      <c r="F1564" s="3">
        <f>January!F1564+February!F1564+March!F1564+April!F1564+May!F1564+June!F1564+July!F1564+August!F1564+September!F1564+October!F1564+November!F1564+December!F1564</f>
        <v>0</v>
      </c>
      <c r="G1564" s="3">
        <f>January!G1564+February!G1564+March!G1564+April!G1564+May!G1564+June!G1564+July!G1564+August!G1564+September!G1564+October!G1564+November!G1564+December!G1564</f>
        <v>0</v>
      </c>
    </row>
    <row r="1565" spans="1:7" ht="30" customHeight="1" x14ac:dyDescent="0.25">
      <c r="A1565" s="20" t="s">
        <v>86</v>
      </c>
      <c r="B1565" s="12" t="s">
        <v>11</v>
      </c>
      <c r="C1565" s="4">
        <f>January!C1565+February!C1565+March!C1565+April!C1565+May!C1565+June!C1565+July!C1565+August!C1565+September!C1565+October!C1565+November!C1565+December!C1565</f>
        <v>0</v>
      </c>
      <c r="D1565" s="4">
        <f>January!D1565+February!D1565+March!D1565+April!D1565+May!D1565+June!D1565+July!D1565+August!D1565+September!D1565+October!D1565+November!D1565+December!D1565</f>
        <v>0</v>
      </c>
      <c r="E1565" s="4">
        <f>January!E1565+February!E1565+March!E1565+April!E1565+May!E1565+June!E1565+July!E1565+August!E1565+September!E1565+October!E1565+November!E1565+December!E1565</f>
        <v>0</v>
      </c>
      <c r="F1565" s="4">
        <f>January!F1565+February!F1565+March!F1565+April!F1565+May!F1565+June!F1565+July!F1565+August!F1565+September!F1565+October!F1565+November!F1565+December!F1565</f>
        <v>0</v>
      </c>
      <c r="G1565" s="4">
        <f>January!G1565+February!G1565+March!G1565+April!G1565+May!G1565+June!G1565+July!G1565+August!G1565+September!G1565+October!G1565+November!G1565+December!G1565</f>
        <v>0</v>
      </c>
    </row>
    <row r="1566" spans="1:7" ht="30" customHeight="1" x14ac:dyDescent="0.25">
      <c r="A1566" s="19" t="s">
        <v>86</v>
      </c>
      <c r="B1566" s="11" t="s">
        <v>12</v>
      </c>
      <c r="C1566" s="3">
        <f>January!C1566+February!C1566+March!C1566+April!C1566+May!C1566+June!C1566+July!C1566+August!C1566+September!C1566+October!C1566+November!C1566+December!C1566</f>
        <v>0</v>
      </c>
      <c r="D1566" s="3">
        <f>January!D1566+February!D1566+March!D1566+April!D1566+May!D1566+June!D1566+July!D1566+August!D1566+September!D1566+October!D1566+November!D1566+December!D1566</f>
        <v>0</v>
      </c>
      <c r="E1566" s="3">
        <f>January!E1566+February!E1566+March!E1566+April!E1566+May!E1566+June!E1566+July!E1566+August!E1566+September!E1566+October!E1566+November!E1566+December!E1566</f>
        <v>0</v>
      </c>
      <c r="F1566" s="3">
        <f>January!F1566+February!F1566+March!F1566+April!F1566+May!F1566+June!F1566+July!F1566+August!F1566+September!F1566+October!F1566+November!F1566+December!F1566</f>
        <v>0</v>
      </c>
      <c r="G1566" s="3">
        <f>January!G1566+February!G1566+March!G1566+April!G1566+May!G1566+June!G1566+July!G1566+August!G1566+September!G1566+October!G1566+November!G1566+December!G1566</f>
        <v>0</v>
      </c>
    </row>
    <row r="1567" spans="1:7" ht="30" customHeight="1" x14ac:dyDescent="0.25">
      <c r="A1567" s="20" t="s">
        <v>86</v>
      </c>
      <c r="B1567" s="12" t="s">
        <v>13</v>
      </c>
      <c r="C1567" s="4">
        <f>January!C1567+February!C1567+March!C1567+April!C1567+May!C1567+June!C1567+July!C1567+August!C1567+September!C1567+October!C1567+November!C1567+December!C1567</f>
        <v>0</v>
      </c>
      <c r="D1567" s="4">
        <f>January!D1567+February!D1567+March!D1567+April!D1567+May!D1567+June!D1567+July!D1567+August!D1567+September!D1567+October!D1567+November!D1567+December!D1567</f>
        <v>0</v>
      </c>
      <c r="E1567" s="4">
        <f>January!E1567+February!E1567+March!E1567+April!E1567+May!E1567+June!E1567+July!E1567+August!E1567+September!E1567+October!E1567+November!E1567+December!E1567</f>
        <v>0</v>
      </c>
      <c r="F1567" s="4">
        <f>January!F1567+February!F1567+March!F1567+April!F1567+May!F1567+June!F1567+July!F1567+August!F1567+September!F1567+October!F1567+November!F1567+December!F1567</f>
        <v>0</v>
      </c>
      <c r="G1567" s="4">
        <f>January!G1567+February!G1567+March!G1567+April!G1567+May!G1567+June!G1567+July!G1567+August!G1567+September!G1567+October!G1567+November!G1567+December!G1567</f>
        <v>0</v>
      </c>
    </row>
    <row r="1568" spans="1:7" ht="30" customHeight="1" x14ac:dyDescent="0.25">
      <c r="A1568" s="19" t="s">
        <v>86</v>
      </c>
      <c r="B1568" s="11" t="s">
        <v>14</v>
      </c>
      <c r="C1568" s="3">
        <f>January!C1568+February!C1568+March!C1568+April!C1568+May!C1568+June!C1568+July!C1568+August!C1568+September!C1568+October!C1568+November!C1568+December!C1568</f>
        <v>0</v>
      </c>
      <c r="D1568" s="3">
        <f>January!D1568+February!D1568+March!D1568+April!D1568+May!D1568+June!D1568+July!D1568+August!D1568+September!D1568+October!D1568+November!D1568+December!D1568</f>
        <v>0</v>
      </c>
      <c r="E1568" s="3">
        <f>January!E1568+February!E1568+March!E1568+April!E1568+May!E1568+June!E1568+July!E1568+August!E1568+September!E1568+October!E1568+November!E1568+December!E1568</f>
        <v>0</v>
      </c>
      <c r="F1568" s="3">
        <f>January!F1568+February!F1568+March!F1568+April!F1568+May!F1568+June!F1568+July!F1568+August!F1568+September!F1568+October!F1568+November!F1568+December!F1568</f>
        <v>0</v>
      </c>
      <c r="G1568" s="3">
        <f>January!G1568+February!G1568+March!G1568+April!G1568+May!G1568+June!G1568+July!G1568+August!G1568+September!G1568+October!G1568+November!G1568+December!G1568</f>
        <v>0</v>
      </c>
    </row>
    <row r="1569" spans="1:7" ht="30" customHeight="1" x14ac:dyDescent="0.25">
      <c r="A1569" s="20" t="s">
        <v>86</v>
      </c>
      <c r="B1569" s="12" t="s">
        <v>15</v>
      </c>
      <c r="C1569" s="4">
        <f>January!C1569+February!C1569+March!C1569+April!C1569+May!C1569+June!C1569+July!C1569+August!C1569+September!C1569+October!C1569+November!C1569+December!C1569</f>
        <v>0</v>
      </c>
      <c r="D1569" s="4">
        <f>January!D1569+February!D1569+March!D1569+April!D1569+May!D1569+June!D1569+July!D1569+August!D1569+September!D1569+October!D1569+November!D1569+December!D1569</f>
        <v>0</v>
      </c>
      <c r="E1569" s="4">
        <f>January!E1569+February!E1569+March!E1569+April!E1569+May!E1569+June!E1569+July!E1569+August!E1569+September!E1569+October!E1569+November!E1569+December!E1569</f>
        <v>0</v>
      </c>
      <c r="F1569" s="4">
        <f>January!F1569+February!F1569+March!F1569+April!F1569+May!F1569+June!F1569+July!F1569+August!F1569+September!F1569+October!F1569+November!F1569+December!F1569</f>
        <v>0</v>
      </c>
      <c r="G1569" s="4">
        <f>January!G1569+February!G1569+March!G1569+April!G1569+May!G1569+June!G1569+July!G1569+August!G1569+September!G1569+October!G1569+November!G1569+December!G1569</f>
        <v>0</v>
      </c>
    </row>
    <row r="1570" spans="1:7" ht="30" customHeight="1" x14ac:dyDescent="0.25">
      <c r="A1570" s="19" t="s">
        <v>86</v>
      </c>
      <c r="B1570" s="11" t="s">
        <v>16</v>
      </c>
      <c r="C1570" s="3">
        <f>January!C1570+February!C1570+March!C1570+April!C1570+May!C1570+June!C1570+July!C1570+August!C1570+September!C1570+October!C1570+November!C1570+December!C1570</f>
        <v>0</v>
      </c>
      <c r="D1570" s="3">
        <f>January!D1570+February!D1570+March!D1570+April!D1570+May!D1570+June!D1570+July!D1570+August!D1570+September!D1570+October!D1570+November!D1570+December!D1570</f>
        <v>0</v>
      </c>
      <c r="E1570" s="3">
        <f>January!E1570+February!E1570+March!E1570+April!E1570+May!E1570+June!E1570+July!E1570+August!E1570+September!E1570+October!E1570+November!E1570+December!E1570</f>
        <v>0</v>
      </c>
      <c r="F1570" s="3">
        <f>January!F1570+February!F1570+March!F1570+April!F1570+May!F1570+June!F1570+July!F1570+August!F1570+September!F1570+October!F1570+November!F1570+December!F1570</f>
        <v>0</v>
      </c>
      <c r="G1570" s="3">
        <f>January!G1570+February!G1570+March!G1570+April!G1570+May!G1570+June!G1570+July!G1570+August!G1570+September!G1570+October!G1570+November!G1570+December!G1570</f>
        <v>0</v>
      </c>
    </row>
    <row r="1571" spans="1:7" ht="30" customHeight="1" x14ac:dyDescent="0.25">
      <c r="A1571" s="20" t="s">
        <v>86</v>
      </c>
      <c r="B1571" s="12" t="s">
        <v>17</v>
      </c>
      <c r="C1571" s="4">
        <f>January!C1571+February!C1571+March!C1571+April!C1571+May!C1571+June!C1571+July!C1571+August!C1571+September!C1571+October!C1571+November!C1571+December!C1571</f>
        <v>0</v>
      </c>
      <c r="D1571" s="4">
        <f>January!D1571+February!D1571+March!D1571+April!D1571+May!D1571+June!D1571+July!D1571+August!D1571+September!D1571+October!D1571+November!D1571+December!D1571</f>
        <v>0</v>
      </c>
      <c r="E1571" s="4">
        <f>January!E1571+February!E1571+March!E1571+April!E1571+May!E1571+June!E1571+July!E1571+August!E1571+September!E1571+October!E1571+November!E1571+December!E1571</f>
        <v>0</v>
      </c>
      <c r="F1571" s="4">
        <f>January!F1571+February!F1571+March!F1571+April!F1571+May!F1571+June!F1571+July!F1571+August!F1571+September!F1571+October!F1571+November!F1571+December!F1571</f>
        <v>0</v>
      </c>
      <c r="G1571" s="4">
        <f>January!G1571+February!G1571+March!G1571+April!G1571+May!G1571+June!G1571+July!G1571+August!G1571+September!G1571+October!G1571+November!G1571+December!G1571</f>
        <v>0</v>
      </c>
    </row>
    <row r="1572" spans="1:7" ht="30" customHeight="1" x14ac:dyDescent="0.25">
      <c r="A1572" s="19" t="s">
        <v>86</v>
      </c>
      <c r="B1572" s="11" t="s">
        <v>18</v>
      </c>
      <c r="C1572" s="3">
        <f>January!C1572+February!C1572+March!C1572+April!C1572+May!C1572+June!C1572+July!C1572+August!C1572+September!C1572+October!C1572+November!C1572+December!C1572</f>
        <v>0</v>
      </c>
      <c r="D1572" s="3">
        <f>January!D1572+February!D1572+March!D1572+April!D1572+May!D1572+June!D1572+July!D1572+August!D1572+September!D1572+October!D1572+November!D1572+December!D1572</f>
        <v>0</v>
      </c>
      <c r="E1572" s="3">
        <f>January!E1572+February!E1572+March!E1572+April!E1572+May!E1572+June!E1572+July!E1572+August!E1572+September!E1572+October!E1572+November!E1572+December!E1572</f>
        <v>0</v>
      </c>
      <c r="F1572" s="3">
        <f>January!F1572+February!F1572+March!F1572+April!F1572+May!F1572+June!F1572+July!F1572+August!F1572+September!F1572+October!F1572+November!F1572+December!F1572</f>
        <v>0</v>
      </c>
      <c r="G1572" s="3">
        <f>January!G1572+February!G1572+March!G1572+April!G1572+May!G1572+June!G1572+July!G1572+August!G1572+September!G1572+October!G1572+November!G1572+December!G1572</f>
        <v>0</v>
      </c>
    </row>
    <row r="1573" spans="1:7" ht="30" customHeight="1" x14ac:dyDescent="0.25">
      <c r="A1573" s="20" t="s">
        <v>86</v>
      </c>
      <c r="B1573" s="12" t="s">
        <v>19</v>
      </c>
      <c r="C1573" s="4">
        <f>January!C1573+February!C1573+March!C1573+April!C1573+May!C1573+June!C1573+July!C1573+August!C1573+September!C1573+October!C1573+November!C1573+December!C1573</f>
        <v>0</v>
      </c>
      <c r="D1573" s="4">
        <f>January!D1573+February!D1573+March!D1573+April!D1573+May!D1573+June!D1573+July!D1573+August!D1573+September!D1573+October!D1573+November!D1573+December!D1573</f>
        <v>0</v>
      </c>
      <c r="E1573" s="4">
        <f>January!E1573+February!E1573+March!E1573+April!E1573+May!E1573+June!E1573+July!E1573+August!E1573+September!E1573+October!E1573+November!E1573+December!E1573</f>
        <v>0</v>
      </c>
      <c r="F1573" s="4">
        <f>January!F1573+February!F1573+March!F1573+April!F1573+May!F1573+June!F1573+July!F1573+August!F1573+September!F1573+October!F1573+November!F1573+December!F1573</f>
        <v>0</v>
      </c>
      <c r="G1573" s="4">
        <f>January!G1573+February!G1573+March!G1573+April!G1573+May!G1573+June!G1573+July!G1573+August!G1573+September!G1573+October!G1573+November!G1573+December!G1573</f>
        <v>0</v>
      </c>
    </row>
    <row r="1574" spans="1:7" ht="30" customHeight="1" x14ac:dyDescent="0.25">
      <c r="A1574" s="19" t="s">
        <v>86</v>
      </c>
      <c r="B1574" s="11" t="s">
        <v>20</v>
      </c>
      <c r="C1574" s="3">
        <f>January!C1574+February!C1574+March!C1574+April!C1574+May!C1574+June!C1574+July!C1574+August!C1574+September!C1574+October!C1574+November!C1574+December!C1574</f>
        <v>0</v>
      </c>
      <c r="D1574" s="3">
        <f>January!D1574+February!D1574+March!D1574+April!D1574+May!D1574+June!D1574+July!D1574+August!D1574+September!D1574+October!D1574+November!D1574+December!D1574</f>
        <v>0</v>
      </c>
      <c r="E1574" s="3">
        <f>January!E1574+February!E1574+March!E1574+April!E1574+May!E1574+June!E1574+July!E1574+August!E1574+September!E1574+October!E1574+November!E1574+December!E1574</f>
        <v>0</v>
      </c>
      <c r="F1574" s="3">
        <f>January!F1574+February!F1574+March!F1574+April!F1574+May!F1574+June!F1574+July!F1574+August!F1574+September!F1574+October!F1574+November!F1574+December!F1574</f>
        <v>0</v>
      </c>
      <c r="G1574" s="3">
        <f>January!G1574+February!G1574+March!G1574+April!G1574+May!G1574+June!G1574+July!G1574+August!G1574+September!G1574+October!G1574+November!G1574+December!G1574</f>
        <v>0</v>
      </c>
    </row>
    <row r="1575" spans="1:7" ht="30" customHeight="1" x14ac:dyDescent="0.25">
      <c r="A1575" s="20" t="s">
        <v>86</v>
      </c>
      <c r="B1575" s="12" t="s">
        <v>21</v>
      </c>
      <c r="C1575" s="4">
        <f>January!C1575+February!C1575+March!C1575+April!C1575+May!C1575+June!C1575+July!C1575+August!C1575+September!C1575+October!C1575+November!C1575+December!C1575</f>
        <v>0</v>
      </c>
      <c r="D1575" s="4">
        <f>January!D1575+February!D1575+March!D1575+April!D1575+May!D1575+June!D1575+July!D1575+August!D1575+September!D1575+October!D1575+November!D1575+December!D1575</f>
        <v>0</v>
      </c>
      <c r="E1575" s="4">
        <f>January!E1575+February!E1575+March!E1575+April!E1575+May!E1575+June!E1575+July!E1575+August!E1575+September!E1575+October!E1575+November!E1575+December!E1575</f>
        <v>0</v>
      </c>
      <c r="F1575" s="4">
        <f>January!F1575+February!F1575+March!F1575+April!F1575+May!F1575+June!F1575+July!F1575+August!F1575+September!F1575+October!F1575+November!F1575+December!F1575</f>
        <v>0</v>
      </c>
      <c r="G1575" s="4">
        <f>January!G1575+February!G1575+March!G1575+April!G1575+May!G1575+June!G1575+July!G1575+August!G1575+September!G1575+October!G1575+November!G1575+December!G1575</f>
        <v>0</v>
      </c>
    </row>
    <row r="1576" spans="1:7" ht="30" customHeight="1" x14ac:dyDescent="0.25">
      <c r="A1576" s="19" t="s">
        <v>86</v>
      </c>
      <c r="B1576" s="11" t="s">
        <v>22</v>
      </c>
      <c r="C1576" s="3">
        <f>January!C1576+February!C1576+March!C1576+April!C1576+May!C1576+June!C1576+July!C1576+August!C1576+September!C1576+October!C1576+November!C1576+December!C1576</f>
        <v>0</v>
      </c>
      <c r="D1576" s="3">
        <f>January!D1576+February!D1576+March!D1576+April!D1576+May!D1576+June!D1576+July!D1576+August!D1576+September!D1576+October!D1576+November!D1576+December!D1576</f>
        <v>0</v>
      </c>
      <c r="E1576" s="3">
        <f>January!E1576+February!E1576+March!E1576+April!E1576+May!E1576+June!E1576+July!E1576+August!E1576+September!E1576+October!E1576+November!E1576+December!E1576</f>
        <v>0</v>
      </c>
      <c r="F1576" s="3">
        <f>January!F1576+February!F1576+March!F1576+April!F1576+May!F1576+June!F1576+July!F1576+August!F1576+September!F1576+October!F1576+November!F1576+December!F1576</f>
        <v>0</v>
      </c>
      <c r="G1576" s="3">
        <f>January!G1576+February!G1576+March!G1576+April!G1576+May!G1576+June!G1576+July!G1576+August!G1576+September!G1576+October!G1576+November!G1576+December!G1576</f>
        <v>0</v>
      </c>
    </row>
    <row r="1577" spans="1:7" ht="30" customHeight="1" x14ac:dyDescent="0.25">
      <c r="A1577" s="20" t="s">
        <v>86</v>
      </c>
      <c r="B1577" s="12" t="s">
        <v>23</v>
      </c>
      <c r="C1577" s="4">
        <f>January!C1577+February!C1577+March!C1577+April!C1577+May!C1577+June!C1577+July!C1577+August!C1577+September!C1577+October!C1577+November!C1577+December!C1577</f>
        <v>0</v>
      </c>
      <c r="D1577" s="4">
        <f>January!D1577+February!D1577+March!D1577+April!D1577+May!D1577+June!D1577+July!D1577+August!D1577+September!D1577+October!D1577+November!D1577+December!D1577</f>
        <v>0</v>
      </c>
      <c r="E1577" s="4">
        <f>January!E1577+February!E1577+March!E1577+April!E1577+May!E1577+June!E1577+July!E1577+August!E1577+September!E1577+October!E1577+November!E1577+December!E1577</f>
        <v>0</v>
      </c>
      <c r="F1577" s="4">
        <f>January!F1577+February!F1577+March!F1577+April!F1577+May!F1577+June!F1577+July!F1577+August!F1577+September!F1577+October!F1577+November!F1577+December!F1577</f>
        <v>0</v>
      </c>
      <c r="G1577" s="4">
        <f>January!G1577+February!G1577+March!G1577+April!G1577+May!G1577+June!G1577+July!G1577+August!G1577+September!G1577+October!G1577+November!G1577+December!G1577</f>
        <v>0</v>
      </c>
    </row>
    <row r="1578" spans="1:7" ht="30" customHeight="1" x14ac:dyDescent="0.25">
      <c r="A1578" s="19" t="s">
        <v>86</v>
      </c>
      <c r="B1578" s="11" t="s">
        <v>24</v>
      </c>
      <c r="C1578" s="3">
        <f>January!C1578+February!C1578+March!C1578+April!C1578+May!C1578+June!C1578+July!C1578+August!C1578+September!C1578+October!C1578+November!C1578+December!C1578</f>
        <v>0</v>
      </c>
      <c r="D1578" s="3">
        <f>January!D1578+February!D1578+March!D1578+April!D1578+May!D1578+June!D1578+July!D1578+August!D1578+September!D1578+October!D1578+November!D1578+December!D1578</f>
        <v>0</v>
      </c>
      <c r="E1578" s="3">
        <f>January!E1578+February!E1578+March!E1578+April!E1578+May!E1578+June!E1578+July!E1578+August!E1578+September!E1578+October!E1578+November!E1578+December!E1578</f>
        <v>0</v>
      </c>
      <c r="F1578" s="3">
        <f>January!F1578+February!F1578+March!F1578+April!F1578+May!F1578+June!F1578+July!F1578+August!F1578+September!F1578+October!F1578+November!F1578+December!F1578</f>
        <v>0</v>
      </c>
      <c r="G1578" s="3">
        <f>January!G1578+February!G1578+March!G1578+April!G1578+May!G1578+June!G1578+July!G1578+August!G1578+September!G1578+October!G1578+November!G1578+December!G1578</f>
        <v>0</v>
      </c>
    </row>
    <row r="1579" spans="1:7" ht="30" customHeight="1" x14ac:dyDescent="0.25">
      <c r="A1579" s="20" t="s">
        <v>86</v>
      </c>
      <c r="B1579" s="12" t="s">
        <v>25</v>
      </c>
      <c r="C1579" s="4">
        <f>January!C1579+February!C1579+March!C1579+April!C1579+May!C1579+June!C1579+July!C1579+August!C1579+September!C1579+October!C1579+November!C1579+December!C1579</f>
        <v>0</v>
      </c>
      <c r="D1579" s="4">
        <f>January!D1579+February!D1579+March!D1579+April!D1579+May!D1579+June!D1579+July!D1579+August!D1579+September!D1579+October!D1579+November!D1579+December!D1579</f>
        <v>0</v>
      </c>
      <c r="E1579" s="4">
        <f>January!E1579+February!E1579+March!E1579+April!E1579+May!E1579+June!E1579+July!E1579+August!E1579+September!E1579+October!E1579+November!E1579+December!E1579</f>
        <v>0</v>
      </c>
      <c r="F1579" s="4">
        <f>January!F1579+February!F1579+March!F1579+April!F1579+May!F1579+June!F1579+July!F1579+August!F1579+September!F1579+October!F1579+November!F1579+December!F1579</f>
        <v>0</v>
      </c>
      <c r="G1579" s="4">
        <f>January!G1579+February!G1579+March!G1579+April!G1579+May!G1579+June!G1579+July!G1579+August!G1579+September!G1579+October!G1579+November!G1579+December!G1579</f>
        <v>0</v>
      </c>
    </row>
    <row r="1580" spans="1:7" ht="30" customHeight="1" x14ac:dyDescent="0.25">
      <c r="A1580" s="19" t="s">
        <v>86</v>
      </c>
      <c r="B1580" s="11" t="s">
        <v>26</v>
      </c>
      <c r="C1580" s="3">
        <f>January!C1580+February!C1580+March!C1580+April!C1580+May!C1580+June!C1580+July!C1580+August!C1580+September!C1580+October!C1580+November!C1580+December!C1580</f>
        <v>0</v>
      </c>
      <c r="D1580" s="3">
        <f>January!D1580+February!D1580+March!D1580+April!D1580+May!D1580+June!D1580+July!D1580+August!D1580+September!D1580+October!D1580+November!D1580+December!D1580</f>
        <v>0</v>
      </c>
      <c r="E1580" s="3">
        <f>January!E1580+February!E1580+March!E1580+April!E1580+May!E1580+June!E1580+July!E1580+August!E1580+September!E1580+October!E1580+November!E1580+December!E1580</f>
        <v>0</v>
      </c>
      <c r="F1580" s="3">
        <f>January!F1580+February!F1580+March!F1580+April!F1580+May!F1580+June!F1580+July!F1580+August!F1580+September!F1580+October!F1580+November!F1580+December!F1580</f>
        <v>0</v>
      </c>
      <c r="G1580" s="3">
        <f>January!G1580+February!G1580+March!G1580+April!G1580+May!G1580+June!G1580+July!G1580+August!G1580+September!G1580+October!G1580+November!G1580+December!G1580</f>
        <v>0</v>
      </c>
    </row>
    <row r="1581" spans="1:7" ht="30" customHeight="1" x14ac:dyDescent="0.25">
      <c r="A1581" s="20" t="s">
        <v>86</v>
      </c>
      <c r="B1581" s="12" t="s">
        <v>27</v>
      </c>
      <c r="C1581" s="4">
        <f>January!C1581+February!C1581+March!C1581+April!C1581+May!C1581+June!C1581+July!C1581+August!C1581+September!C1581+October!C1581+November!C1581+December!C1581</f>
        <v>0</v>
      </c>
      <c r="D1581" s="4">
        <f>January!D1581+February!D1581+March!D1581+April!D1581+May!D1581+June!D1581+July!D1581+August!D1581+September!D1581+October!D1581+November!D1581+December!D1581</f>
        <v>0</v>
      </c>
      <c r="E1581" s="4">
        <f>January!E1581+February!E1581+March!E1581+April!E1581+May!E1581+June!E1581+July!E1581+August!E1581+September!E1581+October!E1581+November!E1581+December!E1581</f>
        <v>0</v>
      </c>
      <c r="F1581" s="4">
        <f>January!F1581+February!F1581+March!F1581+April!F1581+May!F1581+June!F1581+July!F1581+August!F1581+September!F1581+October!F1581+November!F1581+December!F1581</f>
        <v>0</v>
      </c>
      <c r="G1581" s="4">
        <f>January!G1581+February!G1581+March!G1581+April!G1581+May!G1581+June!G1581+July!G1581+August!G1581+September!G1581+October!G1581+November!G1581+December!G1581</f>
        <v>0</v>
      </c>
    </row>
    <row r="1582" spans="1:7" ht="30" customHeight="1" x14ac:dyDescent="0.25">
      <c r="A1582" s="19" t="s">
        <v>86</v>
      </c>
      <c r="B1582" s="11" t="s">
        <v>28</v>
      </c>
      <c r="C1582" s="3">
        <f>January!C1582+February!C1582+March!C1582+April!C1582+May!C1582+June!C1582+July!C1582+August!C1582+September!C1582+October!C1582+November!C1582+December!C1582</f>
        <v>0</v>
      </c>
      <c r="D1582" s="3">
        <f>January!D1582+February!D1582+March!D1582+April!D1582+May!D1582+June!D1582+July!D1582+August!D1582+September!D1582+October!D1582+November!D1582+December!D1582</f>
        <v>0</v>
      </c>
      <c r="E1582" s="3">
        <f>January!E1582+February!E1582+March!E1582+April!E1582+May!E1582+June!E1582+July!E1582+August!E1582+September!E1582+October!E1582+November!E1582+December!E1582</f>
        <v>0</v>
      </c>
      <c r="F1582" s="3">
        <f>January!F1582+February!F1582+March!F1582+April!F1582+May!F1582+June!F1582+July!F1582+August!F1582+September!F1582+October!F1582+November!F1582+December!F1582</f>
        <v>0</v>
      </c>
      <c r="G1582" s="3">
        <f>January!G1582+February!G1582+March!G1582+April!G1582+May!G1582+June!G1582+July!G1582+August!G1582+September!G1582+October!G1582+November!G1582+December!G1582</f>
        <v>0</v>
      </c>
    </row>
    <row r="1583" spans="1:7" ht="30" customHeight="1" x14ac:dyDescent="0.25">
      <c r="A1583" s="20" t="s">
        <v>86</v>
      </c>
      <c r="B1583" s="12" t="s">
        <v>29</v>
      </c>
      <c r="C1583" s="4">
        <f>January!C1583+February!C1583+March!C1583+April!C1583+May!C1583+June!C1583+July!C1583+August!C1583+September!C1583+October!C1583+November!C1583+December!C1583</f>
        <v>0</v>
      </c>
      <c r="D1583" s="4">
        <f>January!D1583+February!D1583+March!D1583+April!D1583+May!D1583+June!D1583+July!D1583+August!D1583+September!D1583+October!D1583+November!D1583+December!D1583</f>
        <v>0</v>
      </c>
      <c r="E1583" s="4">
        <f>January!E1583+February!E1583+March!E1583+April!E1583+May!E1583+June!E1583+July!E1583+August!E1583+September!E1583+October!E1583+November!E1583+December!E1583</f>
        <v>0</v>
      </c>
      <c r="F1583" s="4">
        <f>January!F1583+February!F1583+March!F1583+April!F1583+May!F1583+June!F1583+July!F1583+August!F1583+September!F1583+October!F1583+November!F1583+December!F1583</f>
        <v>0</v>
      </c>
      <c r="G1583" s="4">
        <f>January!G1583+February!G1583+March!G1583+April!G1583+May!G1583+June!G1583+July!G1583+August!G1583+September!G1583+October!G1583+November!G1583+December!G1583</f>
        <v>0</v>
      </c>
    </row>
    <row r="1584" spans="1:7" ht="30" customHeight="1" x14ac:dyDescent="0.25">
      <c r="A1584" s="19" t="s">
        <v>86</v>
      </c>
      <c r="B1584" s="11" t="s">
        <v>30</v>
      </c>
      <c r="C1584" s="3">
        <f>January!C1584+February!C1584+March!C1584+April!C1584+May!C1584+June!C1584+July!C1584+August!C1584+September!C1584+October!C1584+November!C1584+December!C1584</f>
        <v>0</v>
      </c>
      <c r="D1584" s="3">
        <f>January!D1584+February!D1584+March!D1584+April!D1584+May!D1584+June!D1584+July!D1584+August!D1584+September!D1584+October!D1584+November!D1584+December!D1584</f>
        <v>0</v>
      </c>
      <c r="E1584" s="3">
        <f>January!E1584+February!E1584+March!E1584+April!E1584+May!E1584+June!E1584+July!E1584+August!E1584+September!E1584+October!E1584+November!E1584+December!E1584</f>
        <v>0</v>
      </c>
      <c r="F1584" s="3">
        <f>January!F1584+February!F1584+March!F1584+April!F1584+May!F1584+June!F1584+July!F1584+August!F1584+September!F1584+October!F1584+November!F1584+December!F1584</f>
        <v>0</v>
      </c>
      <c r="G1584" s="3">
        <f>January!G1584+February!G1584+March!G1584+April!G1584+May!G1584+June!G1584+July!G1584+August!G1584+September!G1584+October!G1584+November!G1584+December!G1584</f>
        <v>0</v>
      </c>
    </row>
    <row r="1585" spans="1:7" ht="30" customHeight="1" x14ac:dyDescent="0.25">
      <c r="A1585" s="20" t="s">
        <v>86</v>
      </c>
      <c r="B1585" s="12" t="s">
        <v>31</v>
      </c>
      <c r="C1585" s="4">
        <f>January!C1585+February!C1585+March!C1585+April!C1585+May!C1585+June!C1585+July!C1585+August!C1585+September!C1585+October!C1585+November!C1585+December!C1585</f>
        <v>0</v>
      </c>
      <c r="D1585" s="4">
        <f>January!D1585+February!D1585+March!D1585+April!D1585+May!D1585+June!D1585+July!D1585+August!D1585+September!D1585+October!D1585+November!D1585+December!D1585</f>
        <v>0</v>
      </c>
      <c r="E1585" s="4">
        <f>January!E1585+February!E1585+March!E1585+April!E1585+May!E1585+June!E1585+July!E1585+August!E1585+September!E1585+October!E1585+November!E1585+December!E1585</f>
        <v>0</v>
      </c>
      <c r="F1585" s="4">
        <f>January!F1585+February!F1585+March!F1585+April!F1585+May!F1585+June!F1585+July!F1585+August!F1585+September!F1585+October!F1585+November!F1585+December!F1585</f>
        <v>0</v>
      </c>
      <c r="G1585" s="4">
        <f>January!G1585+February!G1585+March!G1585+April!G1585+May!G1585+June!G1585+July!G1585+August!G1585+September!G1585+October!G1585+November!G1585+December!G1585</f>
        <v>0</v>
      </c>
    </row>
    <row r="1586" spans="1:7" ht="30" customHeight="1" x14ac:dyDescent="0.25">
      <c r="A1586" s="19" t="s">
        <v>86</v>
      </c>
      <c r="B1586" s="11" t="s">
        <v>32</v>
      </c>
      <c r="C1586" s="3">
        <f>January!C1586+February!C1586+March!C1586+April!C1586+May!C1586+June!C1586+July!C1586+August!C1586+September!C1586+October!C1586+November!C1586+December!C1586</f>
        <v>0</v>
      </c>
      <c r="D1586" s="3">
        <f>January!D1586+February!D1586+March!D1586+April!D1586+May!D1586+June!D1586+July!D1586+August!D1586+September!D1586+October!D1586+November!D1586+December!D1586</f>
        <v>0</v>
      </c>
      <c r="E1586" s="3">
        <f>January!E1586+February!E1586+March!E1586+April!E1586+May!E1586+June!E1586+July!E1586+August!E1586+September!E1586+October!E1586+November!E1586+December!E1586</f>
        <v>0</v>
      </c>
      <c r="F1586" s="3">
        <f>January!F1586+February!F1586+March!F1586+April!F1586+May!F1586+June!F1586+July!F1586+August!F1586+September!F1586+October!F1586+November!F1586+December!F1586</f>
        <v>0</v>
      </c>
      <c r="G1586" s="3">
        <f>January!G1586+February!G1586+March!G1586+April!G1586+May!G1586+June!G1586+July!G1586+August!G1586+September!G1586+October!G1586+November!G1586+December!G1586</f>
        <v>0</v>
      </c>
    </row>
    <row r="1587" spans="1:7" ht="30" customHeight="1" x14ac:dyDescent="0.25">
      <c r="A1587" s="20" t="s">
        <v>86</v>
      </c>
      <c r="B1587" s="12" t="s">
        <v>33</v>
      </c>
      <c r="C1587" s="4">
        <f>January!C1587+February!C1587+March!C1587+April!C1587+May!C1587+June!C1587+July!C1587+August!C1587+September!C1587+October!C1587+November!C1587+December!C1587</f>
        <v>0</v>
      </c>
      <c r="D1587" s="4">
        <f>January!D1587+February!D1587+March!D1587+April!D1587+May!D1587+June!D1587+July!D1587+August!D1587+September!D1587+October!D1587+November!D1587+December!D1587</f>
        <v>0</v>
      </c>
      <c r="E1587" s="4">
        <f>January!E1587+February!E1587+March!E1587+April!E1587+May!E1587+June!E1587+July!E1587+August!E1587+September!E1587+October!E1587+November!E1587+December!E1587</f>
        <v>0</v>
      </c>
      <c r="F1587" s="4">
        <f>January!F1587+February!F1587+March!F1587+April!F1587+May!F1587+June!F1587+July!F1587+August!F1587+September!F1587+October!F1587+November!F1587+December!F1587</f>
        <v>0</v>
      </c>
      <c r="G1587" s="4">
        <f>January!G1587+February!G1587+March!G1587+April!G1587+May!G1587+June!G1587+July!G1587+August!G1587+September!G1587+October!G1587+November!G1587+December!G1587</f>
        <v>0</v>
      </c>
    </row>
    <row r="1588" spans="1:7" ht="30" customHeight="1" x14ac:dyDescent="0.25">
      <c r="A1588" s="19" t="s">
        <v>86</v>
      </c>
      <c r="B1588" s="11" t="s">
        <v>34</v>
      </c>
      <c r="C1588" s="3">
        <f>January!C1588+February!C1588+March!C1588+April!C1588+May!C1588+June!C1588+July!C1588+August!C1588+September!C1588+October!C1588+November!C1588+December!C1588</f>
        <v>0</v>
      </c>
      <c r="D1588" s="3">
        <f>January!D1588+February!D1588+March!D1588+April!D1588+May!D1588+June!D1588+July!D1588+August!D1588+September!D1588+October!D1588+November!D1588+December!D1588</f>
        <v>0</v>
      </c>
      <c r="E1588" s="3">
        <f>January!E1588+February!E1588+March!E1588+April!E1588+May!E1588+June!E1588+July!E1588+August!E1588+September!E1588+October!E1588+November!E1588+December!E1588</f>
        <v>0</v>
      </c>
      <c r="F1588" s="3">
        <f>January!F1588+February!F1588+March!F1588+April!F1588+May!F1588+June!F1588+July!F1588+August!F1588+September!F1588+October!F1588+November!F1588+December!F1588</f>
        <v>0</v>
      </c>
      <c r="G1588" s="3">
        <f>January!G1588+February!G1588+March!G1588+April!G1588+May!G1588+June!G1588+July!G1588+August!G1588+September!G1588+October!G1588+November!G1588+December!G1588</f>
        <v>0</v>
      </c>
    </row>
    <row r="1589" spans="1:7" ht="30" customHeight="1" x14ac:dyDescent="0.25">
      <c r="A1589" s="20" t="s">
        <v>86</v>
      </c>
      <c r="B1589" s="12" t="s">
        <v>35</v>
      </c>
      <c r="C1589" s="4">
        <f>January!C1589+February!C1589+March!C1589+April!C1589+May!C1589+June!C1589+July!C1589+August!C1589+September!C1589+October!C1589+November!C1589+December!C1589</f>
        <v>0</v>
      </c>
      <c r="D1589" s="4">
        <f>January!D1589+February!D1589+March!D1589+April!D1589+May!D1589+June!D1589+July!D1589+August!D1589+September!D1589+October!D1589+November!D1589+December!D1589</f>
        <v>0</v>
      </c>
      <c r="E1589" s="4">
        <f>January!E1589+February!E1589+March!E1589+April!E1589+May!E1589+June!E1589+July!E1589+August!E1589+September!E1589+October!E1589+November!E1589+December!E1589</f>
        <v>0</v>
      </c>
      <c r="F1589" s="4">
        <f>January!F1589+February!F1589+March!F1589+April!F1589+May!F1589+June!F1589+July!F1589+August!F1589+September!F1589+October!F1589+November!F1589+December!F1589</f>
        <v>0</v>
      </c>
      <c r="G1589" s="4">
        <f>January!G1589+February!G1589+March!G1589+April!G1589+May!G1589+June!G1589+July!G1589+August!G1589+September!G1589+October!G1589+November!G1589+December!G1589</f>
        <v>0</v>
      </c>
    </row>
    <row r="1590" spans="1:7" ht="30" customHeight="1" x14ac:dyDescent="0.25">
      <c r="A1590" s="19" t="s">
        <v>86</v>
      </c>
      <c r="B1590" s="11" t="s">
        <v>36</v>
      </c>
      <c r="C1590" s="3">
        <f>January!C1590+February!C1590+March!C1590+April!C1590+May!C1590+June!C1590+July!C1590+August!C1590+September!C1590+October!C1590+November!C1590+December!C1590</f>
        <v>30</v>
      </c>
      <c r="D1590" s="3">
        <f>January!D1590+February!D1590+March!D1590+April!D1590+May!D1590+June!D1590+July!D1590+August!D1590+September!D1590+October!D1590+November!D1590+December!D1590</f>
        <v>29</v>
      </c>
      <c r="E1590" s="3">
        <f>January!E1590+February!E1590+March!E1590+April!E1590+May!E1590+June!E1590+July!E1590+August!E1590+September!E1590+October!E1590+November!E1590+December!E1590</f>
        <v>1</v>
      </c>
      <c r="F1590" s="3">
        <f>January!F1590+February!F1590+March!F1590+April!F1590+May!F1590+June!F1590+July!F1590+August!F1590+September!F1590+October!F1590+November!F1590+December!F1590</f>
        <v>0</v>
      </c>
      <c r="G1590" s="3">
        <f>January!G1590+February!G1590+March!G1590+April!G1590+May!G1590+June!G1590+July!G1590+August!G1590+September!G1590+October!G1590+November!G1590+December!G1590</f>
        <v>0</v>
      </c>
    </row>
    <row r="1591" spans="1:7" ht="30" customHeight="1" x14ac:dyDescent="0.25">
      <c r="A1591" s="20" t="s">
        <v>86</v>
      </c>
      <c r="B1591" s="12" t="s">
        <v>37</v>
      </c>
      <c r="C1591" s="4">
        <f>January!C1591+February!C1591+March!C1591+April!C1591+May!C1591+June!C1591+July!C1591+August!C1591+September!C1591+October!C1591+November!C1591+December!C1591</f>
        <v>0</v>
      </c>
      <c r="D1591" s="4">
        <f>January!D1591+February!D1591+March!D1591+April!D1591+May!D1591+June!D1591+July!D1591+August!D1591+September!D1591+October!D1591+November!D1591+December!D1591</f>
        <v>0</v>
      </c>
      <c r="E1591" s="4">
        <f>January!E1591+February!E1591+March!E1591+April!E1591+May!E1591+June!E1591+July!E1591+August!E1591+September!E1591+October!E1591+November!E1591+December!E1591</f>
        <v>0</v>
      </c>
      <c r="F1591" s="4">
        <f>January!F1591+February!F1591+March!F1591+April!F1591+May!F1591+June!F1591+July!F1591+August!F1591+September!F1591+October!F1591+November!F1591+December!F1591</f>
        <v>0</v>
      </c>
      <c r="G1591" s="4">
        <f>January!G1591+February!G1591+March!G1591+April!G1591+May!G1591+June!G1591+July!G1591+August!G1591+September!G1591+October!G1591+November!G1591+December!G1591</f>
        <v>0</v>
      </c>
    </row>
    <row r="1592" spans="1:7" ht="30" customHeight="1" x14ac:dyDescent="0.25">
      <c r="A1592" s="19" t="s">
        <v>86</v>
      </c>
      <c r="B1592" s="11" t="s">
        <v>38</v>
      </c>
      <c r="C1592" s="3">
        <f>January!C1592+February!C1592+March!C1592+April!C1592+May!C1592+June!C1592+July!C1592+August!C1592+September!C1592+October!C1592+November!C1592+December!C1592</f>
        <v>0</v>
      </c>
      <c r="D1592" s="3">
        <f>January!D1592+February!D1592+March!D1592+April!D1592+May!D1592+June!D1592+July!D1592+August!D1592+September!D1592+October!D1592+November!D1592+December!D1592</f>
        <v>0</v>
      </c>
      <c r="E1592" s="3">
        <f>January!E1592+February!E1592+March!E1592+April!E1592+May!E1592+June!E1592+July!E1592+August!E1592+September!E1592+October!E1592+November!E1592+December!E1592</f>
        <v>0</v>
      </c>
      <c r="F1592" s="3">
        <f>January!F1592+February!F1592+March!F1592+April!F1592+May!F1592+June!F1592+July!F1592+August!F1592+September!F1592+October!F1592+November!F1592+December!F1592</f>
        <v>0</v>
      </c>
      <c r="G1592" s="3">
        <f>January!G1592+February!G1592+March!G1592+April!G1592+May!G1592+June!G1592+July!G1592+August!G1592+September!G1592+October!G1592+November!G1592+December!G1592</f>
        <v>0</v>
      </c>
    </row>
    <row r="1593" spans="1:7" ht="30" customHeight="1" x14ac:dyDescent="0.25">
      <c r="A1593" s="20" t="s">
        <v>86</v>
      </c>
      <c r="B1593" s="12" t="s">
        <v>39</v>
      </c>
      <c r="C1593" s="4">
        <f>January!C1593+February!C1593+March!C1593+April!C1593+May!C1593+June!C1593+July!C1593+August!C1593+September!C1593+October!C1593+November!C1593+December!C1593</f>
        <v>0</v>
      </c>
      <c r="D1593" s="4">
        <f>January!D1593+February!D1593+March!D1593+April!D1593+May!D1593+June!D1593+July!D1593+August!D1593+September!D1593+October!D1593+November!D1593+December!D1593</f>
        <v>0</v>
      </c>
      <c r="E1593" s="4">
        <f>January!E1593+February!E1593+March!E1593+April!E1593+May!E1593+June!E1593+July!E1593+August!E1593+September!E1593+October!E1593+November!E1593+December!E1593</f>
        <v>0</v>
      </c>
      <c r="F1593" s="4">
        <f>January!F1593+February!F1593+March!F1593+April!F1593+May!F1593+June!F1593+July!F1593+August!F1593+September!F1593+October!F1593+November!F1593+December!F1593</f>
        <v>0</v>
      </c>
      <c r="G1593" s="4">
        <f>January!G1593+February!G1593+March!G1593+April!G1593+May!G1593+June!G1593+July!G1593+August!G1593+September!G1593+October!G1593+November!G1593+December!G1593</f>
        <v>0</v>
      </c>
    </row>
    <row r="1594" spans="1:7" ht="30" customHeight="1" x14ac:dyDescent="0.25">
      <c r="A1594" s="19" t="s">
        <v>86</v>
      </c>
      <c r="B1594" s="11" t="s">
        <v>40</v>
      </c>
      <c r="C1594" s="3">
        <f>January!C1594+February!C1594+March!C1594+April!C1594+May!C1594+June!C1594+July!C1594+August!C1594+September!C1594+October!C1594+November!C1594+December!C1594</f>
        <v>0</v>
      </c>
      <c r="D1594" s="3">
        <f>January!D1594+February!D1594+March!D1594+April!D1594+May!D1594+June!D1594+July!D1594+August!D1594+September!D1594+October!D1594+November!D1594+December!D1594</f>
        <v>0</v>
      </c>
      <c r="E1594" s="3">
        <f>January!E1594+February!E1594+March!E1594+April!E1594+May!E1594+June!E1594+July!E1594+August!E1594+September!E1594+October!E1594+November!E1594+December!E1594</f>
        <v>0</v>
      </c>
      <c r="F1594" s="3">
        <f>January!F1594+February!F1594+March!F1594+April!F1594+May!F1594+June!F1594+July!F1594+August!F1594+September!F1594+October!F1594+November!F1594+December!F1594</f>
        <v>0</v>
      </c>
      <c r="G1594" s="3">
        <f>January!G1594+February!G1594+March!G1594+April!G1594+May!G1594+June!G1594+July!G1594+August!G1594+September!G1594+October!G1594+November!G1594+December!G1594</f>
        <v>0</v>
      </c>
    </row>
    <row r="1595" spans="1:7" ht="30" customHeight="1" x14ac:dyDescent="0.25">
      <c r="A1595" s="20" t="s">
        <v>86</v>
      </c>
      <c r="B1595" s="12" t="s">
        <v>41</v>
      </c>
      <c r="C1595" s="4">
        <f>January!C1595+February!C1595+March!C1595+April!C1595+May!C1595+June!C1595+July!C1595+August!C1595+September!C1595+October!C1595+November!C1595+December!C1595</f>
        <v>0</v>
      </c>
      <c r="D1595" s="4">
        <f>January!D1595+February!D1595+March!D1595+April!D1595+May!D1595+June!D1595+July!D1595+August!D1595+September!D1595+October!D1595+November!D1595+December!D1595</f>
        <v>0</v>
      </c>
      <c r="E1595" s="4">
        <f>January!E1595+February!E1595+March!E1595+April!E1595+May!E1595+June!E1595+July!E1595+August!E1595+September!E1595+October!E1595+November!E1595+December!E1595</f>
        <v>0</v>
      </c>
      <c r="F1595" s="4">
        <f>January!F1595+February!F1595+March!F1595+April!F1595+May!F1595+June!F1595+July!F1595+August!F1595+September!F1595+October!F1595+November!F1595+December!F1595</f>
        <v>0</v>
      </c>
      <c r="G1595" s="4">
        <f>January!G1595+February!G1595+March!G1595+April!G1595+May!G1595+June!G1595+July!G1595+August!G1595+September!G1595+October!G1595+November!G1595+December!G1595</f>
        <v>0</v>
      </c>
    </row>
    <row r="1596" spans="1:7" ht="30" customHeight="1" x14ac:dyDescent="0.25">
      <c r="A1596" s="19" t="s">
        <v>86</v>
      </c>
      <c r="B1596" s="11" t="s">
        <v>42</v>
      </c>
      <c r="C1596" s="3">
        <f>January!C1596+February!C1596+March!C1596+April!C1596+May!C1596+June!C1596+July!C1596+August!C1596+September!C1596+October!C1596+November!C1596+December!C1596</f>
        <v>1</v>
      </c>
      <c r="D1596" s="3">
        <f>January!D1596+February!D1596+March!D1596+April!D1596+May!D1596+June!D1596+July!D1596+August!D1596+September!D1596+October!D1596+November!D1596+December!D1596</f>
        <v>1</v>
      </c>
      <c r="E1596" s="3">
        <f>January!E1596+February!E1596+March!E1596+April!E1596+May!E1596+June!E1596+July!E1596+August!E1596+September!E1596+October!E1596+November!E1596+December!E1596</f>
        <v>0</v>
      </c>
      <c r="F1596" s="3">
        <f>January!F1596+February!F1596+March!F1596+April!F1596+May!F1596+June!F1596+July!F1596+August!F1596+September!F1596+October!F1596+November!F1596+December!F1596</f>
        <v>0</v>
      </c>
      <c r="G1596" s="3">
        <f>January!G1596+February!G1596+March!G1596+April!G1596+May!G1596+June!G1596+July!G1596+August!G1596+September!G1596+October!G1596+November!G1596+December!G1596</f>
        <v>0</v>
      </c>
    </row>
    <row r="1597" spans="1:7" ht="30" customHeight="1" x14ac:dyDescent="0.25">
      <c r="A1597" s="20" t="s">
        <v>86</v>
      </c>
      <c r="B1597" s="12" t="s">
        <v>43</v>
      </c>
      <c r="C1597" s="4">
        <f>January!C1597+February!C1597+March!C1597+April!C1597+May!C1597+June!C1597+July!C1597+August!C1597+September!C1597+October!C1597+November!C1597+December!C1597</f>
        <v>301</v>
      </c>
      <c r="D1597" s="4">
        <f>January!D1597+February!D1597+March!D1597+April!D1597+May!D1597+June!D1597+July!D1597+August!D1597+September!D1597+October!D1597+November!D1597+December!D1597</f>
        <v>271</v>
      </c>
      <c r="E1597" s="4">
        <f>January!E1597+February!E1597+March!E1597+April!E1597+May!E1597+June!E1597+July!E1597+August!E1597+September!E1597+October!E1597+November!E1597+December!E1597</f>
        <v>23</v>
      </c>
      <c r="F1597" s="4">
        <f>January!F1597+February!F1597+March!F1597+April!F1597+May!F1597+June!F1597+July!F1597+August!F1597+September!F1597+October!F1597+November!F1597+December!F1597</f>
        <v>7</v>
      </c>
      <c r="G1597" s="4">
        <f>January!G1597+February!G1597+March!G1597+April!G1597+May!G1597+June!G1597+July!G1597+August!G1597+September!G1597+October!G1597+November!G1597+December!G1597</f>
        <v>0</v>
      </c>
    </row>
    <row r="1598" spans="1:7" ht="30" customHeight="1" x14ac:dyDescent="0.25">
      <c r="A1598" s="19" t="s">
        <v>86</v>
      </c>
      <c r="B1598" s="11" t="s">
        <v>44</v>
      </c>
      <c r="C1598" s="3">
        <f>January!C1598+February!C1598+March!C1598+April!C1598+May!C1598+June!C1598+July!C1598+August!C1598+September!C1598+October!C1598+November!C1598+December!C1598</f>
        <v>0</v>
      </c>
      <c r="D1598" s="3">
        <f>January!D1598+February!D1598+March!D1598+April!D1598+May!D1598+June!D1598+July!D1598+August!D1598+September!D1598+October!D1598+November!D1598+December!D1598</f>
        <v>0</v>
      </c>
      <c r="E1598" s="3">
        <f>January!E1598+February!E1598+March!E1598+April!E1598+May!E1598+June!E1598+July!E1598+August!E1598+September!E1598+October!E1598+November!E1598+December!E1598</f>
        <v>0</v>
      </c>
      <c r="F1598" s="3">
        <f>January!F1598+February!F1598+March!F1598+April!F1598+May!F1598+June!F1598+July!F1598+August!F1598+September!F1598+October!F1598+November!F1598+December!F1598</f>
        <v>0</v>
      </c>
      <c r="G1598" s="3">
        <f>January!G1598+February!G1598+March!G1598+April!G1598+May!G1598+June!G1598+July!G1598+August!G1598+September!G1598+October!G1598+November!G1598+December!G1598</f>
        <v>0</v>
      </c>
    </row>
    <row r="1599" spans="1:7" ht="30" customHeight="1" x14ac:dyDescent="0.25">
      <c r="A1599" s="20" t="s">
        <v>86</v>
      </c>
      <c r="B1599" s="12" t="s">
        <v>45</v>
      </c>
      <c r="C1599" s="4">
        <f>January!C1599+February!C1599+March!C1599+April!C1599+May!C1599+June!C1599+July!C1599+August!C1599+September!C1599+October!C1599+November!C1599+December!C1599</f>
        <v>53</v>
      </c>
      <c r="D1599" s="4">
        <f>January!D1599+February!D1599+March!D1599+April!D1599+May!D1599+June!D1599+July!D1599+August!D1599+September!D1599+October!D1599+November!D1599+December!D1599</f>
        <v>41</v>
      </c>
      <c r="E1599" s="4">
        <f>January!E1599+February!E1599+March!E1599+April!E1599+May!E1599+June!E1599+July!E1599+August!E1599+September!E1599+October!E1599+November!E1599+December!E1599</f>
        <v>10</v>
      </c>
      <c r="F1599" s="4">
        <f>January!F1599+February!F1599+March!F1599+April!F1599+May!F1599+June!F1599+July!F1599+August!F1599+September!F1599+October!F1599+November!F1599+December!F1599</f>
        <v>2</v>
      </c>
      <c r="G1599" s="4">
        <f>January!G1599+February!G1599+March!G1599+April!G1599+May!G1599+June!G1599+July!G1599+August!G1599+September!G1599+October!G1599+November!G1599+December!G1599</f>
        <v>0</v>
      </c>
    </row>
    <row r="1600" spans="1:7" ht="30" customHeight="1" x14ac:dyDescent="0.25">
      <c r="A1600" s="19" t="s">
        <v>86</v>
      </c>
      <c r="B1600" s="11" t="s">
        <v>46</v>
      </c>
      <c r="C1600" s="3">
        <f>January!C1600+February!C1600+March!C1600+April!C1600+May!C1600+June!C1600+July!C1600+August!C1600+September!C1600+October!C1600+November!C1600+December!C1600</f>
        <v>0</v>
      </c>
      <c r="D1600" s="3">
        <f>January!D1600+February!D1600+March!D1600+April!D1600+May!D1600+June!D1600+July!D1600+August!D1600+September!D1600+October!D1600+November!D1600+December!D1600</f>
        <v>0</v>
      </c>
      <c r="E1600" s="3">
        <f>January!E1600+February!E1600+March!E1600+April!E1600+May!E1600+June!E1600+July!E1600+August!E1600+September!E1600+October!E1600+November!E1600+December!E1600</f>
        <v>0</v>
      </c>
      <c r="F1600" s="3">
        <f>January!F1600+February!F1600+March!F1600+April!F1600+May!F1600+June!F1600+July!F1600+August!F1600+September!F1600+October!F1600+November!F1600+December!F1600</f>
        <v>0</v>
      </c>
      <c r="G1600" s="3">
        <f>January!G1600+February!G1600+March!G1600+April!G1600+May!G1600+June!G1600+July!G1600+August!G1600+September!G1600+October!G1600+November!G1600+December!G1600</f>
        <v>0</v>
      </c>
    </row>
    <row r="1601" spans="1:7" ht="30" customHeight="1" x14ac:dyDescent="0.25">
      <c r="A1601" s="21" t="s">
        <v>87</v>
      </c>
      <c r="B1601" s="13" t="s">
        <v>8</v>
      </c>
      <c r="C1601" s="5">
        <f>January!C1601+February!C1601+March!C1601+April!C1601+May!C1601+June!C1601+July!C1601+August!C1601+September!C1601+October!C1601+November!C1601+December!C1601</f>
        <v>11</v>
      </c>
      <c r="D1601" s="5">
        <f>January!D1601+February!D1601+March!D1601+April!D1601+May!D1601+June!D1601+July!D1601+August!D1601+September!D1601+October!D1601+November!D1601+December!D1601</f>
        <v>0</v>
      </c>
      <c r="E1601" s="5">
        <f>January!E1601+February!E1601+March!E1601+April!E1601+May!E1601+June!E1601+July!E1601+August!E1601+September!E1601+October!E1601+November!E1601+December!E1601</f>
        <v>9</v>
      </c>
      <c r="F1601" s="5">
        <f>January!F1601+February!F1601+March!F1601+April!F1601+May!F1601+June!F1601+July!F1601+August!F1601+September!F1601+October!F1601+November!F1601+December!F1601</f>
        <v>2</v>
      </c>
      <c r="G1601" s="5">
        <f>January!G1601+February!G1601+March!G1601+April!G1601+May!G1601+June!G1601+July!G1601+August!G1601+September!G1601+October!G1601+November!G1601+December!G1601</f>
        <v>0</v>
      </c>
    </row>
    <row r="1602" spans="1:7" ht="30" customHeight="1" x14ac:dyDescent="0.25">
      <c r="A1602" s="22" t="s">
        <v>87</v>
      </c>
      <c r="B1602" s="14" t="s">
        <v>9</v>
      </c>
      <c r="C1602" s="6">
        <f>January!C1602+February!C1602+March!C1602+April!C1602+May!C1602+June!C1602+July!C1602+August!C1602+September!C1602+October!C1602+November!C1602+December!C1602</f>
        <v>0</v>
      </c>
      <c r="D1602" s="6">
        <f>January!D1602+February!D1602+March!D1602+April!D1602+May!D1602+June!D1602+July!D1602+August!D1602+September!D1602+October!D1602+November!D1602+December!D1602</f>
        <v>0</v>
      </c>
      <c r="E1602" s="6">
        <f>January!E1602+February!E1602+March!E1602+April!E1602+May!E1602+June!E1602+July!E1602+August!E1602+September!E1602+October!E1602+November!E1602+December!E1602</f>
        <v>0</v>
      </c>
      <c r="F1602" s="6">
        <f>January!F1602+February!F1602+March!F1602+April!F1602+May!F1602+June!F1602+July!F1602+August!F1602+September!F1602+October!F1602+November!F1602+December!F1602</f>
        <v>0</v>
      </c>
      <c r="G1602" s="6">
        <f>January!G1602+February!G1602+March!G1602+April!G1602+May!G1602+June!G1602+July!G1602+August!G1602+September!G1602+October!G1602+November!G1602+December!G1602</f>
        <v>0</v>
      </c>
    </row>
    <row r="1603" spans="1:7" ht="30" customHeight="1" x14ac:dyDescent="0.25">
      <c r="A1603" s="21" t="s">
        <v>87</v>
      </c>
      <c r="B1603" s="13" t="s">
        <v>10</v>
      </c>
      <c r="C1603" s="5">
        <f>January!C1603+February!C1603+March!C1603+April!C1603+May!C1603+June!C1603+July!C1603+August!C1603+September!C1603+October!C1603+November!C1603+December!C1603</f>
        <v>0</v>
      </c>
      <c r="D1603" s="5">
        <f>January!D1603+February!D1603+March!D1603+April!D1603+May!D1603+June!D1603+July!D1603+August!D1603+September!D1603+October!D1603+November!D1603+December!D1603</f>
        <v>0</v>
      </c>
      <c r="E1603" s="5">
        <f>January!E1603+February!E1603+March!E1603+April!E1603+May!E1603+June!E1603+July!E1603+August!E1603+September!E1603+October!E1603+November!E1603+December!E1603</f>
        <v>0</v>
      </c>
      <c r="F1603" s="5">
        <f>January!F1603+February!F1603+March!F1603+April!F1603+May!F1603+June!F1603+July!F1603+August!F1603+September!F1603+October!F1603+November!F1603+December!F1603</f>
        <v>0</v>
      </c>
      <c r="G1603" s="5">
        <f>January!G1603+February!G1603+March!G1603+April!G1603+May!G1603+June!G1603+July!G1603+August!G1603+September!G1603+October!G1603+November!G1603+December!G1603</f>
        <v>0</v>
      </c>
    </row>
    <row r="1604" spans="1:7" ht="30" customHeight="1" x14ac:dyDescent="0.25">
      <c r="A1604" s="22" t="s">
        <v>87</v>
      </c>
      <c r="B1604" s="14" t="s">
        <v>11</v>
      </c>
      <c r="C1604" s="6">
        <f>January!C1604+February!C1604+March!C1604+April!C1604+May!C1604+June!C1604+July!C1604+August!C1604+September!C1604+October!C1604+November!C1604+December!C1604</f>
        <v>0</v>
      </c>
      <c r="D1604" s="6">
        <f>January!D1604+February!D1604+March!D1604+April!D1604+May!D1604+June!D1604+July!D1604+August!D1604+September!D1604+October!D1604+November!D1604+December!D1604</f>
        <v>0</v>
      </c>
      <c r="E1604" s="6">
        <f>January!E1604+February!E1604+March!E1604+April!E1604+May!E1604+June!E1604+July!E1604+August!E1604+September!E1604+October!E1604+November!E1604+December!E1604</f>
        <v>0</v>
      </c>
      <c r="F1604" s="6">
        <f>January!F1604+February!F1604+March!F1604+April!F1604+May!F1604+June!F1604+July!F1604+August!F1604+September!F1604+October!F1604+November!F1604+December!F1604</f>
        <v>0</v>
      </c>
      <c r="G1604" s="6">
        <f>January!G1604+February!G1604+March!G1604+April!G1604+May!G1604+June!G1604+July!G1604+August!G1604+September!G1604+October!G1604+November!G1604+December!G1604</f>
        <v>0</v>
      </c>
    </row>
    <row r="1605" spans="1:7" ht="30" customHeight="1" x14ac:dyDescent="0.25">
      <c r="A1605" s="21" t="s">
        <v>87</v>
      </c>
      <c r="B1605" s="13" t="s">
        <v>12</v>
      </c>
      <c r="C1605" s="5">
        <f>January!C1605+February!C1605+March!C1605+April!C1605+May!C1605+June!C1605+July!C1605+August!C1605+September!C1605+October!C1605+November!C1605+December!C1605</f>
        <v>0</v>
      </c>
      <c r="D1605" s="5">
        <f>January!D1605+February!D1605+March!D1605+April!D1605+May!D1605+June!D1605+July!D1605+August!D1605+September!D1605+October!D1605+November!D1605+December!D1605</f>
        <v>0</v>
      </c>
      <c r="E1605" s="5">
        <f>January!E1605+February!E1605+March!E1605+April!E1605+May!E1605+June!E1605+July!E1605+August!E1605+September!E1605+October!E1605+November!E1605+December!E1605</f>
        <v>0</v>
      </c>
      <c r="F1605" s="5">
        <f>January!F1605+February!F1605+March!F1605+April!F1605+May!F1605+June!F1605+July!F1605+August!F1605+September!F1605+October!F1605+November!F1605+December!F1605</f>
        <v>0</v>
      </c>
      <c r="G1605" s="5">
        <f>January!G1605+February!G1605+March!G1605+April!G1605+May!G1605+June!G1605+July!G1605+August!G1605+September!G1605+October!G1605+November!G1605+December!G1605</f>
        <v>0</v>
      </c>
    </row>
    <row r="1606" spans="1:7" ht="30" customHeight="1" x14ac:dyDescent="0.25">
      <c r="A1606" s="22" t="s">
        <v>87</v>
      </c>
      <c r="B1606" s="14" t="s">
        <v>13</v>
      </c>
      <c r="C1606" s="6">
        <f>January!C1606+February!C1606+March!C1606+April!C1606+May!C1606+June!C1606+July!C1606+August!C1606+September!C1606+October!C1606+November!C1606+December!C1606</f>
        <v>0</v>
      </c>
      <c r="D1606" s="6">
        <f>January!D1606+February!D1606+March!D1606+April!D1606+May!D1606+June!D1606+July!D1606+August!D1606+September!D1606+October!D1606+November!D1606+December!D1606</f>
        <v>0</v>
      </c>
      <c r="E1606" s="6">
        <f>January!E1606+February!E1606+March!E1606+April!E1606+May!E1606+June!E1606+July!E1606+August!E1606+September!E1606+October!E1606+November!E1606+December!E1606</f>
        <v>0</v>
      </c>
      <c r="F1606" s="6">
        <f>January!F1606+February!F1606+March!F1606+April!F1606+May!F1606+June!F1606+July!F1606+August!F1606+September!F1606+October!F1606+November!F1606+December!F1606</f>
        <v>0</v>
      </c>
      <c r="G1606" s="6">
        <f>January!G1606+February!G1606+March!G1606+April!G1606+May!G1606+June!G1606+July!G1606+August!G1606+September!G1606+October!G1606+November!G1606+December!G1606</f>
        <v>0</v>
      </c>
    </row>
    <row r="1607" spans="1:7" ht="30" customHeight="1" x14ac:dyDescent="0.25">
      <c r="A1607" s="21" t="s">
        <v>87</v>
      </c>
      <c r="B1607" s="13" t="s">
        <v>14</v>
      </c>
      <c r="C1607" s="5">
        <f>January!C1607+February!C1607+March!C1607+April!C1607+May!C1607+June!C1607+July!C1607+August!C1607+September!C1607+October!C1607+November!C1607+December!C1607</f>
        <v>0</v>
      </c>
      <c r="D1607" s="5">
        <f>January!D1607+February!D1607+March!D1607+April!D1607+May!D1607+June!D1607+July!D1607+August!D1607+September!D1607+October!D1607+November!D1607+December!D1607</f>
        <v>0</v>
      </c>
      <c r="E1607" s="5">
        <f>January!E1607+February!E1607+March!E1607+April!E1607+May!E1607+June!E1607+July!E1607+August!E1607+September!E1607+October!E1607+November!E1607+December!E1607</f>
        <v>0</v>
      </c>
      <c r="F1607" s="5">
        <f>January!F1607+February!F1607+March!F1607+April!F1607+May!F1607+June!F1607+July!F1607+August!F1607+September!F1607+October!F1607+November!F1607+December!F1607</f>
        <v>0</v>
      </c>
      <c r="G1607" s="5">
        <f>January!G1607+February!G1607+March!G1607+April!G1607+May!G1607+June!G1607+July!G1607+August!G1607+September!G1607+October!G1607+November!G1607+December!G1607</f>
        <v>0</v>
      </c>
    </row>
    <row r="1608" spans="1:7" ht="30" customHeight="1" x14ac:dyDescent="0.25">
      <c r="A1608" s="22" t="s">
        <v>87</v>
      </c>
      <c r="B1608" s="14" t="s">
        <v>15</v>
      </c>
      <c r="C1608" s="6">
        <f>January!C1608+February!C1608+March!C1608+April!C1608+May!C1608+June!C1608+July!C1608+August!C1608+September!C1608+October!C1608+November!C1608+December!C1608</f>
        <v>0</v>
      </c>
      <c r="D1608" s="6">
        <f>January!D1608+February!D1608+March!D1608+April!D1608+May!D1608+June!D1608+July!D1608+August!D1608+September!D1608+October!D1608+November!D1608+December!D1608</f>
        <v>0</v>
      </c>
      <c r="E1608" s="6">
        <f>January!E1608+February!E1608+March!E1608+April!E1608+May!E1608+June!E1608+July!E1608+August!E1608+September!E1608+October!E1608+November!E1608+December!E1608</f>
        <v>0</v>
      </c>
      <c r="F1608" s="6">
        <f>January!F1608+February!F1608+March!F1608+April!F1608+May!F1608+June!F1608+July!F1608+August!F1608+September!F1608+October!F1608+November!F1608+December!F1608</f>
        <v>0</v>
      </c>
      <c r="G1608" s="6">
        <f>January!G1608+February!G1608+March!G1608+April!G1608+May!G1608+June!G1608+July!G1608+August!G1608+September!G1608+October!G1608+November!G1608+December!G1608</f>
        <v>0</v>
      </c>
    </row>
    <row r="1609" spans="1:7" ht="30" customHeight="1" x14ac:dyDescent="0.25">
      <c r="A1609" s="21" t="s">
        <v>87</v>
      </c>
      <c r="B1609" s="13" t="s">
        <v>16</v>
      </c>
      <c r="C1609" s="5">
        <f>January!C1609+February!C1609+March!C1609+April!C1609+May!C1609+June!C1609+July!C1609+August!C1609+September!C1609+October!C1609+November!C1609+December!C1609</f>
        <v>0</v>
      </c>
      <c r="D1609" s="5">
        <f>January!D1609+February!D1609+March!D1609+April!D1609+May!D1609+June!D1609+July!D1609+August!D1609+September!D1609+October!D1609+November!D1609+December!D1609</f>
        <v>0</v>
      </c>
      <c r="E1609" s="5">
        <f>January!E1609+February!E1609+March!E1609+April!E1609+May!E1609+June!E1609+July!E1609+August!E1609+September!E1609+October!E1609+November!E1609+December!E1609</f>
        <v>0</v>
      </c>
      <c r="F1609" s="5">
        <f>January!F1609+February!F1609+March!F1609+April!F1609+May!F1609+June!F1609+July!F1609+August!F1609+September!F1609+October!F1609+November!F1609+December!F1609</f>
        <v>0</v>
      </c>
      <c r="G1609" s="5">
        <f>January!G1609+February!G1609+March!G1609+April!G1609+May!G1609+June!G1609+July!G1609+August!G1609+September!G1609+October!G1609+November!G1609+December!G1609</f>
        <v>0</v>
      </c>
    </row>
    <row r="1610" spans="1:7" ht="30" customHeight="1" x14ac:dyDescent="0.25">
      <c r="A1610" s="22" t="s">
        <v>87</v>
      </c>
      <c r="B1610" s="14" t="s">
        <v>17</v>
      </c>
      <c r="C1610" s="6">
        <f>January!C1610+February!C1610+March!C1610+April!C1610+May!C1610+June!C1610+July!C1610+August!C1610+September!C1610+October!C1610+November!C1610+December!C1610</f>
        <v>0</v>
      </c>
      <c r="D1610" s="6">
        <f>January!D1610+February!D1610+March!D1610+April!D1610+May!D1610+June!D1610+July!D1610+August!D1610+September!D1610+October!D1610+November!D1610+December!D1610</f>
        <v>0</v>
      </c>
      <c r="E1610" s="6">
        <f>January!E1610+February!E1610+March!E1610+April!E1610+May!E1610+June!E1610+July!E1610+August!E1610+September!E1610+October!E1610+November!E1610+December!E1610</f>
        <v>0</v>
      </c>
      <c r="F1610" s="6">
        <f>January!F1610+February!F1610+March!F1610+April!F1610+May!F1610+June!F1610+July!F1610+August!F1610+September!F1610+October!F1610+November!F1610+December!F1610</f>
        <v>0</v>
      </c>
      <c r="G1610" s="6">
        <f>January!G1610+February!G1610+March!G1610+April!G1610+May!G1610+June!G1610+July!G1610+August!G1610+September!G1610+October!G1610+November!G1610+December!G1610</f>
        <v>0</v>
      </c>
    </row>
    <row r="1611" spans="1:7" ht="30" customHeight="1" x14ac:dyDescent="0.25">
      <c r="A1611" s="21" t="s">
        <v>87</v>
      </c>
      <c r="B1611" s="13" t="s">
        <v>18</v>
      </c>
      <c r="C1611" s="5">
        <f>January!C1611+February!C1611+March!C1611+April!C1611+May!C1611+June!C1611+July!C1611+August!C1611+September!C1611+October!C1611+November!C1611+December!C1611</f>
        <v>0</v>
      </c>
      <c r="D1611" s="5">
        <f>January!D1611+February!D1611+March!D1611+April!D1611+May!D1611+June!D1611+July!D1611+August!D1611+September!D1611+October!D1611+November!D1611+December!D1611</f>
        <v>0</v>
      </c>
      <c r="E1611" s="5">
        <f>January!E1611+February!E1611+March!E1611+April!E1611+May!E1611+June!E1611+July!E1611+August!E1611+September!E1611+October!E1611+November!E1611+December!E1611</f>
        <v>0</v>
      </c>
      <c r="F1611" s="5">
        <f>January!F1611+February!F1611+March!F1611+April!F1611+May!F1611+June!F1611+July!F1611+August!F1611+September!F1611+October!F1611+November!F1611+December!F1611</f>
        <v>0</v>
      </c>
      <c r="G1611" s="5">
        <f>January!G1611+February!G1611+March!G1611+April!G1611+May!G1611+June!G1611+July!G1611+August!G1611+September!G1611+October!G1611+November!G1611+December!G1611</f>
        <v>0</v>
      </c>
    </row>
    <row r="1612" spans="1:7" ht="30" customHeight="1" x14ac:dyDescent="0.25">
      <c r="A1612" s="22" t="s">
        <v>87</v>
      </c>
      <c r="B1612" s="14" t="s">
        <v>19</v>
      </c>
      <c r="C1612" s="6">
        <f>January!C1612+February!C1612+March!C1612+April!C1612+May!C1612+June!C1612+July!C1612+August!C1612+September!C1612+October!C1612+November!C1612+December!C1612</f>
        <v>0</v>
      </c>
      <c r="D1612" s="6">
        <f>January!D1612+February!D1612+March!D1612+April!D1612+May!D1612+June!D1612+July!D1612+August!D1612+September!D1612+October!D1612+November!D1612+December!D1612</f>
        <v>0</v>
      </c>
      <c r="E1612" s="6">
        <f>January!E1612+February!E1612+March!E1612+April!E1612+May!E1612+June!E1612+July!E1612+August!E1612+September!E1612+October!E1612+November!E1612+December!E1612</f>
        <v>0</v>
      </c>
      <c r="F1612" s="6">
        <f>January!F1612+February!F1612+March!F1612+April!F1612+May!F1612+June!F1612+July!F1612+August!F1612+September!F1612+October!F1612+November!F1612+December!F1612</f>
        <v>0</v>
      </c>
      <c r="G1612" s="6">
        <f>January!G1612+February!G1612+March!G1612+April!G1612+May!G1612+June!G1612+July!G1612+August!G1612+September!G1612+October!G1612+November!G1612+December!G1612</f>
        <v>0</v>
      </c>
    </row>
    <row r="1613" spans="1:7" ht="30" customHeight="1" x14ac:dyDescent="0.25">
      <c r="A1613" s="21" t="s">
        <v>87</v>
      </c>
      <c r="B1613" s="13" t="s">
        <v>20</v>
      </c>
      <c r="C1613" s="5">
        <f>January!C1613+February!C1613+March!C1613+April!C1613+May!C1613+June!C1613+July!C1613+August!C1613+September!C1613+October!C1613+November!C1613+December!C1613</f>
        <v>0</v>
      </c>
      <c r="D1613" s="5">
        <f>January!D1613+February!D1613+March!D1613+April!D1613+May!D1613+June!D1613+July!D1613+August!D1613+September!D1613+October!D1613+November!D1613+December!D1613</f>
        <v>0</v>
      </c>
      <c r="E1613" s="5">
        <f>January!E1613+February!E1613+March!E1613+April!E1613+May!E1613+June!E1613+July!E1613+August!E1613+September!E1613+October!E1613+November!E1613+December!E1613</f>
        <v>0</v>
      </c>
      <c r="F1613" s="5">
        <f>January!F1613+February!F1613+March!F1613+April!F1613+May!F1613+June!F1613+July!F1613+August!F1613+September!F1613+October!F1613+November!F1613+December!F1613</f>
        <v>0</v>
      </c>
      <c r="G1613" s="5">
        <f>January!G1613+February!G1613+March!G1613+April!G1613+May!G1613+June!G1613+July!G1613+August!G1613+September!G1613+October!G1613+November!G1613+December!G1613</f>
        <v>0</v>
      </c>
    </row>
    <row r="1614" spans="1:7" ht="30" customHeight="1" x14ac:dyDescent="0.25">
      <c r="A1614" s="22" t="s">
        <v>87</v>
      </c>
      <c r="B1614" s="14" t="s">
        <v>21</v>
      </c>
      <c r="C1614" s="6">
        <f>January!C1614+February!C1614+March!C1614+April!C1614+May!C1614+June!C1614+July!C1614+August!C1614+September!C1614+October!C1614+November!C1614+December!C1614</f>
        <v>0</v>
      </c>
      <c r="D1614" s="6">
        <f>January!D1614+February!D1614+March!D1614+April!D1614+May!D1614+June!D1614+July!D1614+August!D1614+September!D1614+October!D1614+November!D1614+December!D1614</f>
        <v>0</v>
      </c>
      <c r="E1614" s="6">
        <f>January!E1614+February!E1614+March!E1614+April!E1614+May!E1614+June!E1614+July!E1614+August!E1614+September!E1614+October!E1614+November!E1614+December!E1614</f>
        <v>0</v>
      </c>
      <c r="F1614" s="6">
        <f>January!F1614+February!F1614+March!F1614+April!F1614+May!F1614+June!F1614+July!F1614+August!F1614+September!F1614+October!F1614+November!F1614+December!F1614</f>
        <v>0</v>
      </c>
      <c r="G1614" s="6">
        <f>January!G1614+February!G1614+March!G1614+April!G1614+May!G1614+June!G1614+July!G1614+August!G1614+September!G1614+October!G1614+November!G1614+December!G1614</f>
        <v>0</v>
      </c>
    </row>
    <row r="1615" spans="1:7" ht="30" customHeight="1" x14ac:dyDescent="0.25">
      <c r="A1615" s="21" t="s">
        <v>87</v>
      </c>
      <c r="B1615" s="13" t="s">
        <v>22</v>
      </c>
      <c r="C1615" s="5">
        <f>January!C1615+February!C1615+March!C1615+April!C1615+May!C1615+June!C1615+July!C1615+August!C1615+September!C1615+October!C1615+November!C1615+December!C1615</f>
        <v>0</v>
      </c>
      <c r="D1615" s="5">
        <f>January!D1615+February!D1615+March!D1615+April!D1615+May!D1615+June!D1615+July!D1615+August!D1615+September!D1615+October!D1615+November!D1615+December!D1615</f>
        <v>0</v>
      </c>
      <c r="E1615" s="5">
        <f>January!E1615+February!E1615+March!E1615+April!E1615+May!E1615+June!E1615+July!E1615+August!E1615+September!E1615+October!E1615+November!E1615+December!E1615</f>
        <v>0</v>
      </c>
      <c r="F1615" s="5">
        <f>January!F1615+February!F1615+March!F1615+April!F1615+May!F1615+June!F1615+July!F1615+August!F1615+September!F1615+October!F1615+November!F1615+December!F1615</f>
        <v>0</v>
      </c>
      <c r="G1615" s="5">
        <f>January!G1615+February!G1615+March!G1615+April!G1615+May!G1615+June!G1615+July!G1615+August!G1615+September!G1615+October!G1615+November!G1615+December!G1615</f>
        <v>0</v>
      </c>
    </row>
    <row r="1616" spans="1:7" ht="30" customHeight="1" x14ac:dyDescent="0.25">
      <c r="A1616" s="22" t="s">
        <v>87</v>
      </c>
      <c r="B1616" s="14" t="s">
        <v>23</v>
      </c>
      <c r="C1616" s="6">
        <f>January!C1616+February!C1616+March!C1616+April!C1616+May!C1616+June!C1616+July!C1616+August!C1616+September!C1616+October!C1616+November!C1616+December!C1616</f>
        <v>0</v>
      </c>
      <c r="D1616" s="6">
        <f>January!D1616+February!D1616+March!D1616+April!D1616+May!D1616+June!D1616+July!D1616+August!D1616+September!D1616+October!D1616+November!D1616+December!D1616</f>
        <v>0</v>
      </c>
      <c r="E1616" s="6">
        <f>January!E1616+February!E1616+March!E1616+April!E1616+May!E1616+June!E1616+July!E1616+August!E1616+September!E1616+October!E1616+November!E1616+December!E1616</f>
        <v>0</v>
      </c>
      <c r="F1616" s="6">
        <f>January!F1616+February!F1616+March!F1616+April!F1616+May!F1616+June!F1616+July!F1616+August!F1616+September!F1616+October!F1616+November!F1616+December!F1616</f>
        <v>0</v>
      </c>
      <c r="G1616" s="6">
        <f>January!G1616+February!G1616+March!G1616+April!G1616+May!G1616+June!G1616+July!G1616+August!G1616+September!G1616+October!G1616+November!G1616+December!G1616</f>
        <v>0</v>
      </c>
    </row>
    <row r="1617" spans="1:7" ht="30" customHeight="1" x14ac:dyDescent="0.25">
      <c r="A1617" s="21" t="s">
        <v>87</v>
      </c>
      <c r="B1617" s="13" t="s">
        <v>24</v>
      </c>
      <c r="C1617" s="5">
        <f>January!C1617+February!C1617+March!C1617+April!C1617+May!C1617+June!C1617+July!C1617+August!C1617+September!C1617+October!C1617+November!C1617+December!C1617</f>
        <v>0</v>
      </c>
      <c r="D1617" s="5">
        <f>January!D1617+February!D1617+March!D1617+April!D1617+May!D1617+June!D1617+July!D1617+August!D1617+September!D1617+October!D1617+November!D1617+December!D1617</f>
        <v>0</v>
      </c>
      <c r="E1617" s="5">
        <f>January!E1617+February!E1617+March!E1617+April!E1617+May!E1617+June!E1617+July!E1617+August!E1617+September!E1617+October!E1617+November!E1617+December!E1617</f>
        <v>0</v>
      </c>
      <c r="F1617" s="5">
        <f>January!F1617+February!F1617+March!F1617+April!F1617+May!F1617+June!F1617+July!F1617+August!F1617+September!F1617+October!F1617+November!F1617+December!F1617</f>
        <v>0</v>
      </c>
      <c r="G1617" s="5">
        <f>January!G1617+February!G1617+March!G1617+April!G1617+May!G1617+June!G1617+July!G1617+August!G1617+September!G1617+October!G1617+November!G1617+December!G1617</f>
        <v>0</v>
      </c>
    </row>
    <row r="1618" spans="1:7" ht="30" customHeight="1" x14ac:dyDescent="0.25">
      <c r="A1618" s="22" t="s">
        <v>87</v>
      </c>
      <c r="B1618" s="14" t="s">
        <v>25</v>
      </c>
      <c r="C1618" s="6">
        <f>January!C1618+February!C1618+March!C1618+April!C1618+May!C1618+June!C1618+July!C1618+August!C1618+September!C1618+October!C1618+November!C1618+December!C1618</f>
        <v>0</v>
      </c>
      <c r="D1618" s="6">
        <f>January!D1618+February!D1618+March!D1618+April!D1618+May!D1618+June!D1618+July!D1618+August!D1618+September!D1618+October!D1618+November!D1618+December!D1618</f>
        <v>0</v>
      </c>
      <c r="E1618" s="6">
        <f>January!E1618+February!E1618+March!E1618+April!E1618+May!E1618+June!E1618+July!E1618+August!E1618+September!E1618+October!E1618+November!E1618+December!E1618</f>
        <v>0</v>
      </c>
      <c r="F1618" s="6">
        <f>January!F1618+February!F1618+March!F1618+April!F1618+May!F1618+June!F1618+July!F1618+August!F1618+September!F1618+October!F1618+November!F1618+December!F1618</f>
        <v>0</v>
      </c>
      <c r="G1618" s="6">
        <f>January!G1618+February!G1618+March!G1618+April!G1618+May!G1618+June!G1618+July!G1618+August!G1618+September!G1618+October!G1618+November!G1618+December!G1618</f>
        <v>0</v>
      </c>
    </row>
    <row r="1619" spans="1:7" ht="30" customHeight="1" x14ac:dyDescent="0.25">
      <c r="A1619" s="21" t="s">
        <v>87</v>
      </c>
      <c r="B1619" s="13" t="s">
        <v>26</v>
      </c>
      <c r="C1619" s="5">
        <f>January!C1619+February!C1619+March!C1619+April!C1619+May!C1619+June!C1619+July!C1619+August!C1619+September!C1619+October!C1619+November!C1619+December!C1619</f>
        <v>0</v>
      </c>
      <c r="D1619" s="5">
        <f>January!D1619+February!D1619+March!D1619+April!D1619+May!D1619+June!D1619+July!D1619+August!D1619+September!D1619+October!D1619+November!D1619+December!D1619</f>
        <v>0</v>
      </c>
      <c r="E1619" s="5">
        <f>January!E1619+February!E1619+March!E1619+April!E1619+May!E1619+June!E1619+July!E1619+August!E1619+September!E1619+October!E1619+November!E1619+December!E1619</f>
        <v>0</v>
      </c>
      <c r="F1619" s="5">
        <f>January!F1619+February!F1619+March!F1619+April!F1619+May!F1619+June!F1619+July!F1619+August!F1619+September!F1619+October!F1619+November!F1619+December!F1619</f>
        <v>0</v>
      </c>
      <c r="G1619" s="5">
        <f>January!G1619+February!G1619+March!G1619+April!G1619+May!G1619+June!G1619+July!G1619+August!G1619+September!G1619+October!G1619+November!G1619+December!G1619</f>
        <v>0</v>
      </c>
    </row>
    <row r="1620" spans="1:7" ht="30" customHeight="1" x14ac:dyDescent="0.25">
      <c r="A1620" s="22" t="s">
        <v>87</v>
      </c>
      <c r="B1620" s="14" t="s">
        <v>27</v>
      </c>
      <c r="C1620" s="6">
        <f>January!C1620+February!C1620+March!C1620+April!C1620+May!C1620+June!C1620+July!C1620+August!C1620+September!C1620+October!C1620+November!C1620+December!C1620</f>
        <v>0</v>
      </c>
      <c r="D1620" s="6">
        <f>January!D1620+February!D1620+March!D1620+April!D1620+May!D1620+June!D1620+July!D1620+August!D1620+September!D1620+October!D1620+November!D1620+December!D1620</f>
        <v>0</v>
      </c>
      <c r="E1620" s="6">
        <f>January!E1620+February!E1620+March!E1620+April!E1620+May!E1620+June!E1620+July!E1620+August!E1620+September!E1620+October!E1620+November!E1620+December!E1620</f>
        <v>0</v>
      </c>
      <c r="F1620" s="6">
        <f>January!F1620+February!F1620+March!F1620+April!F1620+May!F1620+June!F1620+July!F1620+August!F1620+September!F1620+October!F1620+November!F1620+December!F1620</f>
        <v>0</v>
      </c>
      <c r="G1620" s="6">
        <f>January!G1620+February!G1620+March!G1620+April!G1620+May!G1620+June!G1620+July!G1620+August!G1620+September!G1620+October!G1620+November!G1620+December!G1620</f>
        <v>0</v>
      </c>
    </row>
    <row r="1621" spans="1:7" ht="30" customHeight="1" x14ac:dyDescent="0.25">
      <c r="A1621" s="21" t="s">
        <v>87</v>
      </c>
      <c r="B1621" s="13" t="s">
        <v>28</v>
      </c>
      <c r="C1621" s="5">
        <f>January!C1621+February!C1621+March!C1621+April!C1621+May!C1621+June!C1621+July!C1621+August!C1621+September!C1621+October!C1621+November!C1621+December!C1621</f>
        <v>0</v>
      </c>
      <c r="D1621" s="5">
        <f>January!D1621+February!D1621+March!D1621+April!D1621+May!D1621+June!D1621+July!D1621+August!D1621+September!D1621+October!D1621+November!D1621+December!D1621</f>
        <v>0</v>
      </c>
      <c r="E1621" s="5">
        <f>January!E1621+February!E1621+March!E1621+April!E1621+May!E1621+June!E1621+July!E1621+August!E1621+September!E1621+October!E1621+November!E1621+December!E1621</f>
        <v>0</v>
      </c>
      <c r="F1621" s="5">
        <f>January!F1621+February!F1621+March!F1621+April!F1621+May!F1621+June!F1621+July!F1621+August!F1621+September!F1621+October!F1621+November!F1621+December!F1621</f>
        <v>0</v>
      </c>
      <c r="G1621" s="5">
        <f>January!G1621+February!G1621+March!G1621+April!G1621+May!G1621+June!G1621+July!G1621+August!G1621+September!G1621+October!G1621+November!G1621+December!G1621</f>
        <v>0</v>
      </c>
    </row>
    <row r="1622" spans="1:7" ht="30" customHeight="1" x14ac:dyDescent="0.25">
      <c r="A1622" s="22" t="s">
        <v>87</v>
      </c>
      <c r="B1622" s="14" t="s">
        <v>29</v>
      </c>
      <c r="C1622" s="6">
        <f>January!C1622+February!C1622+March!C1622+April!C1622+May!C1622+June!C1622+July!C1622+August!C1622+September!C1622+October!C1622+November!C1622+December!C1622</f>
        <v>0</v>
      </c>
      <c r="D1622" s="6">
        <f>January!D1622+February!D1622+March!D1622+April!D1622+May!D1622+June!D1622+July!D1622+August!D1622+September!D1622+October!D1622+November!D1622+December!D1622</f>
        <v>0</v>
      </c>
      <c r="E1622" s="6">
        <f>January!E1622+February!E1622+March!E1622+April!E1622+May!E1622+June!E1622+July!E1622+August!E1622+September!E1622+October!E1622+November!E1622+December!E1622</f>
        <v>0</v>
      </c>
      <c r="F1622" s="6">
        <f>January!F1622+February!F1622+March!F1622+April!F1622+May!F1622+June!F1622+July!F1622+August!F1622+September!F1622+October!F1622+November!F1622+December!F1622</f>
        <v>0</v>
      </c>
      <c r="G1622" s="6">
        <f>January!G1622+February!G1622+March!G1622+April!G1622+May!G1622+June!G1622+July!G1622+August!G1622+September!G1622+October!G1622+November!G1622+December!G1622</f>
        <v>0</v>
      </c>
    </row>
    <row r="1623" spans="1:7" ht="30" customHeight="1" x14ac:dyDescent="0.25">
      <c r="A1623" s="21" t="s">
        <v>87</v>
      </c>
      <c r="B1623" s="13" t="s">
        <v>30</v>
      </c>
      <c r="C1623" s="5">
        <f>January!C1623+February!C1623+March!C1623+April!C1623+May!C1623+June!C1623+July!C1623+August!C1623+September!C1623+October!C1623+November!C1623+December!C1623</f>
        <v>0</v>
      </c>
      <c r="D1623" s="5">
        <f>January!D1623+February!D1623+March!D1623+April!D1623+May!D1623+June!D1623+July!D1623+August!D1623+September!D1623+October!D1623+November!D1623+December!D1623</f>
        <v>0</v>
      </c>
      <c r="E1623" s="5">
        <f>January!E1623+February!E1623+March!E1623+April!E1623+May!E1623+June!E1623+July!E1623+August!E1623+September!E1623+October!E1623+November!E1623+December!E1623</f>
        <v>0</v>
      </c>
      <c r="F1623" s="5">
        <f>January!F1623+February!F1623+March!F1623+April!F1623+May!F1623+June!F1623+July!F1623+August!F1623+September!F1623+October!F1623+November!F1623+December!F1623</f>
        <v>0</v>
      </c>
      <c r="G1623" s="5">
        <f>January!G1623+February!G1623+March!G1623+April!G1623+May!G1623+June!G1623+July!G1623+August!G1623+September!G1623+October!G1623+November!G1623+December!G1623</f>
        <v>0</v>
      </c>
    </row>
    <row r="1624" spans="1:7" ht="30" customHeight="1" x14ac:dyDescent="0.25">
      <c r="A1624" s="22" t="s">
        <v>87</v>
      </c>
      <c r="B1624" s="14" t="s">
        <v>31</v>
      </c>
      <c r="C1624" s="6">
        <f>January!C1624+February!C1624+March!C1624+April!C1624+May!C1624+June!C1624+July!C1624+August!C1624+September!C1624+October!C1624+November!C1624+December!C1624</f>
        <v>0</v>
      </c>
      <c r="D1624" s="6">
        <f>January!D1624+February!D1624+March!D1624+April!D1624+May!D1624+June!D1624+July!D1624+August!D1624+September!D1624+October!D1624+November!D1624+December!D1624</f>
        <v>0</v>
      </c>
      <c r="E1624" s="6">
        <f>January!E1624+February!E1624+March!E1624+April!E1624+May!E1624+June!E1624+July!E1624+August!E1624+September!E1624+October!E1624+November!E1624+December!E1624</f>
        <v>0</v>
      </c>
      <c r="F1624" s="6">
        <f>January!F1624+February!F1624+March!F1624+April!F1624+May!F1624+June!F1624+July!F1624+August!F1624+September!F1624+October!F1624+November!F1624+December!F1624</f>
        <v>0</v>
      </c>
      <c r="G1624" s="6">
        <f>January!G1624+February!G1624+March!G1624+April!G1624+May!G1624+June!G1624+July!G1624+August!G1624+September!G1624+October!G1624+November!G1624+December!G1624</f>
        <v>0</v>
      </c>
    </row>
    <row r="1625" spans="1:7" ht="30" customHeight="1" x14ac:dyDescent="0.25">
      <c r="A1625" s="21" t="s">
        <v>87</v>
      </c>
      <c r="B1625" s="13" t="s">
        <v>32</v>
      </c>
      <c r="C1625" s="5">
        <f>January!C1625+February!C1625+March!C1625+April!C1625+May!C1625+June!C1625+July!C1625+August!C1625+September!C1625+October!C1625+November!C1625+December!C1625</f>
        <v>0</v>
      </c>
      <c r="D1625" s="5">
        <f>January!D1625+February!D1625+March!D1625+April!D1625+May!D1625+June!D1625+July!D1625+August!D1625+September!D1625+October!D1625+November!D1625+December!D1625</f>
        <v>0</v>
      </c>
      <c r="E1625" s="5">
        <f>January!E1625+February!E1625+March!E1625+April!E1625+May!E1625+June!E1625+July!E1625+August!E1625+September!E1625+October!E1625+November!E1625+December!E1625</f>
        <v>0</v>
      </c>
      <c r="F1625" s="5">
        <f>January!F1625+February!F1625+March!F1625+April!F1625+May!F1625+June!F1625+July!F1625+August!F1625+September!F1625+October!F1625+November!F1625+December!F1625</f>
        <v>0</v>
      </c>
      <c r="G1625" s="5">
        <f>January!G1625+February!G1625+March!G1625+April!G1625+May!G1625+June!G1625+July!G1625+August!G1625+September!G1625+October!G1625+November!G1625+December!G1625</f>
        <v>0</v>
      </c>
    </row>
    <row r="1626" spans="1:7" ht="30" customHeight="1" x14ac:dyDescent="0.25">
      <c r="A1626" s="22" t="s">
        <v>87</v>
      </c>
      <c r="B1626" s="14" t="s">
        <v>33</v>
      </c>
      <c r="C1626" s="6">
        <f>January!C1626+February!C1626+March!C1626+April!C1626+May!C1626+June!C1626+July!C1626+August!C1626+September!C1626+October!C1626+November!C1626+December!C1626</f>
        <v>0</v>
      </c>
      <c r="D1626" s="6">
        <f>January!D1626+February!D1626+March!D1626+April!D1626+May!D1626+June!D1626+July!D1626+August!D1626+September!D1626+October!D1626+November!D1626+December!D1626</f>
        <v>0</v>
      </c>
      <c r="E1626" s="6">
        <f>January!E1626+February!E1626+March!E1626+April!E1626+May!E1626+June!E1626+July!E1626+August!E1626+September!E1626+October!E1626+November!E1626+December!E1626</f>
        <v>0</v>
      </c>
      <c r="F1626" s="6">
        <f>January!F1626+February!F1626+March!F1626+April!F1626+May!F1626+June!F1626+July!F1626+August!F1626+September!F1626+October!F1626+November!F1626+December!F1626</f>
        <v>0</v>
      </c>
      <c r="G1626" s="6">
        <f>January!G1626+February!G1626+March!G1626+April!G1626+May!G1626+June!G1626+July!G1626+August!G1626+September!G1626+October!G1626+November!G1626+December!G1626</f>
        <v>0</v>
      </c>
    </row>
    <row r="1627" spans="1:7" ht="30" customHeight="1" x14ac:dyDescent="0.25">
      <c r="A1627" s="21" t="s">
        <v>87</v>
      </c>
      <c r="B1627" s="13" t="s">
        <v>34</v>
      </c>
      <c r="C1627" s="5">
        <f>January!C1627+February!C1627+March!C1627+April!C1627+May!C1627+June!C1627+July!C1627+August!C1627+September!C1627+October!C1627+November!C1627+December!C1627</f>
        <v>0</v>
      </c>
      <c r="D1627" s="5">
        <f>January!D1627+February!D1627+March!D1627+April!D1627+May!D1627+June!D1627+July!D1627+August!D1627+September!D1627+October!D1627+November!D1627+December!D1627</f>
        <v>0</v>
      </c>
      <c r="E1627" s="5">
        <f>January!E1627+February!E1627+March!E1627+April!E1627+May!E1627+June!E1627+July!E1627+August!E1627+September!E1627+October!E1627+November!E1627+December!E1627</f>
        <v>0</v>
      </c>
      <c r="F1627" s="5">
        <f>January!F1627+February!F1627+March!F1627+April!F1627+May!F1627+June!F1627+July!F1627+August!F1627+September!F1627+October!F1627+November!F1627+December!F1627</f>
        <v>0</v>
      </c>
      <c r="G1627" s="5">
        <f>January!G1627+February!G1627+March!G1627+April!G1627+May!G1627+June!G1627+July!G1627+August!G1627+September!G1627+October!G1627+November!G1627+December!G1627</f>
        <v>0</v>
      </c>
    </row>
    <row r="1628" spans="1:7" ht="30" customHeight="1" x14ac:dyDescent="0.25">
      <c r="A1628" s="22" t="s">
        <v>87</v>
      </c>
      <c r="B1628" s="14" t="s">
        <v>35</v>
      </c>
      <c r="C1628" s="6">
        <f>January!C1628+February!C1628+March!C1628+April!C1628+May!C1628+June!C1628+July!C1628+August!C1628+September!C1628+October!C1628+November!C1628+December!C1628</f>
        <v>1</v>
      </c>
      <c r="D1628" s="6">
        <f>January!D1628+February!D1628+March!D1628+April!D1628+May!D1628+June!D1628+July!D1628+August!D1628+September!D1628+October!D1628+November!D1628+December!D1628</f>
        <v>0</v>
      </c>
      <c r="E1628" s="6">
        <f>January!E1628+February!E1628+March!E1628+April!E1628+May!E1628+June!E1628+July!E1628+August!E1628+September!E1628+October!E1628+November!E1628+December!E1628</f>
        <v>1</v>
      </c>
      <c r="F1628" s="6">
        <f>January!F1628+February!F1628+March!F1628+April!F1628+May!F1628+June!F1628+July!F1628+August!F1628+September!F1628+October!F1628+November!F1628+December!F1628</f>
        <v>0</v>
      </c>
      <c r="G1628" s="6">
        <f>January!G1628+February!G1628+March!G1628+April!G1628+May!G1628+June!G1628+July!G1628+August!G1628+September!G1628+October!G1628+November!G1628+December!G1628</f>
        <v>0</v>
      </c>
    </row>
    <row r="1629" spans="1:7" ht="30" customHeight="1" x14ac:dyDescent="0.25">
      <c r="A1629" s="21" t="s">
        <v>87</v>
      </c>
      <c r="B1629" s="13" t="s">
        <v>36</v>
      </c>
      <c r="C1629" s="5">
        <f>January!C1629+February!C1629+March!C1629+April!C1629+May!C1629+June!C1629+July!C1629+August!C1629+September!C1629+October!C1629+November!C1629+December!C1629</f>
        <v>0</v>
      </c>
      <c r="D1629" s="5">
        <f>January!D1629+February!D1629+March!D1629+April!D1629+May!D1629+June!D1629+July!D1629+August!D1629+September!D1629+October!D1629+November!D1629+December!D1629</f>
        <v>0</v>
      </c>
      <c r="E1629" s="5">
        <f>January!E1629+February!E1629+March!E1629+April!E1629+May!E1629+June!E1629+July!E1629+August!E1629+September!E1629+October!E1629+November!E1629+December!E1629</f>
        <v>0</v>
      </c>
      <c r="F1629" s="5">
        <f>January!F1629+February!F1629+March!F1629+April!F1629+May!F1629+June!F1629+July!F1629+August!F1629+September!F1629+October!F1629+November!F1629+December!F1629</f>
        <v>0</v>
      </c>
      <c r="G1629" s="5">
        <f>January!G1629+February!G1629+March!G1629+April!G1629+May!G1629+June!G1629+July!G1629+August!G1629+September!G1629+October!G1629+November!G1629+December!G1629</f>
        <v>0</v>
      </c>
    </row>
    <row r="1630" spans="1:7" ht="30" customHeight="1" x14ac:dyDescent="0.25">
      <c r="A1630" s="22" t="s">
        <v>87</v>
      </c>
      <c r="B1630" s="14" t="s">
        <v>37</v>
      </c>
      <c r="C1630" s="6">
        <f>January!C1630+February!C1630+March!C1630+April!C1630+May!C1630+June!C1630+July!C1630+August!C1630+September!C1630+October!C1630+November!C1630+December!C1630</f>
        <v>0</v>
      </c>
      <c r="D1630" s="6">
        <f>January!D1630+February!D1630+March!D1630+April!D1630+May!D1630+June!D1630+July!D1630+August!D1630+September!D1630+October!D1630+November!D1630+December!D1630</f>
        <v>0</v>
      </c>
      <c r="E1630" s="6">
        <f>January!E1630+February!E1630+March!E1630+April!E1630+May!E1630+June!E1630+July!E1630+August!E1630+September!E1630+October!E1630+November!E1630+December!E1630</f>
        <v>0</v>
      </c>
      <c r="F1630" s="6">
        <f>January!F1630+February!F1630+March!F1630+April!F1630+May!F1630+June!F1630+July!F1630+August!F1630+September!F1630+October!F1630+November!F1630+December!F1630</f>
        <v>0</v>
      </c>
      <c r="G1630" s="6">
        <f>January!G1630+February!G1630+March!G1630+April!G1630+May!G1630+June!G1630+July!G1630+August!G1630+September!G1630+October!G1630+November!G1630+December!G1630</f>
        <v>0</v>
      </c>
    </row>
    <row r="1631" spans="1:7" ht="30" customHeight="1" x14ac:dyDescent="0.25">
      <c r="A1631" s="21" t="s">
        <v>87</v>
      </c>
      <c r="B1631" s="13" t="s">
        <v>38</v>
      </c>
      <c r="C1631" s="5">
        <f>January!C1631+February!C1631+March!C1631+April!C1631+May!C1631+June!C1631+July!C1631+August!C1631+September!C1631+October!C1631+November!C1631+December!C1631</f>
        <v>0</v>
      </c>
      <c r="D1631" s="5">
        <f>January!D1631+February!D1631+March!D1631+April!D1631+May!D1631+June!D1631+July!D1631+August!D1631+September!D1631+October!D1631+November!D1631+December!D1631</f>
        <v>0</v>
      </c>
      <c r="E1631" s="5">
        <f>January!E1631+February!E1631+March!E1631+April!E1631+May!E1631+June!E1631+July!E1631+August!E1631+September!E1631+October!E1631+November!E1631+December!E1631</f>
        <v>0</v>
      </c>
      <c r="F1631" s="5">
        <f>January!F1631+February!F1631+March!F1631+April!F1631+May!F1631+June!F1631+July!F1631+August!F1631+September!F1631+October!F1631+November!F1631+December!F1631</f>
        <v>0</v>
      </c>
      <c r="G1631" s="5">
        <f>January!G1631+February!G1631+March!G1631+April!G1631+May!G1631+June!G1631+July!G1631+August!G1631+September!G1631+October!G1631+November!G1631+December!G1631</f>
        <v>0</v>
      </c>
    </row>
    <row r="1632" spans="1:7" ht="30" customHeight="1" x14ac:dyDescent="0.25">
      <c r="A1632" s="22" t="s">
        <v>87</v>
      </c>
      <c r="B1632" s="14" t="s">
        <v>39</v>
      </c>
      <c r="C1632" s="6">
        <f>January!C1632+February!C1632+March!C1632+April!C1632+May!C1632+June!C1632+July!C1632+August!C1632+September!C1632+October!C1632+November!C1632+December!C1632</f>
        <v>0</v>
      </c>
      <c r="D1632" s="6">
        <f>January!D1632+February!D1632+March!D1632+April!D1632+May!D1632+June!D1632+July!D1632+August!D1632+September!D1632+October!D1632+November!D1632+December!D1632</f>
        <v>0</v>
      </c>
      <c r="E1632" s="6">
        <f>January!E1632+February!E1632+March!E1632+April!E1632+May!E1632+June!E1632+July!E1632+August!E1632+September!E1632+October!E1632+November!E1632+December!E1632</f>
        <v>0</v>
      </c>
      <c r="F1632" s="6">
        <f>January!F1632+February!F1632+March!F1632+April!F1632+May!F1632+June!F1632+July!F1632+August!F1632+September!F1632+October!F1632+November!F1632+December!F1632</f>
        <v>0</v>
      </c>
      <c r="G1632" s="6">
        <f>January!G1632+February!G1632+March!G1632+April!G1632+May!G1632+June!G1632+July!G1632+August!G1632+September!G1632+October!G1632+November!G1632+December!G1632</f>
        <v>0</v>
      </c>
    </row>
    <row r="1633" spans="1:7" ht="30" customHeight="1" x14ac:dyDescent="0.25">
      <c r="A1633" s="21" t="s">
        <v>87</v>
      </c>
      <c r="B1633" s="13" t="s">
        <v>40</v>
      </c>
      <c r="C1633" s="5">
        <f>January!C1633+February!C1633+March!C1633+April!C1633+May!C1633+June!C1633+July!C1633+August!C1633+September!C1633+October!C1633+November!C1633+December!C1633</f>
        <v>0</v>
      </c>
      <c r="D1633" s="5">
        <f>January!D1633+February!D1633+March!D1633+April!D1633+May!D1633+June!D1633+July!D1633+August!D1633+September!D1633+October!D1633+November!D1633+December!D1633</f>
        <v>0</v>
      </c>
      <c r="E1633" s="5">
        <f>January!E1633+February!E1633+March!E1633+April!E1633+May!E1633+June!E1633+July!E1633+August!E1633+September!E1633+October!E1633+November!E1633+December!E1633</f>
        <v>0</v>
      </c>
      <c r="F1633" s="5">
        <f>January!F1633+February!F1633+March!F1633+April!F1633+May!F1633+June!F1633+July!F1633+August!F1633+September!F1633+October!F1633+November!F1633+December!F1633</f>
        <v>0</v>
      </c>
      <c r="G1633" s="5">
        <f>January!G1633+February!G1633+March!G1633+April!G1633+May!G1633+June!G1633+July!G1633+August!G1633+September!G1633+October!G1633+November!G1633+December!G1633</f>
        <v>0</v>
      </c>
    </row>
    <row r="1634" spans="1:7" ht="30" customHeight="1" x14ac:dyDescent="0.25">
      <c r="A1634" s="22" t="s">
        <v>87</v>
      </c>
      <c r="B1634" s="14" t="s">
        <v>41</v>
      </c>
      <c r="C1634" s="6">
        <f>January!C1634+February!C1634+March!C1634+April!C1634+May!C1634+June!C1634+July!C1634+August!C1634+September!C1634+October!C1634+November!C1634+December!C1634</f>
        <v>0</v>
      </c>
      <c r="D1634" s="6">
        <f>January!D1634+February!D1634+March!D1634+April!D1634+May!D1634+June!D1634+July!D1634+August!D1634+September!D1634+October!D1634+November!D1634+December!D1634</f>
        <v>0</v>
      </c>
      <c r="E1634" s="6">
        <f>January!E1634+February!E1634+March!E1634+April!E1634+May!E1634+June!E1634+July!E1634+August!E1634+September!E1634+October!E1634+November!E1634+December!E1634</f>
        <v>0</v>
      </c>
      <c r="F1634" s="6">
        <f>January!F1634+February!F1634+March!F1634+April!F1634+May!F1634+June!F1634+July!F1634+August!F1634+September!F1634+October!F1634+November!F1634+December!F1634</f>
        <v>0</v>
      </c>
      <c r="G1634" s="6">
        <f>January!G1634+February!G1634+March!G1634+April!G1634+May!G1634+June!G1634+July!G1634+August!G1634+September!G1634+October!G1634+November!G1634+December!G1634</f>
        <v>0</v>
      </c>
    </row>
    <row r="1635" spans="1:7" ht="30" customHeight="1" x14ac:dyDescent="0.25">
      <c r="A1635" s="21" t="s">
        <v>87</v>
      </c>
      <c r="B1635" s="13" t="s">
        <v>42</v>
      </c>
      <c r="C1635" s="5">
        <f>January!C1635+February!C1635+March!C1635+April!C1635+May!C1635+June!C1635+July!C1635+August!C1635+September!C1635+October!C1635+November!C1635+December!C1635</f>
        <v>0</v>
      </c>
      <c r="D1635" s="5">
        <f>January!D1635+February!D1635+March!D1635+April!D1635+May!D1635+June!D1635+July!D1635+August!D1635+September!D1635+October!D1635+November!D1635+December!D1635</f>
        <v>0</v>
      </c>
      <c r="E1635" s="5">
        <f>January!E1635+February!E1635+March!E1635+April!E1635+May!E1635+June!E1635+July!E1635+August!E1635+September!E1635+October!E1635+November!E1635+December!E1635</f>
        <v>0</v>
      </c>
      <c r="F1635" s="5">
        <f>January!F1635+February!F1635+March!F1635+April!F1635+May!F1635+June!F1635+July!F1635+August!F1635+September!F1635+October!F1635+November!F1635+December!F1635</f>
        <v>0</v>
      </c>
      <c r="G1635" s="5">
        <f>January!G1635+February!G1635+March!G1635+April!G1635+May!G1635+June!G1635+July!G1635+August!G1635+September!G1635+October!G1635+November!G1635+December!G1635</f>
        <v>0</v>
      </c>
    </row>
    <row r="1636" spans="1:7" ht="30" customHeight="1" x14ac:dyDescent="0.25">
      <c r="A1636" s="22" t="s">
        <v>87</v>
      </c>
      <c r="B1636" s="14" t="s">
        <v>43</v>
      </c>
      <c r="C1636" s="6">
        <f>January!C1636+February!C1636+March!C1636+April!C1636+May!C1636+June!C1636+July!C1636+August!C1636+September!C1636+October!C1636+November!C1636+December!C1636</f>
        <v>1174</v>
      </c>
      <c r="D1636" s="6">
        <f>January!D1636+February!D1636+March!D1636+April!D1636+May!D1636+June!D1636+July!D1636+August!D1636+September!D1636+October!D1636+November!D1636+December!D1636</f>
        <v>18</v>
      </c>
      <c r="E1636" s="6">
        <f>January!E1636+February!E1636+March!E1636+April!E1636+May!E1636+June!E1636+July!E1636+August!E1636+September!E1636+October!E1636+November!E1636+December!E1636</f>
        <v>1073</v>
      </c>
      <c r="F1636" s="6">
        <f>January!F1636+February!F1636+March!F1636+April!F1636+May!F1636+June!F1636+July!F1636+August!F1636+September!F1636+October!F1636+November!F1636+December!F1636</f>
        <v>83</v>
      </c>
      <c r="G1636" s="6">
        <f>January!G1636+February!G1636+March!G1636+April!G1636+May!G1636+June!G1636+July!G1636+August!G1636+September!G1636+October!G1636+November!G1636+December!G1636</f>
        <v>0</v>
      </c>
    </row>
    <row r="1637" spans="1:7" ht="30" customHeight="1" x14ac:dyDescent="0.25">
      <c r="A1637" s="21" t="s">
        <v>87</v>
      </c>
      <c r="B1637" s="13" t="s">
        <v>44</v>
      </c>
      <c r="C1637" s="5">
        <f>January!C1637+February!C1637+March!C1637+April!C1637+May!C1637+June!C1637+July!C1637+August!C1637+September!C1637+October!C1637+November!C1637+December!C1637</f>
        <v>0</v>
      </c>
      <c r="D1637" s="5">
        <f>January!D1637+February!D1637+March!D1637+April!D1637+May!D1637+June!D1637+July!D1637+August!D1637+September!D1637+October!D1637+November!D1637+December!D1637</f>
        <v>0</v>
      </c>
      <c r="E1637" s="5">
        <f>January!E1637+February!E1637+March!E1637+April!E1637+May!E1637+June!E1637+July!E1637+August!E1637+September!E1637+October!E1637+November!E1637+December!E1637</f>
        <v>0</v>
      </c>
      <c r="F1637" s="5">
        <f>January!F1637+February!F1637+March!F1637+April!F1637+May!F1637+June!F1637+July!F1637+August!F1637+September!F1637+October!F1637+November!F1637+December!F1637</f>
        <v>0</v>
      </c>
      <c r="G1637" s="5">
        <f>January!G1637+February!G1637+March!G1637+April!G1637+May!G1637+June!G1637+July!G1637+August!G1637+September!G1637+October!G1637+November!G1637+December!G1637</f>
        <v>0</v>
      </c>
    </row>
    <row r="1638" spans="1:7" ht="30" customHeight="1" x14ac:dyDescent="0.25">
      <c r="A1638" s="22" t="s">
        <v>87</v>
      </c>
      <c r="B1638" s="14" t="s">
        <v>45</v>
      </c>
      <c r="C1638" s="6">
        <f>January!C1638+February!C1638+March!C1638+April!C1638+May!C1638+June!C1638+July!C1638+August!C1638+September!C1638+October!C1638+November!C1638+December!C1638</f>
        <v>32</v>
      </c>
      <c r="D1638" s="6">
        <f>January!D1638+February!D1638+March!D1638+April!D1638+May!D1638+June!D1638+July!D1638+August!D1638+September!D1638+October!D1638+November!D1638+December!D1638</f>
        <v>4</v>
      </c>
      <c r="E1638" s="6">
        <f>January!E1638+February!E1638+March!E1638+April!E1638+May!E1638+June!E1638+July!E1638+August!E1638+September!E1638+October!E1638+November!E1638+December!E1638</f>
        <v>26</v>
      </c>
      <c r="F1638" s="6">
        <f>January!F1638+February!F1638+March!F1638+April!F1638+May!F1638+June!F1638+July!F1638+August!F1638+September!F1638+October!F1638+November!F1638+December!F1638</f>
        <v>2</v>
      </c>
      <c r="G1638" s="6">
        <f>January!G1638+February!G1638+March!G1638+April!G1638+May!G1638+June!G1638+July!G1638+August!G1638+September!G1638+October!G1638+November!G1638+December!G1638</f>
        <v>0</v>
      </c>
    </row>
    <row r="1639" spans="1:7" ht="30" customHeight="1" x14ac:dyDescent="0.25">
      <c r="A1639" s="21" t="s">
        <v>87</v>
      </c>
      <c r="B1639" s="13" t="s">
        <v>46</v>
      </c>
      <c r="C1639" s="5">
        <f>January!C1639+February!C1639+March!C1639+April!C1639+May!C1639+June!C1639+July!C1639+August!C1639+September!C1639+October!C1639+November!C1639+December!C1639</f>
        <v>0</v>
      </c>
      <c r="D1639" s="5">
        <f>January!D1639+February!D1639+March!D1639+April!D1639+May!D1639+June!D1639+July!D1639+August!D1639+September!D1639+October!D1639+November!D1639+December!D1639</f>
        <v>0</v>
      </c>
      <c r="E1639" s="5">
        <f>January!E1639+February!E1639+March!E1639+April!E1639+May!E1639+June!E1639+July!E1639+August!E1639+September!E1639+October!E1639+November!E1639+December!E1639</f>
        <v>0</v>
      </c>
      <c r="F1639" s="5">
        <f>January!F1639+February!F1639+March!F1639+April!F1639+May!F1639+June!F1639+July!F1639+August!F1639+September!F1639+October!F1639+November!F1639+December!F1639</f>
        <v>0</v>
      </c>
      <c r="G1639" s="5">
        <f>January!G1639+February!G1639+March!G1639+April!G1639+May!G1639+June!G1639+July!G1639+August!G1639+September!G1639+October!G1639+November!G1639+December!G1639</f>
        <v>0</v>
      </c>
    </row>
    <row r="1640" spans="1:7" ht="30" customHeight="1" x14ac:dyDescent="0.25">
      <c r="A1640" s="19" t="s">
        <v>88</v>
      </c>
      <c r="B1640" s="11" t="s">
        <v>8</v>
      </c>
      <c r="C1640" s="3">
        <f>January!C1640+February!C1640+March!C1640+April!C1640+May!C1640+June!C1640+July!C1640+August!C1640+September!C1640+October!C1640+November!C1640+December!C1640</f>
        <v>0</v>
      </c>
      <c r="D1640" s="3">
        <f>January!D1640+February!D1640+March!D1640+April!D1640+May!D1640+June!D1640+July!D1640+August!D1640+September!D1640+October!D1640+November!D1640+December!D1640</f>
        <v>0</v>
      </c>
      <c r="E1640" s="3">
        <f>January!E1640+February!E1640+March!E1640+April!E1640+May!E1640+June!E1640+July!E1640+August!E1640+September!E1640+October!E1640+November!E1640+December!E1640</f>
        <v>0</v>
      </c>
      <c r="F1640" s="3">
        <f>January!F1640+February!F1640+March!F1640+April!F1640+May!F1640+June!F1640+July!F1640+August!F1640+September!F1640+October!F1640+November!F1640+December!F1640</f>
        <v>0</v>
      </c>
      <c r="G1640" s="3">
        <f>January!G1640+February!G1640+March!G1640+April!G1640+May!G1640+June!G1640+July!G1640+August!G1640+September!G1640+October!G1640+November!G1640+December!G1640</f>
        <v>0</v>
      </c>
    </row>
    <row r="1641" spans="1:7" ht="30" customHeight="1" x14ac:dyDescent="0.25">
      <c r="A1641" s="20" t="s">
        <v>88</v>
      </c>
      <c r="B1641" s="12" t="s">
        <v>9</v>
      </c>
      <c r="C1641" s="4">
        <f>January!C1641+February!C1641+March!C1641+April!C1641+May!C1641+June!C1641+July!C1641+August!C1641+September!C1641+October!C1641+November!C1641+December!C1641</f>
        <v>0</v>
      </c>
      <c r="D1641" s="4">
        <f>January!D1641+February!D1641+March!D1641+April!D1641+May!D1641+June!D1641+July!D1641+August!D1641+September!D1641+October!D1641+November!D1641+December!D1641</f>
        <v>0</v>
      </c>
      <c r="E1641" s="4">
        <f>January!E1641+February!E1641+March!E1641+April!E1641+May!E1641+June!E1641+July!E1641+August!E1641+September!E1641+October!E1641+November!E1641+December!E1641</f>
        <v>0</v>
      </c>
      <c r="F1641" s="4">
        <f>January!F1641+February!F1641+March!F1641+April!F1641+May!F1641+June!F1641+July!F1641+August!F1641+September!F1641+October!F1641+November!F1641+December!F1641</f>
        <v>0</v>
      </c>
      <c r="G1641" s="4">
        <f>January!G1641+February!G1641+March!G1641+April!G1641+May!G1641+June!G1641+July!G1641+August!G1641+September!G1641+October!G1641+November!G1641+December!G1641</f>
        <v>0</v>
      </c>
    </row>
    <row r="1642" spans="1:7" ht="30" customHeight="1" x14ac:dyDescent="0.25">
      <c r="A1642" s="19" t="s">
        <v>88</v>
      </c>
      <c r="B1642" s="11" t="s">
        <v>10</v>
      </c>
      <c r="C1642" s="3">
        <f>January!C1642+February!C1642+March!C1642+April!C1642+May!C1642+June!C1642+July!C1642+August!C1642+September!C1642+October!C1642+November!C1642+December!C1642</f>
        <v>0</v>
      </c>
      <c r="D1642" s="3">
        <f>January!D1642+February!D1642+March!D1642+April!D1642+May!D1642+June!D1642+July!D1642+August!D1642+September!D1642+October!D1642+November!D1642+December!D1642</f>
        <v>0</v>
      </c>
      <c r="E1642" s="3">
        <f>January!E1642+February!E1642+March!E1642+April!E1642+May!E1642+June!E1642+July!E1642+August!E1642+September!E1642+October!E1642+November!E1642+December!E1642</f>
        <v>0</v>
      </c>
      <c r="F1642" s="3">
        <f>January!F1642+February!F1642+March!F1642+April!F1642+May!F1642+June!F1642+July!F1642+August!F1642+September!F1642+October!F1642+November!F1642+December!F1642</f>
        <v>0</v>
      </c>
      <c r="G1642" s="3">
        <f>January!G1642+February!G1642+March!G1642+April!G1642+May!G1642+June!G1642+July!G1642+August!G1642+September!G1642+October!G1642+November!G1642+December!G1642</f>
        <v>0</v>
      </c>
    </row>
    <row r="1643" spans="1:7" ht="30" customHeight="1" x14ac:dyDescent="0.25">
      <c r="A1643" s="20" t="s">
        <v>88</v>
      </c>
      <c r="B1643" s="12" t="s">
        <v>11</v>
      </c>
      <c r="C1643" s="4">
        <f>January!C1643+February!C1643+March!C1643+April!C1643+May!C1643+June!C1643+July!C1643+August!C1643+September!C1643+October!C1643+November!C1643+December!C1643</f>
        <v>0</v>
      </c>
      <c r="D1643" s="4">
        <f>January!D1643+February!D1643+March!D1643+April!D1643+May!D1643+June!D1643+July!D1643+August!D1643+September!D1643+October!D1643+November!D1643+December!D1643</f>
        <v>0</v>
      </c>
      <c r="E1643" s="4">
        <f>January!E1643+February!E1643+March!E1643+April!E1643+May!E1643+June!E1643+July!E1643+August!E1643+September!E1643+October!E1643+November!E1643+December!E1643</f>
        <v>0</v>
      </c>
      <c r="F1643" s="4">
        <f>January!F1643+February!F1643+March!F1643+April!F1643+May!F1643+June!F1643+July!F1643+August!F1643+September!F1643+October!F1643+November!F1643+December!F1643</f>
        <v>0</v>
      </c>
      <c r="G1643" s="4">
        <f>January!G1643+February!G1643+March!G1643+April!G1643+May!G1643+June!G1643+July!G1643+August!G1643+September!G1643+October!G1643+November!G1643+December!G1643</f>
        <v>0</v>
      </c>
    </row>
    <row r="1644" spans="1:7" ht="30" customHeight="1" x14ac:dyDescent="0.25">
      <c r="A1644" s="19" t="s">
        <v>88</v>
      </c>
      <c r="B1644" s="11" t="s">
        <v>12</v>
      </c>
      <c r="C1644" s="3">
        <f>January!C1644+February!C1644+March!C1644+April!C1644+May!C1644+June!C1644+July!C1644+August!C1644+September!C1644+October!C1644+November!C1644+December!C1644</f>
        <v>0</v>
      </c>
      <c r="D1644" s="3">
        <f>January!D1644+February!D1644+March!D1644+April!D1644+May!D1644+June!D1644+July!D1644+August!D1644+September!D1644+October!D1644+November!D1644+December!D1644</f>
        <v>0</v>
      </c>
      <c r="E1644" s="3">
        <f>January!E1644+February!E1644+March!E1644+April!E1644+May!E1644+June!E1644+July!E1644+August!E1644+September!E1644+October!E1644+November!E1644+December!E1644</f>
        <v>0</v>
      </c>
      <c r="F1644" s="3">
        <f>January!F1644+February!F1644+March!F1644+April!F1644+May!F1644+June!F1644+July!F1644+August!F1644+September!F1644+October!F1644+November!F1644+December!F1644</f>
        <v>0</v>
      </c>
      <c r="G1644" s="3">
        <f>January!G1644+February!G1644+March!G1644+April!G1644+May!G1644+June!G1644+July!G1644+August!G1644+September!G1644+October!G1644+November!G1644+December!G1644</f>
        <v>0</v>
      </c>
    </row>
    <row r="1645" spans="1:7" ht="30" customHeight="1" x14ac:dyDescent="0.25">
      <c r="A1645" s="20" t="s">
        <v>88</v>
      </c>
      <c r="B1645" s="12" t="s">
        <v>13</v>
      </c>
      <c r="C1645" s="4">
        <f>January!C1645+February!C1645+March!C1645+April!C1645+May!C1645+June!C1645+July!C1645+August!C1645+September!C1645+October!C1645+November!C1645+December!C1645</f>
        <v>0</v>
      </c>
      <c r="D1645" s="4">
        <f>January!D1645+February!D1645+March!D1645+April!D1645+May!D1645+June!D1645+July!D1645+August!D1645+September!D1645+October!D1645+November!D1645+December!D1645</f>
        <v>0</v>
      </c>
      <c r="E1645" s="4">
        <f>January!E1645+February!E1645+March!E1645+April!E1645+May!E1645+June!E1645+July!E1645+August!E1645+September!E1645+October!E1645+November!E1645+December!E1645</f>
        <v>0</v>
      </c>
      <c r="F1645" s="4">
        <f>January!F1645+February!F1645+March!F1645+April!F1645+May!F1645+June!F1645+July!F1645+August!F1645+September!F1645+October!F1645+November!F1645+December!F1645</f>
        <v>0</v>
      </c>
      <c r="G1645" s="4">
        <f>January!G1645+February!G1645+March!G1645+April!G1645+May!G1645+June!G1645+July!G1645+August!G1645+September!G1645+October!G1645+November!G1645+December!G1645</f>
        <v>0</v>
      </c>
    </row>
    <row r="1646" spans="1:7" ht="30" customHeight="1" x14ac:dyDescent="0.25">
      <c r="A1646" s="19" t="s">
        <v>88</v>
      </c>
      <c r="B1646" s="11" t="s">
        <v>14</v>
      </c>
      <c r="C1646" s="3">
        <f>January!C1646+February!C1646+March!C1646+April!C1646+May!C1646+June!C1646+July!C1646+August!C1646+September!C1646+October!C1646+November!C1646+December!C1646</f>
        <v>0</v>
      </c>
      <c r="D1646" s="3">
        <f>January!D1646+February!D1646+March!D1646+April!D1646+May!D1646+June!D1646+July!D1646+August!D1646+September!D1646+October!D1646+November!D1646+December!D1646</f>
        <v>0</v>
      </c>
      <c r="E1646" s="3">
        <f>January!E1646+February!E1646+March!E1646+April!E1646+May!E1646+June!E1646+July!E1646+August!E1646+September!E1646+October!E1646+November!E1646+December!E1646</f>
        <v>0</v>
      </c>
      <c r="F1646" s="3">
        <f>January!F1646+February!F1646+March!F1646+April!F1646+May!F1646+June!F1646+July!F1646+August!F1646+September!F1646+October!F1646+November!F1646+December!F1646</f>
        <v>0</v>
      </c>
      <c r="G1646" s="3">
        <f>January!G1646+February!G1646+March!G1646+April!G1646+May!G1646+June!G1646+July!G1646+August!G1646+September!G1646+October!G1646+November!G1646+December!G1646</f>
        <v>0</v>
      </c>
    </row>
    <row r="1647" spans="1:7" ht="30" customHeight="1" x14ac:dyDescent="0.25">
      <c r="A1647" s="20" t="s">
        <v>88</v>
      </c>
      <c r="B1647" s="12" t="s">
        <v>15</v>
      </c>
      <c r="C1647" s="4">
        <f>January!C1647+February!C1647+March!C1647+April!C1647+May!C1647+June!C1647+July!C1647+August!C1647+September!C1647+October!C1647+November!C1647+December!C1647</f>
        <v>0</v>
      </c>
      <c r="D1647" s="4">
        <f>January!D1647+February!D1647+March!D1647+April!D1647+May!D1647+June!D1647+July!D1647+August!D1647+September!D1647+October!D1647+November!D1647+December!D1647</f>
        <v>0</v>
      </c>
      <c r="E1647" s="4">
        <f>January!E1647+February!E1647+March!E1647+April!E1647+May!E1647+June!E1647+July!E1647+August!E1647+September!E1647+October!E1647+November!E1647+December!E1647</f>
        <v>0</v>
      </c>
      <c r="F1647" s="4">
        <f>January!F1647+February!F1647+March!F1647+April!F1647+May!F1647+June!F1647+July!F1647+August!F1647+September!F1647+October!F1647+November!F1647+December!F1647</f>
        <v>0</v>
      </c>
      <c r="G1647" s="4">
        <f>January!G1647+February!G1647+March!G1647+April!G1647+May!G1647+June!G1647+July!G1647+August!G1647+September!G1647+October!G1647+November!G1647+December!G1647</f>
        <v>0</v>
      </c>
    </row>
    <row r="1648" spans="1:7" ht="30" customHeight="1" x14ac:dyDescent="0.25">
      <c r="A1648" s="19" t="s">
        <v>88</v>
      </c>
      <c r="B1648" s="11" t="s">
        <v>16</v>
      </c>
      <c r="C1648" s="3">
        <f>January!C1648+February!C1648+March!C1648+April!C1648+May!C1648+June!C1648+July!C1648+August!C1648+September!C1648+October!C1648+November!C1648+December!C1648</f>
        <v>0</v>
      </c>
      <c r="D1648" s="3">
        <f>January!D1648+February!D1648+March!D1648+April!D1648+May!D1648+June!D1648+July!D1648+August!D1648+September!D1648+October!D1648+November!D1648+December!D1648</f>
        <v>0</v>
      </c>
      <c r="E1648" s="3">
        <f>January!E1648+February!E1648+March!E1648+April!E1648+May!E1648+June!E1648+July!E1648+August!E1648+September!E1648+October!E1648+November!E1648+December!E1648</f>
        <v>0</v>
      </c>
      <c r="F1648" s="3">
        <f>January!F1648+February!F1648+March!F1648+April!F1648+May!F1648+June!F1648+July!F1648+August!F1648+September!F1648+October!F1648+November!F1648+December!F1648</f>
        <v>0</v>
      </c>
      <c r="G1648" s="3">
        <f>January!G1648+February!G1648+March!G1648+April!G1648+May!G1648+June!G1648+July!G1648+August!G1648+September!G1648+October!G1648+November!G1648+December!G1648</f>
        <v>0</v>
      </c>
    </row>
    <row r="1649" spans="1:7" ht="30" customHeight="1" x14ac:dyDescent="0.25">
      <c r="A1649" s="20" t="s">
        <v>88</v>
      </c>
      <c r="B1649" s="12" t="s">
        <v>17</v>
      </c>
      <c r="C1649" s="4">
        <f>January!C1649+February!C1649+March!C1649+April!C1649+May!C1649+June!C1649+July!C1649+August!C1649+September!C1649+October!C1649+November!C1649+December!C1649</f>
        <v>0</v>
      </c>
      <c r="D1649" s="4">
        <f>January!D1649+February!D1649+March!D1649+April!D1649+May!D1649+June!D1649+July!D1649+August!D1649+September!D1649+October!D1649+November!D1649+December!D1649</f>
        <v>0</v>
      </c>
      <c r="E1649" s="4">
        <f>January!E1649+February!E1649+March!E1649+April!E1649+May!E1649+June!E1649+July!E1649+August!E1649+September!E1649+October!E1649+November!E1649+December!E1649</f>
        <v>0</v>
      </c>
      <c r="F1649" s="4">
        <f>January!F1649+February!F1649+March!F1649+April!F1649+May!F1649+June!F1649+July!F1649+August!F1649+September!F1649+October!F1649+November!F1649+December!F1649</f>
        <v>0</v>
      </c>
      <c r="G1649" s="4">
        <f>January!G1649+February!G1649+March!G1649+April!G1649+May!G1649+June!G1649+July!G1649+August!G1649+September!G1649+October!G1649+November!G1649+December!G1649</f>
        <v>0</v>
      </c>
    </row>
    <row r="1650" spans="1:7" ht="30" customHeight="1" x14ac:dyDescent="0.25">
      <c r="A1650" s="19" t="s">
        <v>88</v>
      </c>
      <c r="B1650" s="11" t="s">
        <v>18</v>
      </c>
      <c r="C1650" s="3">
        <f>January!C1650+February!C1650+March!C1650+April!C1650+May!C1650+June!C1650+July!C1650+August!C1650+September!C1650+October!C1650+November!C1650+December!C1650</f>
        <v>0</v>
      </c>
      <c r="D1650" s="3">
        <f>January!D1650+February!D1650+March!D1650+April!D1650+May!D1650+June!D1650+July!D1650+August!D1650+September!D1650+October!D1650+November!D1650+December!D1650</f>
        <v>0</v>
      </c>
      <c r="E1650" s="3">
        <f>January!E1650+February!E1650+March!E1650+April!E1650+May!E1650+June!E1650+July!E1650+August!E1650+September!E1650+October!E1650+November!E1650+December!E1650</f>
        <v>0</v>
      </c>
      <c r="F1650" s="3">
        <f>January!F1650+February!F1650+March!F1650+April!F1650+May!F1650+June!F1650+July!F1650+August!F1650+September!F1650+October!F1650+November!F1650+December!F1650</f>
        <v>0</v>
      </c>
      <c r="G1650" s="3">
        <f>January!G1650+February!G1650+March!G1650+April!G1650+May!G1650+June!G1650+July!G1650+August!G1650+September!G1650+October!G1650+November!G1650+December!G1650</f>
        <v>0</v>
      </c>
    </row>
    <row r="1651" spans="1:7" ht="30" customHeight="1" x14ac:dyDescent="0.25">
      <c r="A1651" s="20" t="s">
        <v>88</v>
      </c>
      <c r="B1651" s="12" t="s">
        <v>19</v>
      </c>
      <c r="C1651" s="4">
        <f>January!C1651+February!C1651+March!C1651+April!C1651+May!C1651+June!C1651+July!C1651+August!C1651+September!C1651+October!C1651+November!C1651+December!C1651</f>
        <v>0</v>
      </c>
      <c r="D1651" s="4">
        <f>January!D1651+February!D1651+March!D1651+April!D1651+May!D1651+June!D1651+July!D1651+August!D1651+September!D1651+October!D1651+November!D1651+December!D1651</f>
        <v>0</v>
      </c>
      <c r="E1651" s="4">
        <f>January!E1651+February!E1651+March!E1651+April!E1651+May!E1651+June!E1651+July!E1651+August!E1651+September!E1651+October!E1651+November!E1651+December!E1651</f>
        <v>0</v>
      </c>
      <c r="F1651" s="4">
        <f>January!F1651+February!F1651+March!F1651+April!F1651+May!F1651+June!F1651+July!F1651+August!F1651+September!F1651+October!F1651+November!F1651+December!F1651</f>
        <v>0</v>
      </c>
      <c r="G1651" s="4">
        <f>January!G1651+February!G1651+March!G1651+April!G1651+May!G1651+June!G1651+July!G1651+August!G1651+September!G1651+October!G1651+November!G1651+December!G1651</f>
        <v>0</v>
      </c>
    </row>
    <row r="1652" spans="1:7" ht="30" customHeight="1" x14ac:dyDescent="0.25">
      <c r="A1652" s="19" t="s">
        <v>88</v>
      </c>
      <c r="B1652" s="11" t="s">
        <v>20</v>
      </c>
      <c r="C1652" s="3">
        <f>January!C1652+February!C1652+March!C1652+April!C1652+May!C1652+June!C1652+July!C1652+August!C1652+September!C1652+October!C1652+November!C1652+December!C1652</f>
        <v>0</v>
      </c>
      <c r="D1652" s="3">
        <f>January!D1652+February!D1652+March!D1652+April!D1652+May!D1652+June!D1652+July!D1652+August!D1652+September!D1652+October!D1652+November!D1652+December!D1652</f>
        <v>0</v>
      </c>
      <c r="E1652" s="3">
        <f>January!E1652+February!E1652+March!E1652+April!E1652+May!E1652+June!E1652+July!E1652+August!E1652+September!E1652+October!E1652+November!E1652+December!E1652</f>
        <v>0</v>
      </c>
      <c r="F1652" s="3">
        <f>January!F1652+February!F1652+March!F1652+April!F1652+May!F1652+June!F1652+July!F1652+August!F1652+September!F1652+October!F1652+November!F1652+December!F1652</f>
        <v>0</v>
      </c>
      <c r="G1652" s="3">
        <f>January!G1652+February!G1652+March!G1652+April!G1652+May!G1652+June!G1652+July!G1652+August!G1652+September!G1652+October!G1652+November!G1652+December!G1652</f>
        <v>0</v>
      </c>
    </row>
    <row r="1653" spans="1:7" ht="30" customHeight="1" x14ac:dyDescent="0.25">
      <c r="A1653" s="20" t="s">
        <v>88</v>
      </c>
      <c r="B1653" s="12" t="s">
        <v>21</v>
      </c>
      <c r="C1653" s="4">
        <f>January!C1653+February!C1653+March!C1653+April!C1653+May!C1653+June!C1653+July!C1653+August!C1653+September!C1653+October!C1653+November!C1653+December!C1653</f>
        <v>0</v>
      </c>
      <c r="D1653" s="4">
        <f>January!D1653+February!D1653+March!D1653+April!D1653+May!D1653+June!D1653+July!D1653+August!D1653+September!D1653+October!D1653+November!D1653+December!D1653</f>
        <v>0</v>
      </c>
      <c r="E1653" s="4">
        <f>January!E1653+February!E1653+March!E1653+April!E1653+May!E1653+June!E1653+July!E1653+August!E1653+September!E1653+October!E1653+November!E1653+December!E1653</f>
        <v>0</v>
      </c>
      <c r="F1653" s="4">
        <f>January!F1653+February!F1653+March!F1653+April!F1653+May!F1653+June!F1653+July!F1653+August!F1653+September!F1653+October!F1653+November!F1653+December!F1653</f>
        <v>0</v>
      </c>
      <c r="G1653" s="4">
        <f>January!G1653+February!G1653+March!G1653+April!G1653+May!G1653+June!G1653+July!G1653+August!G1653+September!G1653+October!G1653+November!G1653+December!G1653</f>
        <v>0</v>
      </c>
    </row>
    <row r="1654" spans="1:7" ht="30" customHeight="1" x14ac:dyDescent="0.25">
      <c r="A1654" s="19" t="s">
        <v>88</v>
      </c>
      <c r="B1654" s="11" t="s">
        <v>22</v>
      </c>
      <c r="C1654" s="3">
        <f>January!C1654+February!C1654+March!C1654+April!C1654+May!C1654+June!C1654+July!C1654+August!C1654+September!C1654+October!C1654+November!C1654+December!C1654</f>
        <v>0</v>
      </c>
      <c r="D1654" s="3">
        <f>January!D1654+February!D1654+March!D1654+April!D1654+May!D1654+June!D1654+July!D1654+August!D1654+September!D1654+October!D1654+November!D1654+December!D1654</f>
        <v>0</v>
      </c>
      <c r="E1654" s="3">
        <f>January!E1654+February!E1654+March!E1654+April!E1654+May!E1654+June!E1654+July!E1654+August!E1654+September!E1654+October!E1654+November!E1654+December!E1654</f>
        <v>0</v>
      </c>
      <c r="F1654" s="3">
        <f>January!F1654+February!F1654+March!F1654+April!F1654+May!F1654+June!F1654+July!F1654+August!F1654+September!F1654+October!F1654+November!F1654+December!F1654</f>
        <v>0</v>
      </c>
      <c r="G1654" s="3">
        <f>January!G1654+February!G1654+March!G1654+April!G1654+May!G1654+June!G1654+July!G1654+August!G1654+September!G1654+October!G1654+November!G1654+December!G1654</f>
        <v>0</v>
      </c>
    </row>
    <row r="1655" spans="1:7" ht="30" customHeight="1" x14ac:dyDescent="0.25">
      <c r="A1655" s="20" t="s">
        <v>88</v>
      </c>
      <c r="B1655" s="12" t="s">
        <v>23</v>
      </c>
      <c r="C1655" s="4">
        <f>January!C1655+February!C1655+March!C1655+April!C1655+May!C1655+June!C1655+July!C1655+August!C1655+September!C1655+October!C1655+November!C1655+December!C1655</f>
        <v>0</v>
      </c>
      <c r="D1655" s="4">
        <f>January!D1655+February!D1655+March!D1655+April!D1655+May!D1655+June!D1655+July!D1655+August!D1655+September!D1655+October!D1655+November!D1655+December!D1655</f>
        <v>0</v>
      </c>
      <c r="E1655" s="4">
        <f>January!E1655+February!E1655+March!E1655+April!E1655+May!E1655+June!E1655+July!E1655+August!E1655+September!E1655+October!E1655+November!E1655+December!E1655</f>
        <v>0</v>
      </c>
      <c r="F1655" s="4">
        <f>January!F1655+February!F1655+March!F1655+April!F1655+May!F1655+June!F1655+July!F1655+August!F1655+September!F1655+October!F1655+November!F1655+December!F1655</f>
        <v>0</v>
      </c>
      <c r="G1655" s="4">
        <f>January!G1655+February!G1655+March!G1655+April!G1655+May!G1655+June!G1655+July!G1655+August!G1655+September!G1655+October!G1655+November!G1655+December!G1655</f>
        <v>0</v>
      </c>
    </row>
    <row r="1656" spans="1:7" ht="30" customHeight="1" x14ac:dyDescent="0.25">
      <c r="A1656" s="19" t="s">
        <v>88</v>
      </c>
      <c r="B1656" s="11" t="s">
        <v>24</v>
      </c>
      <c r="C1656" s="3">
        <f>January!C1656+February!C1656+March!C1656+April!C1656+May!C1656+June!C1656+July!C1656+August!C1656+September!C1656+October!C1656+November!C1656+December!C1656</f>
        <v>0</v>
      </c>
      <c r="D1656" s="3">
        <f>January!D1656+February!D1656+March!D1656+April!D1656+May!D1656+June!D1656+July!D1656+August!D1656+September!D1656+October!D1656+November!D1656+December!D1656</f>
        <v>0</v>
      </c>
      <c r="E1656" s="3">
        <f>January!E1656+February!E1656+March!E1656+April!E1656+May!E1656+June!E1656+July!E1656+August!E1656+September!E1656+October!E1656+November!E1656+December!E1656</f>
        <v>0</v>
      </c>
      <c r="F1656" s="3">
        <f>January!F1656+February!F1656+March!F1656+April!F1656+May!F1656+June!F1656+July!F1656+August!F1656+September!F1656+October!F1656+November!F1656+December!F1656</f>
        <v>0</v>
      </c>
      <c r="G1656" s="3">
        <f>January!G1656+February!G1656+March!G1656+April!G1656+May!G1656+June!G1656+July!G1656+August!G1656+September!G1656+October!G1656+November!G1656+December!G1656</f>
        <v>0</v>
      </c>
    </row>
    <row r="1657" spans="1:7" ht="30" customHeight="1" x14ac:dyDescent="0.25">
      <c r="A1657" s="20" t="s">
        <v>88</v>
      </c>
      <c r="B1657" s="12" t="s">
        <v>25</v>
      </c>
      <c r="C1657" s="4">
        <f>January!C1657+February!C1657+March!C1657+April!C1657+May!C1657+June!C1657+July!C1657+August!C1657+September!C1657+October!C1657+November!C1657+December!C1657</f>
        <v>0</v>
      </c>
      <c r="D1657" s="4">
        <f>January!D1657+February!D1657+March!D1657+April!D1657+May!D1657+June!D1657+July!D1657+August!D1657+September!D1657+October!D1657+November!D1657+December!D1657</f>
        <v>0</v>
      </c>
      <c r="E1657" s="4">
        <f>January!E1657+February!E1657+March!E1657+April!E1657+May!E1657+June!E1657+July!E1657+August!E1657+September!E1657+October!E1657+November!E1657+December!E1657</f>
        <v>0</v>
      </c>
      <c r="F1657" s="4">
        <f>January!F1657+February!F1657+March!F1657+April!F1657+May!F1657+June!F1657+July!F1657+August!F1657+September!F1657+October!F1657+November!F1657+December!F1657</f>
        <v>0</v>
      </c>
      <c r="G1657" s="4">
        <f>January!G1657+February!G1657+March!G1657+April!G1657+May!G1657+June!G1657+July!G1657+August!G1657+September!G1657+October!G1657+November!G1657+December!G1657</f>
        <v>0</v>
      </c>
    </row>
    <row r="1658" spans="1:7" ht="30" customHeight="1" x14ac:dyDescent="0.25">
      <c r="A1658" s="19" t="s">
        <v>88</v>
      </c>
      <c r="B1658" s="11" t="s">
        <v>26</v>
      </c>
      <c r="C1658" s="3">
        <f>January!C1658+February!C1658+March!C1658+April!C1658+May!C1658+June!C1658+July!C1658+August!C1658+September!C1658+October!C1658+November!C1658+December!C1658</f>
        <v>0</v>
      </c>
      <c r="D1658" s="3">
        <f>January!D1658+February!D1658+March!D1658+April!D1658+May!D1658+June!D1658+July!D1658+August!D1658+September!D1658+October!D1658+November!D1658+December!D1658</f>
        <v>0</v>
      </c>
      <c r="E1658" s="3">
        <f>January!E1658+February!E1658+March!E1658+April!E1658+May!E1658+June!E1658+July!E1658+August!E1658+September!E1658+October!E1658+November!E1658+December!E1658</f>
        <v>0</v>
      </c>
      <c r="F1658" s="3">
        <f>January!F1658+February!F1658+March!F1658+April!F1658+May!F1658+June!F1658+July!F1658+August!F1658+September!F1658+October!F1658+November!F1658+December!F1658</f>
        <v>0</v>
      </c>
      <c r="G1658" s="3">
        <f>January!G1658+February!G1658+March!G1658+April!G1658+May!G1658+June!G1658+July!G1658+August!G1658+September!G1658+October!G1658+November!G1658+December!G1658</f>
        <v>0</v>
      </c>
    </row>
    <row r="1659" spans="1:7" ht="30" customHeight="1" x14ac:dyDescent="0.25">
      <c r="A1659" s="20" t="s">
        <v>88</v>
      </c>
      <c r="B1659" s="12" t="s">
        <v>27</v>
      </c>
      <c r="C1659" s="4">
        <f>January!C1659+February!C1659+March!C1659+April!C1659+May!C1659+June!C1659+July!C1659+August!C1659+September!C1659+October!C1659+November!C1659+December!C1659</f>
        <v>0</v>
      </c>
      <c r="D1659" s="4">
        <f>January!D1659+February!D1659+March!D1659+April!D1659+May!D1659+June!D1659+July!D1659+August!D1659+September!D1659+October!D1659+November!D1659+December!D1659</f>
        <v>0</v>
      </c>
      <c r="E1659" s="4">
        <f>January!E1659+February!E1659+March!E1659+April!E1659+May!E1659+June!E1659+July!E1659+August!E1659+September!E1659+October!E1659+November!E1659+December!E1659</f>
        <v>0</v>
      </c>
      <c r="F1659" s="4">
        <f>January!F1659+February!F1659+March!F1659+April!F1659+May!F1659+June!F1659+July!F1659+August!F1659+September!F1659+October!F1659+November!F1659+December!F1659</f>
        <v>0</v>
      </c>
      <c r="G1659" s="4">
        <f>January!G1659+February!G1659+March!G1659+April!G1659+May!G1659+June!G1659+July!G1659+August!G1659+September!G1659+October!G1659+November!G1659+December!G1659</f>
        <v>0</v>
      </c>
    </row>
    <row r="1660" spans="1:7" ht="30" customHeight="1" x14ac:dyDescent="0.25">
      <c r="A1660" s="19" t="s">
        <v>88</v>
      </c>
      <c r="B1660" s="11" t="s">
        <v>28</v>
      </c>
      <c r="C1660" s="3">
        <f>January!C1660+February!C1660+March!C1660+April!C1660+May!C1660+June!C1660+July!C1660+August!C1660+September!C1660+October!C1660+November!C1660+December!C1660</f>
        <v>0</v>
      </c>
      <c r="D1660" s="3">
        <f>January!D1660+February!D1660+March!D1660+April!D1660+May!D1660+June!D1660+July!D1660+August!D1660+September!D1660+October!D1660+November!D1660+December!D1660</f>
        <v>0</v>
      </c>
      <c r="E1660" s="3">
        <f>January!E1660+February!E1660+March!E1660+April!E1660+May!E1660+June!E1660+July!E1660+August!E1660+September!E1660+October!E1660+November!E1660+December!E1660</f>
        <v>0</v>
      </c>
      <c r="F1660" s="3">
        <f>January!F1660+February!F1660+March!F1660+April!F1660+May!F1660+June!F1660+July!F1660+August!F1660+September!F1660+October!F1660+November!F1660+December!F1660</f>
        <v>0</v>
      </c>
      <c r="G1660" s="3">
        <f>January!G1660+February!G1660+March!G1660+April!G1660+May!G1660+June!G1660+July!G1660+August!G1660+September!G1660+October!G1660+November!G1660+December!G1660</f>
        <v>0</v>
      </c>
    </row>
    <row r="1661" spans="1:7" ht="30" customHeight="1" x14ac:dyDescent="0.25">
      <c r="A1661" s="20" t="s">
        <v>88</v>
      </c>
      <c r="B1661" s="12" t="s">
        <v>29</v>
      </c>
      <c r="C1661" s="4">
        <f>January!C1661+February!C1661+March!C1661+April!C1661+May!C1661+June!C1661+July!C1661+August!C1661+September!C1661+October!C1661+November!C1661+December!C1661</f>
        <v>0</v>
      </c>
      <c r="D1661" s="4">
        <f>January!D1661+February!D1661+March!D1661+April!D1661+May!D1661+June!D1661+July!D1661+August!D1661+September!D1661+October!D1661+November!D1661+December!D1661</f>
        <v>0</v>
      </c>
      <c r="E1661" s="4">
        <f>January!E1661+February!E1661+March!E1661+April!E1661+May!E1661+June!E1661+July!E1661+August!E1661+September!E1661+October!E1661+November!E1661+December!E1661</f>
        <v>0</v>
      </c>
      <c r="F1661" s="4">
        <f>January!F1661+February!F1661+March!F1661+April!F1661+May!F1661+June!F1661+July!F1661+August!F1661+September!F1661+October!F1661+November!F1661+December!F1661</f>
        <v>0</v>
      </c>
      <c r="G1661" s="4">
        <f>January!G1661+February!G1661+March!G1661+April!G1661+May!G1661+June!G1661+July!G1661+August!G1661+September!G1661+October!G1661+November!G1661+December!G1661</f>
        <v>0</v>
      </c>
    </row>
    <row r="1662" spans="1:7" ht="30" customHeight="1" x14ac:dyDescent="0.25">
      <c r="A1662" s="19" t="s">
        <v>88</v>
      </c>
      <c r="B1662" s="11" t="s">
        <v>30</v>
      </c>
      <c r="C1662" s="3">
        <f>January!C1662+February!C1662+March!C1662+April!C1662+May!C1662+June!C1662+July!C1662+August!C1662+September!C1662+October!C1662+November!C1662+December!C1662</f>
        <v>0</v>
      </c>
      <c r="D1662" s="3">
        <f>January!D1662+February!D1662+March!D1662+April!D1662+May!D1662+June!D1662+July!D1662+August!D1662+September!D1662+October!D1662+November!D1662+December!D1662</f>
        <v>0</v>
      </c>
      <c r="E1662" s="3">
        <f>January!E1662+February!E1662+March!E1662+April!E1662+May!E1662+June!E1662+July!E1662+August!E1662+September!E1662+October!E1662+November!E1662+December!E1662</f>
        <v>0</v>
      </c>
      <c r="F1662" s="3">
        <f>January!F1662+February!F1662+March!F1662+April!F1662+May!F1662+June!F1662+July!F1662+August!F1662+September!F1662+October!F1662+November!F1662+December!F1662</f>
        <v>0</v>
      </c>
      <c r="G1662" s="3">
        <f>January!G1662+February!G1662+March!G1662+April!G1662+May!G1662+June!G1662+July!G1662+August!G1662+September!G1662+October!G1662+November!G1662+December!G1662</f>
        <v>0</v>
      </c>
    </row>
    <row r="1663" spans="1:7" ht="30" customHeight="1" x14ac:dyDescent="0.25">
      <c r="A1663" s="20" t="s">
        <v>88</v>
      </c>
      <c r="B1663" s="12" t="s">
        <v>31</v>
      </c>
      <c r="C1663" s="4">
        <f>January!C1663+February!C1663+March!C1663+April!C1663+May!C1663+June!C1663+July!C1663+August!C1663+September!C1663+October!C1663+November!C1663+December!C1663</f>
        <v>0</v>
      </c>
      <c r="D1663" s="4">
        <f>January!D1663+February!D1663+March!D1663+April!D1663+May!D1663+June!D1663+July!D1663+August!D1663+September!D1663+October!D1663+November!D1663+December!D1663</f>
        <v>0</v>
      </c>
      <c r="E1663" s="4">
        <f>January!E1663+February!E1663+March!E1663+April!E1663+May!E1663+June!E1663+July!E1663+August!E1663+September!E1663+October!E1663+November!E1663+December!E1663</f>
        <v>0</v>
      </c>
      <c r="F1663" s="4">
        <f>January!F1663+February!F1663+March!F1663+April!F1663+May!F1663+June!F1663+July!F1663+August!F1663+September!F1663+October!F1663+November!F1663+December!F1663</f>
        <v>0</v>
      </c>
      <c r="G1663" s="4">
        <f>January!G1663+February!G1663+March!G1663+April!G1663+May!G1663+June!G1663+July!G1663+August!G1663+September!G1663+October!G1663+November!G1663+December!G1663</f>
        <v>0</v>
      </c>
    </row>
    <row r="1664" spans="1:7" ht="30" customHeight="1" x14ac:dyDescent="0.25">
      <c r="A1664" s="19" t="s">
        <v>88</v>
      </c>
      <c r="B1664" s="11" t="s">
        <v>32</v>
      </c>
      <c r="C1664" s="3">
        <f>January!C1664+February!C1664+March!C1664+April!C1664+May!C1664+June!C1664+July!C1664+August!C1664+September!C1664+October!C1664+November!C1664+December!C1664</f>
        <v>0</v>
      </c>
      <c r="D1664" s="3">
        <f>January!D1664+February!D1664+March!D1664+April!D1664+May!D1664+June!D1664+July!D1664+August!D1664+September!D1664+October!D1664+November!D1664+December!D1664</f>
        <v>0</v>
      </c>
      <c r="E1664" s="3">
        <f>January!E1664+February!E1664+March!E1664+April!E1664+May!E1664+June!E1664+July!E1664+August!E1664+September!E1664+October!E1664+November!E1664+December!E1664</f>
        <v>0</v>
      </c>
      <c r="F1664" s="3">
        <f>January!F1664+February!F1664+March!F1664+April!F1664+May!F1664+June!F1664+July!F1664+August!F1664+September!F1664+October!F1664+November!F1664+December!F1664</f>
        <v>0</v>
      </c>
      <c r="G1664" s="3">
        <f>January!G1664+February!G1664+March!G1664+April!G1664+May!G1664+June!G1664+July!G1664+August!G1664+September!G1664+October!G1664+November!G1664+December!G1664</f>
        <v>0</v>
      </c>
    </row>
    <row r="1665" spans="1:7" ht="30" customHeight="1" x14ac:dyDescent="0.25">
      <c r="A1665" s="20" t="s">
        <v>88</v>
      </c>
      <c r="B1665" s="12" t="s">
        <v>33</v>
      </c>
      <c r="C1665" s="4">
        <f>January!C1665+February!C1665+March!C1665+April!C1665+May!C1665+June!C1665+July!C1665+August!C1665+September!C1665+October!C1665+November!C1665+December!C1665</f>
        <v>0</v>
      </c>
      <c r="D1665" s="4">
        <f>January!D1665+February!D1665+March!D1665+April!D1665+May!D1665+June!D1665+July!D1665+August!D1665+September!D1665+October!D1665+November!D1665+December!D1665</f>
        <v>0</v>
      </c>
      <c r="E1665" s="4">
        <f>January!E1665+February!E1665+March!E1665+April!E1665+May!E1665+June!E1665+July!E1665+August!E1665+September!E1665+October!E1665+November!E1665+December!E1665</f>
        <v>0</v>
      </c>
      <c r="F1665" s="4">
        <f>January!F1665+February!F1665+March!F1665+April!F1665+May!F1665+June!F1665+July!F1665+August!F1665+September!F1665+October!F1665+November!F1665+December!F1665</f>
        <v>0</v>
      </c>
      <c r="G1665" s="4">
        <f>January!G1665+February!G1665+March!G1665+April!G1665+May!G1665+June!G1665+July!G1665+August!G1665+September!G1665+October!G1665+November!G1665+December!G1665</f>
        <v>0</v>
      </c>
    </row>
    <row r="1666" spans="1:7" ht="30" customHeight="1" x14ac:dyDescent="0.25">
      <c r="A1666" s="19" t="s">
        <v>88</v>
      </c>
      <c r="B1666" s="11" t="s">
        <v>34</v>
      </c>
      <c r="C1666" s="3">
        <f>January!C1666+February!C1666+March!C1666+April!C1666+May!C1666+June!C1666+July!C1666+August!C1666+September!C1666+October!C1666+November!C1666+December!C1666</f>
        <v>0</v>
      </c>
      <c r="D1666" s="3">
        <f>January!D1666+February!D1666+March!D1666+April!D1666+May!D1666+June!D1666+July!D1666+August!D1666+September!D1666+October!D1666+November!D1666+December!D1666</f>
        <v>0</v>
      </c>
      <c r="E1666" s="3">
        <f>January!E1666+February!E1666+March!E1666+April!E1666+May!E1666+June!E1666+July!E1666+August!E1666+September!E1666+October!E1666+November!E1666+December!E1666</f>
        <v>0</v>
      </c>
      <c r="F1666" s="3">
        <f>January!F1666+February!F1666+March!F1666+April!F1666+May!F1666+June!F1666+July!F1666+August!F1666+September!F1666+October!F1666+November!F1666+December!F1666</f>
        <v>0</v>
      </c>
      <c r="G1666" s="3">
        <f>January!G1666+February!G1666+March!G1666+April!G1666+May!G1666+June!G1666+July!G1666+August!G1666+September!G1666+October!G1666+November!G1666+December!G1666</f>
        <v>0</v>
      </c>
    </row>
    <row r="1667" spans="1:7" ht="30" customHeight="1" x14ac:dyDescent="0.25">
      <c r="A1667" s="20" t="s">
        <v>88</v>
      </c>
      <c r="B1667" s="12" t="s">
        <v>35</v>
      </c>
      <c r="C1667" s="4">
        <f>January!C1667+February!C1667+March!C1667+April!C1667+May!C1667+June!C1667+July!C1667+August!C1667+September!C1667+October!C1667+November!C1667+December!C1667</f>
        <v>0</v>
      </c>
      <c r="D1667" s="4">
        <f>January!D1667+February!D1667+March!D1667+April!D1667+May!D1667+June!D1667+July!D1667+August!D1667+September!D1667+October!D1667+November!D1667+December!D1667</f>
        <v>0</v>
      </c>
      <c r="E1667" s="4">
        <f>January!E1667+February!E1667+March!E1667+April!E1667+May!E1667+June!E1667+July!E1667+August!E1667+September!E1667+October!E1667+November!E1667+December!E1667</f>
        <v>0</v>
      </c>
      <c r="F1667" s="4">
        <f>January!F1667+February!F1667+March!F1667+April!F1667+May!F1667+June!F1667+July!F1667+August!F1667+September!F1667+October!F1667+November!F1667+December!F1667</f>
        <v>0</v>
      </c>
      <c r="G1667" s="4">
        <f>January!G1667+February!G1667+March!G1667+April!G1667+May!G1667+June!G1667+July!G1667+August!G1667+September!G1667+October!G1667+November!G1667+December!G1667</f>
        <v>0</v>
      </c>
    </row>
    <row r="1668" spans="1:7" ht="30" customHeight="1" x14ac:dyDescent="0.25">
      <c r="A1668" s="19" t="s">
        <v>88</v>
      </c>
      <c r="B1668" s="11" t="s">
        <v>36</v>
      </c>
      <c r="C1668" s="3">
        <f>January!C1668+February!C1668+March!C1668+April!C1668+May!C1668+June!C1668+July!C1668+August!C1668+September!C1668+October!C1668+November!C1668+December!C1668</f>
        <v>0</v>
      </c>
      <c r="D1668" s="3">
        <f>January!D1668+February!D1668+March!D1668+April!D1668+May!D1668+June!D1668+July!D1668+August!D1668+September!D1668+October!D1668+November!D1668+December!D1668</f>
        <v>0</v>
      </c>
      <c r="E1668" s="3">
        <f>January!E1668+February!E1668+March!E1668+April!E1668+May!E1668+June!E1668+July!E1668+August!E1668+September!E1668+October!E1668+November!E1668+December!E1668</f>
        <v>0</v>
      </c>
      <c r="F1668" s="3">
        <f>January!F1668+February!F1668+March!F1668+April!F1668+May!F1668+June!F1668+July!F1668+August!F1668+September!F1668+October!F1668+November!F1668+December!F1668</f>
        <v>0</v>
      </c>
      <c r="G1668" s="3">
        <f>January!G1668+February!G1668+March!G1668+April!G1668+May!G1668+June!G1668+July!G1668+August!G1668+September!G1668+October!G1668+November!G1668+December!G1668</f>
        <v>0</v>
      </c>
    </row>
    <row r="1669" spans="1:7" ht="30" customHeight="1" x14ac:dyDescent="0.25">
      <c r="A1669" s="20" t="s">
        <v>88</v>
      </c>
      <c r="B1669" s="12" t="s">
        <v>37</v>
      </c>
      <c r="C1669" s="4">
        <f>January!C1669+February!C1669+March!C1669+April!C1669+May!C1669+June!C1669+July!C1669+August!C1669+September!C1669+October!C1669+November!C1669+December!C1669</f>
        <v>0</v>
      </c>
      <c r="D1669" s="4">
        <f>January!D1669+February!D1669+March!D1669+April!D1669+May!D1669+June!D1669+July!D1669+August!D1669+September!D1669+October!D1669+November!D1669+December!D1669</f>
        <v>0</v>
      </c>
      <c r="E1669" s="4">
        <f>January!E1669+February!E1669+March!E1669+April!E1669+May!E1669+June!E1669+July!E1669+August!E1669+September!E1669+October!E1669+November!E1669+December!E1669</f>
        <v>0</v>
      </c>
      <c r="F1669" s="4">
        <f>January!F1669+February!F1669+March!F1669+April!F1669+May!F1669+June!F1669+July!F1669+August!F1669+September!F1669+October!F1669+November!F1669+December!F1669</f>
        <v>0</v>
      </c>
      <c r="G1669" s="4">
        <f>January!G1669+February!G1669+March!G1669+April!G1669+May!G1669+June!G1669+July!G1669+August!G1669+September!G1669+October!G1669+November!G1669+December!G1669</f>
        <v>0</v>
      </c>
    </row>
    <row r="1670" spans="1:7" ht="30" customHeight="1" x14ac:dyDescent="0.25">
      <c r="A1670" s="19" t="s">
        <v>88</v>
      </c>
      <c r="B1670" s="11" t="s">
        <v>38</v>
      </c>
      <c r="C1670" s="3">
        <f>January!C1670+February!C1670+March!C1670+April!C1670+May!C1670+June!C1670+July!C1670+August!C1670+September!C1670+October!C1670+November!C1670+December!C1670</f>
        <v>0</v>
      </c>
      <c r="D1670" s="3">
        <f>January!D1670+February!D1670+March!D1670+April!D1670+May!D1670+June!D1670+July!D1670+August!D1670+September!D1670+October!D1670+November!D1670+December!D1670</f>
        <v>0</v>
      </c>
      <c r="E1670" s="3">
        <f>January!E1670+February!E1670+March!E1670+April!E1670+May!E1670+June!E1670+July!E1670+August!E1670+September!E1670+October!E1670+November!E1670+December!E1670</f>
        <v>0</v>
      </c>
      <c r="F1670" s="3">
        <f>January!F1670+February!F1670+March!F1670+April!F1670+May!F1670+June!F1670+July!F1670+August!F1670+September!F1670+October!F1670+November!F1670+December!F1670</f>
        <v>0</v>
      </c>
      <c r="G1670" s="3">
        <f>January!G1670+February!G1670+March!G1670+April!G1670+May!G1670+June!G1670+July!G1670+August!G1670+September!G1670+October!G1670+November!G1670+December!G1670</f>
        <v>0</v>
      </c>
    </row>
    <row r="1671" spans="1:7" ht="30" customHeight="1" x14ac:dyDescent="0.25">
      <c r="A1671" s="20" t="s">
        <v>88</v>
      </c>
      <c r="B1671" s="12" t="s">
        <v>39</v>
      </c>
      <c r="C1671" s="4">
        <f>January!C1671+February!C1671+March!C1671+April!C1671+May!C1671+June!C1671+July!C1671+August!C1671+September!C1671+October!C1671+November!C1671+December!C1671</f>
        <v>0</v>
      </c>
      <c r="D1671" s="4">
        <f>January!D1671+February!D1671+March!D1671+April!D1671+May!D1671+June!D1671+July!D1671+August!D1671+September!D1671+October!D1671+November!D1671+December!D1671</f>
        <v>0</v>
      </c>
      <c r="E1671" s="4">
        <f>January!E1671+February!E1671+March!E1671+April!E1671+May!E1671+June!E1671+July!E1671+August!E1671+September!E1671+October!E1671+November!E1671+December!E1671</f>
        <v>0</v>
      </c>
      <c r="F1671" s="4">
        <f>January!F1671+February!F1671+March!F1671+April!F1671+May!F1671+June!F1671+July!F1671+August!F1671+September!F1671+October!F1671+November!F1671+December!F1671</f>
        <v>0</v>
      </c>
      <c r="G1671" s="4">
        <f>January!G1671+February!G1671+March!G1671+April!G1671+May!G1671+June!G1671+July!G1671+August!G1671+September!G1671+October!G1671+November!G1671+December!G1671</f>
        <v>0</v>
      </c>
    </row>
    <row r="1672" spans="1:7" ht="30" customHeight="1" x14ac:dyDescent="0.25">
      <c r="A1672" s="19" t="s">
        <v>88</v>
      </c>
      <c r="B1672" s="11" t="s">
        <v>40</v>
      </c>
      <c r="C1672" s="3">
        <f>January!C1672+February!C1672+March!C1672+April!C1672+May!C1672+June!C1672+July!C1672+August!C1672+September!C1672+October!C1672+November!C1672+December!C1672</f>
        <v>0</v>
      </c>
      <c r="D1672" s="3">
        <f>January!D1672+February!D1672+March!D1672+April!D1672+May!D1672+June!D1672+July!D1672+August!D1672+September!D1672+October!D1672+November!D1672+December!D1672</f>
        <v>0</v>
      </c>
      <c r="E1672" s="3">
        <f>January!E1672+February!E1672+March!E1672+April!E1672+May!E1672+June!E1672+July!E1672+August!E1672+September!E1672+October!E1672+November!E1672+December!E1672</f>
        <v>0</v>
      </c>
      <c r="F1672" s="3">
        <f>January!F1672+February!F1672+March!F1672+April!F1672+May!F1672+June!F1672+July!F1672+August!F1672+September!F1672+October!F1672+November!F1672+December!F1672</f>
        <v>0</v>
      </c>
      <c r="G1672" s="3">
        <f>January!G1672+February!G1672+March!G1672+April!G1672+May!G1672+June!G1672+July!G1672+August!G1672+September!G1672+October!G1672+November!G1672+December!G1672</f>
        <v>0</v>
      </c>
    </row>
    <row r="1673" spans="1:7" ht="30" customHeight="1" x14ac:dyDescent="0.25">
      <c r="A1673" s="20" t="s">
        <v>88</v>
      </c>
      <c r="B1673" s="12" t="s">
        <v>41</v>
      </c>
      <c r="C1673" s="4">
        <f>January!C1673+February!C1673+March!C1673+April!C1673+May!C1673+June!C1673+July!C1673+August!C1673+September!C1673+October!C1673+November!C1673+December!C1673</f>
        <v>0</v>
      </c>
      <c r="D1673" s="4">
        <f>January!D1673+February!D1673+March!D1673+April!D1673+May!D1673+June!D1673+July!D1673+August!D1673+September!D1673+October!D1673+November!D1673+December!D1673</f>
        <v>0</v>
      </c>
      <c r="E1673" s="4">
        <f>January!E1673+February!E1673+March!E1673+April!E1673+May!E1673+June!E1673+July!E1673+August!E1673+September!E1673+October!E1673+November!E1673+December!E1673</f>
        <v>0</v>
      </c>
      <c r="F1673" s="4">
        <f>January!F1673+February!F1673+March!F1673+April!F1673+May!F1673+June!F1673+July!F1673+August!F1673+September!F1673+October!F1673+November!F1673+December!F1673</f>
        <v>0</v>
      </c>
      <c r="G1673" s="4">
        <f>January!G1673+February!G1673+March!G1673+April!G1673+May!G1673+June!G1673+July!G1673+August!G1673+September!G1673+October!G1673+November!G1673+December!G1673</f>
        <v>0</v>
      </c>
    </row>
    <row r="1674" spans="1:7" ht="30" customHeight="1" x14ac:dyDescent="0.25">
      <c r="A1674" s="19" t="s">
        <v>88</v>
      </c>
      <c r="B1674" s="11" t="s">
        <v>42</v>
      </c>
      <c r="C1674" s="3">
        <f>January!C1674+February!C1674+March!C1674+April!C1674+May!C1674+June!C1674+July!C1674+August!C1674+September!C1674+October!C1674+November!C1674+December!C1674</f>
        <v>0</v>
      </c>
      <c r="D1674" s="3">
        <f>January!D1674+February!D1674+March!D1674+April!D1674+May!D1674+June!D1674+July!D1674+August!D1674+September!D1674+October!D1674+November!D1674+December!D1674</f>
        <v>0</v>
      </c>
      <c r="E1674" s="3">
        <f>January!E1674+February!E1674+March!E1674+April!E1674+May!E1674+June!E1674+July!E1674+August!E1674+September!E1674+October!E1674+November!E1674+December!E1674</f>
        <v>0</v>
      </c>
      <c r="F1674" s="3">
        <f>January!F1674+February!F1674+March!F1674+April!F1674+May!F1674+June!F1674+July!F1674+August!F1674+September!F1674+October!F1674+November!F1674+December!F1674</f>
        <v>0</v>
      </c>
      <c r="G1674" s="3">
        <f>January!G1674+February!G1674+March!G1674+April!G1674+May!G1674+June!G1674+July!G1674+August!G1674+September!G1674+October!G1674+November!G1674+December!G1674</f>
        <v>0</v>
      </c>
    </row>
    <row r="1675" spans="1:7" ht="30" customHeight="1" x14ac:dyDescent="0.25">
      <c r="A1675" s="20" t="s">
        <v>88</v>
      </c>
      <c r="B1675" s="12" t="s">
        <v>43</v>
      </c>
      <c r="C1675" s="4">
        <f>January!C1675+February!C1675+March!C1675+April!C1675+May!C1675+June!C1675+July!C1675+August!C1675+September!C1675+October!C1675+November!C1675+December!C1675</f>
        <v>0</v>
      </c>
      <c r="D1675" s="4">
        <f>January!D1675+February!D1675+March!D1675+April!D1675+May!D1675+June!D1675+July!D1675+August!D1675+September!D1675+October!D1675+November!D1675+December!D1675</f>
        <v>0</v>
      </c>
      <c r="E1675" s="4">
        <f>January!E1675+February!E1675+March!E1675+April!E1675+May!E1675+June!E1675+July!E1675+August!E1675+September!E1675+October!E1675+November!E1675+December!E1675</f>
        <v>0</v>
      </c>
      <c r="F1675" s="4">
        <f>January!F1675+February!F1675+March!F1675+April!F1675+May!F1675+June!F1675+July!F1675+August!F1675+September!F1675+October!F1675+November!F1675+December!F1675</f>
        <v>0</v>
      </c>
      <c r="G1675" s="4">
        <f>January!G1675+February!G1675+March!G1675+April!G1675+May!G1675+June!G1675+July!G1675+August!G1675+September!G1675+October!G1675+November!G1675+December!G1675</f>
        <v>0</v>
      </c>
    </row>
    <row r="1676" spans="1:7" ht="30" customHeight="1" x14ac:dyDescent="0.25">
      <c r="A1676" s="19" t="s">
        <v>88</v>
      </c>
      <c r="B1676" s="11" t="s">
        <v>44</v>
      </c>
      <c r="C1676" s="3">
        <f>January!C1676+February!C1676+March!C1676+April!C1676+May!C1676+June!C1676+July!C1676+August!C1676+September!C1676+October!C1676+November!C1676+December!C1676</f>
        <v>0</v>
      </c>
      <c r="D1676" s="3">
        <f>January!D1676+February!D1676+March!D1676+April!D1676+May!D1676+June!D1676+July!D1676+August!D1676+September!D1676+October!D1676+November!D1676+December!D1676</f>
        <v>0</v>
      </c>
      <c r="E1676" s="3">
        <f>January!E1676+February!E1676+March!E1676+April!E1676+May!E1676+June!E1676+July!E1676+August!E1676+September!E1676+October!E1676+November!E1676+December!E1676</f>
        <v>0</v>
      </c>
      <c r="F1676" s="3">
        <f>January!F1676+February!F1676+March!F1676+April!F1676+May!F1676+June!F1676+July!F1676+August!F1676+September!F1676+October!F1676+November!F1676+December!F1676</f>
        <v>0</v>
      </c>
      <c r="G1676" s="3">
        <f>January!G1676+February!G1676+March!G1676+April!G1676+May!G1676+June!G1676+July!G1676+August!G1676+September!G1676+October!G1676+November!G1676+December!G1676</f>
        <v>0</v>
      </c>
    </row>
    <row r="1677" spans="1:7" ht="30" customHeight="1" x14ac:dyDescent="0.25">
      <c r="A1677" s="20" t="s">
        <v>88</v>
      </c>
      <c r="B1677" s="12" t="s">
        <v>45</v>
      </c>
      <c r="C1677" s="4">
        <f>January!C1677+February!C1677+March!C1677+April!C1677+May!C1677+June!C1677+July!C1677+August!C1677+September!C1677+October!C1677+November!C1677+December!C1677</f>
        <v>0</v>
      </c>
      <c r="D1677" s="4">
        <f>January!D1677+February!D1677+March!D1677+April!D1677+May!D1677+June!D1677+July!D1677+August!D1677+September!D1677+October!D1677+November!D1677+December!D1677</f>
        <v>0</v>
      </c>
      <c r="E1677" s="4">
        <f>January!E1677+February!E1677+March!E1677+April!E1677+May!E1677+June!E1677+July!E1677+August!E1677+September!E1677+October!E1677+November!E1677+December!E1677</f>
        <v>0</v>
      </c>
      <c r="F1677" s="4">
        <f>January!F1677+February!F1677+March!F1677+April!F1677+May!F1677+June!F1677+July!F1677+August!F1677+September!F1677+October!F1677+November!F1677+December!F1677</f>
        <v>0</v>
      </c>
      <c r="G1677" s="4">
        <f>January!G1677+February!G1677+March!G1677+April!G1677+May!G1677+June!G1677+July!G1677+August!G1677+September!G1677+October!G1677+November!G1677+December!G1677</f>
        <v>0</v>
      </c>
    </row>
    <row r="1678" spans="1:7" ht="30" customHeight="1" x14ac:dyDescent="0.25">
      <c r="A1678" s="19" t="s">
        <v>88</v>
      </c>
      <c r="B1678" s="11" t="s">
        <v>46</v>
      </c>
      <c r="C1678" s="3">
        <f>January!C1678+February!C1678+March!C1678+April!C1678+May!C1678+June!C1678+July!C1678+August!C1678+September!C1678+October!C1678+November!C1678+December!C1678</f>
        <v>0</v>
      </c>
      <c r="D1678" s="3">
        <f>January!D1678+February!D1678+March!D1678+April!D1678+May!D1678+June!D1678+July!D1678+August!D1678+September!D1678+October!D1678+November!D1678+December!D1678</f>
        <v>0</v>
      </c>
      <c r="E1678" s="3">
        <f>January!E1678+February!E1678+March!E1678+April!E1678+May!E1678+June!E1678+July!E1678+August!E1678+September!E1678+October!E1678+November!E1678+December!E1678</f>
        <v>0</v>
      </c>
      <c r="F1678" s="3">
        <f>January!F1678+February!F1678+March!F1678+April!F1678+May!F1678+June!F1678+July!F1678+August!F1678+September!F1678+October!F1678+November!F1678+December!F1678</f>
        <v>0</v>
      </c>
      <c r="G1678" s="3">
        <f>January!G1678+February!G1678+March!G1678+April!G1678+May!G1678+June!G1678+July!G1678+August!G1678+September!G1678+October!G1678+November!G1678+December!G1678</f>
        <v>0</v>
      </c>
    </row>
    <row r="1679" spans="1:7" ht="30" customHeight="1" x14ac:dyDescent="0.25">
      <c r="A1679" s="21" t="s">
        <v>89</v>
      </c>
      <c r="B1679" s="13" t="s">
        <v>8</v>
      </c>
      <c r="C1679" s="5">
        <f>January!C1679+February!C1679+March!C1679+April!C1679+May!C1679+June!C1679+July!C1679+August!C1679+September!C1679+October!C1679+November!C1679+December!C1679</f>
        <v>3865</v>
      </c>
      <c r="D1679" s="5">
        <f>January!D1679+February!D1679+March!D1679+April!D1679+May!D1679+June!D1679+July!D1679+August!D1679+September!D1679+October!D1679+November!D1679+December!D1679</f>
        <v>2942</v>
      </c>
      <c r="E1679" s="5">
        <f>January!E1679+February!E1679+March!E1679+April!E1679+May!E1679+June!E1679+July!E1679+August!E1679+September!E1679+October!E1679+November!E1679+December!E1679</f>
        <v>130</v>
      </c>
      <c r="F1679" s="5">
        <f>January!F1679+February!F1679+March!F1679+April!F1679+May!F1679+June!F1679+July!F1679+August!F1679+September!F1679+October!F1679+November!F1679+December!F1679</f>
        <v>789</v>
      </c>
      <c r="G1679" s="5">
        <f>January!G1679+February!G1679+March!G1679+April!G1679+May!G1679+June!G1679+July!G1679+August!G1679+September!G1679+October!G1679+November!G1679+December!G1679</f>
        <v>4</v>
      </c>
    </row>
    <row r="1680" spans="1:7" ht="30" customHeight="1" x14ac:dyDescent="0.25">
      <c r="A1680" s="22" t="s">
        <v>89</v>
      </c>
      <c r="B1680" s="14" t="s">
        <v>9</v>
      </c>
      <c r="C1680" s="6">
        <f>January!C1680+February!C1680+March!C1680+April!C1680+May!C1680+June!C1680+July!C1680+August!C1680+September!C1680+October!C1680+November!C1680+December!C1680</f>
        <v>0</v>
      </c>
      <c r="D1680" s="6">
        <f>January!D1680+February!D1680+March!D1680+April!D1680+May!D1680+June!D1680+July!D1680+August!D1680+September!D1680+October!D1680+November!D1680+December!D1680</f>
        <v>0</v>
      </c>
      <c r="E1680" s="6">
        <f>January!E1680+February!E1680+March!E1680+April!E1680+May!E1680+June!E1680+July!E1680+August!E1680+September!E1680+October!E1680+November!E1680+December!E1680</f>
        <v>0</v>
      </c>
      <c r="F1680" s="6">
        <f>January!F1680+February!F1680+March!F1680+April!F1680+May!F1680+June!F1680+July!F1680+August!F1680+September!F1680+October!F1680+November!F1680+December!F1680</f>
        <v>0</v>
      </c>
      <c r="G1680" s="6">
        <f>January!G1680+February!G1680+March!G1680+April!G1680+May!G1680+June!G1680+July!G1680+August!G1680+September!G1680+October!G1680+November!G1680+December!G1680</f>
        <v>0</v>
      </c>
    </row>
    <row r="1681" spans="1:7" ht="30" customHeight="1" x14ac:dyDescent="0.25">
      <c r="A1681" s="21" t="s">
        <v>89</v>
      </c>
      <c r="B1681" s="13" t="s">
        <v>10</v>
      </c>
      <c r="C1681" s="5">
        <f>January!C1681+February!C1681+March!C1681+April!C1681+May!C1681+June!C1681+July!C1681+August!C1681+September!C1681+October!C1681+November!C1681+December!C1681</f>
        <v>0</v>
      </c>
      <c r="D1681" s="5">
        <f>January!D1681+February!D1681+March!D1681+April!D1681+May!D1681+June!D1681+July!D1681+August!D1681+September!D1681+October!D1681+November!D1681+December!D1681</f>
        <v>0</v>
      </c>
      <c r="E1681" s="5">
        <f>January!E1681+February!E1681+March!E1681+April!E1681+May!E1681+June!E1681+July!E1681+August!E1681+September!E1681+October!E1681+November!E1681+December!E1681</f>
        <v>0</v>
      </c>
      <c r="F1681" s="5">
        <f>January!F1681+February!F1681+March!F1681+April!F1681+May!F1681+June!F1681+July!F1681+August!F1681+September!F1681+October!F1681+November!F1681+December!F1681</f>
        <v>0</v>
      </c>
      <c r="G1681" s="5">
        <f>January!G1681+February!G1681+March!G1681+April!G1681+May!G1681+June!G1681+July!G1681+August!G1681+September!G1681+October!G1681+November!G1681+December!G1681</f>
        <v>0</v>
      </c>
    </row>
    <row r="1682" spans="1:7" ht="30" customHeight="1" x14ac:dyDescent="0.25">
      <c r="A1682" s="22" t="s">
        <v>89</v>
      </c>
      <c r="B1682" s="14" t="s">
        <v>11</v>
      </c>
      <c r="C1682" s="6">
        <f>January!C1682+February!C1682+March!C1682+April!C1682+May!C1682+June!C1682+July!C1682+August!C1682+September!C1682+October!C1682+November!C1682+December!C1682</f>
        <v>0</v>
      </c>
      <c r="D1682" s="6">
        <f>January!D1682+February!D1682+March!D1682+April!D1682+May!D1682+June!D1682+July!D1682+August!D1682+September!D1682+October!D1682+November!D1682+December!D1682</f>
        <v>0</v>
      </c>
      <c r="E1682" s="6">
        <f>January!E1682+February!E1682+March!E1682+April!E1682+May!E1682+June!E1682+July!E1682+August!E1682+September!E1682+October!E1682+November!E1682+December!E1682</f>
        <v>0</v>
      </c>
      <c r="F1682" s="6">
        <f>January!F1682+February!F1682+March!F1682+April!F1682+May!F1682+June!F1682+July!F1682+August!F1682+September!F1682+October!F1682+November!F1682+December!F1682</f>
        <v>0</v>
      </c>
      <c r="G1682" s="6">
        <f>January!G1682+February!G1682+March!G1682+April!G1682+May!G1682+June!G1682+July!G1682+August!G1682+September!G1682+October!G1682+November!G1682+December!G1682</f>
        <v>0</v>
      </c>
    </row>
    <row r="1683" spans="1:7" ht="30" customHeight="1" x14ac:dyDescent="0.25">
      <c r="A1683" s="21" t="s">
        <v>89</v>
      </c>
      <c r="B1683" s="13" t="s">
        <v>12</v>
      </c>
      <c r="C1683" s="5">
        <f>January!C1683+February!C1683+March!C1683+April!C1683+May!C1683+June!C1683+July!C1683+August!C1683+September!C1683+October!C1683+November!C1683+December!C1683</f>
        <v>0</v>
      </c>
      <c r="D1683" s="5">
        <f>January!D1683+February!D1683+March!D1683+April!D1683+May!D1683+June!D1683+July!D1683+August!D1683+September!D1683+October!D1683+November!D1683+December!D1683</f>
        <v>0</v>
      </c>
      <c r="E1683" s="5">
        <f>January!E1683+February!E1683+March!E1683+April!E1683+May!E1683+June!E1683+July!E1683+August!E1683+September!E1683+October!E1683+November!E1683+December!E1683</f>
        <v>0</v>
      </c>
      <c r="F1683" s="5">
        <f>January!F1683+February!F1683+March!F1683+April!F1683+May!F1683+June!F1683+July!F1683+August!F1683+September!F1683+October!F1683+November!F1683+December!F1683</f>
        <v>0</v>
      </c>
      <c r="G1683" s="5">
        <f>January!G1683+February!G1683+March!G1683+April!G1683+May!G1683+June!G1683+July!G1683+August!G1683+September!G1683+October!G1683+November!G1683+December!G1683</f>
        <v>0</v>
      </c>
    </row>
    <row r="1684" spans="1:7" ht="30" customHeight="1" x14ac:dyDescent="0.25">
      <c r="A1684" s="22" t="s">
        <v>89</v>
      </c>
      <c r="B1684" s="14" t="s">
        <v>13</v>
      </c>
      <c r="C1684" s="6">
        <f>January!C1684+February!C1684+March!C1684+April!C1684+May!C1684+June!C1684+July!C1684+August!C1684+September!C1684+October!C1684+November!C1684+December!C1684</f>
        <v>0</v>
      </c>
      <c r="D1684" s="6">
        <f>January!D1684+February!D1684+March!D1684+April!D1684+May!D1684+June!D1684+July!D1684+August!D1684+September!D1684+October!D1684+November!D1684+December!D1684</f>
        <v>0</v>
      </c>
      <c r="E1684" s="6">
        <f>January!E1684+February!E1684+March!E1684+April!E1684+May!E1684+June!E1684+July!E1684+August!E1684+September!E1684+October!E1684+November!E1684+December!E1684</f>
        <v>0</v>
      </c>
      <c r="F1684" s="6">
        <f>January!F1684+February!F1684+March!F1684+April!F1684+May!F1684+June!F1684+July!F1684+August!F1684+September!F1684+October!F1684+November!F1684+December!F1684</f>
        <v>0</v>
      </c>
      <c r="G1684" s="6">
        <f>January!G1684+February!G1684+March!G1684+April!G1684+May!G1684+June!G1684+July!G1684+August!G1684+September!G1684+October!G1684+November!G1684+December!G1684</f>
        <v>0</v>
      </c>
    </row>
    <row r="1685" spans="1:7" ht="30" customHeight="1" x14ac:dyDescent="0.25">
      <c r="A1685" s="21" t="s">
        <v>89</v>
      </c>
      <c r="B1685" s="13" t="s">
        <v>14</v>
      </c>
      <c r="C1685" s="5">
        <f>January!C1685+February!C1685+March!C1685+April!C1685+May!C1685+June!C1685+July!C1685+August!C1685+September!C1685+October!C1685+November!C1685+December!C1685</f>
        <v>167</v>
      </c>
      <c r="D1685" s="5">
        <f>January!D1685+February!D1685+March!D1685+April!D1685+May!D1685+June!D1685+July!D1685+August!D1685+September!D1685+October!D1685+November!D1685+December!D1685</f>
        <v>104</v>
      </c>
      <c r="E1685" s="5">
        <f>January!E1685+February!E1685+March!E1685+April!E1685+May!E1685+June!E1685+July!E1685+August!E1685+September!E1685+October!E1685+November!E1685+December!E1685</f>
        <v>13</v>
      </c>
      <c r="F1685" s="5">
        <f>January!F1685+February!F1685+March!F1685+April!F1685+May!F1685+June!F1685+July!F1685+August!F1685+September!F1685+October!F1685+November!F1685+December!F1685</f>
        <v>50</v>
      </c>
      <c r="G1685" s="5">
        <f>January!G1685+February!G1685+March!G1685+April!G1685+May!G1685+June!G1685+July!G1685+August!G1685+September!G1685+October!G1685+November!G1685+December!G1685</f>
        <v>0</v>
      </c>
    </row>
    <row r="1686" spans="1:7" ht="30" customHeight="1" x14ac:dyDescent="0.25">
      <c r="A1686" s="22" t="s">
        <v>89</v>
      </c>
      <c r="B1686" s="14" t="s">
        <v>15</v>
      </c>
      <c r="C1686" s="6">
        <f>January!C1686+February!C1686+March!C1686+April!C1686+May!C1686+June!C1686+July!C1686+August!C1686+September!C1686+October!C1686+November!C1686+December!C1686</f>
        <v>0</v>
      </c>
      <c r="D1686" s="6">
        <f>January!D1686+February!D1686+March!D1686+April!D1686+May!D1686+June!D1686+July!D1686+August!D1686+September!D1686+October!D1686+November!D1686+December!D1686</f>
        <v>0</v>
      </c>
      <c r="E1686" s="6">
        <f>January!E1686+February!E1686+March!E1686+April!E1686+May!E1686+June!E1686+July!E1686+August!E1686+September!E1686+October!E1686+November!E1686+December!E1686</f>
        <v>0</v>
      </c>
      <c r="F1686" s="6">
        <f>January!F1686+February!F1686+March!F1686+April!F1686+May!F1686+June!F1686+July!F1686+August!F1686+September!F1686+October!F1686+November!F1686+December!F1686</f>
        <v>0</v>
      </c>
      <c r="G1686" s="6">
        <f>January!G1686+February!G1686+March!G1686+April!G1686+May!G1686+June!G1686+July!G1686+August!G1686+September!G1686+October!G1686+November!G1686+December!G1686</f>
        <v>0</v>
      </c>
    </row>
    <row r="1687" spans="1:7" ht="30" customHeight="1" x14ac:dyDescent="0.25">
      <c r="A1687" s="21" t="s">
        <v>89</v>
      </c>
      <c r="B1687" s="13" t="s">
        <v>16</v>
      </c>
      <c r="C1687" s="5">
        <f>January!C1687+February!C1687+March!C1687+April!C1687+May!C1687+June!C1687+July!C1687+August!C1687+September!C1687+October!C1687+November!C1687+December!C1687</f>
        <v>0</v>
      </c>
      <c r="D1687" s="5">
        <f>January!D1687+February!D1687+March!D1687+April!D1687+May!D1687+June!D1687+July!D1687+August!D1687+September!D1687+October!D1687+November!D1687+December!D1687</f>
        <v>0</v>
      </c>
      <c r="E1687" s="5">
        <f>January!E1687+February!E1687+March!E1687+April!E1687+May!E1687+June!E1687+July!E1687+August!E1687+September!E1687+October!E1687+November!E1687+December!E1687</f>
        <v>0</v>
      </c>
      <c r="F1687" s="5">
        <f>January!F1687+February!F1687+March!F1687+April!F1687+May!F1687+June!F1687+July!F1687+August!F1687+September!F1687+October!F1687+November!F1687+December!F1687</f>
        <v>0</v>
      </c>
      <c r="G1687" s="5">
        <f>January!G1687+February!G1687+March!G1687+April!G1687+May!G1687+June!G1687+July!G1687+August!G1687+September!G1687+October!G1687+November!G1687+December!G1687</f>
        <v>0</v>
      </c>
    </row>
    <row r="1688" spans="1:7" ht="30" customHeight="1" x14ac:dyDescent="0.25">
      <c r="A1688" s="22" t="s">
        <v>89</v>
      </c>
      <c r="B1688" s="14" t="s">
        <v>17</v>
      </c>
      <c r="C1688" s="6">
        <f>January!C1688+February!C1688+March!C1688+April!C1688+May!C1688+June!C1688+July!C1688+August!C1688+September!C1688+October!C1688+November!C1688+December!C1688</f>
        <v>0</v>
      </c>
      <c r="D1688" s="6">
        <f>January!D1688+February!D1688+March!D1688+April!D1688+May!D1688+June!D1688+July!D1688+August!D1688+September!D1688+October!D1688+November!D1688+December!D1688</f>
        <v>0</v>
      </c>
      <c r="E1688" s="6">
        <f>January!E1688+February!E1688+March!E1688+April!E1688+May!E1688+June!E1688+July!E1688+August!E1688+September!E1688+October!E1688+November!E1688+December!E1688</f>
        <v>0</v>
      </c>
      <c r="F1688" s="6">
        <f>January!F1688+February!F1688+March!F1688+April!F1688+May!F1688+June!F1688+July!F1688+August!F1688+September!F1688+October!F1688+November!F1688+December!F1688</f>
        <v>0</v>
      </c>
      <c r="G1688" s="6">
        <f>January!G1688+February!G1688+March!G1688+April!G1688+May!G1688+June!G1688+July!G1688+August!G1688+September!G1688+October!G1688+November!G1688+December!G1688</f>
        <v>0</v>
      </c>
    </row>
    <row r="1689" spans="1:7" ht="30" customHeight="1" x14ac:dyDescent="0.25">
      <c r="A1689" s="21" t="s">
        <v>89</v>
      </c>
      <c r="B1689" s="13" t="s">
        <v>18</v>
      </c>
      <c r="C1689" s="5">
        <f>January!C1689+February!C1689+March!C1689+April!C1689+May!C1689+June!C1689+July!C1689+August!C1689+September!C1689+October!C1689+November!C1689+December!C1689</f>
        <v>0</v>
      </c>
      <c r="D1689" s="5">
        <f>January!D1689+February!D1689+March!D1689+April!D1689+May!D1689+June!D1689+July!D1689+August!D1689+September!D1689+October!D1689+November!D1689+December!D1689</f>
        <v>0</v>
      </c>
      <c r="E1689" s="5">
        <f>January!E1689+February!E1689+March!E1689+April!E1689+May!E1689+June!E1689+July!E1689+August!E1689+September!E1689+October!E1689+November!E1689+December!E1689</f>
        <v>0</v>
      </c>
      <c r="F1689" s="5">
        <f>January!F1689+February!F1689+March!F1689+April!F1689+May!F1689+June!F1689+July!F1689+August!F1689+September!F1689+October!F1689+November!F1689+December!F1689</f>
        <v>0</v>
      </c>
      <c r="G1689" s="5">
        <f>January!G1689+February!G1689+March!G1689+April!G1689+May!G1689+June!G1689+July!G1689+August!G1689+September!G1689+October!G1689+November!G1689+December!G1689</f>
        <v>0</v>
      </c>
    </row>
    <row r="1690" spans="1:7" ht="30" customHeight="1" x14ac:dyDescent="0.25">
      <c r="A1690" s="22" t="s">
        <v>89</v>
      </c>
      <c r="B1690" s="14" t="s">
        <v>19</v>
      </c>
      <c r="C1690" s="6">
        <f>January!C1690+February!C1690+March!C1690+April!C1690+May!C1690+June!C1690+July!C1690+August!C1690+September!C1690+October!C1690+November!C1690+December!C1690</f>
        <v>0</v>
      </c>
      <c r="D1690" s="6">
        <f>January!D1690+February!D1690+March!D1690+April!D1690+May!D1690+June!D1690+July!D1690+August!D1690+September!D1690+October!D1690+November!D1690+December!D1690</f>
        <v>0</v>
      </c>
      <c r="E1690" s="6">
        <f>January!E1690+February!E1690+March!E1690+April!E1690+May!E1690+June!E1690+July!E1690+August!E1690+September!E1690+October!E1690+November!E1690+December!E1690</f>
        <v>0</v>
      </c>
      <c r="F1690" s="6">
        <f>January!F1690+February!F1690+March!F1690+April!F1690+May!F1690+June!F1690+July!F1690+August!F1690+September!F1690+October!F1690+November!F1690+December!F1690</f>
        <v>0</v>
      </c>
      <c r="G1690" s="6">
        <f>January!G1690+February!G1690+March!G1690+April!G1690+May!G1690+June!G1690+July!G1690+August!G1690+September!G1690+October!G1690+November!G1690+December!G1690</f>
        <v>0</v>
      </c>
    </row>
    <row r="1691" spans="1:7" ht="30" customHeight="1" x14ac:dyDescent="0.25">
      <c r="A1691" s="21" t="s">
        <v>89</v>
      </c>
      <c r="B1691" s="13" t="s">
        <v>20</v>
      </c>
      <c r="C1691" s="5">
        <f>January!C1691+February!C1691+March!C1691+April!C1691+May!C1691+June!C1691+July!C1691+August!C1691+September!C1691+October!C1691+November!C1691+December!C1691</f>
        <v>0</v>
      </c>
      <c r="D1691" s="5">
        <f>January!D1691+February!D1691+March!D1691+April!D1691+May!D1691+June!D1691+July!D1691+August!D1691+September!D1691+October!D1691+November!D1691+December!D1691</f>
        <v>0</v>
      </c>
      <c r="E1691" s="5">
        <f>January!E1691+February!E1691+March!E1691+April!E1691+May!E1691+June!E1691+July!E1691+August!E1691+September!E1691+October!E1691+November!E1691+December!E1691</f>
        <v>0</v>
      </c>
      <c r="F1691" s="5">
        <f>January!F1691+February!F1691+March!F1691+April!F1691+May!F1691+June!F1691+July!F1691+August!F1691+September!F1691+October!F1691+November!F1691+December!F1691</f>
        <v>0</v>
      </c>
      <c r="G1691" s="5">
        <f>January!G1691+February!G1691+March!G1691+April!G1691+May!G1691+June!G1691+July!G1691+August!G1691+September!G1691+October!G1691+November!G1691+December!G1691</f>
        <v>0</v>
      </c>
    </row>
    <row r="1692" spans="1:7" ht="30" customHeight="1" x14ac:dyDescent="0.25">
      <c r="A1692" s="22" t="s">
        <v>89</v>
      </c>
      <c r="B1692" s="14" t="s">
        <v>21</v>
      </c>
      <c r="C1692" s="6">
        <f>January!C1692+February!C1692+March!C1692+April!C1692+May!C1692+June!C1692+July!C1692+August!C1692+September!C1692+October!C1692+November!C1692+December!C1692</f>
        <v>0</v>
      </c>
      <c r="D1692" s="6">
        <f>January!D1692+February!D1692+March!D1692+April!D1692+May!D1692+June!D1692+July!D1692+August!D1692+September!D1692+October!D1692+November!D1692+December!D1692</f>
        <v>0</v>
      </c>
      <c r="E1692" s="6">
        <f>January!E1692+February!E1692+March!E1692+April!E1692+May!E1692+June!E1692+July!E1692+August!E1692+September!E1692+October!E1692+November!E1692+December!E1692</f>
        <v>0</v>
      </c>
      <c r="F1692" s="6">
        <f>January!F1692+February!F1692+March!F1692+April!F1692+May!F1692+June!F1692+July!F1692+August!F1692+September!F1692+October!F1692+November!F1692+December!F1692</f>
        <v>0</v>
      </c>
      <c r="G1692" s="6">
        <f>January!G1692+February!G1692+March!G1692+April!G1692+May!G1692+June!G1692+July!G1692+August!G1692+September!G1692+October!G1692+November!G1692+December!G1692</f>
        <v>0</v>
      </c>
    </row>
    <row r="1693" spans="1:7" ht="30" customHeight="1" x14ac:dyDescent="0.25">
      <c r="A1693" s="21" t="s">
        <v>89</v>
      </c>
      <c r="B1693" s="13" t="s">
        <v>22</v>
      </c>
      <c r="C1693" s="5">
        <f>January!C1693+February!C1693+March!C1693+April!C1693+May!C1693+June!C1693+July!C1693+August!C1693+September!C1693+October!C1693+November!C1693+December!C1693</f>
        <v>0</v>
      </c>
      <c r="D1693" s="5">
        <f>January!D1693+February!D1693+March!D1693+April!D1693+May!D1693+June!D1693+July!D1693+August!D1693+September!D1693+October!D1693+November!D1693+December!D1693</f>
        <v>0</v>
      </c>
      <c r="E1693" s="5">
        <f>January!E1693+February!E1693+March!E1693+April!E1693+May!E1693+June!E1693+July!E1693+August!E1693+September!E1693+October!E1693+November!E1693+December!E1693</f>
        <v>0</v>
      </c>
      <c r="F1693" s="5">
        <f>January!F1693+February!F1693+March!F1693+April!F1693+May!F1693+June!F1693+July!F1693+August!F1693+September!F1693+October!F1693+November!F1693+December!F1693</f>
        <v>0</v>
      </c>
      <c r="G1693" s="5">
        <f>January!G1693+February!G1693+March!G1693+April!G1693+May!G1693+June!G1693+July!G1693+August!G1693+September!G1693+October!G1693+November!G1693+December!G1693</f>
        <v>0</v>
      </c>
    </row>
    <row r="1694" spans="1:7" ht="30" customHeight="1" x14ac:dyDescent="0.25">
      <c r="A1694" s="22" t="s">
        <v>89</v>
      </c>
      <c r="B1694" s="14" t="s">
        <v>23</v>
      </c>
      <c r="C1694" s="6">
        <f>January!C1694+February!C1694+March!C1694+April!C1694+May!C1694+June!C1694+July!C1694+August!C1694+September!C1694+October!C1694+November!C1694+December!C1694</f>
        <v>0</v>
      </c>
      <c r="D1694" s="6">
        <f>January!D1694+February!D1694+March!D1694+April!D1694+May!D1694+June!D1694+July!D1694+August!D1694+September!D1694+October!D1694+November!D1694+December!D1694</f>
        <v>0</v>
      </c>
      <c r="E1694" s="6">
        <f>January!E1694+February!E1694+March!E1694+April!E1694+May!E1694+June!E1694+July!E1694+August!E1694+September!E1694+October!E1694+November!E1694+December!E1694</f>
        <v>0</v>
      </c>
      <c r="F1694" s="6">
        <f>January!F1694+February!F1694+March!F1694+April!F1694+May!F1694+June!F1694+July!F1694+August!F1694+September!F1694+October!F1694+November!F1694+December!F1694</f>
        <v>0</v>
      </c>
      <c r="G1694" s="6">
        <f>January!G1694+February!G1694+March!G1694+April!G1694+May!G1694+June!G1694+July!G1694+August!G1694+September!G1694+October!G1694+November!G1694+December!G1694</f>
        <v>0</v>
      </c>
    </row>
    <row r="1695" spans="1:7" ht="30" customHeight="1" x14ac:dyDescent="0.25">
      <c r="A1695" s="21" t="s">
        <v>89</v>
      </c>
      <c r="B1695" s="13" t="s">
        <v>24</v>
      </c>
      <c r="C1695" s="5">
        <f>January!C1695+February!C1695+March!C1695+April!C1695+May!C1695+June!C1695+July!C1695+August!C1695+September!C1695+October!C1695+November!C1695+December!C1695</f>
        <v>0</v>
      </c>
      <c r="D1695" s="5">
        <f>January!D1695+February!D1695+March!D1695+April!D1695+May!D1695+June!D1695+July!D1695+August!D1695+September!D1695+October!D1695+November!D1695+December!D1695</f>
        <v>0</v>
      </c>
      <c r="E1695" s="5">
        <f>January!E1695+February!E1695+March!E1695+April!E1695+May!E1695+June!E1695+July!E1695+August!E1695+September!E1695+October!E1695+November!E1695+December!E1695</f>
        <v>0</v>
      </c>
      <c r="F1695" s="5">
        <f>January!F1695+February!F1695+March!F1695+April!F1695+May!F1695+June!F1695+July!F1695+August!F1695+September!F1695+October!F1695+November!F1695+December!F1695</f>
        <v>0</v>
      </c>
      <c r="G1695" s="5">
        <f>January!G1695+February!G1695+March!G1695+April!G1695+May!G1695+June!G1695+July!G1695+August!G1695+September!G1695+October!G1695+November!G1695+December!G1695</f>
        <v>0</v>
      </c>
    </row>
    <row r="1696" spans="1:7" ht="30" customHeight="1" x14ac:dyDescent="0.25">
      <c r="A1696" s="22" t="s">
        <v>89</v>
      </c>
      <c r="B1696" s="14" t="s">
        <v>25</v>
      </c>
      <c r="C1696" s="6">
        <f>January!C1696+February!C1696+March!C1696+April!C1696+May!C1696+June!C1696+July!C1696+August!C1696+September!C1696+October!C1696+November!C1696+December!C1696</f>
        <v>522</v>
      </c>
      <c r="D1696" s="6">
        <f>January!D1696+February!D1696+March!D1696+April!D1696+May!D1696+June!D1696+July!D1696+August!D1696+September!D1696+October!D1696+November!D1696+December!D1696</f>
        <v>267</v>
      </c>
      <c r="E1696" s="6">
        <f>January!E1696+February!E1696+March!E1696+April!E1696+May!E1696+June!E1696+July!E1696+August!E1696+September!E1696+October!E1696+November!E1696+December!E1696</f>
        <v>37</v>
      </c>
      <c r="F1696" s="6">
        <f>January!F1696+February!F1696+March!F1696+April!F1696+May!F1696+June!F1696+July!F1696+August!F1696+September!F1696+October!F1696+November!F1696+December!F1696</f>
        <v>218</v>
      </c>
      <c r="G1696" s="6">
        <f>January!G1696+February!G1696+March!G1696+April!G1696+May!G1696+June!G1696+July!G1696+August!G1696+September!G1696+October!G1696+November!G1696+December!G1696</f>
        <v>0</v>
      </c>
    </row>
    <row r="1697" spans="1:7" ht="30" customHeight="1" x14ac:dyDescent="0.25">
      <c r="A1697" s="21" t="s">
        <v>89</v>
      </c>
      <c r="B1697" s="13" t="s">
        <v>26</v>
      </c>
      <c r="C1697" s="5">
        <f>January!C1697+February!C1697+March!C1697+April!C1697+May!C1697+June!C1697+July!C1697+August!C1697+September!C1697+October!C1697+November!C1697+December!C1697</f>
        <v>0</v>
      </c>
      <c r="D1697" s="5">
        <f>January!D1697+February!D1697+March!D1697+April!D1697+May!D1697+June!D1697+July!D1697+August!D1697+September!D1697+October!D1697+November!D1697+December!D1697</f>
        <v>0</v>
      </c>
      <c r="E1697" s="5">
        <f>January!E1697+February!E1697+March!E1697+April!E1697+May!E1697+June!E1697+July!E1697+August!E1697+September!E1697+October!E1697+November!E1697+December!E1697</f>
        <v>0</v>
      </c>
      <c r="F1697" s="5">
        <f>January!F1697+February!F1697+March!F1697+April!F1697+May!F1697+June!F1697+July!F1697+August!F1697+September!F1697+October!F1697+November!F1697+December!F1697</f>
        <v>0</v>
      </c>
      <c r="G1697" s="5">
        <f>January!G1697+February!G1697+March!G1697+April!G1697+May!G1697+June!G1697+July!G1697+August!G1697+September!G1697+October!G1697+November!G1697+December!G1697</f>
        <v>0</v>
      </c>
    </row>
    <row r="1698" spans="1:7" ht="30" customHeight="1" x14ac:dyDescent="0.25">
      <c r="A1698" s="22" t="s">
        <v>89</v>
      </c>
      <c r="B1698" s="14" t="s">
        <v>27</v>
      </c>
      <c r="C1698" s="6">
        <f>January!C1698+February!C1698+March!C1698+April!C1698+May!C1698+June!C1698+July!C1698+August!C1698+September!C1698+October!C1698+November!C1698+December!C1698</f>
        <v>0</v>
      </c>
      <c r="D1698" s="6">
        <f>January!D1698+February!D1698+March!D1698+April!D1698+May!D1698+June!D1698+July!D1698+August!D1698+September!D1698+October!D1698+November!D1698+December!D1698</f>
        <v>0</v>
      </c>
      <c r="E1698" s="6">
        <f>January!E1698+February!E1698+March!E1698+April!E1698+May!E1698+June!E1698+July!E1698+August!E1698+September!E1698+October!E1698+November!E1698+December!E1698</f>
        <v>0</v>
      </c>
      <c r="F1698" s="6">
        <f>January!F1698+February!F1698+March!F1698+April!F1698+May!F1698+June!F1698+July!F1698+August!F1698+September!F1698+October!F1698+November!F1698+December!F1698</f>
        <v>0</v>
      </c>
      <c r="G1698" s="6">
        <f>January!G1698+February!G1698+March!G1698+April!G1698+May!G1698+June!G1698+July!G1698+August!G1698+September!G1698+October!G1698+November!G1698+December!G1698</f>
        <v>0</v>
      </c>
    </row>
    <row r="1699" spans="1:7" ht="30" customHeight="1" x14ac:dyDescent="0.25">
      <c r="A1699" s="21" t="s">
        <v>89</v>
      </c>
      <c r="B1699" s="13" t="s">
        <v>28</v>
      </c>
      <c r="C1699" s="5">
        <f>January!C1699+February!C1699+March!C1699+April!C1699+May!C1699+June!C1699+July!C1699+August!C1699+September!C1699+October!C1699+November!C1699+December!C1699</f>
        <v>0</v>
      </c>
      <c r="D1699" s="5">
        <f>January!D1699+February!D1699+March!D1699+April!D1699+May!D1699+June!D1699+July!D1699+August!D1699+September!D1699+October!D1699+November!D1699+December!D1699</f>
        <v>0</v>
      </c>
      <c r="E1699" s="5">
        <f>January!E1699+February!E1699+March!E1699+April!E1699+May!E1699+June!E1699+July!E1699+August!E1699+September!E1699+October!E1699+November!E1699+December!E1699</f>
        <v>0</v>
      </c>
      <c r="F1699" s="5">
        <f>January!F1699+February!F1699+March!F1699+April!F1699+May!F1699+June!F1699+July!F1699+August!F1699+September!F1699+October!F1699+November!F1699+December!F1699</f>
        <v>0</v>
      </c>
      <c r="G1699" s="5">
        <f>January!G1699+February!G1699+March!G1699+April!G1699+May!G1699+June!G1699+July!G1699+August!G1699+September!G1699+October!G1699+November!G1699+December!G1699</f>
        <v>0</v>
      </c>
    </row>
    <row r="1700" spans="1:7" ht="30" customHeight="1" x14ac:dyDescent="0.25">
      <c r="A1700" s="22" t="s">
        <v>89</v>
      </c>
      <c r="B1700" s="14" t="s">
        <v>29</v>
      </c>
      <c r="C1700" s="6">
        <f>January!C1700+February!C1700+March!C1700+April!C1700+May!C1700+June!C1700+July!C1700+August!C1700+September!C1700+October!C1700+November!C1700+December!C1700</f>
        <v>0</v>
      </c>
      <c r="D1700" s="6">
        <f>January!D1700+February!D1700+March!D1700+April!D1700+May!D1700+June!D1700+July!D1700+August!D1700+September!D1700+October!D1700+November!D1700+December!D1700</f>
        <v>0</v>
      </c>
      <c r="E1700" s="6">
        <f>January!E1700+February!E1700+March!E1700+April!E1700+May!E1700+June!E1700+July!E1700+August!E1700+September!E1700+October!E1700+November!E1700+December!E1700</f>
        <v>0</v>
      </c>
      <c r="F1700" s="6">
        <f>January!F1700+February!F1700+March!F1700+April!F1700+May!F1700+June!F1700+July!F1700+August!F1700+September!F1700+October!F1700+November!F1700+December!F1700</f>
        <v>0</v>
      </c>
      <c r="G1700" s="6">
        <f>January!G1700+February!G1700+March!G1700+April!G1700+May!G1700+June!G1700+July!G1700+August!G1700+September!G1700+October!G1700+November!G1700+December!G1700</f>
        <v>0</v>
      </c>
    </row>
    <row r="1701" spans="1:7" ht="30" customHeight="1" x14ac:dyDescent="0.25">
      <c r="A1701" s="21" t="s">
        <v>89</v>
      </c>
      <c r="B1701" s="13" t="s">
        <v>30</v>
      </c>
      <c r="C1701" s="5">
        <f>January!C1701+February!C1701+March!C1701+April!C1701+May!C1701+June!C1701+July!C1701+August!C1701+September!C1701+October!C1701+November!C1701+December!C1701</f>
        <v>0</v>
      </c>
      <c r="D1701" s="5">
        <f>January!D1701+February!D1701+March!D1701+April!D1701+May!D1701+June!D1701+July!D1701+August!D1701+September!D1701+October!D1701+November!D1701+December!D1701</f>
        <v>0</v>
      </c>
      <c r="E1701" s="5">
        <f>January!E1701+February!E1701+March!E1701+April!E1701+May!E1701+June!E1701+July!E1701+August!E1701+September!E1701+October!E1701+November!E1701+December!E1701</f>
        <v>0</v>
      </c>
      <c r="F1701" s="5">
        <f>January!F1701+February!F1701+March!F1701+April!F1701+May!F1701+June!F1701+July!F1701+August!F1701+September!F1701+October!F1701+November!F1701+December!F1701</f>
        <v>0</v>
      </c>
      <c r="G1701" s="5">
        <f>January!G1701+February!G1701+March!G1701+April!G1701+May!G1701+June!G1701+July!G1701+August!G1701+September!G1701+October!G1701+November!G1701+December!G1701</f>
        <v>0</v>
      </c>
    </row>
    <row r="1702" spans="1:7" ht="30" customHeight="1" x14ac:dyDescent="0.25">
      <c r="A1702" s="22" t="s">
        <v>89</v>
      </c>
      <c r="B1702" s="14" t="s">
        <v>31</v>
      </c>
      <c r="C1702" s="6">
        <f>January!C1702+February!C1702+March!C1702+April!C1702+May!C1702+June!C1702+July!C1702+August!C1702+September!C1702+October!C1702+November!C1702+December!C1702</f>
        <v>0</v>
      </c>
      <c r="D1702" s="6">
        <f>January!D1702+February!D1702+March!D1702+April!D1702+May!D1702+June!D1702+July!D1702+August!D1702+September!D1702+October!D1702+November!D1702+December!D1702</f>
        <v>0</v>
      </c>
      <c r="E1702" s="6">
        <f>January!E1702+February!E1702+March!E1702+April!E1702+May!E1702+June!E1702+July!E1702+August!E1702+September!E1702+October!E1702+November!E1702+December!E1702</f>
        <v>0</v>
      </c>
      <c r="F1702" s="6">
        <f>January!F1702+February!F1702+March!F1702+April!F1702+May!F1702+June!F1702+July!F1702+August!F1702+September!F1702+October!F1702+November!F1702+December!F1702</f>
        <v>0</v>
      </c>
      <c r="G1702" s="6">
        <f>January!G1702+February!G1702+March!G1702+April!G1702+May!G1702+June!G1702+July!G1702+August!G1702+September!G1702+October!G1702+November!G1702+December!G1702</f>
        <v>0</v>
      </c>
    </row>
    <row r="1703" spans="1:7" ht="30" customHeight="1" x14ac:dyDescent="0.25">
      <c r="A1703" s="21" t="s">
        <v>89</v>
      </c>
      <c r="B1703" s="13" t="s">
        <v>32</v>
      </c>
      <c r="C1703" s="5">
        <f>January!C1703+February!C1703+March!C1703+April!C1703+May!C1703+June!C1703+July!C1703+August!C1703+September!C1703+October!C1703+November!C1703+December!C1703</f>
        <v>0</v>
      </c>
      <c r="D1703" s="5">
        <f>January!D1703+February!D1703+March!D1703+April!D1703+May!D1703+June!D1703+July!D1703+August!D1703+September!D1703+October!D1703+November!D1703+December!D1703</f>
        <v>0</v>
      </c>
      <c r="E1703" s="5">
        <f>January!E1703+February!E1703+March!E1703+April!E1703+May!E1703+June!E1703+July!E1703+August!E1703+September!E1703+October!E1703+November!E1703+December!E1703</f>
        <v>0</v>
      </c>
      <c r="F1703" s="5">
        <f>January!F1703+February!F1703+March!F1703+April!F1703+May!F1703+June!F1703+July!F1703+August!F1703+September!F1703+October!F1703+November!F1703+December!F1703</f>
        <v>0</v>
      </c>
      <c r="G1703" s="5">
        <f>January!G1703+February!G1703+March!G1703+April!G1703+May!G1703+June!G1703+July!G1703+August!G1703+September!G1703+October!G1703+November!G1703+December!G1703</f>
        <v>0</v>
      </c>
    </row>
    <row r="1704" spans="1:7" ht="30" customHeight="1" x14ac:dyDescent="0.25">
      <c r="A1704" s="22" t="s">
        <v>89</v>
      </c>
      <c r="B1704" s="14" t="s">
        <v>33</v>
      </c>
      <c r="C1704" s="6">
        <f>January!C1704+February!C1704+March!C1704+April!C1704+May!C1704+June!C1704+July!C1704+August!C1704+September!C1704+October!C1704+November!C1704+December!C1704</f>
        <v>37</v>
      </c>
      <c r="D1704" s="6">
        <f>January!D1704+February!D1704+March!D1704+April!D1704+May!D1704+June!D1704+July!D1704+August!D1704+September!D1704+October!D1704+November!D1704+December!D1704</f>
        <v>21</v>
      </c>
      <c r="E1704" s="6">
        <f>January!E1704+February!E1704+March!E1704+April!E1704+May!E1704+June!E1704+July!E1704+August!E1704+September!E1704+October!E1704+November!E1704+December!E1704</f>
        <v>1</v>
      </c>
      <c r="F1704" s="6">
        <f>January!F1704+February!F1704+March!F1704+April!F1704+May!F1704+June!F1704+July!F1704+August!F1704+September!F1704+October!F1704+November!F1704+December!F1704</f>
        <v>15</v>
      </c>
      <c r="G1704" s="6">
        <f>January!G1704+February!G1704+March!G1704+April!G1704+May!G1704+June!G1704+July!G1704+August!G1704+September!G1704+October!G1704+November!G1704+December!G1704</f>
        <v>0</v>
      </c>
    </row>
    <row r="1705" spans="1:7" ht="30" customHeight="1" x14ac:dyDescent="0.25">
      <c r="A1705" s="21" t="s">
        <v>89</v>
      </c>
      <c r="B1705" s="13" t="s">
        <v>34</v>
      </c>
      <c r="C1705" s="5">
        <f>January!C1705+February!C1705+March!C1705+April!C1705+May!C1705+June!C1705+July!C1705+August!C1705+September!C1705+October!C1705+November!C1705+December!C1705</f>
        <v>0</v>
      </c>
      <c r="D1705" s="5">
        <f>January!D1705+February!D1705+March!D1705+April!D1705+May!D1705+June!D1705+July!D1705+August!D1705+September!D1705+October!D1705+November!D1705+December!D1705</f>
        <v>0</v>
      </c>
      <c r="E1705" s="5">
        <f>January!E1705+February!E1705+March!E1705+April!E1705+May!E1705+June!E1705+July!E1705+August!E1705+September!E1705+October!E1705+November!E1705+December!E1705</f>
        <v>0</v>
      </c>
      <c r="F1705" s="5">
        <f>January!F1705+February!F1705+March!F1705+April!F1705+May!F1705+June!F1705+July!F1705+August!F1705+September!F1705+October!F1705+November!F1705+December!F1705</f>
        <v>0</v>
      </c>
      <c r="G1705" s="5">
        <f>January!G1705+February!G1705+March!G1705+April!G1705+May!G1705+June!G1705+July!G1705+August!G1705+September!G1705+October!G1705+November!G1705+December!G1705</f>
        <v>0</v>
      </c>
    </row>
    <row r="1706" spans="1:7" ht="30" customHeight="1" x14ac:dyDescent="0.25">
      <c r="A1706" s="22" t="s">
        <v>89</v>
      </c>
      <c r="B1706" s="14" t="s">
        <v>35</v>
      </c>
      <c r="C1706" s="6">
        <f>January!C1706+February!C1706+March!C1706+April!C1706+May!C1706+June!C1706+July!C1706+August!C1706+September!C1706+October!C1706+November!C1706+December!C1706</f>
        <v>0</v>
      </c>
      <c r="D1706" s="6">
        <f>January!D1706+February!D1706+March!D1706+April!D1706+May!D1706+June!D1706+July!D1706+August!D1706+September!D1706+October!D1706+November!D1706+December!D1706</f>
        <v>0</v>
      </c>
      <c r="E1706" s="6">
        <f>January!E1706+February!E1706+March!E1706+April!E1706+May!E1706+June!E1706+July!E1706+August!E1706+September!E1706+October!E1706+November!E1706+December!E1706</f>
        <v>0</v>
      </c>
      <c r="F1706" s="6">
        <f>January!F1706+February!F1706+March!F1706+April!F1706+May!F1706+June!F1706+July!F1706+August!F1706+September!F1706+October!F1706+November!F1706+December!F1706</f>
        <v>0</v>
      </c>
      <c r="G1706" s="6">
        <f>January!G1706+February!G1706+March!G1706+April!G1706+May!G1706+June!G1706+July!G1706+August!G1706+September!G1706+October!G1706+November!G1706+December!G1706</f>
        <v>0</v>
      </c>
    </row>
    <row r="1707" spans="1:7" ht="30" customHeight="1" x14ac:dyDescent="0.25">
      <c r="A1707" s="21" t="s">
        <v>89</v>
      </c>
      <c r="B1707" s="13" t="s">
        <v>36</v>
      </c>
      <c r="C1707" s="5">
        <f>January!C1707+February!C1707+March!C1707+April!C1707+May!C1707+June!C1707+July!C1707+August!C1707+September!C1707+October!C1707+November!C1707+December!C1707</f>
        <v>158</v>
      </c>
      <c r="D1707" s="5">
        <f>January!D1707+February!D1707+March!D1707+April!D1707+May!D1707+June!D1707+July!D1707+August!D1707+September!D1707+October!D1707+November!D1707+December!D1707</f>
        <v>124</v>
      </c>
      <c r="E1707" s="5">
        <f>January!E1707+February!E1707+March!E1707+April!E1707+May!E1707+June!E1707+July!E1707+August!E1707+September!E1707+October!E1707+November!E1707+December!E1707</f>
        <v>7</v>
      </c>
      <c r="F1707" s="5">
        <f>January!F1707+February!F1707+March!F1707+April!F1707+May!F1707+June!F1707+July!F1707+August!F1707+September!F1707+October!F1707+November!F1707+December!F1707</f>
        <v>27</v>
      </c>
      <c r="G1707" s="5">
        <f>January!G1707+February!G1707+March!G1707+April!G1707+May!G1707+June!G1707+July!G1707+August!G1707+September!G1707+October!G1707+November!G1707+December!G1707</f>
        <v>0</v>
      </c>
    </row>
    <row r="1708" spans="1:7" ht="30" customHeight="1" x14ac:dyDescent="0.25">
      <c r="A1708" s="22" t="s">
        <v>89</v>
      </c>
      <c r="B1708" s="14" t="s">
        <v>37</v>
      </c>
      <c r="C1708" s="6">
        <f>January!C1708+February!C1708+March!C1708+April!C1708+May!C1708+June!C1708+July!C1708+August!C1708+September!C1708+October!C1708+November!C1708+December!C1708</f>
        <v>0</v>
      </c>
      <c r="D1708" s="6">
        <f>January!D1708+February!D1708+March!D1708+April!D1708+May!D1708+June!D1708+July!D1708+August!D1708+September!D1708+October!D1708+November!D1708+December!D1708</f>
        <v>0</v>
      </c>
      <c r="E1708" s="6">
        <f>January!E1708+February!E1708+March!E1708+April!E1708+May!E1708+June!E1708+July!E1708+August!E1708+September!E1708+October!E1708+November!E1708+December!E1708</f>
        <v>0</v>
      </c>
      <c r="F1708" s="6">
        <f>January!F1708+February!F1708+March!F1708+April!F1708+May!F1708+June!F1708+July!F1708+August!F1708+September!F1708+October!F1708+November!F1708+December!F1708</f>
        <v>0</v>
      </c>
      <c r="G1708" s="6">
        <f>January!G1708+February!G1708+March!G1708+April!G1708+May!G1708+June!G1708+July!G1708+August!G1708+September!G1708+October!G1708+November!G1708+December!G1708</f>
        <v>0</v>
      </c>
    </row>
    <row r="1709" spans="1:7" ht="30" customHeight="1" x14ac:dyDescent="0.25">
      <c r="A1709" s="21" t="s">
        <v>89</v>
      </c>
      <c r="B1709" s="13" t="s">
        <v>38</v>
      </c>
      <c r="C1709" s="5">
        <f>January!C1709+February!C1709+March!C1709+April!C1709+May!C1709+June!C1709+July!C1709+August!C1709+September!C1709+October!C1709+November!C1709+December!C1709</f>
        <v>89</v>
      </c>
      <c r="D1709" s="5">
        <f>January!D1709+February!D1709+March!D1709+April!D1709+May!D1709+June!D1709+July!D1709+August!D1709+September!D1709+October!D1709+November!D1709+December!D1709</f>
        <v>8</v>
      </c>
      <c r="E1709" s="5">
        <f>January!E1709+February!E1709+March!E1709+April!E1709+May!E1709+June!E1709+July!E1709+August!E1709+September!E1709+October!E1709+November!E1709+December!E1709</f>
        <v>3</v>
      </c>
      <c r="F1709" s="5">
        <f>January!F1709+February!F1709+March!F1709+April!F1709+May!F1709+June!F1709+July!F1709+August!F1709+September!F1709+October!F1709+November!F1709+December!F1709</f>
        <v>78</v>
      </c>
      <c r="G1709" s="5">
        <f>January!G1709+February!G1709+March!G1709+April!G1709+May!G1709+June!G1709+July!G1709+August!G1709+September!G1709+October!G1709+November!G1709+December!G1709</f>
        <v>0</v>
      </c>
    </row>
    <row r="1710" spans="1:7" ht="30" customHeight="1" x14ac:dyDescent="0.25">
      <c r="A1710" s="22" t="s">
        <v>89</v>
      </c>
      <c r="B1710" s="14" t="s">
        <v>39</v>
      </c>
      <c r="C1710" s="6">
        <f>January!C1710+February!C1710+March!C1710+April!C1710+May!C1710+June!C1710+July!C1710+August!C1710+September!C1710+October!C1710+November!C1710+December!C1710</f>
        <v>0</v>
      </c>
      <c r="D1710" s="6">
        <f>January!D1710+February!D1710+March!D1710+April!D1710+May!D1710+June!D1710+July!D1710+August!D1710+September!D1710+October!D1710+November!D1710+December!D1710</f>
        <v>0</v>
      </c>
      <c r="E1710" s="6">
        <f>January!E1710+February!E1710+March!E1710+April!E1710+May!E1710+June!E1710+July!E1710+August!E1710+September!E1710+October!E1710+November!E1710+December!E1710</f>
        <v>0</v>
      </c>
      <c r="F1710" s="6">
        <f>January!F1710+February!F1710+March!F1710+April!F1710+May!F1710+June!F1710+July!F1710+August!F1710+September!F1710+October!F1710+November!F1710+December!F1710</f>
        <v>0</v>
      </c>
      <c r="G1710" s="6">
        <f>January!G1710+February!G1710+March!G1710+April!G1710+May!G1710+June!G1710+July!G1710+August!G1710+September!G1710+October!G1710+November!G1710+December!G1710</f>
        <v>0</v>
      </c>
    </row>
    <row r="1711" spans="1:7" ht="30" customHeight="1" x14ac:dyDescent="0.25">
      <c r="A1711" s="21" t="s">
        <v>89</v>
      </c>
      <c r="B1711" s="13" t="s">
        <v>40</v>
      </c>
      <c r="C1711" s="5">
        <f>January!C1711+February!C1711+March!C1711+April!C1711+May!C1711+June!C1711+July!C1711+August!C1711+September!C1711+October!C1711+November!C1711+December!C1711</f>
        <v>0</v>
      </c>
      <c r="D1711" s="5">
        <f>January!D1711+February!D1711+March!D1711+April!D1711+May!D1711+June!D1711+July!D1711+August!D1711+September!D1711+October!D1711+November!D1711+December!D1711</f>
        <v>0</v>
      </c>
      <c r="E1711" s="5">
        <f>January!E1711+February!E1711+March!E1711+April!E1711+May!E1711+June!E1711+July!E1711+August!E1711+September!E1711+October!E1711+November!E1711+December!E1711</f>
        <v>0</v>
      </c>
      <c r="F1711" s="5">
        <f>January!F1711+February!F1711+March!F1711+April!F1711+May!F1711+June!F1711+July!F1711+August!F1711+September!F1711+October!F1711+November!F1711+December!F1711</f>
        <v>0</v>
      </c>
      <c r="G1711" s="5">
        <f>January!G1711+February!G1711+March!G1711+April!G1711+May!G1711+June!G1711+July!G1711+August!G1711+September!G1711+October!G1711+November!G1711+December!G1711</f>
        <v>0</v>
      </c>
    </row>
    <row r="1712" spans="1:7" ht="30" customHeight="1" x14ac:dyDescent="0.25">
      <c r="A1712" s="22" t="s">
        <v>89</v>
      </c>
      <c r="B1712" s="14" t="s">
        <v>41</v>
      </c>
      <c r="C1712" s="6">
        <f>January!C1712+February!C1712+March!C1712+April!C1712+May!C1712+June!C1712+July!C1712+August!C1712+September!C1712+October!C1712+November!C1712+December!C1712</f>
        <v>0</v>
      </c>
      <c r="D1712" s="6">
        <f>January!D1712+February!D1712+March!D1712+April!D1712+May!D1712+June!D1712+July!D1712+August!D1712+September!D1712+October!D1712+November!D1712+December!D1712</f>
        <v>0</v>
      </c>
      <c r="E1712" s="6">
        <f>January!E1712+February!E1712+March!E1712+April!E1712+May!E1712+June!E1712+July!E1712+August!E1712+September!E1712+October!E1712+November!E1712+December!E1712</f>
        <v>0</v>
      </c>
      <c r="F1712" s="6">
        <f>January!F1712+February!F1712+March!F1712+April!F1712+May!F1712+June!F1712+July!F1712+August!F1712+September!F1712+October!F1712+November!F1712+December!F1712</f>
        <v>0</v>
      </c>
      <c r="G1712" s="6">
        <f>January!G1712+February!G1712+March!G1712+April!G1712+May!G1712+June!G1712+July!G1712+August!G1712+September!G1712+October!G1712+November!G1712+December!G1712</f>
        <v>0</v>
      </c>
    </row>
    <row r="1713" spans="1:7" ht="30" customHeight="1" x14ac:dyDescent="0.25">
      <c r="A1713" s="21" t="s">
        <v>89</v>
      </c>
      <c r="B1713" s="13" t="s">
        <v>42</v>
      </c>
      <c r="C1713" s="5">
        <f>January!C1713+February!C1713+March!C1713+April!C1713+May!C1713+June!C1713+July!C1713+August!C1713+September!C1713+October!C1713+November!C1713+December!C1713</f>
        <v>0</v>
      </c>
      <c r="D1713" s="5">
        <f>January!D1713+February!D1713+March!D1713+April!D1713+May!D1713+June!D1713+July!D1713+August!D1713+September!D1713+October!D1713+November!D1713+December!D1713</f>
        <v>0</v>
      </c>
      <c r="E1713" s="5">
        <f>January!E1713+February!E1713+March!E1713+April!E1713+May!E1713+June!E1713+July!E1713+August!E1713+September!E1713+October!E1713+November!E1713+December!E1713</f>
        <v>0</v>
      </c>
      <c r="F1713" s="5">
        <f>January!F1713+February!F1713+March!F1713+April!F1713+May!F1713+June!F1713+July!F1713+August!F1713+September!F1713+October!F1713+November!F1713+December!F1713</f>
        <v>0</v>
      </c>
      <c r="G1713" s="5">
        <f>January!G1713+February!G1713+March!G1713+April!G1713+May!G1713+June!G1713+July!G1713+August!G1713+September!G1713+October!G1713+November!G1713+December!G1713</f>
        <v>0</v>
      </c>
    </row>
    <row r="1714" spans="1:7" ht="30" customHeight="1" x14ac:dyDescent="0.25">
      <c r="A1714" s="22" t="s">
        <v>89</v>
      </c>
      <c r="B1714" s="14" t="s">
        <v>43</v>
      </c>
      <c r="C1714" s="6">
        <f>January!C1714+February!C1714+March!C1714+April!C1714+May!C1714+June!C1714+July!C1714+August!C1714+September!C1714+October!C1714+November!C1714+December!C1714</f>
        <v>0</v>
      </c>
      <c r="D1714" s="6">
        <f>January!D1714+February!D1714+March!D1714+April!D1714+May!D1714+June!D1714+July!D1714+August!D1714+September!D1714+October!D1714+November!D1714+December!D1714</f>
        <v>0</v>
      </c>
      <c r="E1714" s="6">
        <f>January!E1714+February!E1714+March!E1714+April!E1714+May!E1714+June!E1714+July!E1714+August!E1714+September!E1714+October!E1714+November!E1714+December!E1714</f>
        <v>0</v>
      </c>
      <c r="F1714" s="6">
        <f>January!F1714+February!F1714+March!F1714+April!F1714+May!F1714+June!F1714+July!F1714+August!F1714+September!F1714+October!F1714+November!F1714+December!F1714</f>
        <v>0</v>
      </c>
      <c r="G1714" s="6">
        <f>January!G1714+February!G1714+March!G1714+April!G1714+May!G1714+June!G1714+July!G1714+August!G1714+September!G1714+October!G1714+November!G1714+December!G1714</f>
        <v>0</v>
      </c>
    </row>
    <row r="1715" spans="1:7" ht="30" customHeight="1" x14ac:dyDescent="0.25">
      <c r="A1715" s="21" t="s">
        <v>89</v>
      </c>
      <c r="B1715" s="13" t="s">
        <v>44</v>
      </c>
      <c r="C1715" s="5">
        <f>January!C1715+February!C1715+March!C1715+April!C1715+May!C1715+June!C1715+July!C1715+August!C1715+September!C1715+October!C1715+November!C1715+December!C1715</f>
        <v>0</v>
      </c>
      <c r="D1715" s="5">
        <f>January!D1715+February!D1715+March!D1715+April!D1715+May!D1715+June!D1715+July!D1715+August!D1715+September!D1715+October!D1715+November!D1715+December!D1715</f>
        <v>0</v>
      </c>
      <c r="E1715" s="5">
        <f>January!E1715+February!E1715+March!E1715+April!E1715+May!E1715+June!E1715+July!E1715+August!E1715+September!E1715+October!E1715+November!E1715+December!E1715</f>
        <v>0</v>
      </c>
      <c r="F1715" s="5">
        <f>January!F1715+February!F1715+March!F1715+April!F1715+May!F1715+June!F1715+July!F1715+August!F1715+September!F1715+October!F1715+November!F1715+December!F1715</f>
        <v>0</v>
      </c>
      <c r="G1715" s="5">
        <f>January!G1715+February!G1715+March!G1715+April!G1715+May!G1715+June!G1715+July!G1715+August!G1715+September!G1715+October!G1715+November!G1715+December!G1715</f>
        <v>0</v>
      </c>
    </row>
    <row r="1716" spans="1:7" ht="30" customHeight="1" x14ac:dyDescent="0.25">
      <c r="A1716" s="22" t="s">
        <v>89</v>
      </c>
      <c r="B1716" s="14" t="s">
        <v>45</v>
      </c>
      <c r="C1716" s="6">
        <f>January!C1716+February!C1716+March!C1716+April!C1716+May!C1716+June!C1716+July!C1716+August!C1716+September!C1716+October!C1716+November!C1716+December!C1716</f>
        <v>0</v>
      </c>
      <c r="D1716" s="6">
        <f>January!D1716+February!D1716+March!D1716+April!D1716+May!D1716+June!D1716+July!D1716+August!D1716+September!D1716+October!D1716+November!D1716+December!D1716</f>
        <v>0</v>
      </c>
      <c r="E1716" s="6">
        <f>January!E1716+February!E1716+March!E1716+April!E1716+May!E1716+June!E1716+July!E1716+August!E1716+September!E1716+October!E1716+November!E1716+December!E1716</f>
        <v>0</v>
      </c>
      <c r="F1716" s="6">
        <f>January!F1716+February!F1716+March!F1716+April!F1716+May!F1716+June!F1716+July!F1716+August!F1716+September!F1716+October!F1716+November!F1716+December!F1716</f>
        <v>0</v>
      </c>
      <c r="G1716" s="6">
        <f>January!G1716+February!G1716+March!G1716+April!G1716+May!G1716+June!G1716+July!G1716+August!G1716+September!G1716+October!G1716+November!G1716+December!G1716</f>
        <v>0</v>
      </c>
    </row>
    <row r="1717" spans="1:7" ht="30" customHeight="1" x14ac:dyDescent="0.25">
      <c r="A1717" s="21" t="s">
        <v>89</v>
      </c>
      <c r="B1717" s="13" t="s">
        <v>46</v>
      </c>
      <c r="C1717" s="5">
        <f>January!C1717+February!C1717+March!C1717+April!C1717+May!C1717+June!C1717+July!C1717+August!C1717+September!C1717+October!C1717+November!C1717+December!C1717</f>
        <v>0</v>
      </c>
      <c r="D1717" s="5">
        <f>January!D1717+February!D1717+March!D1717+April!D1717+May!D1717+June!D1717+July!D1717+August!D1717+September!D1717+October!D1717+November!D1717+December!D1717</f>
        <v>0</v>
      </c>
      <c r="E1717" s="5">
        <f>January!E1717+February!E1717+March!E1717+April!E1717+May!E1717+June!E1717+July!E1717+August!E1717+September!E1717+October!E1717+November!E1717+December!E1717</f>
        <v>0</v>
      </c>
      <c r="F1717" s="5">
        <f>January!F1717+February!F1717+March!F1717+April!F1717+May!F1717+June!F1717+July!F1717+August!F1717+September!F1717+October!F1717+November!F1717+December!F1717</f>
        <v>0</v>
      </c>
      <c r="G1717" s="5">
        <f>January!G1717+February!G1717+March!G1717+April!G1717+May!G1717+June!G1717+July!G1717+August!G1717+September!G1717+October!G1717+November!G1717+December!G1717</f>
        <v>0</v>
      </c>
    </row>
    <row r="1718" spans="1:7" ht="30" customHeight="1" x14ac:dyDescent="0.25">
      <c r="A1718" s="19" t="s">
        <v>90</v>
      </c>
      <c r="B1718" s="11" t="s">
        <v>8</v>
      </c>
      <c r="C1718" s="3">
        <f>January!C1718+February!C1718+March!C1718+April!C1718+May!C1718+June!C1718+July!C1718+August!C1718+September!C1718+October!C1718+November!C1718+December!C1718</f>
        <v>17088</v>
      </c>
      <c r="D1718" s="3">
        <f>January!D1718+February!D1718+March!D1718+April!D1718+May!D1718+June!D1718+July!D1718+August!D1718+September!D1718+October!D1718+November!D1718+December!D1718</f>
        <v>8002</v>
      </c>
      <c r="E1718" s="3">
        <f>January!E1718+February!E1718+March!E1718+April!E1718+May!E1718+June!E1718+July!E1718+August!E1718+September!E1718+October!E1718+November!E1718+December!E1718</f>
        <v>538</v>
      </c>
      <c r="F1718" s="3">
        <f>January!F1718+February!F1718+March!F1718+April!F1718+May!F1718+June!F1718+July!F1718+August!F1718+September!F1718+October!F1718+November!F1718+December!F1718</f>
        <v>8547</v>
      </c>
      <c r="G1718" s="3">
        <f>January!G1718+February!G1718+March!G1718+April!G1718+May!G1718+June!G1718+July!G1718+August!G1718+September!G1718+October!G1718+November!G1718+December!G1718</f>
        <v>1</v>
      </c>
    </row>
    <row r="1719" spans="1:7" ht="30" customHeight="1" x14ac:dyDescent="0.25">
      <c r="A1719" s="20" t="s">
        <v>90</v>
      </c>
      <c r="B1719" s="12" t="s">
        <v>9</v>
      </c>
      <c r="C1719" s="4">
        <f>January!C1719+February!C1719+March!C1719+April!C1719+May!C1719+June!C1719+July!C1719+August!C1719+September!C1719+October!C1719+November!C1719+December!C1719</f>
        <v>0</v>
      </c>
      <c r="D1719" s="4">
        <f>January!D1719+February!D1719+March!D1719+April!D1719+May!D1719+June!D1719+July!D1719+August!D1719+September!D1719+October!D1719+November!D1719+December!D1719</f>
        <v>0</v>
      </c>
      <c r="E1719" s="4">
        <f>January!E1719+February!E1719+March!E1719+April!E1719+May!E1719+June!E1719+July!E1719+August!E1719+September!E1719+October!E1719+November!E1719+December!E1719</f>
        <v>0</v>
      </c>
      <c r="F1719" s="4">
        <f>January!F1719+February!F1719+March!F1719+April!F1719+May!F1719+June!F1719+July!F1719+August!F1719+September!F1719+October!F1719+November!F1719+December!F1719</f>
        <v>0</v>
      </c>
      <c r="G1719" s="4">
        <f>January!G1719+February!G1719+March!G1719+April!G1719+May!G1719+June!G1719+July!G1719+August!G1719+September!G1719+October!G1719+November!G1719+December!G1719</f>
        <v>0</v>
      </c>
    </row>
    <row r="1720" spans="1:7" ht="30" customHeight="1" x14ac:dyDescent="0.25">
      <c r="A1720" s="19" t="s">
        <v>90</v>
      </c>
      <c r="B1720" s="11" t="s">
        <v>10</v>
      </c>
      <c r="C1720" s="3">
        <f>January!C1720+February!C1720+March!C1720+April!C1720+May!C1720+June!C1720+July!C1720+August!C1720+September!C1720+October!C1720+November!C1720+December!C1720</f>
        <v>0</v>
      </c>
      <c r="D1720" s="3">
        <f>January!D1720+February!D1720+March!D1720+April!D1720+May!D1720+June!D1720+July!D1720+August!D1720+September!D1720+October!D1720+November!D1720+December!D1720</f>
        <v>0</v>
      </c>
      <c r="E1720" s="3">
        <f>January!E1720+February!E1720+March!E1720+April!E1720+May!E1720+June!E1720+July!E1720+August!E1720+September!E1720+October!E1720+November!E1720+December!E1720</f>
        <v>0</v>
      </c>
      <c r="F1720" s="3">
        <f>January!F1720+February!F1720+March!F1720+April!F1720+May!F1720+June!F1720+July!F1720+August!F1720+September!F1720+October!F1720+November!F1720+December!F1720</f>
        <v>0</v>
      </c>
      <c r="G1720" s="3">
        <f>January!G1720+February!G1720+March!G1720+April!G1720+May!G1720+June!G1720+July!G1720+August!G1720+September!G1720+October!G1720+November!G1720+December!G1720</f>
        <v>0</v>
      </c>
    </row>
    <row r="1721" spans="1:7" ht="30" customHeight="1" x14ac:dyDescent="0.25">
      <c r="A1721" s="20" t="s">
        <v>90</v>
      </c>
      <c r="B1721" s="12" t="s">
        <v>11</v>
      </c>
      <c r="C1721" s="4">
        <f>January!C1721+February!C1721+March!C1721+April!C1721+May!C1721+June!C1721+July!C1721+August!C1721+September!C1721+October!C1721+November!C1721+December!C1721</f>
        <v>0</v>
      </c>
      <c r="D1721" s="4">
        <f>January!D1721+February!D1721+March!D1721+April!D1721+May!D1721+June!D1721+July!D1721+August!D1721+September!D1721+October!D1721+November!D1721+December!D1721</f>
        <v>0</v>
      </c>
      <c r="E1721" s="4">
        <f>January!E1721+February!E1721+March!E1721+April!E1721+May!E1721+June!E1721+July!E1721+August!E1721+September!E1721+October!E1721+November!E1721+December!E1721</f>
        <v>0</v>
      </c>
      <c r="F1721" s="4">
        <f>January!F1721+February!F1721+March!F1721+April!F1721+May!F1721+June!F1721+July!F1721+August!F1721+September!F1721+October!F1721+November!F1721+December!F1721</f>
        <v>0</v>
      </c>
      <c r="G1721" s="4">
        <f>January!G1721+February!G1721+March!G1721+April!G1721+May!G1721+June!G1721+July!G1721+August!G1721+September!G1721+October!G1721+November!G1721+December!G1721</f>
        <v>0</v>
      </c>
    </row>
    <row r="1722" spans="1:7" ht="30" customHeight="1" x14ac:dyDescent="0.25">
      <c r="A1722" s="19" t="s">
        <v>90</v>
      </c>
      <c r="B1722" s="11" t="s">
        <v>12</v>
      </c>
      <c r="C1722" s="3">
        <f>January!C1722+February!C1722+March!C1722+April!C1722+May!C1722+June!C1722+July!C1722+August!C1722+September!C1722+October!C1722+November!C1722+December!C1722</f>
        <v>0</v>
      </c>
      <c r="D1722" s="3">
        <f>January!D1722+February!D1722+March!D1722+April!D1722+May!D1722+June!D1722+July!D1722+August!D1722+September!D1722+October!D1722+November!D1722+December!D1722</f>
        <v>0</v>
      </c>
      <c r="E1722" s="3">
        <f>January!E1722+February!E1722+March!E1722+April!E1722+May!E1722+June!E1722+July!E1722+August!E1722+September!E1722+October!E1722+November!E1722+December!E1722</f>
        <v>0</v>
      </c>
      <c r="F1722" s="3">
        <f>January!F1722+February!F1722+March!F1722+April!F1722+May!F1722+June!F1722+July!F1722+August!F1722+September!F1722+October!F1722+November!F1722+December!F1722</f>
        <v>0</v>
      </c>
      <c r="G1722" s="3">
        <f>January!G1722+February!G1722+March!G1722+April!G1722+May!G1722+June!G1722+July!G1722+August!G1722+September!G1722+October!G1722+November!G1722+December!G1722</f>
        <v>0</v>
      </c>
    </row>
    <row r="1723" spans="1:7" ht="30" customHeight="1" x14ac:dyDescent="0.25">
      <c r="A1723" s="20" t="s">
        <v>90</v>
      </c>
      <c r="B1723" s="12" t="s">
        <v>13</v>
      </c>
      <c r="C1723" s="4">
        <f>January!C1723+February!C1723+March!C1723+April!C1723+May!C1723+June!C1723+July!C1723+August!C1723+September!C1723+October!C1723+November!C1723+December!C1723</f>
        <v>0</v>
      </c>
      <c r="D1723" s="4">
        <f>January!D1723+February!D1723+March!D1723+April!D1723+May!D1723+June!D1723+July!D1723+August!D1723+September!D1723+October!D1723+November!D1723+December!D1723</f>
        <v>0</v>
      </c>
      <c r="E1723" s="4">
        <f>January!E1723+February!E1723+March!E1723+April!E1723+May!E1723+June!E1723+July!E1723+August!E1723+September!E1723+October!E1723+November!E1723+December!E1723</f>
        <v>0</v>
      </c>
      <c r="F1723" s="4">
        <f>January!F1723+February!F1723+March!F1723+April!F1723+May!F1723+June!F1723+July!F1723+August!F1723+September!F1723+October!F1723+November!F1723+December!F1723</f>
        <v>0</v>
      </c>
      <c r="G1723" s="4">
        <f>January!G1723+February!G1723+March!G1723+April!G1723+May!G1723+June!G1723+July!G1723+August!G1723+September!G1723+October!G1723+November!G1723+December!G1723</f>
        <v>0</v>
      </c>
    </row>
    <row r="1724" spans="1:7" ht="30" customHeight="1" x14ac:dyDescent="0.25">
      <c r="A1724" s="19" t="s">
        <v>90</v>
      </c>
      <c r="B1724" s="11" t="s">
        <v>14</v>
      </c>
      <c r="C1724" s="3">
        <f>January!C1724+February!C1724+March!C1724+April!C1724+May!C1724+June!C1724+July!C1724+August!C1724+September!C1724+October!C1724+November!C1724+December!C1724</f>
        <v>0</v>
      </c>
      <c r="D1724" s="3">
        <f>January!D1724+February!D1724+March!D1724+April!D1724+May!D1724+June!D1724+July!D1724+August!D1724+September!D1724+October!D1724+November!D1724+December!D1724</f>
        <v>0</v>
      </c>
      <c r="E1724" s="3">
        <f>January!E1724+February!E1724+March!E1724+April!E1724+May!E1724+June!E1724+July!E1724+August!E1724+September!E1724+October!E1724+November!E1724+December!E1724</f>
        <v>0</v>
      </c>
      <c r="F1724" s="3">
        <f>January!F1724+February!F1724+March!F1724+April!F1724+May!F1724+June!F1724+July!F1724+August!F1724+September!F1724+October!F1724+November!F1724+December!F1724</f>
        <v>0</v>
      </c>
      <c r="G1724" s="3">
        <f>January!G1724+February!G1724+March!G1724+April!G1724+May!G1724+June!G1724+July!G1724+August!G1724+September!G1724+October!G1724+November!G1724+December!G1724</f>
        <v>0</v>
      </c>
    </row>
    <row r="1725" spans="1:7" ht="30" customHeight="1" x14ac:dyDescent="0.25">
      <c r="A1725" s="20" t="s">
        <v>90</v>
      </c>
      <c r="B1725" s="12" t="s">
        <v>15</v>
      </c>
      <c r="C1725" s="4">
        <f>January!C1725+February!C1725+March!C1725+April!C1725+May!C1725+June!C1725+July!C1725+August!C1725+September!C1725+October!C1725+November!C1725+December!C1725</f>
        <v>0</v>
      </c>
      <c r="D1725" s="4">
        <f>January!D1725+February!D1725+March!D1725+April!D1725+May!D1725+June!D1725+July!D1725+August!D1725+September!D1725+October!D1725+November!D1725+December!D1725</f>
        <v>0</v>
      </c>
      <c r="E1725" s="4">
        <f>January!E1725+February!E1725+March!E1725+April!E1725+May!E1725+June!E1725+July!E1725+August!E1725+September!E1725+October!E1725+November!E1725+December!E1725</f>
        <v>0</v>
      </c>
      <c r="F1725" s="4">
        <f>January!F1725+February!F1725+March!F1725+April!F1725+May!F1725+June!F1725+July!F1725+August!F1725+September!F1725+October!F1725+November!F1725+December!F1725</f>
        <v>0</v>
      </c>
      <c r="G1725" s="4">
        <f>January!G1725+February!G1725+March!G1725+April!G1725+May!G1725+June!G1725+July!G1725+August!G1725+September!G1725+October!G1725+November!G1725+December!G1725</f>
        <v>0</v>
      </c>
    </row>
    <row r="1726" spans="1:7" ht="30" customHeight="1" x14ac:dyDescent="0.25">
      <c r="A1726" s="19" t="s">
        <v>90</v>
      </c>
      <c r="B1726" s="11" t="s">
        <v>16</v>
      </c>
      <c r="C1726" s="3">
        <f>January!C1726+February!C1726+March!C1726+April!C1726+May!C1726+June!C1726+July!C1726+August!C1726+September!C1726+October!C1726+November!C1726+December!C1726</f>
        <v>0</v>
      </c>
      <c r="D1726" s="3">
        <f>January!D1726+February!D1726+March!D1726+April!D1726+May!D1726+June!D1726+July!D1726+August!D1726+September!D1726+October!D1726+November!D1726+December!D1726</f>
        <v>0</v>
      </c>
      <c r="E1726" s="3">
        <f>January!E1726+February!E1726+March!E1726+April!E1726+May!E1726+June!E1726+July!E1726+August!E1726+September!E1726+October!E1726+November!E1726+December!E1726</f>
        <v>0</v>
      </c>
      <c r="F1726" s="3">
        <f>January!F1726+February!F1726+March!F1726+April!F1726+May!F1726+June!F1726+July!F1726+August!F1726+September!F1726+October!F1726+November!F1726+December!F1726</f>
        <v>0</v>
      </c>
      <c r="G1726" s="3">
        <f>January!G1726+February!G1726+March!G1726+April!G1726+May!G1726+June!G1726+July!G1726+August!G1726+September!G1726+October!G1726+November!G1726+December!G1726</f>
        <v>0</v>
      </c>
    </row>
    <row r="1727" spans="1:7" ht="30" customHeight="1" x14ac:dyDescent="0.25">
      <c r="A1727" s="20" t="s">
        <v>90</v>
      </c>
      <c r="B1727" s="12" t="s">
        <v>17</v>
      </c>
      <c r="C1727" s="4">
        <f>January!C1727+February!C1727+March!C1727+April!C1727+May!C1727+June!C1727+July!C1727+August!C1727+September!C1727+October!C1727+November!C1727+December!C1727</f>
        <v>0</v>
      </c>
      <c r="D1727" s="4">
        <f>January!D1727+February!D1727+March!D1727+April!D1727+May!D1727+June!D1727+July!D1727+August!D1727+September!D1727+October!D1727+November!D1727+December!D1727</f>
        <v>0</v>
      </c>
      <c r="E1727" s="4">
        <f>January!E1727+February!E1727+March!E1727+April!E1727+May!E1727+June!E1727+July!E1727+August!E1727+September!E1727+October!E1727+November!E1727+December!E1727</f>
        <v>0</v>
      </c>
      <c r="F1727" s="4">
        <f>January!F1727+February!F1727+March!F1727+April!F1727+May!F1727+June!F1727+July!F1727+August!F1727+September!F1727+October!F1727+November!F1727+December!F1727</f>
        <v>0</v>
      </c>
      <c r="G1727" s="4">
        <f>January!G1727+February!G1727+March!G1727+April!G1727+May!G1727+June!G1727+July!G1727+August!G1727+September!G1727+October!G1727+November!G1727+December!G1727</f>
        <v>0</v>
      </c>
    </row>
    <row r="1728" spans="1:7" ht="30" customHeight="1" x14ac:dyDescent="0.25">
      <c r="A1728" s="19" t="s">
        <v>90</v>
      </c>
      <c r="B1728" s="11" t="s">
        <v>18</v>
      </c>
      <c r="C1728" s="3">
        <f>January!C1728+February!C1728+March!C1728+April!C1728+May!C1728+June!C1728+July!C1728+August!C1728+September!C1728+October!C1728+November!C1728+December!C1728</f>
        <v>0</v>
      </c>
      <c r="D1728" s="3">
        <f>January!D1728+February!D1728+March!D1728+April!D1728+May!D1728+June!D1728+July!D1728+August!D1728+September!D1728+October!D1728+November!D1728+December!D1728</f>
        <v>0</v>
      </c>
      <c r="E1728" s="3">
        <f>January!E1728+February!E1728+March!E1728+April!E1728+May!E1728+June!E1728+July!E1728+August!E1728+September!E1728+October!E1728+November!E1728+December!E1728</f>
        <v>0</v>
      </c>
      <c r="F1728" s="3">
        <f>January!F1728+February!F1728+March!F1728+April!F1728+May!F1728+June!F1728+July!F1728+August!F1728+September!F1728+October!F1728+November!F1728+December!F1728</f>
        <v>0</v>
      </c>
      <c r="G1728" s="3">
        <f>January!G1728+February!G1728+March!G1728+April!G1728+May!G1728+June!G1728+July!G1728+August!G1728+September!G1728+October!G1728+November!G1728+December!G1728</f>
        <v>0</v>
      </c>
    </row>
    <row r="1729" spans="1:7" ht="30" customHeight="1" x14ac:dyDescent="0.25">
      <c r="A1729" s="20" t="s">
        <v>90</v>
      </c>
      <c r="B1729" s="12" t="s">
        <v>19</v>
      </c>
      <c r="C1729" s="4">
        <f>January!C1729+February!C1729+March!C1729+April!C1729+May!C1729+June!C1729+July!C1729+August!C1729+September!C1729+October!C1729+November!C1729+December!C1729</f>
        <v>0</v>
      </c>
      <c r="D1729" s="4">
        <f>January!D1729+February!D1729+March!D1729+April!D1729+May!D1729+June!D1729+July!D1729+August!D1729+September!D1729+October!D1729+November!D1729+December!D1729</f>
        <v>0</v>
      </c>
      <c r="E1729" s="4">
        <f>January!E1729+February!E1729+March!E1729+April!E1729+May!E1729+June!E1729+July!E1729+August!E1729+September!E1729+October!E1729+November!E1729+December!E1729</f>
        <v>0</v>
      </c>
      <c r="F1729" s="4">
        <f>January!F1729+February!F1729+March!F1729+April!F1729+May!F1729+June!F1729+July!F1729+August!F1729+September!F1729+October!F1729+November!F1729+December!F1729</f>
        <v>0</v>
      </c>
      <c r="G1729" s="4">
        <f>January!G1729+February!G1729+March!G1729+April!G1729+May!G1729+June!G1729+July!G1729+August!G1729+September!G1729+October!G1729+November!G1729+December!G1729</f>
        <v>0</v>
      </c>
    </row>
    <row r="1730" spans="1:7" ht="30" customHeight="1" x14ac:dyDescent="0.25">
      <c r="A1730" s="19" t="s">
        <v>90</v>
      </c>
      <c r="B1730" s="11" t="s">
        <v>20</v>
      </c>
      <c r="C1730" s="3">
        <f>January!C1730+February!C1730+March!C1730+April!C1730+May!C1730+June!C1730+July!C1730+August!C1730+September!C1730+October!C1730+November!C1730+December!C1730</f>
        <v>0</v>
      </c>
      <c r="D1730" s="3">
        <f>January!D1730+February!D1730+March!D1730+April!D1730+May!D1730+June!D1730+July!D1730+August!D1730+September!D1730+October!D1730+November!D1730+December!D1730</f>
        <v>0</v>
      </c>
      <c r="E1730" s="3">
        <f>January!E1730+February!E1730+March!E1730+April!E1730+May!E1730+June!E1730+July!E1730+August!E1730+September!E1730+October!E1730+November!E1730+December!E1730</f>
        <v>0</v>
      </c>
      <c r="F1730" s="3">
        <f>January!F1730+February!F1730+March!F1730+April!F1730+May!F1730+June!F1730+July!F1730+August!F1730+September!F1730+October!F1730+November!F1730+December!F1730</f>
        <v>0</v>
      </c>
      <c r="G1730" s="3">
        <f>January!G1730+February!G1730+March!G1730+April!G1730+May!G1730+June!G1730+July!G1730+August!G1730+September!G1730+October!G1730+November!G1730+December!G1730</f>
        <v>0</v>
      </c>
    </row>
    <row r="1731" spans="1:7" ht="30" customHeight="1" x14ac:dyDescent="0.25">
      <c r="A1731" s="20" t="s">
        <v>90</v>
      </c>
      <c r="B1731" s="12" t="s">
        <v>21</v>
      </c>
      <c r="C1731" s="4">
        <f>January!C1731+February!C1731+March!C1731+April!C1731+May!C1731+June!C1731+July!C1731+August!C1731+September!C1731+October!C1731+November!C1731+December!C1731</f>
        <v>0</v>
      </c>
      <c r="D1731" s="4">
        <f>January!D1731+February!D1731+March!D1731+April!D1731+May!D1731+June!D1731+July!D1731+August!D1731+September!D1731+October!D1731+November!D1731+December!D1731</f>
        <v>0</v>
      </c>
      <c r="E1731" s="4">
        <f>January!E1731+February!E1731+March!E1731+April!E1731+May!E1731+June!E1731+July!E1731+August!E1731+September!E1731+October!E1731+November!E1731+December!E1731</f>
        <v>0</v>
      </c>
      <c r="F1731" s="4">
        <f>January!F1731+February!F1731+March!F1731+April!F1731+May!F1731+June!F1731+July!F1731+August!F1731+September!F1731+October!F1731+November!F1731+December!F1731</f>
        <v>0</v>
      </c>
      <c r="G1731" s="4">
        <f>January!G1731+February!G1731+March!G1731+April!G1731+May!G1731+June!G1731+July!G1731+August!G1731+September!G1731+October!G1731+November!G1731+December!G1731</f>
        <v>0</v>
      </c>
    </row>
    <row r="1732" spans="1:7" ht="30" customHeight="1" x14ac:dyDescent="0.25">
      <c r="A1732" s="19" t="s">
        <v>90</v>
      </c>
      <c r="B1732" s="11" t="s">
        <v>22</v>
      </c>
      <c r="C1732" s="3">
        <f>January!C1732+February!C1732+March!C1732+April!C1732+May!C1732+June!C1732+July!C1732+August!C1732+September!C1732+October!C1732+November!C1732+December!C1732</f>
        <v>0</v>
      </c>
      <c r="D1732" s="3">
        <f>January!D1732+February!D1732+March!D1732+April!D1732+May!D1732+June!D1732+July!D1732+August!D1732+September!D1732+October!D1732+November!D1732+December!D1732</f>
        <v>0</v>
      </c>
      <c r="E1732" s="3">
        <f>January!E1732+February!E1732+March!E1732+April!E1732+May!E1732+June!E1732+July!E1732+August!E1732+September!E1732+October!E1732+November!E1732+December!E1732</f>
        <v>0</v>
      </c>
      <c r="F1732" s="3">
        <f>January!F1732+February!F1732+March!F1732+April!F1732+May!F1732+June!F1732+July!F1732+August!F1732+September!F1732+October!F1732+November!F1732+December!F1732</f>
        <v>0</v>
      </c>
      <c r="G1732" s="3">
        <f>January!G1732+February!G1732+March!G1732+April!G1732+May!G1732+June!G1732+July!G1732+August!G1732+September!G1732+October!G1732+November!G1732+December!G1732</f>
        <v>0</v>
      </c>
    </row>
    <row r="1733" spans="1:7" ht="30" customHeight="1" x14ac:dyDescent="0.25">
      <c r="A1733" s="20" t="s">
        <v>90</v>
      </c>
      <c r="B1733" s="12" t="s">
        <v>23</v>
      </c>
      <c r="C1733" s="4">
        <f>January!C1733+February!C1733+March!C1733+April!C1733+May!C1733+June!C1733+July!C1733+August!C1733+September!C1733+October!C1733+November!C1733+December!C1733</f>
        <v>0</v>
      </c>
      <c r="D1733" s="4">
        <f>January!D1733+February!D1733+March!D1733+April!D1733+May!D1733+June!D1733+July!D1733+August!D1733+September!D1733+October!D1733+November!D1733+December!D1733</f>
        <v>0</v>
      </c>
      <c r="E1733" s="4">
        <f>January!E1733+February!E1733+March!E1733+April!E1733+May!E1733+June!E1733+July!E1733+August!E1733+September!E1733+October!E1733+November!E1733+December!E1733</f>
        <v>0</v>
      </c>
      <c r="F1733" s="4">
        <f>January!F1733+February!F1733+March!F1733+April!F1733+May!F1733+June!F1733+July!F1733+August!F1733+September!F1733+October!F1733+November!F1733+December!F1733</f>
        <v>0</v>
      </c>
      <c r="G1733" s="4">
        <f>January!G1733+February!G1733+March!G1733+April!G1733+May!G1733+June!G1733+July!G1733+August!G1733+September!G1733+October!G1733+November!G1733+December!G1733</f>
        <v>0</v>
      </c>
    </row>
    <row r="1734" spans="1:7" ht="30" customHeight="1" x14ac:dyDescent="0.25">
      <c r="A1734" s="19" t="s">
        <v>90</v>
      </c>
      <c r="B1734" s="11" t="s">
        <v>24</v>
      </c>
      <c r="C1734" s="3">
        <f>January!C1734+February!C1734+March!C1734+April!C1734+May!C1734+June!C1734+July!C1734+August!C1734+September!C1734+October!C1734+November!C1734+December!C1734</f>
        <v>89</v>
      </c>
      <c r="D1734" s="3">
        <f>January!D1734+February!D1734+March!D1734+April!D1734+May!D1734+June!D1734+July!D1734+August!D1734+September!D1734+October!D1734+November!D1734+December!D1734</f>
        <v>0</v>
      </c>
      <c r="E1734" s="3">
        <f>January!E1734+February!E1734+March!E1734+April!E1734+May!E1734+June!E1734+July!E1734+August!E1734+September!E1734+October!E1734+November!E1734+December!E1734</f>
        <v>1</v>
      </c>
      <c r="F1734" s="3">
        <f>January!F1734+February!F1734+March!F1734+April!F1734+May!F1734+June!F1734+July!F1734+August!F1734+September!F1734+October!F1734+November!F1734+December!F1734</f>
        <v>88</v>
      </c>
      <c r="G1734" s="3">
        <f>January!G1734+February!G1734+March!G1734+April!G1734+May!G1734+June!G1734+July!G1734+August!G1734+September!G1734+October!G1734+November!G1734+December!G1734</f>
        <v>0</v>
      </c>
    </row>
    <row r="1735" spans="1:7" ht="30" customHeight="1" x14ac:dyDescent="0.25">
      <c r="A1735" s="20" t="s">
        <v>90</v>
      </c>
      <c r="B1735" s="12" t="s">
        <v>25</v>
      </c>
      <c r="C1735" s="4">
        <f>January!C1735+February!C1735+March!C1735+April!C1735+May!C1735+June!C1735+July!C1735+August!C1735+September!C1735+October!C1735+November!C1735+December!C1735</f>
        <v>2767</v>
      </c>
      <c r="D1735" s="4">
        <f>January!D1735+February!D1735+March!D1735+April!D1735+May!D1735+June!D1735+July!D1735+August!D1735+September!D1735+October!D1735+November!D1735+December!D1735</f>
        <v>592</v>
      </c>
      <c r="E1735" s="4">
        <f>January!E1735+February!E1735+March!E1735+April!E1735+May!E1735+June!E1735+July!E1735+August!E1735+September!E1735+October!E1735+November!E1735+December!E1735</f>
        <v>310</v>
      </c>
      <c r="F1735" s="4">
        <f>January!F1735+February!F1735+March!F1735+April!F1735+May!F1735+June!F1735+July!F1735+August!F1735+September!F1735+October!F1735+November!F1735+December!F1735</f>
        <v>1865</v>
      </c>
      <c r="G1735" s="4">
        <f>January!G1735+February!G1735+March!G1735+April!G1735+May!G1735+June!G1735+July!G1735+August!G1735+September!G1735+October!G1735+November!G1735+December!G1735</f>
        <v>0</v>
      </c>
    </row>
    <row r="1736" spans="1:7" ht="30" customHeight="1" x14ac:dyDescent="0.25">
      <c r="A1736" s="19" t="s">
        <v>90</v>
      </c>
      <c r="B1736" s="11" t="s">
        <v>26</v>
      </c>
      <c r="C1736" s="3">
        <f>January!C1736+February!C1736+March!C1736+April!C1736+May!C1736+June!C1736+July!C1736+August!C1736+September!C1736+October!C1736+November!C1736+December!C1736</f>
        <v>0</v>
      </c>
      <c r="D1736" s="3">
        <f>January!D1736+February!D1736+March!D1736+April!D1736+May!D1736+June!D1736+July!D1736+August!D1736+September!D1736+October!D1736+November!D1736+December!D1736</f>
        <v>0</v>
      </c>
      <c r="E1736" s="3">
        <f>January!E1736+February!E1736+March!E1736+April!E1736+May!E1736+June!E1736+July!E1736+August!E1736+September!E1736+October!E1736+November!E1736+December!E1736</f>
        <v>0</v>
      </c>
      <c r="F1736" s="3">
        <f>January!F1736+February!F1736+March!F1736+April!F1736+May!F1736+June!F1736+July!F1736+August!F1736+September!F1736+October!F1736+November!F1736+December!F1736</f>
        <v>0</v>
      </c>
      <c r="G1736" s="3">
        <f>January!G1736+February!G1736+March!G1736+April!G1736+May!G1736+June!G1736+July!G1736+August!G1736+September!G1736+October!G1736+November!G1736+December!G1736</f>
        <v>0</v>
      </c>
    </row>
    <row r="1737" spans="1:7" ht="30" customHeight="1" x14ac:dyDescent="0.25">
      <c r="A1737" s="20" t="s">
        <v>90</v>
      </c>
      <c r="B1737" s="12" t="s">
        <v>27</v>
      </c>
      <c r="C1737" s="4">
        <f>January!C1737+February!C1737+March!C1737+April!C1737+May!C1737+June!C1737+July!C1737+August!C1737+September!C1737+October!C1737+November!C1737+December!C1737</f>
        <v>0</v>
      </c>
      <c r="D1737" s="4">
        <f>January!D1737+February!D1737+March!D1737+April!D1737+May!D1737+June!D1737+July!D1737+August!D1737+September!D1737+October!D1737+November!D1737+December!D1737</f>
        <v>0</v>
      </c>
      <c r="E1737" s="4">
        <f>January!E1737+February!E1737+March!E1737+April!E1737+May!E1737+June!E1737+July!E1737+August!E1737+September!E1737+October!E1737+November!E1737+December!E1737</f>
        <v>0</v>
      </c>
      <c r="F1737" s="4">
        <f>January!F1737+February!F1737+March!F1737+April!F1737+May!F1737+June!F1737+July!F1737+August!F1737+September!F1737+October!F1737+November!F1737+December!F1737</f>
        <v>0</v>
      </c>
      <c r="G1737" s="4">
        <f>January!G1737+February!G1737+March!G1737+April!G1737+May!G1737+June!G1737+July!G1737+August!G1737+September!G1737+October!G1737+November!G1737+December!G1737</f>
        <v>0</v>
      </c>
    </row>
    <row r="1738" spans="1:7" ht="30" customHeight="1" x14ac:dyDescent="0.25">
      <c r="A1738" s="19" t="s">
        <v>90</v>
      </c>
      <c r="B1738" s="11" t="s">
        <v>28</v>
      </c>
      <c r="C1738" s="3">
        <f>January!C1738+February!C1738+March!C1738+April!C1738+May!C1738+June!C1738+July!C1738+August!C1738+September!C1738+October!C1738+November!C1738+December!C1738</f>
        <v>0</v>
      </c>
      <c r="D1738" s="3">
        <f>January!D1738+February!D1738+March!D1738+April!D1738+May!D1738+June!D1738+July!D1738+August!D1738+September!D1738+October!D1738+November!D1738+December!D1738</f>
        <v>0</v>
      </c>
      <c r="E1738" s="3">
        <f>January!E1738+February!E1738+March!E1738+April!E1738+May!E1738+June!E1738+July!E1738+August!E1738+September!E1738+October!E1738+November!E1738+December!E1738</f>
        <v>0</v>
      </c>
      <c r="F1738" s="3">
        <f>January!F1738+February!F1738+March!F1738+April!F1738+May!F1738+June!F1738+July!F1738+August!F1738+September!F1738+October!F1738+November!F1738+December!F1738</f>
        <v>0</v>
      </c>
      <c r="G1738" s="3">
        <f>January!G1738+February!G1738+March!G1738+April!G1738+May!G1738+June!G1738+July!G1738+August!G1738+September!G1738+October!G1738+November!G1738+December!G1738</f>
        <v>0</v>
      </c>
    </row>
    <row r="1739" spans="1:7" ht="30" customHeight="1" x14ac:dyDescent="0.25">
      <c r="A1739" s="20" t="s">
        <v>90</v>
      </c>
      <c r="B1739" s="12" t="s">
        <v>29</v>
      </c>
      <c r="C1739" s="4">
        <f>January!C1739+February!C1739+March!C1739+April!C1739+May!C1739+June!C1739+July!C1739+August!C1739+September!C1739+October!C1739+November!C1739+December!C1739</f>
        <v>0</v>
      </c>
      <c r="D1739" s="4">
        <f>January!D1739+February!D1739+March!D1739+April!D1739+May!D1739+June!D1739+July!D1739+August!D1739+September!D1739+October!D1739+November!D1739+December!D1739</f>
        <v>0</v>
      </c>
      <c r="E1739" s="4">
        <f>January!E1739+February!E1739+March!E1739+April!E1739+May!E1739+June!E1739+July!E1739+August!E1739+September!E1739+October!E1739+November!E1739+December!E1739</f>
        <v>0</v>
      </c>
      <c r="F1739" s="4">
        <f>January!F1739+February!F1739+March!F1739+April!F1739+May!F1739+June!F1739+July!F1739+August!F1739+September!F1739+October!F1739+November!F1739+December!F1739</f>
        <v>0</v>
      </c>
      <c r="G1739" s="4">
        <f>January!G1739+February!G1739+March!G1739+April!G1739+May!G1739+June!G1739+July!G1739+August!G1739+September!G1739+October!G1739+November!G1739+December!G1739</f>
        <v>0</v>
      </c>
    </row>
    <row r="1740" spans="1:7" ht="30" customHeight="1" x14ac:dyDescent="0.25">
      <c r="A1740" s="19" t="s">
        <v>90</v>
      </c>
      <c r="B1740" s="11" t="s">
        <v>30</v>
      </c>
      <c r="C1740" s="3">
        <f>January!C1740+February!C1740+March!C1740+April!C1740+May!C1740+June!C1740+July!C1740+August!C1740+September!C1740+October!C1740+November!C1740+December!C1740</f>
        <v>0</v>
      </c>
      <c r="D1740" s="3">
        <f>January!D1740+February!D1740+March!D1740+April!D1740+May!D1740+June!D1740+July!D1740+August!D1740+September!D1740+October!D1740+November!D1740+December!D1740</f>
        <v>0</v>
      </c>
      <c r="E1740" s="3">
        <f>January!E1740+February!E1740+March!E1740+April!E1740+May!E1740+June!E1740+July!E1740+August!E1740+September!E1740+October!E1740+November!E1740+December!E1740</f>
        <v>0</v>
      </c>
      <c r="F1740" s="3">
        <f>January!F1740+February!F1740+March!F1740+April!F1740+May!F1740+June!F1740+July!F1740+August!F1740+September!F1740+October!F1740+November!F1740+December!F1740</f>
        <v>0</v>
      </c>
      <c r="G1740" s="3">
        <f>January!G1740+February!G1740+March!G1740+April!G1740+May!G1740+June!G1740+July!G1740+August!G1740+September!G1740+October!G1740+November!G1740+December!G1740</f>
        <v>0</v>
      </c>
    </row>
    <row r="1741" spans="1:7" ht="30" customHeight="1" x14ac:dyDescent="0.25">
      <c r="A1741" s="20" t="s">
        <v>90</v>
      </c>
      <c r="B1741" s="12" t="s">
        <v>31</v>
      </c>
      <c r="C1741" s="4">
        <f>January!C1741+February!C1741+March!C1741+April!C1741+May!C1741+June!C1741+July!C1741+August!C1741+September!C1741+October!C1741+November!C1741+December!C1741</f>
        <v>0</v>
      </c>
      <c r="D1741" s="4">
        <f>January!D1741+February!D1741+March!D1741+April!D1741+May!D1741+June!D1741+July!D1741+August!D1741+September!D1741+October!D1741+November!D1741+December!D1741</f>
        <v>0</v>
      </c>
      <c r="E1741" s="4">
        <f>January!E1741+February!E1741+March!E1741+April!E1741+May!E1741+June!E1741+July!E1741+August!E1741+September!E1741+October!E1741+November!E1741+December!E1741</f>
        <v>0</v>
      </c>
      <c r="F1741" s="4">
        <f>January!F1741+February!F1741+March!F1741+April!F1741+May!F1741+June!F1741+July!F1741+August!F1741+September!F1741+October!F1741+November!F1741+December!F1741</f>
        <v>0</v>
      </c>
      <c r="G1741" s="4">
        <f>January!G1741+February!G1741+March!G1741+April!G1741+May!G1741+June!G1741+July!G1741+August!G1741+September!G1741+October!G1741+November!G1741+December!G1741</f>
        <v>0</v>
      </c>
    </row>
    <row r="1742" spans="1:7" ht="30" customHeight="1" x14ac:dyDescent="0.25">
      <c r="A1742" s="19" t="s">
        <v>90</v>
      </c>
      <c r="B1742" s="11" t="s">
        <v>32</v>
      </c>
      <c r="C1742" s="3">
        <f>January!C1742+February!C1742+March!C1742+April!C1742+May!C1742+June!C1742+July!C1742+August!C1742+September!C1742+October!C1742+November!C1742+December!C1742</f>
        <v>0</v>
      </c>
      <c r="D1742" s="3">
        <f>January!D1742+February!D1742+March!D1742+April!D1742+May!D1742+June!D1742+July!D1742+August!D1742+September!D1742+October!D1742+November!D1742+December!D1742</f>
        <v>0</v>
      </c>
      <c r="E1742" s="3">
        <f>January!E1742+February!E1742+March!E1742+April!E1742+May!E1742+June!E1742+July!E1742+August!E1742+September!E1742+October!E1742+November!E1742+December!E1742</f>
        <v>0</v>
      </c>
      <c r="F1742" s="3">
        <f>January!F1742+February!F1742+March!F1742+April!F1742+May!F1742+June!F1742+July!F1742+August!F1742+September!F1742+October!F1742+November!F1742+December!F1742</f>
        <v>0</v>
      </c>
      <c r="G1742" s="3">
        <f>January!G1742+February!G1742+March!G1742+April!G1742+May!G1742+June!G1742+July!G1742+August!G1742+September!G1742+October!G1742+November!G1742+December!G1742</f>
        <v>0</v>
      </c>
    </row>
    <row r="1743" spans="1:7" ht="30" customHeight="1" x14ac:dyDescent="0.25">
      <c r="A1743" s="20" t="s">
        <v>90</v>
      </c>
      <c r="B1743" s="12" t="s">
        <v>33</v>
      </c>
      <c r="C1743" s="4">
        <f>January!C1743+February!C1743+March!C1743+April!C1743+May!C1743+June!C1743+July!C1743+August!C1743+September!C1743+October!C1743+November!C1743+December!C1743</f>
        <v>18</v>
      </c>
      <c r="D1743" s="4">
        <f>January!D1743+February!D1743+March!D1743+April!D1743+May!D1743+June!D1743+July!D1743+August!D1743+September!D1743+October!D1743+November!D1743+December!D1743</f>
        <v>0</v>
      </c>
      <c r="E1743" s="4">
        <f>January!E1743+February!E1743+March!E1743+April!E1743+May!E1743+June!E1743+July!E1743+August!E1743+September!E1743+October!E1743+November!E1743+December!E1743</f>
        <v>1</v>
      </c>
      <c r="F1743" s="4">
        <f>January!F1743+February!F1743+March!F1743+April!F1743+May!F1743+June!F1743+July!F1743+August!F1743+September!F1743+October!F1743+November!F1743+December!F1743</f>
        <v>17</v>
      </c>
      <c r="G1743" s="4">
        <f>January!G1743+February!G1743+March!G1743+April!G1743+May!G1743+June!G1743+July!G1743+August!G1743+September!G1743+October!G1743+November!G1743+December!G1743</f>
        <v>0</v>
      </c>
    </row>
    <row r="1744" spans="1:7" ht="30" customHeight="1" x14ac:dyDescent="0.25">
      <c r="A1744" s="19" t="s">
        <v>90</v>
      </c>
      <c r="B1744" s="11" t="s">
        <v>34</v>
      </c>
      <c r="C1744" s="3">
        <f>January!C1744+February!C1744+March!C1744+April!C1744+May!C1744+June!C1744+July!C1744+August!C1744+September!C1744+October!C1744+November!C1744+December!C1744</f>
        <v>0</v>
      </c>
      <c r="D1744" s="3">
        <f>January!D1744+February!D1744+March!D1744+April!D1744+May!D1744+June!D1744+July!D1744+August!D1744+September!D1744+October!D1744+November!D1744+December!D1744</f>
        <v>0</v>
      </c>
      <c r="E1744" s="3">
        <f>January!E1744+February!E1744+March!E1744+April!E1744+May!E1744+June!E1744+July!E1744+August!E1744+September!E1744+October!E1744+November!E1744+December!E1744</f>
        <v>0</v>
      </c>
      <c r="F1744" s="3">
        <f>January!F1744+February!F1744+March!F1744+April!F1744+May!F1744+June!F1744+July!F1744+August!F1744+September!F1744+October!F1744+November!F1744+December!F1744</f>
        <v>0</v>
      </c>
      <c r="G1744" s="3">
        <f>January!G1744+February!G1744+March!G1744+April!G1744+May!G1744+June!G1744+July!G1744+August!G1744+September!G1744+October!G1744+November!G1744+December!G1744</f>
        <v>0</v>
      </c>
    </row>
    <row r="1745" spans="1:7" ht="30" customHeight="1" x14ac:dyDescent="0.25">
      <c r="A1745" s="20" t="s">
        <v>90</v>
      </c>
      <c r="B1745" s="12" t="s">
        <v>35</v>
      </c>
      <c r="C1745" s="4">
        <f>January!C1745+February!C1745+March!C1745+April!C1745+May!C1745+June!C1745+July!C1745+August!C1745+September!C1745+October!C1745+November!C1745+December!C1745</f>
        <v>33</v>
      </c>
      <c r="D1745" s="4">
        <f>January!D1745+February!D1745+March!D1745+April!D1745+May!D1745+June!D1745+July!D1745+August!D1745+September!D1745+October!D1745+November!D1745+December!D1745</f>
        <v>27</v>
      </c>
      <c r="E1745" s="4">
        <f>January!E1745+February!E1745+March!E1745+April!E1745+May!E1745+June!E1745+July!E1745+August!E1745+September!E1745+October!E1745+November!E1745+December!E1745</f>
        <v>3</v>
      </c>
      <c r="F1745" s="4">
        <f>January!F1745+February!F1745+March!F1745+April!F1745+May!F1745+June!F1745+July!F1745+August!F1745+September!F1745+October!F1745+November!F1745+December!F1745</f>
        <v>3</v>
      </c>
      <c r="G1745" s="4">
        <f>January!G1745+February!G1745+March!G1745+April!G1745+May!G1745+June!G1745+July!G1745+August!G1745+September!G1745+October!G1745+November!G1745+December!G1745</f>
        <v>0</v>
      </c>
    </row>
    <row r="1746" spans="1:7" ht="30" customHeight="1" x14ac:dyDescent="0.25">
      <c r="A1746" s="19" t="s">
        <v>90</v>
      </c>
      <c r="B1746" s="11" t="s">
        <v>36</v>
      </c>
      <c r="C1746" s="3">
        <f>January!C1746+February!C1746+March!C1746+April!C1746+May!C1746+June!C1746+July!C1746+August!C1746+September!C1746+October!C1746+November!C1746+December!C1746</f>
        <v>405</v>
      </c>
      <c r="D1746" s="3">
        <f>January!D1746+February!D1746+March!D1746+April!D1746+May!D1746+June!D1746+July!D1746+August!D1746+September!D1746+October!D1746+November!D1746+December!D1746</f>
        <v>328</v>
      </c>
      <c r="E1746" s="3">
        <f>January!E1746+February!E1746+March!E1746+April!E1746+May!E1746+June!E1746+July!E1746+August!E1746+September!E1746+October!E1746+November!E1746+December!E1746</f>
        <v>18</v>
      </c>
      <c r="F1746" s="3">
        <f>January!F1746+February!F1746+March!F1746+April!F1746+May!F1746+June!F1746+July!F1746+August!F1746+September!F1746+October!F1746+November!F1746+December!F1746</f>
        <v>59</v>
      </c>
      <c r="G1746" s="3">
        <f>January!G1746+February!G1746+March!G1746+April!G1746+May!G1746+June!G1746+July!G1746+August!G1746+September!G1746+October!G1746+November!G1746+December!G1746</f>
        <v>0</v>
      </c>
    </row>
    <row r="1747" spans="1:7" ht="30" customHeight="1" x14ac:dyDescent="0.25">
      <c r="A1747" s="20" t="s">
        <v>90</v>
      </c>
      <c r="B1747" s="12" t="s">
        <v>37</v>
      </c>
      <c r="C1747" s="4">
        <f>January!C1747+February!C1747+March!C1747+April!C1747+May!C1747+June!C1747+July!C1747+August!C1747+September!C1747+October!C1747+November!C1747+December!C1747</f>
        <v>0</v>
      </c>
      <c r="D1747" s="4">
        <f>January!D1747+February!D1747+March!D1747+April!D1747+May!D1747+June!D1747+July!D1747+August!D1747+September!D1747+October!D1747+November!D1747+December!D1747</f>
        <v>0</v>
      </c>
      <c r="E1747" s="4">
        <f>January!E1747+February!E1747+March!E1747+April!E1747+May!E1747+June!E1747+July!E1747+August!E1747+September!E1747+October!E1747+November!E1747+December!E1747</f>
        <v>0</v>
      </c>
      <c r="F1747" s="4">
        <f>January!F1747+February!F1747+March!F1747+April!F1747+May!F1747+June!F1747+July!F1747+August!F1747+September!F1747+October!F1747+November!F1747+December!F1747</f>
        <v>0</v>
      </c>
      <c r="G1747" s="4">
        <f>January!G1747+February!G1747+March!G1747+April!G1747+May!G1747+June!G1747+July!G1747+August!G1747+September!G1747+October!G1747+November!G1747+December!G1747</f>
        <v>0</v>
      </c>
    </row>
    <row r="1748" spans="1:7" ht="30" customHeight="1" x14ac:dyDescent="0.25">
      <c r="A1748" s="19" t="s">
        <v>90</v>
      </c>
      <c r="B1748" s="11" t="s">
        <v>38</v>
      </c>
      <c r="C1748" s="3">
        <f>January!C1748+February!C1748+March!C1748+April!C1748+May!C1748+June!C1748+July!C1748+August!C1748+September!C1748+October!C1748+November!C1748+December!C1748</f>
        <v>0</v>
      </c>
      <c r="D1748" s="3">
        <f>January!D1748+February!D1748+March!D1748+April!D1748+May!D1748+June!D1748+July!D1748+August!D1748+September!D1748+October!D1748+November!D1748+December!D1748</f>
        <v>0</v>
      </c>
      <c r="E1748" s="3">
        <f>January!E1748+February!E1748+March!E1748+April!E1748+May!E1748+June!E1748+July!E1748+August!E1748+September!E1748+October!E1748+November!E1748+December!E1748</f>
        <v>0</v>
      </c>
      <c r="F1748" s="3">
        <f>January!F1748+February!F1748+March!F1748+April!F1748+May!F1748+June!F1748+July!F1748+August!F1748+September!F1748+October!F1748+November!F1748+December!F1748</f>
        <v>0</v>
      </c>
      <c r="G1748" s="3">
        <f>January!G1748+February!G1748+March!G1748+April!G1748+May!G1748+June!G1748+July!G1748+August!G1748+September!G1748+October!G1748+November!G1748+December!G1748</f>
        <v>0</v>
      </c>
    </row>
    <row r="1749" spans="1:7" ht="30" customHeight="1" x14ac:dyDescent="0.25">
      <c r="A1749" s="20" t="s">
        <v>90</v>
      </c>
      <c r="B1749" s="12" t="s">
        <v>39</v>
      </c>
      <c r="C1749" s="4">
        <f>January!C1749+February!C1749+March!C1749+April!C1749+May!C1749+June!C1749+July!C1749+August!C1749+September!C1749+October!C1749+November!C1749+December!C1749</f>
        <v>0</v>
      </c>
      <c r="D1749" s="4">
        <f>January!D1749+February!D1749+March!D1749+April!D1749+May!D1749+June!D1749+July!D1749+August!D1749+September!D1749+October!D1749+November!D1749+December!D1749</f>
        <v>0</v>
      </c>
      <c r="E1749" s="4">
        <f>January!E1749+February!E1749+March!E1749+April!E1749+May!E1749+June!E1749+July!E1749+August!E1749+September!E1749+October!E1749+November!E1749+December!E1749</f>
        <v>0</v>
      </c>
      <c r="F1749" s="4">
        <f>January!F1749+February!F1749+March!F1749+April!F1749+May!F1749+June!F1749+July!F1749+August!F1749+September!F1749+October!F1749+November!F1749+December!F1749</f>
        <v>0</v>
      </c>
      <c r="G1749" s="4">
        <f>January!G1749+February!G1749+March!G1749+April!G1749+May!G1749+June!G1749+July!G1749+August!G1749+September!G1749+October!G1749+November!G1749+December!G1749</f>
        <v>0</v>
      </c>
    </row>
    <row r="1750" spans="1:7" ht="30" customHeight="1" x14ac:dyDescent="0.25">
      <c r="A1750" s="19" t="s">
        <v>90</v>
      </c>
      <c r="B1750" s="11" t="s">
        <v>40</v>
      </c>
      <c r="C1750" s="3">
        <f>January!C1750+February!C1750+March!C1750+April!C1750+May!C1750+June!C1750+July!C1750+August!C1750+September!C1750+October!C1750+November!C1750+December!C1750</f>
        <v>0</v>
      </c>
      <c r="D1750" s="3">
        <f>January!D1750+February!D1750+March!D1750+April!D1750+May!D1750+June!D1750+July!D1750+August!D1750+September!D1750+October!D1750+November!D1750+December!D1750</f>
        <v>0</v>
      </c>
      <c r="E1750" s="3">
        <f>January!E1750+February!E1750+March!E1750+April!E1750+May!E1750+June!E1750+July!E1750+August!E1750+September!E1750+October!E1750+November!E1750+December!E1750</f>
        <v>0</v>
      </c>
      <c r="F1750" s="3">
        <f>January!F1750+February!F1750+March!F1750+April!F1750+May!F1750+June!F1750+July!F1750+August!F1750+September!F1750+October!F1750+November!F1750+December!F1750</f>
        <v>0</v>
      </c>
      <c r="G1750" s="3">
        <f>January!G1750+February!G1750+March!G1750+April!G1750+May!G1750+June!G1750+July!G1750+August!G1750+September!G1750+October!G1750+November!G1750+December!G1750</f>
        <v>0</v>
      </c>
    </row>
    <row r="1751" spans="1:7" ht="30" customHeight="1" x14ac:dyDescent="0.25">
      <c r="A1751" s="20" t="s">
        <v>90</v>
      </c>
      <c r="B1751" s="12" t="s">
        <v>41</v>
      </c>
      <c r="C1751" s="4">
        <f>January!C1751+February!C1751+March!C1751+April!C1751+May!C1751+June!C1751+July!C1751+August!C1751+September!C1751+October!C1751+November!C1751+December!C1751</f>
        <v>0</v>
      </c>
      <c r="D1751" s="4">
        <f>January!D1751+February!D1751+March!D1751+April!D1751+May!D1751+June!D1751+July!D1751+August!D1751+September!D1751+October!D1751+November!D1751+December!D1751</f>
        <v>0</v>
      </c>
      <c r="E1751" s="4">
        <f>January!E1751+February!E1751+March!E1751+April!E1751+May!E1751+June!E1751+July!E1751+August!E1751+September!E1751+October!E1751+November!E1751+December!E1751</f>
        <v>0</v>
      </c>
      <c r="F1751" s="4">
        <f>January!F1751+February!F1751+March!F1751+April!F1751+May!F1751+June!F1751+July!F1751+August!F1751+September!F1751+October!F1751+November!F1751+December!F1751</f>
        <v>0</v>
      </c>
      <c r="G1751" s="4">
        <f>January!G1751+February!G1751+March!G1751+April!G1751+May!G1751+June!G1751+July!G1751+August!G1751+September!G1751+October!G1751+November!G1751+December!G1751</f>
        <v>0</v>
      </c>
    </row>
    <row r="1752" spans="1:7" ht="30" customHeight="1" x14ac:dyDescent="0.25">
      <c r="A1752" s="19" t="s">
        <v>90</v>
      </c>
      <c r="B1752" s="11" t="s">
        <v>42</v>
      </c>
      <c r="C1752" s="3">
        <f>January!C1752+February!C1752+March!C1752+April!C1752+May!C1752+June!C1752+July!C1752+August!C1752+September!C1752+October!C1752+November!C1752+December!C1752</f>
        <v>1</v>
      </c>
      <c r="D1752" s="3">
        <f>January!D1752+February!D1752+March!D1752+April!D1752+May!D1752+June!D1752+July!D1752+August!D1752+September!D1752+October!D1752+November!D1752+December!D1752</f>
        <v>1</v>
      </c>
      <c r="E1752" s="3">
        <f>January!E1752+February!E1752+March!E1752+April!E1752+May!E1752+June!E1752+July!E1752+August!E1752+September!E1752+October!E1752+November!E1752+December!E1752</f>
        <v>0</v>
      </c>
      <c r="F1752" s="3">
        <f>January!F1752+February!F1752+March!F1752+April!F1752+May!F1752+June!F1752+July!F1752+August!F1752+September!F1752+October!F1752+November!F1752+December!F1752</f>
        <v>0</v>
      </c>
      <c r="G1752" s="3">
        <f>January!G1752+February!G1752+March!G1752+April!G1752+May!G1752+June!G1752+July!G1752+August!G1752+September!G1752+October!G1752+November!G1752+December!G1752</f>
        <v>0</v>
      </c>
    </row>
    <row r="1753" spans="1:7" ht="30" customHeight="1" x14ac:dyDescent="0.25">
      <c r="A1753" s="20" t="s">
        <v>90</v>
      </c>
      <c r="B1753" s="12" t="s">
        <v>43</v>
      </c>
      <c r="C1753" s="4">
        <f>January!C1753+February!C1753+March!C1753+April!C1753+May!C1753+June!C1753+July!C1753+August!C1753+September!C1753+October!C1753+November!C1753+December!C1753</f>
        <v>0</v>
      </c>
      <c r="D1753" s="4">
        <f>January!D1753+February!D1753+March!D1753+April!D1753+May!D1753+June!D1753+July!D1753+August!D1753+September!D1753+October!D1753+November!D1753+December!D1753</f>
        <v>0</v>
      </c>
      <c r="E1753" s="4">
        <f>January!E1753+February!E1753+March!E1753+April!E1753+May!E1753+June!E1753+July!E1753+August!E1753+September!E1753+October!E1753+November!E1753+December!E1753</f>
        <v>0</v>
      </c>
      <c r="F1753" s="4">
        <f>January!F1753+February!F1753+March!F1753+April!F1753+May!F1753+June!F1753+July!F1753+August!F1753+September!F1753+October!F1753+November!F1753+December!F1753</f>
        <v>0</v>
      </c>
      <c r="G1753" s="4">
        <f>January!G1753+February!G1753+March!G1753+April!G1753+May!G1753+June!G1753+July!G1753+August!G1753+September!G1753+October!G1753+November!G1753+December!G1753</f>
        <v>0</v>
      </c>
    </row>
    <row r="1754" spans="1:7" ht="30" customHeight="1" x14ac:dyDescent="0.25">
      <c r="A1754" s="19" t="s">
        <v>90</v>
      </c>
      <c r="B1754" s="11" t="s">
        <v>44</v>
      </c>
      <c r="C1754" s="3">
        <f>January!C1754+February!C1754+March!C1754+April!C1754+May!C1754+June!C1754+July!C1754+August!C1754+September!C1754+October!C1754+November!C1754+December!C1754</f>
        <v>0</v>
      </c>
      <c r="D1754" s="3">
        <f>January!D1754+February!D1754+March!D1754+April!D1754+May!D1754+June!D1754+July!D1754+August!D1754+September!D1754+October!D1754+November!D1754+December!D1754</f>
        <v>0</v>
      </c>
      <c r="E1754" s="3">
        <f>January!E1754+February!E1754+March!E1754+April!E1754+May!E1754+June!E1754+July!E1754+August!E1754+September!E1754+October!E1754+November!E1754+December!E1754</f>
        <v>0</v>
      </c>
      <c r="F1754" s="3">
        <f>January!F1754+February!F1754+March!F1754+April!F1754+May!F1754+June!F1754+July!F1754+August!F1754+September!F1754+October!F1754+November!F1754+December!F1754</f>
        <v>0</v>
      </c>
      <c r="G1754" s="3">
        <f>January!G1754+February!G1754+March!G1754+April!G1754+May!G1754+June!G1754+July!G1754+August!G1754+September!G1754+October!G1754+November!G1754+December!G1754</f>
        <v>0</v>
      </c>
    </row>
    <row r="1755" spans="1:7" ht="30" customHeight="1" x14ac:dyDescent="0.25">
      <c r="A1755" s="20" t="s">
        <v>90</v>
      </c>
      <c r="B1755" s="12" t="s">
        <v>45</v>
      </c>
      <c r="C1755" s="4">
        <f>January!C1755+February!C1755+March!C1755+April!C1755+May!C1755+June!C1755+July!C1755+August!C1755+September!C1755+October!C1755+November!C1755+December!C1755</f>
        <v>50</v>
      </c>
      <c r="D1755" s="4">
        <f>January!D1755+February!D1755+March!D1755+April!D1755+May!D1755+June!D1755+July!D1755+August!D1755+September!D1755+October!D1755+November!D1755+December!D1755</f>
        <v>2</v>
      </c>
      <c r="E1755" s="4">
        <f>January!E1755+February!E1755+March!E1755+April!E1755+May!E1755+June!E1755+July!E1755+August!E1755+September!E1755+October!E1755+November!E1755+December!E1755</f>
        <v>0</v>
      </c>
      <c r="F1755" s="4">
        <f>January!F1755+February!F1755+March!F1755+April!F1755+May!F1755+June!F1755+July!F1755+August!F1755+September!F1755+October!F1755+November!F1755+December!F1755</f>
        <v>48</v>
      </c>
      <c r="G1755" s="4">
        <f>January!G1755+February!G1755+March!G1755+April!G1755+May!G1755+June!G1755+July!G1755+August!G1755+September!G1755+October!G1755+November!G1755+December!G1755</f>
        <v>0</v>
      </c>
    </row>
    <row r="1756" spans="1:7" ht="30" customHeight="1" x14ac:dyDescent="0.25">
      <c r="A1756" s="19" t="s">
        <v>90</v>
      </c>
      <c r="B1756" s="11" t="s">
        <v>46</v>
      </c>
      <c r="C1756" s="3">
        <f>January!C1756+February!C1756+March!C1756+April!C1756+May!C1756+June!C1756+July!C1756+August!C1756+September!C1756+October!C1756+November!C1756+December!C1756</f>
        <v>0</v>
      </c>
      <c r="D1756" s="3">
        <f>January!D1756+February!D1756+March!D1756+April!D1756+May!D1756+June!D1756+July!D1756+August!D1756+September!D1756+October!D1756+November!D1756+December!D1756</f>
        <v>0</v>
      </c>
      <c r="E1756" s="3">
        <f>January!E1756+February!E1756+March!E1756+April!E1756+May!E1756+June!E1756+July!E1756+August!E1756+September!E1756+October!E1756+November!E1756+December!E1756</f>
        <v>0</v>
      </c>
      <c r="F1756" s="3">
        <f>January!F1756+February!F1756+March!F1756+April!F1756+May!F1756+June!F1756+July!F1756+August!F1756+September!F1756+October!F1756+November!F1756+December!F1756</f>
        <v>0</v>
      </c>
      <c r="G1756" s="3">
        <f>January!G1756+February!G1756+March!G1756+April!G1756+May!G1756+June!G1756+July!G1756+August!G1756+September!G1756+October!G1756+November!G1756+December!G1756</f>
        <v>0</v>
      </c>
    </row>
    <row r="1757" spans="1:7" ht="30" customHeight="1" x14ac:dyDescent="0.25">
      <c r="A1757" s="21" t="s">
        <v>91</v>
      </c>
      <c r="B1757" s="13" t="s">
        <v>8</v>
      </c>
      <c r="C1757" s="5">
        <f>January!C1757+February!C1757+March!C1757+April!C1757+May!C1757+June!C1757+July!C1757+August!C1757+September!C1757+October!C1757+November!C1757+December!C1757</f>
        <v>43424</v>
      </c>
      <c r="D1757" s="5">
        <f>January!D1757+February!D1757+March!D1757+April!D1757+May!D1757+June!D1757+July!D1757+August!D1757+September!D1757+October!D1757+November!D1757+December!D1757</f>
        <v>10209</v>
      </c>
      <c r="E1757" s="5">
        <f>January!E1757+February!E1757+March!E1757+April!E1757+May!E1757+June!E1757+July!E1757+August!E1757+September!E1757+October!E1757+November!E1757+December!E1757</f>
        <v>1678</v>
      </c>
      <c r="F1757" s="5">
        <f>January!F1757+February!F1757+March!F1757+April!F1757+May!F1757+June!F1757+July!F1757+August!F1757+September!F1757+October!F1757+November!F1757+December!F1757</f>
        <v>31522</v>
      </c>
      <c r="G1757" s="5">
        <f>January!G1757+February!G1757+March!G1757+April!G1757+May!G1757+June!G1757+July!G1757+August!G1757+September!G1757+October!G1757+November!G1757+December!G1757</f>
        <v>15</v>
      </c>
    </row>
    <row r="1758" spans="1:7" ht="30" customHeight="1" x14ac:dyDescent="0.25">
      <c r="A1758" s="22" t="s">
        <v>91</v>
      </c>
      <c r="B1758" s="14" t="s">
        <v>9</v>
      </c>
      <c r="C1758" s="6">
        <f>January!C1758+February!C1758+March!C1758+April!C1758+May!C1758+June!C1758+July!C1758+August!C1758+September!C1758+October!C1758+November!C1758+December!C1758</f>
        <v>0</v>
      </c>
      <c r="D1758" s="6">
        <f>January!D1758+February!D1758+March!D1758+April!D1758+May!D1758+June!D1758+July!D1758+August!D1758+September!D1758+October!D1758+November!D1758+December!D1758</f>
        <v>0</v>
      </c>
      <c r="E1758" s="6">
        <f>January!E1758+February!E1758+March!E1758+April!E1758+May!E1758+June!E1758+July!E1758+August!E1758+September!E1758+October!E1758+November!E1758+December!E1758</f>
        <v>0</v>
      </c>
      <c r="F1758" s="6">
        <f>January!F1758+February!F1758+March!F1758+April!F1758+May!F1758+June!F1758+July!F1758+August!F1758+September!F1758+October!F1758+November!F1758+December!F1758</f>
        <v>0</v>
      </c>
      <c r="G1758" s="6">
        <f>January!G1758+February!G1758+March!G1758+April!G1758+May!G1758+June!G1758+July!G1758+August!G1758+September!G1758+October!G1758+November!G1758+December!G1758</f>
        <v>0</v>
      </c>
    </row>
    <row r="1759" spans="1:7" ht="30" customHeight="1" x14ac:dyDescent="0.25">
      <c r="A1759" s="21" t="s">
        <v>91</v>
      </c>
      <c r="B1759" s="13" t="s">
        <v>10</v>
      </c>
      <c r="C1759" s="5">
        <f>January!C1759+February!C1759+March!C1759+April!C1759+May!C1759+June!C1759+July!C1759+August!C1759+September!C1759+October!C1759+November!C1759+December!C1759</f>
        <v>0</v>
      </c>
      <c r="D1759" s="5">
        <f>January!D1759+February!D1759+March!D1759+April!D1759+May!D1759+June!D1759+July!D1759+August!D1759+September!D1759+October!D1759+November!D1759+December!D1759</f>
        <v>0</v>
      </c>
      <c r="E1759" s="5">
        <f>January!E1759+February!E1759+March!E1759+April!E1759+May!E1759+June!E1759+July!E1759+August!E1759+September!E1759+October!E1759+November!E1759+December!E1759</f>
        <v>0</v>
      </c>
      <c r="F1759" s="5">
        <f>January!F1759+February!F1759+March!F1759+April!F1759+May!F1759+June!F1759+July!F1759+August!F1759+September!F1759+October!F1759+November!F1759+December!F1759</f>
        <v>0</v>
      </c>
      <c r="G1759" s="5">
        <f>January!G1759+February!G1759+March!G1759+April!G1759+May!G1759+June!G1759+July!G1759+August!G1759+September!G1759+October!G1759+November!G1759+December!G1759</f>
        <v>0</v>
      </c>
    </row>
    <row r="1760" spans="1:7" ht="30" customHeight="1" x14ac:dyDescent="0.25">
      <c r="A1760" s="22" t="s">
        <v>91</v>
      </c>
      <c r="B1760" s="14" t="s">
        <v>11</v>
      </c>
      <c r="C1760" s="6">
        <f>January!C1760+February!C1760+March!C1760+April!C1760+May!C1760+June!C1760+July!C1760+August!C1760+September!C1760+October!C1760+November!C1760+December!C1760</f>
        <v>0</v>
      </c>
      <c r="D1760" s="6">
        <f>January!D1760+February!D1760+March!D1760+April!D1760+May!D1760+June!D1760+July!D1760+August!D1760+September!D1760+October!D1760+November!D1760+December!D1760</f>
        <v>0</v>
      </c>
      <c r="E1760" s="6">
        <f>January!E1760+February!E1760+March!E1760+April!E1760+May!E1760+June!E1760+July!E1760+August!E1760+September!E1760+October!E1760+November!E1760+December!E1760</f>
        <v>0</v>
      </c>
      <c r="F1760" s="6">
        <f>January!F1760+February!F1760+March!F1760+April!F1760+May!F1760+June!F1760+July!F1760+August!F1760+September!F1760+October!F1760+November!F1760+December!F1760</f>
        <v>0</v>
      </c>
      <c r="G1760" s="6">
        <f>January!G1760+February!G1760+March!G1760+April!G1760+May!G1760+June!G1760+July!G1760+August!G1760+September!G1760+October!G1760+November!G1760+December!G1760</f>
        <v>0</v>
      </c>
    </row>
    <row r="1761" spans="1:7" ht="30" customHeight="1" x14ac:dyDescent="0.25">
      <c r="A1761" s="21" t="s">
        <v>91</v>
      </c>
      <c r="B1761" s="13" t="s">
        <v>12</v>
      </c>
      <c r="C1761" s="5">
        <f>January!C1761+February!C1761+March!C1761+April!C1761+May!C1761+June!C1761+July!C1761+August!C1761+September!C1761+October!C1761+November!C1761+December!C1761</f>
        <v>0</v>
      </c>
      <c r="D1761" s="5">
        <f>January!D1761+February!D1761+March!D1761+April!D1761+May!D1761+June!D1761+July!D1761+August!D1761+September!D1761+October!D1761+November!D1761+December!D1761</f>
        <v>0</v>
      </c>
      <c r="E1761" s="5">
        <f>January!E1761+February!E1761+March!E1761+April!E1761+May!E1761+June!E1761+July!E1761+August!E1761+September!E1761+October!E1761+November!E1761+December!E1761</f>
        <v>0</v>
      </c>
      <c r="F1761" s="5">
        <f>January!F1761+February!F1761+March!F1761+April!F1761+May!F1761+June!F1761+July!F1761+August!F1761+September!F1761+October!F1761+November!F1761+December!F1761</f>
        <v>0</v>
      </c>
      <c r="G1761" s="5">
        <f>January!G1761+February!G1761+March!G1761+April!G1761+May!G1761+June!G1761+July!G1761+August!G1761+September!G1761+October!G1761+November!G1761+December!G1761</f>
        <v>0</v>
      </c>
    </row>
    <row r="1762" spans="1:7" ht="30" customHeight="1" x14ac:dyDescent="0.25">
      <c r="A1762" s="22" t="s">
        <v>91</v>
      </c>
      <c r="B1762" s="14" t="s">
        <v>13</v>
      </c>
      <c r="C1762" s="6">
        <f>January!C1762+February!C1762+March!C1762+April!C1762+May!C1762+June!C1762+July!C1762+August!C1762+September!C1762+October!C1762+November!C1762+December!C1762</f>
        <v>0</v>
      </c>
      <c r="D1762" s="6">
        <f>January!D1762+February!D1762+March!D1762+April!D1762+May!D1762+June!D1762+July!D1762+August!D1762+September!D1762+October!D1762+November!D1762+December!D1762</f>
        <v>0</v>
      </c>
      <c r="E1762" s="6">
        <f>January!E1762+February!E1762+March!E1762+April!E1762+May!E1762+June!E1762+July!E1762+August!E1762+September!E1762+October!E1762+November!E1762+December!E1762</f>
        <v>0</v>
      </c>
      <c r="F1762" s="6">
        <f>January!F1762+February!F1762+March!F1762+April!F1762+May!F1762+June!F1762+July!F1762+August!F1762+September!F1762+October!F1762+November!F1762+December!F1762</f>
        <v>0</v>
      </c>
      <c r="G1762" s="6">
        <f>January!G1762+February!G1762+March!G1762+April!G1762+May!G1762+June!G1762+July!G1762+August!G1762+September!G1762+October!G1762+November!G1762+December!G1762</f>
        <v>0</v>
      </c>
    </row>
    <row r="1763" spans="1:7" ht="30" customHeight="1" x14ac:dyDescent="0.25">
      <c r="A1763" s="21" t="s">
        <v>91</v>
      </c>
      <c r="B1763" s="13" t="s">
        <v>14</v>
      </c>
      <c r="C1763" s="5">
        <f>January!C1763+February!C1763+March!C1763+April!C1763+May!C1763+June!C1763+July!C1763+August!C1763+September!C1763+October!C1763+November!C1763+December!C1763</f>
        <v>1985</v>
      </c>
      <c r="D1763" s="5">
        <f>January!D1763+February!D1763+March!D1763+April!D1763+May!D1763+June!D1763+July!D1763+August!D1763+September!D1763+October!D1763+November!D1763+December!D1763</f>
        <v>782</v>
      </c>
      <c r="E1763" s="5">
        <f>January!E1763+February!E1763+March!E1763+April!E1763+May!E1763+June!E1763+July!E1763+August!E1763+September!E1763+October!E1763+November!E1763+December!E1763</f>
        <v>60</v>
      </c>
      <c r="F1763" s="5">
        <f>January!F1763+February!F1763+March!F1763+April!F1763+May!F1763+June!F1763+July!F1763+August!F1763+September!F1763+October!F1763+November!F1763+December!F1763</f>
        <v>1142</v>
      </c>
      <c r="G1763" s="5">
        <f>January!G1763+February!G1763+March!G1763+April!G1763+May!G1763+June!G1763+July!G1763+August!G1763+September!G1763+October!G1763+November!G1763+December!G1763</f>
        <v>1</v>
      </c>
    </row>
    <row r="1764" spans="1:7" ht="30" customHeight="1" x14ac:dyDescent="0.25">
      <c r="A1764" s="22" t="s">
        <v>91</v>
      </c>
      <c r="B1764" s="14" t="s">
        <v>15</v>
      </c>
      <c r="C1764" s="6">
        <f>January!C1764+February!C1764+March!C1764+April!C1764+May!C1764+June!C1764+July!C1764+August!C1764+September!C1764+October!C1764+November!C1764+December!C1764</f>
        <v>0</v>
      </c>
      <c r="D1764" s="6">
        <f>January!D1764+February!D1764+March!D1764+April!D1764+May!D1764+June!D1764+July!D1764+August!D1764+September!D1764+October!D1764+November!D1764+December!D1764</f>
        <v>0</v>
      </c>
      <c r="E1764" s="6">
        <f>January!E1764+February!E1764+March!E1764+April!E1764+May!E1764+June!E1764+July!E1764+August!E1764+September!E1764+October!E1764+November!E1764+December!E1764</f>
        <v>0</v>
      </c>
      <c r="F1764" s="6">
        <f>January!F1764+February!F1764+March!F1764+April!F1764+May!F1764+June!F1764+July!F1764+August!F1764+September!F1764+October!F1764+November!F1764+December!F1764</f>
        <v>0</v>
      </c>
      <c r="G1764" s="6">
        <f>January!G1764+February!G1764+March!G1764+April!G1764+May!G1764+June!G1764+July!G1764+August!G1764+September!G1764+October!G1764+November!G1764+December!G1764</f>
        <v>0</v>
      </c>
    </row>
    <row r="1765" spans="1:7" ht="30" customHeight="1" x14ac:dyDescent="0.25">
      <c r="A1765" s="21" t="s">
        <v>91</v>
      </c>
      <c r="B1765" s="13" t="s">
        <v>16</v>
      </c>
      <c r="C1765" s="5">
        <f>January!C1765+February!C1765+March!C1765+April!C1765+May!C1765+June!C1765+July!C1765+August!C1765+September!C1765+October!C1765+November!C1765+December!C1765</f>
        <v>0</v>
      </c>
      <c r="D1765" s="5">
        <f>January!D1765+February!D1765+March!D1765+April!D1765+May!D1765+June!D1765+July!D1765+August!D1765+September!D1765+October!D1765+November!D1765+December!D1765</f>
        <v>0</v>
      </c>
      <c r="E1765" s="5">
        <f>January!E1765+February!E1765+March!E1765+April!E1765+May!E1765+June!E1765+July!E1765+August!E1765+September!E1765+October!E1765+November!E1765+December!E1765</f>
        <v>0</v>
      </c>
      <c r="F1765" s="5">
        <f>January!F1765+February!F1765+March!F1765+April!F1765+May!F1765+June!F1765+July!F1765+August!F1765+September!F1765+October!F1765+November!F1765+December!F1765</f>
        <v>0</v>
      </c>
      <c r="G1765" s="5">
        <f>January!G1765+February!G1765+March!G1765+April!G1765+May!G1765+June!G1765+July!G1765+August!G1765+September!G1765+October!G1765+November!G1765+December!G1765</f>
        <v>0</v>
      </c>
    </row>
    <row r="1766" spans="1:7" ht="30" customHeight="1" x14ac:dyDescent="0.25">
      <c r="A1766" s="22" t="s">
        <v>91</v>
      </c>
      <c r="B1766" s="14" t="s">
        <v>17</v>
      </c>
      <c r="C1766" s="6">
        <f>January!C1766+February!C1766+March!C1766+April!C1766+May!C1766+June!C1766+July!C1766+August!C1766+September!C1766+October!C1766+November!C1766+December!C1766</f>
        <v>0</v>
      </c>
      <c r="D1766" s="6">
        <f>January!D1766+February!D1766+March!D1766+April!D1766+May!D1766+June!D1766+July!D1766+August!D1766+September!D1766+October!D1766+November!D1766+December!D1766</f>
        <v>0</v>
      </c>
      <c r="E1766" s="6">
        <f>January!E1766+February!E1766+March!E1766+April!E1766+May!E1766+June!E1766+July!E1766+August!E1766+September!E1766+October!E1766+November!E1766+December!E1766</f>
        <v>0</v>
      </c>
      <c r="F1766" s="6">
        <f>January!F1766+February!F1766+March!F1766+April!F1766+May!F1766+June!F1766+July!F1766+August!F1766+September!F1766+October!F1766+November!F1766+December!F1766</f>
        <v>0</v>
      </c>
      <c r="G1766" s="6">
        <f>January!G1766+February!G1766+March!G1766+April!G1766+May!G1766+June!G1766+July!G1766+August!G1766+September!G1766+October!G1766+November!G1766+December!G1766</f>
        <v>0</v>
      </c>
    </row>
    <row r="1767" spans="1:7" ht="30" customHeight="1" x14ac:dyDescent="0.25">
      <c r="A1767" s="21" t="s">
        <v>91</v>
      </c>
      <c r="B1767" s="13" t="s">
        <v>18</v>
      </c>
      <c r="C1767" s="5">
        <f>January!C1767+February!C1767+March!C1767+April!C1767+May!C1767+June!C1767+July!C1767+August!C1767+September!C1767+October!C1767+November!C1767+December!C1767</f>
        <v>0</v>
      </c>
      <c r="D1767" s="5">
        <f>January!D1767+February!D1767+March!D1767+April!D1767+May!D1767+June!D1767+July!D1767+August!D1767+September!D1767+October!D1767+November!D1767+December!D1767</f>
        <v>0</v>
      </c>
      <c r="E1767" s="5">
        <f>January!E1767+February!E1767+March!E1767+April!E1767+May!E1767+June!E1767+July!E1767+August!E1767+September!E1767+October!E1767+November!E1767+December!E1767</f>
        <v>0</v>
      </c>
      <c r="F1767" s="5">
        <f>January!F1767+February!F1767+March!F1767+April!F1767+May!F1767+June!F1767+July!F1767+August!F1767+September!F1767+October!F1767+November!F1767+December!F1767</f>
        <v>0</v>
      </c>
      <c r="G1767" s="5">
        <f>January!G1767+February!G1767+March!G1767+April!G1767+May!G1767+June!G1767+July!G1767+August!G1767+September!G1767+October!G1767+November!G1767+December!G1767</f>
        <v>0</v>
      </c>
    </row>
    <row r="1768" spans="1:7" ht="30" customHeight="1" x14ac:dyDescent="0.25">
      <c r="A1768" s="22" t="s">
        <v>91</v>
      </c>
      <c r="B1768" s="14" t="s">
        <v>19</v>
      </c>
      <c r="C1768" s="6">
        <f>January!C1768+February!C1768+March!C1768+April!C1768+May!C1768+June!C1768+July!C1768+August!C1768+September!C1768+October!C1768+November!C1768+December!C1768</f>
        <v>0</v>
      </c>
      <c r="D1768" s="6">
        <f>January!D1768+February!D1768+March!D1768+April!D1768+May!D1768+June!D1768+July!D1768+August!D1768+September!D1768+October!D1768+November!D1768+December!D1768</f>
        <v>0</v>
      </c>
      <c r="E1768" s="6">
        <f>January!E1768+February!E1768+March!E1768+April!E1768+May!E1768+June!E1768+July!E1768+August!E1768+September!E1768+October!E1768+November!E1768+December!E1768</f>
        <v>0</v>
      </c>
      <c r="F1768" s="6">
        <f>January!F1768+February!F1768+March!F1768+April!F1768+May!F1768+June!F1768+July!F1768+August!F1768+September!F1768+October!F1768+November!F1768+December!F1768</f>
        <v>0</v>
      </c>
      <c r="G1768" s="6">
        <f>January!G1768+February!G1768+March!G1768+April!G1768+May!G1768+June!G1768+July!G1768+August!G1768+September!G1768+October!G1768+November!G1768+December!G1768</f>
        <v>0</v>
      </c>
    </row>
    <row r="1769" spans="1:7" ht="30" customHeight="1" x14ac:dyDescent="0.25">
      <c r="A1769" s="21" t="s">
        <v>91</v>
      </c>
      <c r="B1769" s="13" t="s">
        <v>20</v>
      </c>
      <c r="C1769" s="5">
        <f>January!C1769+February!C1769+March!C1769+April!C1769+May!C1769+June!C1769+July!C1769+August!C1769+September!C1769+October!C1769+November!C1769+December!C1769</f>
        <v>0</v>
      </c>
      <c r="D1769" s="5">
        <f>January!D1769+February!D1769+March!D1769+April!D1769+May!D1769+June!D1769+July!D1769+August!D1769+September!D1769+October!D1769+November!D1769+December!D1769</f>
        <v>0</v>
      </c>
      <c r="E1769" s="5">
        <f>January!E1769+February!E1769+March!E1769+April!E1769+May!E1769+June!E1769+July!E1769+August!E1769+September!E1769+October!E1769+November!E1769+December!E1769</f>
        <v>0</v>
      </c>
      <c r="F1769" s="5">
        <f>January!F1769+February!F1769+March!F1769+April!F1769+May!F1769+June!F1769+July!F1769+August!F1769+September!F1769+October!F1769+November!F1769+December!F1769</f>
        <v>0</v>
      </c>
      <c r="G1769" s="5">
        <f>January!G1769+February!G1769+March!G1769+April!G1769+May!G1769+June!G1769+July!G1769+August!G1769+September!G1769+October!G1769+November!G1769+December!G1769</f>
        <v>0</v>
      </c>
    </row>
    <row r="1770" spans="1:7" ht="30" customHeight="1" x14ac:dyDescent="0.25">
      <c r="A1770" s="22" t="s">
        <v>91</v>
      </c>
      <c r="B1770" s="14" t="s">
        <v>21</v>
      </c>
      <c r="C1770" s="6">
        <f>January!C1770+February!C1770+March!C1770+April!C1770+May!C1770+June!C1770+July!C1770+August!C1770+September!C1770+October!C1770+November!C1770+December!C1770</f>
        <v>0</v>
      </c>
      <c r="D1770" s="6">
        <f>January!D1770+February!D1770+March!D1770+April!D1770+May!D1770+June!D1770+July!D1770+August!D1770+September!D1770+October!D1770+November!D1770+December!D1770</f>
        <v>0</v>
      </c>
      <c r="E1770" s="6">
        <f>January!E1770+February!E1770+March!E1770+April!E1770+May!E1770+June!E1770+July!E1770+August!E1770+September!E1770+October!E1770+November!E1770+December!E1770</f>
        <v>0</v>
      </c>
      <c r="F1770" s="6">
        <f>January!F1770+February!F1770+March!F1770+April!F1770+May!F1770+June!F1770+July!F1770+August!F1770+September!F1770+October!F1770+November!F1770+December!F1770</f>
        <v>0</v>
      </c>
      <c r="G1770" s="6">
        <f>January!G1770+February!G1770+March!G1770+April!G1770+May!G1770+June!G1770+July!G1770+August!G1770+September!G1770+October!G1770+November!G1770+December!G1770</f>
        <v>0</v>
      </c>
    </row>
    <row r="1771" spans="1:7" ht="30" customHeight="1" x14ac:dyDescent="0.25">
      <c r="A1771" s="21" t="s">
        <v>91</v>
      </c>
      <c r="B1771" s="13" t="s">
        <v>22</v>
      </c>
      <c r="C1771" s="5">
        <f>January!C1771+February!C1771+March!C1771+April!C1771+May!C1771+June!C1771+July!C1771+August!C1771+September!C1771+October!C1771+November!C1771+December!C1771</f>
        <v>17</v>
      </c>
      <c r="D1771" s="5">
        <f>January!D1771+February!D1771+March!D1771+April!D1771+May!D1771+June!D1771+July!D1771+August!D1771+September!D1771+October!D1771+November!D1771+December!D1771</f>
        <v>1</v>
      </c>
      <c r="E1771" s="5">
        <f>January!E1771+February!E1771+March!E1771+April!E1771+May!E1771+June!E1771+July!E1771+August!E1771+September!E1771+October!E1771+November!E1771+December!E1771</f>
        <v>1</v>
      </c>
      <c r="F1771" s="5">
        <f>January!F1771+February!F1771+March!F1771+April!F1771+May!F1771+June!F1771+July!F1771+August!F1771+September!F1771+October!F1771+November!F1771+December!F1771</f>
        <v>15</v>
      </c>
      <c r="G1771" s="5">
        <f>January!G1771+February!G1771+March!G1771+April!G1771+May!G1771+June!G1771+July!G1771+August!G1771+September!G1771+October!G1771+November!G1771+December!G1771</f>
        <v>0</v>
      </c>
    </row>
    <row r="1772" spans="1:7" ht="30" customHeight="1" x14ac:dyDescent="0.25">
      <c r="A1772" s="22" t="s">
        <v>91</v>
      </c>
      <c r="B1772" s="14" t="s">
        <v>23</v>
      </c>
      <c r="C1772" s="6">
        <f>January!C1772+February!C1772+March!C1772+April!C1772+May!C1772+June!C1772+July!C1772+August!C1772+September!C1772+October!C1772+November!C1772+December!C1772</f>
        <v>0</v>
      </c>
      <c r="D1772" s="6">
        <f>January!D1772+February!D1772+March!D1772+April!D1772+May!D1772+June!D1772+July!D1772+August!D1772+September!D1772+October!D1772+November!D1772+December!D1772</f>
        <v>0</v>
      </c>
      <c r="E1772" s="6">
        <f>January!E1772+February!E1772+March!E1772+April!E1772+May!E1772+June!E1772+July!E1772+August!E1772+September!E1772+October!E1772+November!E1772+December!E1772</f>
        <v>0</v>
      </c>
      <c r="F1772" s="6">
        <f>January!F1772+February!F1772+March!F1772+April!F1772+May!F1772+June!F1772+July!F1772+August!F1772+September!F1772+October!F1772+November!F1772+December!F1772</f>
        <v>0</v>
      </c>
      <c r="G1772" s="6">
        <f>January!G1772+February!G1772+March!G1772+April!G1772+May!G1772+June!G1772+July!G1772+August!G1772+September!G1772+October!G1772+November!G1772+December!G1772</f>
        <v>0</v>
      </c>
    </row>
    <row r="1773" spans="1:7" ht="30" customHeight="1" x14ac:dyDescent="0.25">
      <c r="A1773" s="21" t="s">
        <v>91</v>
      </c>
      <c r="B1773" s="13" t="s">
        <v>24</v>
      </c>
      <c r="C1773" s="5">
        <f>January!C1773+February!C1773+March!C1773+April!C1773+May!C1773+June!C1773+July!C1773+August!C1773+September!C1773+October!C1773+November!C1773+December!C1773</f>
        <v>0</v>
      </c>
      <c r="D1773" s="5">
        <f>January!D1773+February!D1773+March!D1773+April!D1773+May!D1773+June!D1773+July!D1773+August!D1773+September!D1773+October!D1773+November!D1773+December!D1773</f>
        <v>0</v>
      </c>
      <c r="E1773" s="5">
        <f>January!E1773+February!E1773+March!E1773+April!E1773+May!E1773+June!E1773+July!E1773+August!E1773+September!E1773+October!E1773+November!E1773+December!E1773</f>
        <v>0</v>
      </c>
      <c r="F1773" s="5">
        <f>January!F1773+February!F1773+March!F1773+April!F1773+May!F1773+June!F1773+July!F1773+August!F1773+September!F1773+October!F1773+November!F1773+December!F1773</f>
        <v>0</v>
      </c>
      <c r="G1773" s="5">
        <f>January!G1773+February!G1773+March!G1773+April!G1773+May!G1773+June!G1773+July!G1773+August!G1773+September!G1773+October!G1773+November!G1773+December!G1773</f>
        <v>0</v>
      </c>
    </row>
    <row r="1774" spans="1:7" ht="30" customHeight="1" x14ac:dyDescent="0.25">
      <c r="A1774" s="22" t="s">
        <v>91</v>
      </c>
      <c r="B1774" s="14" t="s">
        <v>25</v>
      </c>
      <c r="C1774" s="6">
        <f>January!C1774+February!C1774+March!C1774+April!C1774+May!C1774+June!C1774+July!C1774+August!C1774+September!C1774+October!C1774+November!C1774+December!C1774</f>
        <v>1481</v>
      </c>
      <c r="D1774" s="6">
        <f>January!D1774+February!D1774+March!D1774+April!D1774+May!D1774+June!D1774+July!D1774+August!D1774+September!D1774+October!D1774+November!D1774+December!D1774</f>
        <v>419</v>
      </c>
      <c r="E1774" s="6">
        <f>January!E1774+February!E1774+March!E1774+April!E1774+May!E1774+June!E1774+July!E1774+August!E1774+September!E1774+October!E1774+November!E1774+December!E1774</f>
        <v>196</v>
      </c>
      <c r="F1774" s="6">
        <f>January!F1774+February!F1774+March!F1774+April!F1774+May!F1774+June!F1774+July!F1774+August!F1774+September!F1774+October!F1774+November!F1774+December!F1774</f>
        <v>866</v>
      </c>
      <c r="G1774" s="6">
        <f>January!G1774+February!G1774+March!G1774+April!G1774+May!G1774+June!G1774+July!G1774+August!G1774+September!G1774+October!G1774+November!G1774+December!G1774</f>
        <v>0</v>
      </c>
    </row>
    <row r="1775" spans="1:7" ht="30" customHeight="1" x14ac:dyDescent="0.25">
      <c r="A1775" s="21" t="s">
        <v>91</v>
      </c>
      <c r="B1775" s="13" t="s">
        <v>26</v>
      </c>
      <c r="C1775" s="5">
        <f>January!C1775+February!C1775+March!C1775+April!C1775+May!C1775+June!C1775+July!C1775+August!C1775+September!C1775+October!C1775+November!C1775+December!C1775</f>
        <v>0</v>
      </c>
      <c r="D1775" s="5">
        <f>January!D1775+February!D1775+March!D1775+April!D1775+May!D1775+June!D1775+July!D1775+August!D1775+September!D1775+October!D1775+November!D1775+December!D1775</f>
        <v>0</v>
      </c>
      <c r="E1775" s="5">
        <f>January!E1775+February!E1775+March!E1775+April!E1775+May!E1775+June!E1775+July!E1775+August!E1775+September!E1775+October!E1775+November!E1775+December!E1775</f>
        <v>0</v>
      </c>
      <c r="F1775" s="5">
        <f>January!F1775+February!F1775+March!F1775+April!F1775+May!F1775+June!F1775+July!F1775+August!F1775+September!F1775+October!F1775+November!F1775+December!F1775</f>
        <v>0</v>
      </c>
      <c r="G1775" s="5">
        <f>January!G1775+February!G1775+March!G1775+April!G1775+May!G1775+June!G1775+July!G1775+August!G1775+September!G1775+October!G1775+November!G1775+December!G1775</f>
        <v>0</v>
      </c>
    </row>
    <row r="1776" spans="1:7" ht="30" customHeight="1" x14ac:dyDescent="0.25">
      <c r="A1776" s="22" t="s">
        <v>91</v>
      </c>
      <c r="B1776" s="14" t="s">
        <v>27</v>
      </c>
      <c r="C1776" s="6">
        <f>January!C1776+February!C1776+March!C1776+April!C1776+May!C1776+June!C1776+July!C1776+August!C1776+September!C1776+October!C1776+November!C1776+December!C1776</f>
        <v>0</v>
      </c>
      <c r="D1776" s="6">
        <f>January!D1776+February!D1776+March!D1776+April!D1776+May!D1776+June!D1776+July!D1776+August!D1776+September!D1776+October!D1776+November!D1776+December!D1776</f>
        <v>0</v>
      </c>
      <c r="E1776" s="6">
        <f>January!E1776+February!E1776+March!E1776+April!E1776+May!E1776+June!E1776+July!E1776+August!E1776+September!E1776+October!E1776+November!E1776+December!E1776</f>
        <v>0</v>
      </c>
      <c r="F1776" s="6">
        <f>January!F1776+February!F1776+March!F1776+April!F1776+May!F1776+June!F1776+July!F1776+August!F1776+September!F1776+October!F1776+November!F1776+December!F1776</f>
        <v>0</v>
      </c>
      <c r="G1776" s="6">
        <f>January!G1776+February!G1776+March!G1776+April!G1776+May!G1776+June!G1776+July!G1776+August!G1776+September!G1776+October!G1776+November!G1776+December!G1776</f>
        <v>0</v>
      </c>
    </row>
    <row r="1777" spans="1:7" ht="30" customHeight="1" x14ac:dyDescent="0.25">
      <c r="A1777" s="21" t="s">
        <v>91</v>
      </c>
      <c r="B1777" s="13" t="s">
        <v>28</v>
      </c>
      <c r="C1777" s="5">
        <f>January!C1777+February!C1777+March!C1777+April!C1777+May!C1777+June!C1777+July!C1777+August!C1777+September!C1777+October!C1777+November!C1777+December!C1777</f>
        <v>0</v>
      </c>
      <c r="D1777" s="5">
        <f>January!D1777+February!D1777+March!D1777+April!D1777+May!D1777+June!D1777+July!D1777+August!D1777+September!D1777+October!D1777+November!D1777+December!D1777</f>
        <v>0</v>
      </c>
      <c r="E1777" s="5">
        <f>January!E1777+February!E1777+March!E1777+April!E1777+May!E1777+June!E1777+July!E1777+August!E1777+September!E1777+October!E1777+November!E1777+December!E1777</f>
        <v>0</v>
      </c>
      <c r="F1777" s="5">
        <f>January!F1777+February!F1777+March!F1777+April!F1777+May!F1777+June!F1777+July!F1777+August!F1777+September!F1777+October!F1777+November!F1777+December!F1777</f>
        <v>0</v>
      </c>
      <c r="G1777" s="5">
        <f>January!G1777+February!G1777+March!G1777+April!G1777+May!G1777+June!G1777+July!G1777+August!G1777+September!G1777+October!G1777+November!G1777+December!G1777</f>
        <v>0</v>
      </c>
    </row>
    <row r="1778" spans="1:7" ht="30" customHeight="1" x14ac:dyDescent="0.25">
      <c r="A1778" s="22" t="s">
        <v>91</v>
      </c>
      <c r="B1778" s="14" t="s">
        <v>29</v>
      </c>
      <c r="C1778" s="6">
        <f>January!C1778+February!C1778+March!C1778+April!C1778+May!C1778+June!C1778+July!C1778+August!C1778+September!C1778+October!C1778+November!C1778+December!C1778</f>
        <v>0</v>
      </c>
      <c r="D1778" s="6">
        <f>January!D1778+February!D1778+March!D1778+April!D1778+May!D1778+June!D1778+July!D1778+August!D1778+September!D1778+October!D1778+November!D1778+December!D1778</f>
        <v>0</v>
      </c>
      <c r="E1778" s="6">
        <f>January!E1778+February!E1778+March!E1778+April!E1778+May!E1778+June!E1778+July!E1778+August!E1778+September!E1778+October!E1778+November!E1778+December!E1778</f>
        <v>0</v>
      </c>
      <c r="F1778" s="6">
        <f>January!F1778+February!F1778+March!F1778+April!F1778+May!F1778+June!F1778+July!F1778+August!F1778+September!F1778+October!F1778+November!F1778+December!F1778</f>
        <v>0</v>
      </c>
      <c r="G1778" s="6">
        <f>January!G1778+February!G1778+March!G1778+April!G1778+May!G1778+June!G1778+July!G1778+August!G1778+September!G1778+October!G1778+November!G1778+December!G1778</f>
        <v>0</v>
      </c>
    </row>
    <row r="1779" spans="1:7" ht="30" customHeight="1" x14ac:dyDescent="0.25">
      <c r="A1779" s="21" t="s">
        <v>91</v>
      </c>
      <c r="B1779" s="13" t="s">
        <v>30</v>
      </c>
      <c r="C1779" s="5">
        <f>January!C1779+February!C1779+March!C1779+April!C1779+May!C1779+June!C1779+July!C1779+August!C1779+September!C1779+October!C1779+November!C1779+December!C1779</f>
        <v>0</v>
      </c>
      <c r="D1779" s="5">
        <f>January!D1779+February!D1779+March!D1779+April!D1779+May!D1779+June!D1779+July!D1779+August!D1779+September!D1779+October!D1779+November!D1779+December!D1779</f>
        <v>0</v>
      </c>
      <c r="E1779" s="5">
        <f>January!E1779+February!E1779+March!E1779+April!E1779+May!E1779+June!E1779+July!E1779+August!E1779+September!E1779+October!E1779+November!E1779+December!E1779</f>
        <v>0</v>
      </c>
      <c r="F1779" s="5">
        <f>January!F1779+February!F1779+March!F1779+April!F1779+May!F1779+June!F1779+July!F1779+August!F1779+September!F1779+October!F1779+November!F1779+December!F1779</f>
        <v>0</v>
      </c>
      <c r="G1779" s="5">
        <f>January!G1779+February!G1779+March!G1779+April!G1779+May!G1779+June!G1779+July!G1779+August!G1779+September!G1779+October!G1779+November!G1779+December!G1779</f>
        <v>0</v>
      </c>
    </row>
    <row r="1780" spans="1:7" ht="30" customHeight="1" x14ac:dyDescent="0.25">
      <c r="A1780" s="22" t="s">
        <v>91</v>
      </c>
      <c r="B1780" s="14" t="s">
        <v>31</v>
      </c>
      <c r="C1780" s="6">
        <f>January!C1780+February!C1780+March!C1780+April!C1780+May!C1780+June!C1780+July!C1780+August!C1780+September!C1780+October!C1780+November!C1780+December!C1780</f>
        <v>0</v>
      </c>
      <c r="D1780" s="6">
        <f>January!D1780+February!D1780+March!D1780+April!D1780+May!D1780+June!D1780+July!D1780+August!D1780+September!D1780+October!D1780+November!D1780+December!D1780</f>
        <v>0</v>
      </c>
      <c r="E1780" s="6">
        <f>January!E1780+February!E1780+March!E1780+April!E1780+May!E1780+June!E1780+July!E1780+August!E1780+September!E1780+October!E1780+November!E1780+December!E1780</f>
        <v>0</v>
      </c>
      <c r="F1780" s="6">
        <f>January!F1780+February!F1780+March!F1780+April!F1780+May!F1780+June!F1780+July!F1780+August!F1780+September!F1780+October!F1780+November!F1780+December!F1780</f>
        <v>0</v>
      </c>
      <c r="G1780" s="6">
        <f>January!G1780+February!G1780+March!G1780+April!G1780+May!G1780+June!G1780+July!G1780+August!G1780+September!G1780+October!G1780+November!G1780+December!G1780</f>
        <v>0</v>
      </c>
    </row>
    <row r="1781" spans="1:7" ht="30" customHeight="1" x14ac:dyDescent="0.25">
      <c r="A1781" s="21" t="s">
        <v>91</v>
      </c>
      <c r="B1781" s="13" t="s">
        <v>32</v>
      </c>
      <c r="C1781" s="5">
        <f>January!C1781+February!C1781+March!C1781+April!C1781+May!C1781+June!C1781+July!C1781+August!C1781+September!C1781+October!C1781+November!C1781+December!C1781</f>
        <v>0</v>
      </c>
      <c r="D1781" s="5">
        <f>January!D1781+February!D1781+March!D1781+April!D1781+May!D1781+June!D1781+July!D1781+August!D1781+September!D1781+October!D1781+November!D1781+December!D1781</f>
        <v>0</v>
      </c>
      <c r="E1781" s="5">
        <f>January!E1781+February!E1781+March!E1781+April!E1781+May!E1781+June!E1781+July!E1781+August!E1781+September!E1781+October!E1781+November!E1781+December!E1781</f>
        <v>0</v>
      </c>
      <c r="F1781" s="5">
        <f>January!F1781+February!F1781+March!F1781+April!F1781+May!F1781+June!F1781+July!F1781+August!F1781+September!F1781+October!F1781+November!F1781+December!F1781</f>
        <v>0</v>
      </c>
      <c r="G1781" s="5">
        <f>January!G1781+February!G1781+March!G1781+April!G1781+May!G1781+June!G1781+July!G1781+August!G1781+September!G1781+October!G1781+November!G1781+December!G1781</f>
        <v>0</v>
      </c>
    </row>
    <row r="1782" spans="1:7" ht="30" customHeight="1" x14ac:dyDescent="0.25">
      <c r="A1782" s="22" t="s">
        <v>91</v>
      </c>
      <c r="B1782" s="14" t="s">
        <v>33</v>
      </c>
      <c r="C1782" s="6">
        <f>January!C1782+February!C1782+March!C1782+April!C1782+May!C1782+June!C1782+July!C1782+August!C1782+September!C1782+October!C1782+November!C1782+December!C1782</f>
        <v>84</v>
      </c>
      <c r="D1782" s="6">
        <f>January!D1782+February!D1782+March!D1782+April!D1782+May!D1782+June!D1782+July!D1782+August!D1782+September!D1782+October!D1782+November!D1782+December!D1782</f>
        <v>31</v>
      </c>
      <c r="E1782" s="6">
        <f>January!E1782+February!E1782+March!E1782+April!E1782+May!E1782+June!E1782+July!E1782+August!E1782+September!E1782+October!E1782+November!E1782+December!E1782</f>
        <v>3</v>
      </c>
      <c r="F1782" s="6">
        <f>January!F1782+February!F1782+March!F1782+April!F1782+May!F1782+June!F1782+July!F1782+August!F1782+September!F1782+October!F1782+November!F1782+December!F1782</f>
        <v>50</v>
      </c>
      <c r="G1782" s="6">
        <f>January!G1782+February!G1782+March!G1782+April!G1782+May!G1782+June!G1782+July!G1782+August!G1782+September!G1782+October!G1782+November!G1782+December!G1782</f>
        <v>0</v>
      </c>
    </row>
    <row r="1783" spans="1:7" ht="30" customHeight="1" x14ac:dyDescent="0.25">
      <c r="A1783" s="21" t="s">
        <v>91</v>
      </c>
      <c r="B1783" s="13" t="s">
        <v>34</v>
      </c>
      <c r="C1783" s="5">
        <f>January!C1783+February!C1783+March!C1783+April!C1783+May!C1783+June!C1783+July!C1783+August!C1783+September!C1783+October!C1783+November!C1783+December!C1783</f>
        <v>0</v>
      </c>
      <c r="D1783" s="5">
        <f>January!D1783+February!D1783+March!D1783+April!D1783+May!D1783+June!D1783+July!D1783+August!D1783+September!D1783+October!D1783+November!D1783+December!D1783</f>
        <v>0</v>
      </c>
      <c r="E1783" s="5">
        <f>January!E1783+February!E1783+March!E1783+April!E1783+May!E1783+June!E1783+July!E1783+August!E1783+September!E1783+October!E1783+November!E1783+December!E1783</f>
        <v>0</v>
      </c>
      <c r="F1783" s="5">
        <f>January!F1783+February!F1783+March!F1783+April!F1783+May!F1783+June!F1783+July!F1783+August!F1783+September!F1783+October!F1783+November!F1783+December!F1783</f>
        <v>0</v>
      </c>
      <c r="G1783" s="5">
        <f>January!G1783+February!G1783+March!G1783+April!G1783+May!G1783+June!G1783+July!G1783+August!G1783+September!G1783+October!G1783+November!G1783+December!G1783</f>
        <v>0</v>
      </c>
    </row>
    <row r="1784" spans="1:7" ht="30" customHeight="1" x14ac:dyDescent="0.25">
      <c r="A1784" s="22" t="s">
        <v>91</v>
      </c>
      <c r="B1784" s="14" t="s">
        <v>35</v>
      </c>
      <c r="C1784" s="6">
        <f>January!C1784+February!C1784+March!C1784+April!C1784+May!C1784+June!C1784+July!C1784+August!C1784+September!C1784+October!C1784+November!C1784+December!C1784</f>
        <v>6</v>
      </c>
      <c r="D1784" s="6">
        <f>January!D1784+February!D1784+March!D1784+April!D1784+May!D1784+June!D1784+July!D1784+August!D1784+September!D1784+October!D1784+November!D1784+December!D1784</f>
        <v>6</v>
      </c>
      <c r="E1784" s="6">
        <f>January!E1784+February!E1784+March!E1784+April!E1784+May!E1784+June!E1784+July!E1784+August!E1784+September!E1784+October!E1784+November!E1784+December!E1784</f>
        <v>0</v>
      </c>
      <c r="F1784" s="6">
        <f>January!F1784+February!F1784+March!F1784+April!F1784+May!F1784+June!F1784+July!F1784+August!F1784+September!F1784+October!F1784+November!F1784+December!F1784</f>
        <v>0</v>
      </c>
      <c r="G1784" s="6">
        <f>January!G1784+February!G1784+March!G1784+April!G1784+May!G1784+June!G1784+July!G1784+August!G1784+September!G1784+October!G1784+November!G1784+December!G1784</f>
        <v>0</v>
      </c>
    </row>
    <row r="1785" spans="1:7" ht="30" customHeight="1" x14ac:dyDescent="0.25">
      <c r="A1785" s="21" t="s">
        <v>91</v>
      </c>
      <c r="B1785" s="13" t="s">
        <v>36</v>
      </c>
      <c r="C1785" s="5">
        <f>January!C1785+February!C1785+March!C1785+April!C1785+May!C1785+June!C1785+July!C1785+August!C1785+September!C1785+October!C1785+November!C1785+December!C1785</f>
        <v>174</v>
      </c>
      <c r="D1785" s="5">
        <f>January!D1785+February!D1785+March!D1785+April!D1785+May!D1785+June!D1785+July!D1785+August!D1785+September!D1785+October!D1785+November!D1785+December!D1785</f>
        <v>107</v>
      </c>
      <c r="E1785" s="5">
        <f>January!E1785+February!E1785+March!E1785+April!E1785+May!E1785+June!E1785+July!E1785+August!E1785+September!E1785+October!E1785+November!E1785+December!E1785</f>
        <v>9</v>
      </c>
      <c r="F1785" s="5">
        <f>January!F1785+February!F1785+March!F1785+April!F1785+May!F1785+June!F1785+July!F1785+August!F1785+September!F1785+October!F1785+November!F1785+December!F1785</f>
        <v>58</v>
      </c>
      <c r="G1785" s="5">
        <f>January!G1785+February!G1785+March!G1785+April!G1785+May!G1785+June!G1785+July!G1785+August!G1785+September!G1785+October!G1785+November!G1785+December!G1785</f>
        <v>0</v>
      </c>
    </row>
    <row r="1786" spans="1:7" ht="30" customHeight="1" x14ac:dyDescent="0.25">
      <c r="A1786" s="22" t="s">
        <v>91</v>
      </c>
      <c r="B1786" s="14" t="s">
        <v>37</v>
      </c>
      <c r="C1786" s="6">
        <f>January!C1786+February!C1786+March!C1786+April!C1786+May!C1786+June!C1786+July!C1786+August!C1786+September!C1786+October!C1786+November!C1786+December!C1786</f>
        <v>161</v>
      </c>
      <c r="D1786" s="6">
        <f>January!D1786+February!D1786+March!D1786+April!D1786+May!D1786+June!D1786+July!D1786+August!D1786+September!D1786+October!D1786+November!D1786+December!D1786</f>
        <v>1</v>
      </c>
      <c r="E1786" s="6">
        <f>January!E1786+February!E1786+March!E1786+April!E1786+May!E1786+June!E1786+July!E1786+August!E1786+September!E1786+October!E1786+November!E1786+December!E1786</f>
        <v>0</v>
      </c>
      <c r="F1786" s="6">
        <f>January!F1786+February!F1786+March!F1786+April!F1786+May!F1786+June!F1786+July!F1786+August!F1786+September!F1786+October!F1786+November!F1786+December!F1786</f>
        <v>160</v>
      </c>
      <c r="G1786" s="6">
        <f>January!G1786+February!G1786+March!G1786+April!G1786+May!G1786+June!G1786+July!G1786+August!G1786+September!G1786+October!G1786+November!G1786+December!G1786</f>
        <v>0</v>
      </c>
    </row>
    <row r="1787" spans="1:7" ht="30" customHeight="1" x14ac:dyDescent="0.25">
      <c r="A1787" s="21" t="s">
        <v>91</v>
      </c>
      <c r="B1787" s="13" t="s">
        <v>38</v>
      </c>
      <c r="C1787" s="5">
        <f>January!C1787+February!C1787+March!C1787+April!C1787+May!C1787+June!C1787+July!C1787+August!C1787+September!C1787+October!C1787+November!C1787+December!C1787</f>
        <v>0</v>
      </c>
      <c r="D1787" s="5">
        <f>January!D1787+February!D1787+March!D1787+April!D1787+May!D1787+June!D1787+July!D1787+August!D1787+September!D1787+October!D1787+November!D1787+December!D1787</f>
        <v>0</v>
      </c>
      <c r="E1787" s="5">
        <f>January!E1787+February!E1787+March!E1787+April!E1787+May!E1787+June!E1787+July!E1787+August!E1787+September!E1787+October!E1787+November!E1787+December!E1787</f>
        <v>0</v>
      </c>
      <c r="F1787" s="5">
        <f>January!F1787+February!F1787+March!F1787+April!F1787+May!F1787+June!F1787+July!F1787+August!F1787+September!F1787+October!F1787+November!F1787+December!F1787</f>
        <v>0</v>
      </c>
      <c r="G1787" s="5">
        <f>January!G1787+February!G1787+March!G1787+April!G1787+May!G1787+June!G1787+July!G1787+August!G1787+September!G1787+October!G1787+November!G1787+December!G1787</f>
        <v>0</v>
      </c>
    </row>
    <row r="1788" spans="1:7" ht="30" customHeight="1" x14ac:dyDescent="0.25">
      <c r="A1788" s="22" t="s">
        <v>91</v>
      </c>
      <c r="B1788" s="14" t="s">
        <v>39</v>
      </c>
      <c r="C1788" s="6">
        <f>January!C1788+February!C1788+March!C1788+April!C1788+May!C1788+June!C1788+July!C1788+August!C1788+September!C1788+October!C1788+November!C1788+December!C1788</f>
        <v>0</v>
      </c>
      <c r="D1788" s="6">
        <f>January!D1788+February!D1788+March!D1788+April!D1788+May!D1788+June!D1788+July!D1788+August!D1788+September!D1788+October!D1788+November!D1788+December!D1788</f>
        <v>0</v>
      </c>
      <c r="E1788" s="6">
        <f>January!E1788+February!E1788+March!E1788+April!E1788+May!E1788+June!E1788+July!E1788+August!E1788+September!E1788+October!E1788+November!E1788+December!E1788</f>
        <v>0</v>
      </c>
      <c r="F1788" s="6">
        <f>January!F1788+February!F1788+March!F1788+April!F1788+May!F1788+June!F1788+July!F1788+August!F1788+September!F1788+October!F1788+November!F1788+December!F1788</f>
        <v>0</v>
      </c>
      <c r="G1788" s="6">
        <f>January!G1788+February!G1788+March!G1788+April!G1788+May!G1788+June!G1788+July!G1788+August!G1788+September!G1788+October!G1788+November!G1788+December!G1788</f>
        <v>0</v>
      </c>
    </row>
    <row r="1789" spans="1:7" ht="30" customHeight="1" x14ac:dyDescent="0.25">
      <c r="A1789" s="21" t="s">
        <v>91</v>
      </c>
      <c r="B1789" s="13" t="s">
        <v>40</v>
      </c>
      <c r="C1789" s="5">
        <f>January!C1789+February!C1789+March!C1789+April!C1789+May!C1789+June!C1789+July!C1789+August!C1789+September!C1789+October!C1789+November!C1789+December!C1789</f>
        <v>0</v>
      </c>
      <c r="D1789" s="5">
        <f>January!D1789+February!D1789+March!D1789+April!D1789+May!D1789+June!D1789+July!D1789+August!D1789+September!D1789+October!D1789+November!D1789+December!D1789</f>
        <v>0</v>
      </c>
      <c r="E1789" s="5">
        <f>January!E1789+February!E1789+March!E1789+April!E1789+May!E1789+June!E1789+July!E1789+August!E1789+September!E1789+October!E1789+November!E1789+December!E1789</f>
        <v>0</v>
      </c>
      <c r="F1789" s="5">
        <f>January!F1789+February!F1789+March!F1789+April!F1789+May!F1789+June!F1789+July!F1789+August!F1789+September!F1789+October!F1789+November!F1789+December!F1789</f>
        <v>0</v>
      </c>
      <c r="G1789" s="5">
        <f>January!G1789+February!G1789+March!G1789+April!G1789+May!G1789+June!G1789+July!G1789+August!G1789+September!G1789+October!G1789+November!G1789+December!G1789</f>
        <v>0</v>
      </c>
    </row>
    <row r="1790" spans="1:7" ht="30" customHeight="1" x14ac:dyDescent="0.25">
      <c r="A1790" s="22" t="s">
        <v>91</v>
      </c>
      <c r="B1790" s="14" t="s">
        <v>41</v>
      </c>
      <c r="C1790" s="6">
        <f>January!C1790+February!C1790+March!C1790+April!C1790+May!C1790+June!C1790+July!C1790+August!C1790+September!C1790+October!C1790+November!C1790+December!C1790</f>
        <v>0</v>
      </c>
      <c r="D1790" s="6">
        <f>January!D1790+February!D1790+March!D1790+April!D1790+May!D1790+June!D1790+July!D1790+August!D1790+September!D1790+October!D1790+November!D1790+December!D1790</f>
        <v>0</v>
      </c>
      <c r="E1790" s="6">
        <f>January!E1790+February!E1790+March!E1790+April!E1790+May!E1790+June!E1790+July!E1790+August!E1790+September!E1790+October!E1790+November!E1790+December!E1790</f>
        <v>0</v>
      </c>
      <c r="F1790" s="6">
        <f>January!F1790+February!F1790+March!F1790+April!F1790+May!F1790+June!F1790+July!F1790+August!F1790+September!F1790+October!F1790+November!F1790+December!F1790</f>
        <v>0</v>
      </c>
      <c r="G1790" s="6">
        <f>January!G1790+February!G1790+March!G1790+April!G1790+May!G1790+June!G1790+July!G1790+August!G1790+September!G1790+October!G1790+November!G1790+December!G1790</f>
        <v>0</v>
      </c>
    </row>
    <row r="1791" spans="1:7" ht="30" customHeight="1" x14ac:dyDescent="0.25">
      <c r="A1791" s="21" t="s">
        <v>91</v>
      </c>
      <c r="B1791" s="13" t="s">
        <v>42</v>
      </c>
      <c r="C1791" s="5">
        <f>January!C1791+February!C1791+March!C1791+April!C1791+May!C1791+June!C1791+July!C1791+August!C1791+September!C1791+October!C1791+November!C1791+December!C1791</f>
        <v>0</v>
      </c>
      <c r="D1791" s="5">
        <f>January!D1791+February!D1791+March!D1791+April!D1791+May!D1791+June!D1791+July!D1791+August!D1791+September!D1791+October!D1791+November!D1791+December!D1791</f>
        <v>0</v>
      </c>
      <c r="E1791" s="5">
        <f>January!E1791+February!E1791+March!E1791+April!E1791+May!E1791+June!E1791+July!E1791+August!E1791+September!E1791+October!E1791+November!E1791+December!E1791</f>
        <v>0</v>
      </c>
      <c r="F1791" s="5">
        <f>January!F1791+February!F1791+March!F1791+April!F1791+May!F1791+June!F1791+July!F1791+August!F1791+September!F1791+October!F1791+November!F1791+December!F1791</f>
        <v>0</v>
      </c>
      <c r="G1791" s="5">
        <f>January!G1791+February!G1791+March!G1791+April!G1791+May!G1791+June!G1791+July!G1791+August!G1791+September!G1791+October!G1791+November!G1791+December!G1791</f>
        <v>0</v>
      </c>
    </row>
    <row r="1792" spans="1:7" ht="30" customHeight="1" x14ac:dyDescent="0.25">
      <c r="A1792" s="22" t="s">
        <v>91</v>
      </c>
      <c r="B1792" s="14" t="s">
        <v>43</v>
      </c>
      <c r="C1792" s="6">
        <f>January!C1792+February!C1792+March!C1792+April!C1792+May!C1792+June!C1792+July!C1792+August!C1792+September!C1792+October!C1792+November!C1792+December!C1792</f>
        <v>3</v>
      </c>
      <c r="D1792" s="6">
        <f>January!D1792+February!D1792+March!D1792+April!D1792+May!D1792+June!D1792+July!D1792+August!D1792+September!D1792+October!D1792+November!D1792+December!D1792</f>
        <v>0</v>
      </c>
      <c r="E1792" s="6">
        <f>January!E1792+February!E1792+March!E1792+April!E1792+May!E1792+June!E1792+July!E1792+August!E1792+September!E1792+October!E1792+November!E1792+December!E1792</f>
        <v>2</v>
      </c>
      <c r="F1792" s="6">
        <f>January!F1792+February!F1792+March!F1792+April!F1792+May!F1792+June!F1792+July!F1792+August!F1792+September!F1792+October!F1792+November!F1792+December!F1792</f>
        <v>1</v>
      </c>
      <c r="G1792" s="6">
        <f>January!G1792+February!G1792+March!G1792+April!G1792+May!G1792+June!G1792+July!G1792+August!G1792+September!G1792+October!G1792+November!G1792+December!G1792</f>
        <v>0</v>
      </c>
    </row>
    <row r="1793" spans="1:7" ht="30" customHeight="1" x14ac:dyDescent="0.25">
      <c r="A1793" s="21" t="s">
        <v>91</v>
      </c>
      <c r="B1793" s="13" t="s">
        <v>44</v>
      </c>
      <c r="C1793" s="5">
        <f>January!C1793+February!C1793+March!C1793+April!C1793+May!C1793+June!C1793+July!C1793+August!C1793+September!C1793+October!C1793+November!C1793+December!C1793</f>
        <v>0</v>
      </c>
      <c r="D1793" s="5">
        <f>January!D1793+February!D1793+March!D1793+April!D1793+May!D1793+June!D1793+July!D1793+August!D1793+September!D1793+October!D1793+November!D1793+December!D1793</f>
        <v>0</v>
      </c>
      <c r="E1793" s="5">
        <f>January!E1793+February!E1793+March!E1793+April!E1793+May!E1793+June!E1793+July!E1793+August!E1793+September!E1793+October!E1793+November!E1793+December!E1793</f>
        <v>0</v>
      </c>
      <c r="F1793" s="5">
        <f>January!F1793+February!F1793+March!F1793+April!F1793+May!F1793+June!F1793+July!F1793+August!F1793+September!F1793+October!F1793+November!F1793+December!F1793</f>
        <v>0</v>
      </c>
      <c r="G1793" s="5">
        <f>January!G1793+February!G1793+March!G1793+April!G1793+May!G1793+June!G1793+July!G1793+August!G1793+September!G1793+October!G1793+November!G1793+December!G1793</f>
        <v>0</v>
      </c>
    </row>
    <row r="1794" spans="1:7" ht="30" customHeight="1" x14ac:dyDescent="0.25">
      <c r="A1794" s="22" t="s">
        <v>91</v>
      </c>
      <c r="B1794" s="14" t="s">
        <v>45</v>
      </c>
      <c r="C1794" s="6">
        <f>January!C1794+February!C1794+March!C1794+April!C1794+May!C1794+June!C1794+July!C1794+August!C1794+September!C1794+October!C1794+November!C1794+December!C1794</f>
        <v>1151</v>
      </c>
      <c r="D1794" s="6">
        <f>January!D1794+February!D1794+March!D1794+April!D1794+May!D1794+June!D1794+July!D1794+August!D1794+September!D1794+October!D1794+November!D1794+December!D1794</f>
        <v>96</v>
      </c>
      <c r="E1794" s="6">
        <f>January!E1794+February!E1794+March!E1794+April!E1794+May!E1794+June!E1794+July!E1794+August!E1794+September!E1794+October!E1794+November!E1794+December!E1794</f>
        <v>27</v>
      </c>
      <c r="F1794" s="6">
        <f>January!F1794+February!F1794+March!F1794+April!F1794+May!F1794+June!F1794+July!F1794+August!F1794+September!F1794+October!F1794+November!F1794+December!F1794</f>
        <v>1028</v>
      </c>
      <c r="G1794" s="6">
        <f>January!G1794+February!G1794+March!G1794+April!G1794+May!G1794+June!G1794+July!G1794+August!G1794+September!G1794+October!G1794+November!G1794+December!G1794</f>
        <v>0</v>
      </c>
    </row>
    <row r="1795" spans="1:7" ht="30" customHeight="1" x14ac:dyDescent="0.25">
      <c r="A1795" s="21" t="s">
        <v>91</v>
      </c>
      <c r="B1795" s="13" t="s">
        <v>46</v>
      </c>
      <c r="C1795" s="5">
        <f>January!C1795+February!C1795+March!C1795+April!C1795+May!C1795+June!C1795+July!C1795+August!C1795+September!C1795+October!C1795+November!C1795+December!C1795</f>
        <v>0</v>
      </c>
      <c r="D1795" s="5">
        <f>January!D1795+February!D1795+March!D1795+April!D1795+May!D1795+June!D1795+July!D1795+August!D1795+September!D1795+October!D1795+November!D1795+December!D1795</f>
        <v>0</v>
      </c>
      <c r="E1795" s="5">
        <f>January!E1795+February!E1795+March!E1795+April!E1795+May!E1795+June!E1795+July!E1795+August!E1795+September!E1795+October!E1795+November!E1795+December!E1795</f>
        <v>0</v>
      </c>
      <c r="F1795" s="5">
        <f>January!F1795+February!F1795+March!F1795+April!F1795+May!F1795+June!F1795+July!F1795+August!F1795+September!F1795+October!F1795+November!F1795+December!F1795</f>
        <v>0</v>
      </c>
      <c r="G1795" s="5">
        <f>January!G1795+February!G1795+March!G1795+April!G1795+May!G1795+June!G1795+July!G1795+August!G1795+September!G1795+October!G1795+November!G1795+December!G1795</f>
        <v>0</v>
      </c>
    </row>
    <row r="1796" spans="1:7" ht="30" customHeight="1" x14ac:dyDescent="0.25">
      <c r="A1796" s="19" t="s">
        <v>92</v>
      </c>
      <c r="B1796" s="11" t="s">
        <v>8</v>
      </c>
      <c r="C1796" s="3">
        <f>January!C1796+February!C1796+March!C1796+April!C1796+May!C1796+June!C1796+July!C1796+August!C1796+September!C1796+October!C1796+November!C1796+December!C1796</f>
        <v>19703</v>
      </c>
      <c r="D1796" s="3">
        <f>January!D1796+February!D1796+March!D1796+April!D1796+May!D1796+June!D1796+July!D1796+August!D1796+September!D1796+October!D1796+November!D1796+December!D1796</f>
        <v>7582</v>
      </c>
      <c r="E1796" s="3">
        <f>January!E1796+February!E1796+March!E1796+April!E1796+May!E1796+June!E1796+July!E1796+August!E1796+September!E1796+October!E1796+November!E1796+December!E1796</f>
        <v>364</v>
      </c>
      <c r="F1796" s="3">
        <f>January!F1796+February!F1796+March!F1796+April!F1796+May!F1796+June!F1796+July!F1796+August!F1796+September!F1796+October!F1796+November!F1796+December!F1796</f>
        <v>11750</v>
      </c>
      <c r="G1796" s="3">
        <f>January!G1796+February!G1796+March!G1796+April!G1796+May!G1796+June!G1796+July!G1796+August!G1796+September!G1796+October!G1796+November!G1796+December!G1796</f>
        <v>7</v>
      </c>
    </row>
    <row r="1797" spans="1:7" ht="30" customHeight="1" x14ac:dyDescent="0.25">
      <c r="A1797" s="20" t="s">
        <v>92</v>
      </c>
      <c r="B1797" s="12" t="s">
        <v>9</v>
      </c>
      <c r="C1797" s="4">
        <f>January!C1797+February!C1797+March!C1797+April!C1797+May!C1797+June!C1797+July!C1797+August!C1797+September!C1797+October!C1797+November!C1797+December!C1797</f>
        <v>0</v>
      </c>
      <c r="D1797" s="4">
        <f>January!D1797+February!D1797+March!D1797+April!D1797+May!D1797+June!D1797+July!D1797+August!D1797+September!D1797+October!D1797+November!D1797+December!D1797</f>
        <v>0</v>
      </c>
      <c r="E1797" s="4">
        <f>January!E1797+February!E1797+March!E1797+April!E1797+May!E1797+June!E1797+July!E1797+August!E1797+September!E1797+October!E1797+November!E1797+December!E1797</f>
        <v>0</v>
      </c>
      <c r="F1797" s="4">
        <f>January!F1797+February!F1797+March!F1797+April!F1797+May!F1797+June!F1797+July!F1797+August!F1797+September!F1797+October!F1797+November!F1797+December!F1797</f>
        <v>0</v>
      </c>
      <c r="G1797" s="4">
        <f>January!G1797+February!G1797+March!G1797+April!G1797+May!G1797+June!G1797+July!G1797+August!G1797+September!G1797+October!G1797+November!G1797+December!G1797</f>
        <v>0</v>
      </c>
    </row>
    <row r="1798" spans="1:7" ht="30" customHeight="1" x14ac:dyDescent="0.25">
      <c r="A1798" s="19" t="s">
        <v>92</v>
      </c>
      <c r="B1798" s="11" t="s">
        <v>10</v>
      </c>
      <c r="C1798" s="3">
        <f>January!C1798+February!C1798+March!C1798+April!C1798+May!C1798+June!C1798+July!C1798+August!C1798+September!C1798+October!C1798+November!C1798+December!C1798</f>
        <v>0</v>
      </c>
      <c r="D1798" s="3">
        <f>January!D1798+February!D1798+March!D1798+April!D1798+May!D1798+June!D1798+July!D1798+August!D1798+September!D1798+October!D1798+November!D1798+December!D1798</f>
        <v>0</v>
      </c>
      <c r="E1798" s="3">
        <f>January!E1798+February!E1798+March!E1798+April!E1798+May!E1798+June!E1798+July!E1798+August!E1798+September!E1798+October!E1798+November!E1798+December!E1798</f>
        <v>0</v>
      </c>
      <c r="F1798" s="3">
        <f>January!F1798+February!F1798+March!F1798+April!F1798+May!F1798+June!F1798+July!F1798+August!F1798+September!F1798+October!F1798+November!F1798+December!F1798</f>
        <v>0</v>
      </c>
      <c r="G1798" s="3">
        <f>January!G1798+February!G1798+March!G1798+April!G1798+May!G1798+June!G1798+July!G1798+August!G1798+September!G1798+October!G1798+November!G1798+December!G1798</f>
        <v>0</v>
      </c>
    </row>
    <row r="1799" spans="1:7" ht="30" customHeight="1" x14ac:dyDescent="0.25">
      <c r="A1799" s="20" t="s">
        <v>92</v>
      </c>
      <c r="B1799" s="12" t="s">
        <v>11</v>
      </c>
      <c r="C1799" s="4">
        <f>January!C1799+February!C1799+March!C1799+April!C1799+May!C1799+June!C1799+July!C1799+August!C1799+September!C1799+October!C1799+November!C1799+December!C1799</f>
        <v>0</v>
      </c>
      <c r="D1799" s="4">
        <f>January!D1799+February!D1799+March!D1799+April!D1799+May!D1799+June!D1799+July!D1799+August!D1799+September!D1799+October!D1799+November!D1799+December!D1799</f>
        <v>0</v>
      </c>
      <c r="E1799" s="4">
        <f>January!E1799+February!E1799+March!E1799+April!E1799+May!E1799+June!E1799+July!E1799+August!E1799+September!E1799+October!E1799+November!E1799+December!E1799</f>
        <v>0</v>
      </c>
      <c r="F1799" s="4">
        <f>January!F1799+February!F1799+March!F1799+April!F1799+May!F1799+June!F1799+July!F1799+August!F1799+September!F1799+October!F1799+November!F1799+December!F1799</f>
        <v>0</v>
      </c>
      <c r="G1799" s="4">
        <f>January!G1799+February!G1799+March!G1799+April!G1799+May!G1799+June!G1799+July!G1799+August!G1799+September!G1799+October!G1799+November!G1799+December!G1799</f>
        <v>0</v>
      </c>
    </row>
    <row r="1800" spans="1:7" ht="30" customHeight="1" x14ac:dyDescent="0.25">
      <c r="A1800" s="19" t="s">
        <v>92</v>
      </c>
      <c r="B1800" s="11" t="s">
        <v>12</v>
      </c>
      <c r="C1800" s="3">
        <f>January!C1800+February!C1800+March!C1800+April!C1800+May!C1800+June!C1800+July!C1800+August!C1800+September!C1800+October!C1800+November!C1800+December!C1800</f>
        <v>0</v>
      </c>
      <c r="D1800" s="3">
        <f>January!D1800+February!D1800+March!D1800+April!D1800+May!D1800+June!D1800+July!D1800+August!D1800+September!D1800+October!D1800+November!D1800+December!D1800</f>
        <v>0</v>
      </c>
      <c r="E1800" s="3">
        <f>January!E1800+February!E1800+March!E1800+April!E1800+May!E1800+June!E1800+July!E1800+August!E1800+September!E1800+October!E1800+November!E1800+December!E1800</f>
        <v>0</v>
      </c>
      <c r="F1800" s="3">
        <f>January!F1800+February!F1800+March!F1800+April!F1800+May!F1800+June!F1800+July!F1800+August!F1800+September!F1800+October!F1800+November!F1800+December!F1800</f>
        <v>0</v>
      </c>
      <c r="G1800" s="3">
        <f>January!G1800+February!G1800+March!G1800+April!G1800+May!G1800+June!G1800+July!G1800+August!G1800+September!G1800+October!G1800+November!G1800+December!G1800</f>
        <v>0</v>
      </c>
    </row>
    <row r="1801" spans="1:7" ht="30" customHeight="1" x14ac:dyDescent="0.25">
      <c r="A1801" s="20" t="s">
        <v>92</v>
      </c>
      <c r="B1801" s="12" t="s">
        <v>13</v>
      </c>
      <c r="C1801" s="4">
        <f>January!C1801+February!C1801+March!C1801+April!C1801+May!C1801+June!C1801+July!C1801+August!C1801+September!C1801+October!C1801+November!C1801+December!C1801</f>
        <v>0</v>
      </c>
      <c r="D1801" s="4">
        <f>January!D1801+February!D1801+March!D1801+April!D1801+May!D1801+June!D1801+July!D1801+August!D1801+September!D1801+October!D1801+November!D1801+December!D1801</f>
        <v>0</v>
      </c>
      <c r="E1801" s="4">
        <f>January!E1801+February!E1801+March!E1801+April!E1801+May!E1801+June!E1801+July!E1801+August!E1801+September!E1801+October!E1801+November!E1801+December!E1801</f>
        <v>0</v>
      </c>
      <c r="F1801" s="4">
        <f>January!F1801+February!F1801+March!F1801+April!F1801+May!F1801+June!F1801+July!F1801+August!F1801+September!F1801+October!F1801+November!F1801+December!F1801</f>
        <v>0</v>
      </c>
      <c r="G1801" s="4">
        <f>January!G1801+February!G1801+March!G1801+April!G1801+May!G1801+June!G1801+July!G1801+August!G1801+September!G1801+October!G1801+November!G1801+December!G1801</f>
        <v>0</v>
      </c>
    </row>
    <row r="1802" spans="1:7" ht="30" customHeight="1" x14ac:dyDescent="0.25">
      <c r="A1802" s="19" t="s">
        <v>92</v>
      </c>
      <c r="B1802" s="11" t="s">
        <v>14</v>
      </c>
      <c r="C1802" s="3">
        <f>January!C1802+February!C1802+March!C1802+April!C1802+May!C1802+June!C1802+July!C1802+August!C1802+September!C1802+October!C1802+November!C1802+December!C1802</f>
        <v>22</v>
      </c>
      <c r="D1802" s="3">
        <f>January!D1802+February!D1802+March!D1802+April!D1802+May!D1802+June!D1802+July!D1802+August!D1802+September!D1802+October!D1802+November!D1802+December!D1802</f>
        <v>0</v>
      </c>
      <c r="E1802" s="3">
        <f>January!E1802+February!E1802+March!E1802+April!E1802+May!E1802+June!E1802+July!E1802+August!E1802+September!E1802+October!E1802+November!E1802+December!E1802</f>
        <v>0</v>
      </c>
      <c r="F1802" s="3">
        <f>January!F1802+February!F1802+March!F1802+April!F1802+May!F1802+June!F1802+July!F1802+August!F1802+September!F1802+October!F1802+November!F1802+December!F1802</f>
        <v>22</v>
      </c>
      <c r="G1802" s="3">
        <f>January!G1802+February!G1802+March!G1802+April!G1802+May!G1802+June!G1802+July!G1802+August!G1802+September!G1802+October!G1802+November!G1802+December!G1802</f>
        <v>0</v>
      </c>
    </row>
    <row r="1803" spans="1:7" ht="30" customHeight="1" x14ac:dyDescent="0.25">
      <c r="A1803" s="20" t="s">
        <v>92</v>
      </c>
      <c r="B1803" s="12" t="s">
        <v>15</v>
      </c>
      <c r="C1803" s="4">
        <f>January!C1803+February!C1803+March!C1803+April!C1803+May!C1803+June!C1803+July!C1803+August!C1803+September!C1803+October!C1803+November!C1803+December!C1803</f>
        <v>0</v>
      </c>
      <c r="D1803" s="4">
        <f>January!D1803+February!D1803+March!D1803+April!D1803+May!D1803+June!D1803+July!D1803+August!D1803+September!D1803+October!D1803+November!D1803+December!D1803</f>
        <v>0</v>
      </c>
      <c r="E1803" s="4">
        <f>January!E1803+February!E1803+March!E1803+April!E1803+May!E1803+June!E1803+July!E1803+August!E1803+September!E1803+October!E1803+November!E1803+December!E1803</f>
        <v>0</v>
      </c>
      <c r="F1803" s="4">
        <f>January!F1803+February!F1803+March!F1803+April!F1803+May!F1803+June!F1803+July!F1803+August!F1803+September!F1803+October!F1803+November!F1803+December!F1803</f>
        <v>0</v>
      </c>
      <c r="G1803" s="4">
        <f>January!G1803+February!G1803+March!G1803+April!G1803+May!G1803+June!G1803+July!G1803+August!G1803+September!G1803+October!G1803+November!G1803+December!G1803</f>
        <v>0</v>
      </c>
    </row>
    <row r="1804" spans="1:7" ht="30" customHeight="1" x14ac:dyDescent="0.25">
      <c r="A1804" s="19" t="s">
        <v>92</v>
      </c>
      <c r="B1804" s="11" t="s">
        <v>16</v>
      </c>
      <c r="C1804" s="3">
        <f>January!C1804+February!C1804+March!C1804+April!C1804+May!C1804+June!C1804+July!C1804+August!C1804+September!C1804+October!C1804+November!C1804+December!C1804</f>
        <v>0</v>
      </c>
      <c r="D1804" s="3">
        <f>January!D1804+February!D1804+March!D1804+April!D1804+May!D1804+June!D1804+July!D1804+August!D1804+September!D1804+October!D1804+November!D1804+December!D1804</f>
        <v>0</v>
      </c>
      <c r="E1804" s="3">
        <f>January!E1804+February!E1804+March!E1804+April!E1804+May!E1804+June!E1804+July!E1804+August!E1804+September!E1804+October!E1804+November!E1804+December!E1804</f>
        <v>0</v>
      </c>
      <c r="F1804" s="3">
        <f>January!F1804+February!F1804+March!F1804+April!F1804+May!F1804+June!F1804+July!F1804+August!F1804+September!F1804+October!F1804+November!F1804+December!F1804</f>
        <v>0</v>
      </c>
      <c r="G1804" s="3">
        <f>January!G1804+February!G1804+March!G1804+April!G1804+May!G1804+June!G1804+July!G1804+August!G1804+September!G1804+October!G1804+November!G1804+December!G1804</f>
        <v>0</v>
      </c>
    </row>
    <row r="1805" spans="1:7" ht="30" customHeight="1" x14ac:dyDescent="0.25">
      <c r="A1805" s="20" t="s">
        <v>92</v>
      </c>
      <c r="B1805" s="12" t="s">
        <v>17</v>
      </c>
      <c r="C1805" s="4">
        <f>January!C1805+February!C1805+March!C1805+April!C1805+May!C1805+June!C1805+July!C1805+August!C1805+September!C1805+October!C1805+November!C1805+December!C1805</f>
        <v>0</v>
      </c>
      <c r="D1805" s="4">
        <f>January!D1805+February!D1805+March!D1805+April!D1805+May!D1805+June!D1805+July!D1805+August!D1805+September!D1805+October!D1805+November!D1805+December!D1805</f>
        <v>0</v>
      </c>
      <c r="E1805" s="4">
        <f>January!E1805+February!E1805+March!E1805+April!E1805+May!E1805+June!E1805+July!E1805+August!E1805+September!E1805+October!E1805+November!E1805+December!E1805</f>
        <v>0</v>
      </c>
      <c r="F1805" s="4">
        <f>January!F1805+February!F1805+March!F1805+April!F1805+May!F1805+June!F1805+July!F1805+August!F1805+September!F1805+October!F1805+November!F1805+December!F1805</f>
        <v>0</v>
      </c>
      <c r="G1805" s="4">
        <f>January!G1805+February!G1805+March!G1805+April!G1805+May!G1805+June!G1805+July!G1805+August!G1805+September!G1805+October!G1805+November!G1805+December!G1805</f>
        <v>0</v>
      </c>
    </row>
    <row r="1806" spans="1:7" ht="30" customHeight="1" x14ac:dyDescent="0.25">
      <c r="A1806" s="19" t="s">
        <v>92</v>
      </c>
      <c r="B1806" s="11" t="s">
        <v>18</v>
      </c>
      <c r="C1806" s="3">
        <f>January!C1806+February!C1806+March!C1806+April!C1806+May!C1806+June!C1806+July!C1806+August!C1806+September!C1806+October!C1806+November!C1806+December!C1806</f>
        <v>0</v>
      </c>
      <c r="D1806" s="3">
        <f>January!D1806+February!D1806+March!D1806+April!D1806+May!D1806+June!D1806+July!D1806+August!D1806+September!D1806+October!D1806+November!D1806+December!D1806</f>
        <v>0</v>
      </c>
      <c r="E1806" s="3">
        <f>January!E1806+February!E1806+March!E1806+April!E1806+May!E1806+June!E1806+July!E1806+August!E1806+September!E1806+October!E1806+November!E1806+December!E1806</f>
        <v>0</v>
      </c>
      <c r="F1806" s="3">
        <f>January!F1806+February!F1806+March!F1806+April!F1806+May!F1806+June!F1806+July!F1806+August!F1806+September!F1806+October!F1806+November!F1806+December!F1806</f>
        <v>0</v>
      </c>
      <c r="G1806" s="3">
        <f>January!G1806+February!G1806+March!G1806+April!G1806+May!G1806+June!G1806+July!G1806+August!G1806+September!G1806+October!G1806+November!G1806+December!G1806</f>
        <v>0</v>
      </c>
    </row>
    <row r="1807" spans="1:7" ht="30" customHeight="1" x14ac:dyDescent="0.25">
      <c r="A1807" s="20" t="s">
        <v>92</v>
      </c>
      <c r="B1807" s="12" t="s">
        <v>19</v>
      </c>
      <c r="C1807" s="4">
        <f>January!C1807+February!C1807+March!C1807+April!C1807+May!C1807+June!C1807+July!C1807+August!C1807+September!C1807+October!C1807+November!C1807+December!C1807</f>
        <v>0</v>
      </c>
      <c r="D1807" s="4">
        <f>January!D1807+February!D1807+March!D1807+April!D1807+May!D1807+June!D1807+July!D1807+August!D1807+September!D1807+October!D1807+November!D1807+December!D1807</f>
        <v>0</v>
      </c>
      <c r="E1807" s="4">
        <f>January!E1807+February!E1807+March!E1807+April!E1807+May!E1807+June!E1807+July!E1807+August!E1807+September!E1807+October!E1807+November!E1807+December!E1807</f>
        <v>0</v>
      </c>
      <c r="F1807" s="4">
        <f>January!F1807+February!F1807+March!F1807+April!F1807+May!F1807+June!F1807+July!F1807+August!F1807+September!F1807+October!F1807+November!F1807+December!F1807</f>
        <v>0</v>
      </c>
      <c r="G1807" s="4">
        <f>January!G1807+February!G1807+March!G1807+April!G1807+May!G1807+June!G1807+July!G1807+August!G1807+September!G1807+October!G1807+November!G1807+December!G1807</f>
        <v>0</v>
      </c>
    </row>
    <row r="1808" spans="1:7" ht="30" customHeight="1" x14ac:dyDescent="0.25">
      <c r="A1808" s="19" t="s">
        <v>92</v>
      </c>
      <c r="B1808" s="11" t="s">
        <v>20</v>
      </c>
      <c r="C1808" s="3">
        <f>January!C1808+February!C1808+March!C1808+April!C1808+May!C1808+June!C1808+July!C1808+August!C1808+September!C1808+October!C1808+November!C1808+December!C1808</f>
        <v>0</v>
      </c>
      <c r="D1808" s="3">
        <f>January!D1808+February!D1808+March!D1808+April!D1808+May!D1808+June!D1808+July!D1808+August!D1808+September!D1808+October!D1808+November!D1808+December!D1808</f>
        <v>0</v>
      </c>
      <c r="E1808" s="3">
        <f>January!E1808+February!E1808+March!E1808+April!E1808+May!E1808+June!E1808+July!E1808+August!E1808+September!E1808+October!E1808+November!E1808+December!E1808</f>
        <v>0</v>
      </c>
      <c r="F1808" s="3">
        <f>January!F1808+February!F1808+March!F1808+April!F1808+May!F1808+June!F1808+July!F1808+August!F1808+September!F1808+October!F1808+November!F1808+December!F1808</f>
        <v>0</v>
      </c>
      <c r="G1808" s="3">
        <f>January!G1808+February!G1808+March!G1808+April!G1808+May!G1808+June!G1808+July!G1808+August!G1808+September!G1808+October!G1808+November!G1808+December!G1808</f>
        <v>0</v>
      </c>
    </row>
    <row r="1809" spans="1:7" ht="30" customHeight="1" x14ac:dyDescent="0.25">
      <c r="A1809" s="20" t="s">
        <v>92</v>
      </c>
      <c r="B1809" s="12" t="s">
        <v>21</v>
      </c>
      <c r="C1809" s="4">
        <f>January!C1809+February!C1809+March!C1809+April!C1809+May!C1809+June!C1809+July!C1809+August!C1809+September!C1809+October!C1809+November!C1809+December!C1809</f>
        <v>0</v>
      </c>
      <c r="D1809" s="4">
        <f>January!D1809+February!D1809+March!D1809+April!D1809+May!D1809+June!D1809+July!D1809+August!D1809+September!D1809+October!D1809+November!D1809+December!D1809</f>
        <v>0</v>
      </c>
      <c r="E1809" s="4">
        <f>January!E1809+February!E1809+March!E1809+April!E1809+May!E1809+June!E1809+July!E1809+August!E1809+September!E1809+October!E1809+November!E1809+December!E1809</f>
        <v>0</v>
      </c>
      <c r="F1809" s="4">
        <f>January!F1809+February!F1809+March!F1809+April!F1809+May!F1809+June!F1809+July!F1809+August!F1809+September!F1809+October!F1809+November!F1809+December!F1809</f>
        <v>0</v>
      </c>
      <c r="G1809" s="4">
        <f>January!G1809+February!G1809+March!G1809+April!G1809+May!G1809+June!G1809+July!G1809+August!G1809+September!G1809+October!G1809+November!G1809+December!G1809</f>
        <v>0</v>
      </c>
    </row>
    <row r="1810" spans="1:7" ht="30" customHeight="1" x14ac:dyDescent="0.25">
      <c r="A1810" s="19" t="s">
        <v>92</v>
      </c>
      <c r="B1810" s="11" t="s">
        <v>22</v>
      </c>
      <c r="C1810" s="3">
        <f>January!C1810+February!C1810+March!C1810+April!C1810+May!C1810+June!C1810+July!C1810+August!C1810+September!C1810+October!C1810+November!C1810+December!C1810</f>
        <v>0</v>
      </c>
      <c r="D1810" s="3">
        <f>January!D1810+February!D1810+March!D1810+April!D1810+May!D1810+June!D1810+July!D1810+August!D1810+September!D1810+October!D1810+November!D1810+December!D1810</f>
        <v>0</v>
      </c>
      <c r="E1810" s="3">
        <f>January!E1810+February!E1810+March!E1810+April!E1810+May!E1810+June!E1810+July!E1810+August!E1810+September!E1810+October!E1810+November!E1810+December!E1810</f>
        <v>0</v>
      </c>
      <c r="F1810" s="3">
        <f>January!F1810+February!F1810+March!F1810+April!F1810+May!F1810+June!F1810+July!F1810+August!F1810+September!F1810+October!F1810+November!F1810+December!F1810</f>
        <v>0</v>
      </c>
      <c r="G1810" s="3">
        <f>January!G1810+February!G1810+March!G1810+April!G1810+May!G1810+June!G1810+July!G1810+August!G1810+September!G1810+October!G1810+November!G1810+December!G1810</f>
        <v>0</v>
      </c>
    </row>
    <row r="1811" spans="1:7" ht="30" customHeight="1" x14ac:dyDescent="0.25">
      <c r="A1811" s="20" t="s">
        <v>92</v>
      </c>
      <c r="B1811" s="12" t="s">
        <v>23</v>
      </c>
      <c r="C1811" s="4">
        <f>January!C1811+February!C1811+March!C1811+April!C1811+May!C1811+June!C1811+July!C1811+August!C1811+September!C1811+October!C1811+November!C1811+December!C1811</f>
        <v>0</v>
      </c>
      <c r="D1811" s="4">
        <f>January!D1811+February!D1811+March!D1811+April!D1811+May!D1811+June!D1811+July!D1811+August!D1811+September!D1811+October!D1811+November!D1811+December!D1811</f>
        <v>0</v>
      </c>
      <c r="E1811" s="4">
        <f>January!E1811+February!E1811+March!E1811+April!E1811+May!E1811+June!E1811+July!E1811+August!E1811+September!E1811+October!E1811+November!E1811+December!E1811</f>
        <v>0</v>
      </c>
      <c r="F1811" s="4">
        <f>January!F1811+February!F1811+March!F1811+April!F1811+May!F1811+June!F1811+July!F1811+August!F1811+September!F1811+October!F1811+November!F1811+December!F1811</f>
        <v>0</v>
      </c>
      <c r="G1811" s="4">
        <f>January!G1811+February!G1811+March!G1811+April!G1811+May!G1811+June!G1811+July!G1811+August!G1811+September!G1811+October!G1811+November!G1811+December!G1811</f>
        <v>0</v>
      </c>
    </row>
    <row r="1812" spans="1:7" ht="30" customHeight="1" x14ac:dyDescent="0.25">
      <c r="A1812" s="19" t="s">
        <v>92</v>
      </c>
      <c r="B1812" s="11" t="s">
        <v>24</v>
      </c>
      <c r="C1812" s="3">
        <f>January!C1812+February!C1812+March!C1812+April!C1812+May!C1812+June!C1812+July!C1812+August!C1812+September!C1812+October!C1812+November!C1812+December!C1812</f>
        <v>0</v>
      </c>
      <c r="D1812" s="3">
        <f>January!D1812+February!D1812+March!D1812+April!D1812+May!D1812+June!D1812+July!D1812+August!D1812+September!D1812+October!D1812+November!D1812+December!D1812</f>
        <v>0</v>
      </c>
      <c r="E1812" s="3">
        <f>January!E1812+February!E1812+March!E1812+April!E1812+May!E1812+June!E1812+July!E1812+August!E1812+September!E1812+October!E1812+November!E1812+December!E1812</f>
        <v>0</v>
      </c>
      <c r="F1812" s="3">
        <f>January!F1812+February!F1812+March!F1812+April!F1812+May!F1812+June!F1812+July!F1812+August!F1812+September!F1812+October!F1812+November!F1812+December!F1812</f>
        <v>0</v>
      </c>
      <c r="G1812" s="3">
        <f>January!G1812+February!G1812+March!G1812+April!G1812+May!G1812+June!G1812+July!G1812+August!G1812+September!G1812+October!G1812+November!G1812+December!G1812</f>
        <v>0</v>
      </c>
    </row>
    <row r="1813" spans="1:7" ht="30" customHeight="1" x14ac:dyDescent="0.25">
      <c r="A1813" s="20" t="s">
        <v>92</v>
      </c>
      <c r="B1813" s="12" t="s">
        <v>25</v>
      </c>
      <c r="C1813" s="4">
        <f>January!C1813+February!C1813+March!C1813+April!C1813+May!C1813+June!C1813+July!C1813+August!C1813+September!C1813+October!C1813+November!C1813+December!C1813</f>
        <v>1592</v>
      </c>
      <c r="D1813" s="4">
        <f>January!D1813+February!D1813+March!D1813+April!D1813+May!D1813+June!D1813+July!D1813+August!D1813+September!D1813+October!D1813+November!D1813+December!D1813</f>
        <v>258</v>
      </c>
      <c r="E1813" s="4">
        <f>January!E1813+February!E1813+March!E1813+April!E1813+May!E1813+June!E1813+July!E1813+August!E1813+September!E1813+October!E1813+November!E1813+December!E1813</f>
        <v>121</v>
      </c>
      <c r="F1813" s="4">
        <f>January!F1813+February!F1813+March!F1813+April!F1813+May!F1813+June!F1813+July!F1813+August!F1813+September!F1813+October!F1813+November!F1813+December!F1813</f>
        <v>1213</v>
      </c>
      <c r="G1813" s="4">
        <f>January!G1813+February!G1813+March!G1813+April!G1813+May!G1813+June!G1813+July!G1813+August!G1813+September!G1813+October!G1813+November!G1813+December!G1813</f>
        <v>0</v>
      </c>
    </row>
    <row r="1814" spans="1:7" ht="30" customHeight="1" x14ac:dyDescent="0.25">
      <c r="A1814" s="19" t="s">
        <v>92</v>
      </c>
      <c r="B1814" s="11" t="s">
        <v>26</v>
      </c>
      <c r="C1814" s="3">
        <f>January!C1814+February!C1814+March!C1814+April!C1814+May!C1814+June!C1814+July!C1814+August!C1814+September!C1814+October!C1814+November!C1814+December!C1814</f>
        <v>0</v>
      </c>
      <c r="D1814" s="3">
        <f>January!D1814+February!D1814+March!D1814+April!D1814+May!D1814+June!D1814+July!D1814+August!D1814+September!D1814+October!D1814+November!D1814+December!D1814</f>
        <v>0</v>
      </c>
      <c r="E1814" s="3">
        <f>January!E1814+February!E1814+March!E1814+April!E1814+May!E1814+June!E1814+July!E1814+August!E1814+September!E1814+October!E1814+November!E1814+December!E1814</f>
        <v>0</v>
      </c>
      <c r="F1814" s="3">
        <f>January!F1814+February!F1814+March!F1814+April!F1814+May!F1814+June!F1814+July!F1814+August!F1814+September!F1814+October!F1814+November!F1814+December!F1814</f>
        <v>0</v>
      </c>
      <c r="G1814" s="3">
        <f>January!G1814+February!G1814+March!G1814+April!G1814+May!G1814+June!G1814+July!G1814+August!G1814+September!G1814+October!G1814+November!G1814+December!G1814</f>
        <v>0</v>
      </c>
    </row>
    <row r="1815" spans="1:7" ht="30" customHeight="1" x14ac:dyDescent="0.25">
      <c r="A1815" s="20" t="s">
        <v>92</v>
      </c>
      <c r="B1815" s="12" t="s">
        <v>27</v>
      </c>
      <c r="C1815" s="4">
        <f>January!C1815+February!C1815+March!C1815+April!C1815+May!C1815+June!C1815+July!C1815+August!C1815+September!C1815+October!C1815+November!C1815+December!C1815</f>
        <v>0</v>
      </c>
      <c r="D1815" s="4">
        <f>January!D1815+February!D1815+March!D1815+April!D1815+May!D1815+June!D1815+July!D1815+August!D1815+September!D1815+October!D1815+November!D1815+December!D1815</f>
        <v>0</v>
      </c>
      <c r="E1815" s="4">
        <f>January!E1815+February!E1815+March!E1815+April!E1815+May!E1815+June!E1815+July!E1815+August!E1815+September!E1815+October!E1815+November!E1815+December!E1815</f>
        <v>0</v>
      </c>
      <c r="F1815" s="4">
        <f>January!F1815+February!F1815+March!F1815+April!F1815+May!F1815+June!F1815+July!F1815+August!F1815+September!F1815+October!F1815+November!F1815+December!F1815</f>
        <v>0</v>
      </c>
      <c r="G1815" s="4">
        <f>January!G1815+February!G1815+March!G1815+April!G1815+May!G1815+June!G1815+July!G1815+August!G1815+September!G1815+October!G1815+November!G1815+December!G1815</f>
        <v>0</v>
      </c>
    </row>
    <row r="1816" spans="1:7" ht="30" customHeight="1" x14ac:dyDescent="0.25">
      <c r="A1816" s="19" t="s">
        <v>92</v>
      </c>
      <c r="B1816" s="11" t="s">
        <v>28</v>
      </c>
      <c r="C1816" s="3">
        <f>January!C1816+February!C1816+March!C1816+April!C1816+May!C1816+June!C1816+July!C1816+August!C1816+September!C1816+October!C1816+November!C1816+December!C1816</f>
        <v>0</v>
      </c>
      <c r="D1816" s="3">
        <f>January!D1816+February!D1816+March!D1816+April!D1816+May!D1816+June!D1816+July!D1816+August!D1816+September!D1816+October!D1816+November!D1816+December!D1816</f>
        <v>0</v>
      </c>
      <c r="E1816" s="3">
        <f>January!E1816+February!E1816+March!E1816+April!E1816+May!E1816+June!E1816+July!E1816+August!E1816+September!E1816+October!E1816+November!E1816+December!E1816</f>
        <v>0</v>
      </c>
      <c r="F1816" s="3">
        <f>January!F1816+February!F1816+March!F1816+April!F1816+May!F1816+June!F1816+July!F1816+August!F1816+September!F1816+October!F1816+November!F1816+December!F1816</f>
        <v>0</v>
      </c>
      <c r="G1816" s="3">
        <f>January!G1816+February!G1816+March!G1816+April!G1816+May!G1816+June!G1816+July!G1816+August!G1816+September!G1816+October!G1816+November!G1816+December!G1816</f>
        <v>0</v>
      </c>
    </row>
    <row r="1817" spans="1:7" ht="30" customHeight="1" x14ac:dyDescent="0.25">
      <c r="A1817" s="20" t="s">
        <v>92</v>
      </c>
      <c r="B1817" s="12" t="s">
        <v>29</v>
      </c>
      <c r="C1817" s="4">
        <f>January!C1817+February!C1817+March!C1817+April!C1817+May!C1817+June!C1817+July!C1817+August!C1817+September!C1817+October!C1817+November!C1817+December!C1817</f>
        <v>0</v>
      </c>
      <c r="D1817" s="4">
        <f>January!D1817+February!D1817+March!D1817+April!D1817+May!D1817+June!D1817+July!D1817+August!D1817+September!D1817+October!D1817+November!D1817+December!D1817</f>
        <v>0</v>
      </c>
      <c r="E1817" s="4">
        <f>January!E1817+February!E1817+March!E1817+April!E1817+May!E1817+June!E1817+July!E1817+August!E1817+September!E1817+October!E1817+November!E1817+December!E1817</f>
        <v>0</v>
      </c>
      <c r="F1817" s="4">
        <f>January!F1817+February!F1817+March!F1817+April!F1817+May!F1817+June!F1817+July!F1817+August!F1817+September!F1817+October!F1817+November!F1817+December!F1817</f>
        <v>0</v>
      </c>
      <c r="G1817" s="4">
        <f>January!G1817+February!G1817+March!G1817+April!G1817+May!G1817+June!G1817+July!G1817+August!G1817+September!G1817+October!G1817+November!G1817+December!G1817</f>
        <v>0</v>
      </c>
    </row>
    <row r="1818" spans="1:7" ht="30" customHeight="1" x14ac:dyDescent="0.25">
      <c r="A1818" s="19" t="s">
        <v>92</v>
      </c>
      <c r="B1818" s="11" t="s">
        <v>30</v>
      </c>
      <c r="C1818" s="3">
        <f>January!C1818+February!C1818+March!C1818+April!C1818+May!C1818+June!C1818+July!C1818+August!C1818+September!C1818+October!C1818+November!C1818+December!C1818</f>
        <v>0</v>
      </c>
      <c r="D1818" s="3">
        <f>January!D1818+February!D1818+March!D1818+April!D1818+May!D1818+June!D1818+July!D1818+August!D1818+September!D1818+October!D1818+November!D1818+December!D1818</f>
        <v>0</v>
      </c>
      <c r="E1818" s="3">
        <f>January!E1818+February!E1818+March!E1818+April!E1818+May!E1818+June!E1818+July!E1818+August!E1818+September!E1818+October!E1818+November!E1818+December!E1818</f>
        <v>0</v>
      </c>
      <c r="F1818" s="3">
        <f>January!F1818+February!F1818+March!F1818+April!F1818+May!F1818+June!F1818+July!F1818+August!F1818+September!F1818+October!F1818+November!F1818+December!F1818</f>
        <v>0</v>
      </c>
      <c r="G1818" s="3">
        <f>January!G1818+February!G1818+March!G1818+April!G1818+May!G1818+June!G1818+July!G1818+August!G1818+September!G1818+October!G1818+November!G1818+December!G1818</f>
        <v>0</v>
      </c>
    </row>
    <row r="1819" spans="1:7" ht="30" customHeight="1" x14ac:dyDescent="0.25">
      <c r="A1819" s="20" t="s">
        <v>92</v>
      </c>
      <c r="B1819" s="12" t="s">
        <v>31</v>
      </c>
      <c r="C1819" s="4">
        <f>January!C1819+February!C1819+March!C1819+April!C1819+May!C1819+June!C1819+July!C1819+August!C1819+September!C1819+October!C1819+November!C1819+December!C1819</f>
        <v>0</v>
      </c>
      <c r="D1819" s="4">
        <f>January!D1819+February!D1819+March!D1819+April!D1819+May!D1819+June!D1819+July!D1819+August!D1819+September!D1819+October!D1819+November!D1819+December!D1819</f>
        <v>0</v>
      </c>
      <c r="E1819" s="4">
        <f>January!E1819+February!E1819+March!E1819+April!E1819+May!E1819+June!E1819+July!E1819+August!E1819+September!E1819+October!E1819+November!E1819+December!E1819</f>
        <v>0</v>
      </c>
      <c r="F1819" s="4">
        <f>January!F1819+February!F1819+March!F1819+April!F1819+May!F1819+June!F1819+July!F1819+August!F1819+September!F1819+October!F1819+November!F1819+December!F1819</f>
        <v>0</v>
      </c>
      <c r="G1819" s="4">
        <f>January!G1819+February!G1819+March!G1819+April!G1819+May!G1819+June!G1819+July!G1819+August!G1819+September!G1819+October!G1819+November!G1819+December!G1819</f>
        <v>0</v>
      </c>
    </row>
    <row r="1820" spans="1:7" ht="30" customHeight="1" x14ac:dyDescent="0.25">
      <c r="A1820" s="19" t="s">
        <v>92</v>
      </c>
      <c r="B1820" s="11" t="s">
        <v>32</v>
      </c>
      <c r="C1820" s="3">
        <f>January!C1820+February!C1820+March!C1820+April!C1820+May!C1820+June!C1820+July!C1820+August!C1820+September!C1820+October!C1820+November!C1820+December!C1820</f>
        <v>0</v>
      </c>
      <c r="D1820" s="3">
        <f>January!D1820+February!D1820+March!D1820+April!D1820+May!D1820+June!D1820+July!D1820+August!D1820+September!D1820+October!D1820+November!D1820+December!D1820</f>
        <v>0</v>
      </c>
      <c r="E1820" s="3">
        <f>January!E1820+February!E1820+March!E1820+April!E1820+May!E1820+June!E1820+July!E1820+August!E1820+September!E1820+October!E1820+November!E1820+December!E1820</f>
        <v>0</v>
      </c>
      <c r="F1820" s="3">
        <f>January!F1820+February!F1820+March!F1820+April!F1820+May!F1820+June!F1820+July!F1820+August!F1820+September!F1820+October!F1820+November!F1820+December!F1820</f>
        <v>0</v>
      </c>
      <c r="G1820" s="3">
        <f>January!G1820+February!G1820+March!G1820+April!G1820+May!G1820+June!G1820+July!G1820+August!G1820+September!G1820+October!G1820+November!G1820+December!G1820</f>
        <v>0</v>
      </c>
    </row>
    <row r="1821" spans="1:7" ht="30" customHeight="1" x14ac:dyDescent="0.25">
      <c r="A1821" s="20" t="s">
        <v>92</v>
      </c>
      <c r="B1821" s="12" t="s">
        <v>33</v>
      </c>
      <c r="C1821" s="4">
        <f>January!C1821+February!C1821+March!C1821+April!C1821+May!C1821+June!C1821+July!C1821+August!C1821+September!C1821+October!C1821+November!C1821+December!C1821</f>
        <v>55</v>
      </c>
      <c r="D1821" s="4">
        <f>January!D1821+February!D1821+March!D1821+April!D1821+May!D1821+June!D1821+July!D1821+August!D1821+September!D1821+October!D1821+November!D1821+December!D1821</f>
        <v>4</v>
      </c>
      <c r="E1821" s="4">
        <f>January!E1821+February!E1821+March!E1821+April!E1821+May!E1821+June!E1821+July!E1821+August!E1821+September!E1821+October!E1821+November!E1821+December!E1821</f>
        <v>1</v>
      </c>
      <c r="F1821" s="4">
        <f>January!F1821+February!F1821+March!F1821+April!F1821+May!F1821+June!F1821+July!F1821+August!F1821+September!F1821+October!F1821+November!F1821+December!F1821</f>
        <v>50</v>
      </c>
      <c r="G1821" s="4">
        <f>January!G1821+February!G1821+March!G1821+April!G1821+May!G1821+June!G1821+July!G1821+August!G1821+September!G1821+October!G1821+November!G1821+December!G1821</f>
        <v>0</v>
      </c>
    </row>
    <row r="1822" spans="1:7" ht="30" customHeight="1" x14ac:dyDescent="0.25">
      <c r="A1822" s="19" t="s">
        <v>92</v>
      </c>
      <c r="B1822" s="11" t="s">
        <v>34</v>
      </c>
      <c r="C1822" s="3">
        <f>January!C1822+February!C1822+March!C1822+April!C1822+May!C1822+June!C1822+July!C1822+August!C1822+September!C1822+October!C1822+November!C1822+December!C1822</f>
        <v>0</v>
      </c>
      <c r="D1822" s="3">
        <f>January!D1822+February!D1822+March!D1822+April!D1822+May!D1822+June!D1822+July!D1822+August!D1822+September!D1822+October!D1822+November!D1822+December!D1822</f>
        <v>0</v>
      </c>
      <c r="E1822" s="3">
        <f>January!E1822+February!E1822+March!E1822+April!E1822+May!E1822+June!E1822+July!E1822+August!E1822+September!E1822+October!E1822+November!E1822+December!E1822</f>
        <v>0</v>
      </c>
      <c r="F1822" s="3">
        <f>January!F1822+February!F1822+March!F1822+April!F1822+May!F1822+June!F1822+July!F1822+August!F1822+September!F1822+October!F1822+November!F1822+December!F1822</f>
        <v>0</v>
      </c>
      <c r="G1822" s="3">
        <f>January!G1822+February!G1822+March!G1822+April!G1822+May!G1822+June!G1822+July!G1822+August!G1822+September!G1822+October!G1822+November!G1822+December!G1822</f>
        <v>0</v>
      </c>
    </row>
    <row r="1823" spans="1:7" ht="30" customHeight="1" x14ac:dyDescent="0.25">
      <c r="A1823" s="20" t="s">
        <v>92</v>
      </c>
      <c r="B1823" s="12" t="s">
        <v>35</v>
      </c>
      <c r="C1823" s="4">
        <f>January!C1823+February!C1823+March!C1823+April!C1823+May!C1823+June!C1823+July!C1823+August!C1823+September!C1823+October!C1823+November!C1823+December!C1823</f>
        <v>10</v>
      </c>
      <c r="D1823" s="4">
        <f>January!D1823+February!D1823+March!D1823+April!D1823+May!D1823+June!D1823+July!D1823+August!D1823+September!D1823+October!D1823+November!D1823+December!D1823</f>
        <v>0</v>
      </c>
      <c r="E1823" s="4">
        <f>January!E1823+February!E1823+March!E1823+April!E1823+May!E1823+June!E1823+July!E1823+August!E1823+September!E1823+October!E1823+November!E1823+December!E1823</f>
        <v>2</v>
      </c>
      <c r="F1823" s="4">
        <f>January!F1823+February!F1823+March!F1823+April!F1823+May!F1823+June!F1823+July!F1823+August!F1823+September!F1823+October!F1823+November!F1823+December!F1823</f>
        <v>8</v>
      </c>
      <c r="G1823" s="4">
        <f>January!G1823+February!G1823+March!G1823+April!G1823+May!G1823+June!G1823+July!G1823+August!G1823+September!G1823+October!G1823+November!G1823+December!G1823</f>
        <v>0</v>
      </c>
    </row>
    <row r="1824" spans="1:7" ht="30" customHeight="1" x14ac:dyDescent="0.25">
      <c r="A1824" s="19" t="s">
        <v>92</v>
      </c>
      <c r="B1824" s="11" t="s">
        <v>36</v>
      </c>
      <c r="C1824" s="3">
        <f>January!C1824+February!C1824+March!C1824+April!C1824+May!C1824+June!C1824+July!C1824+August!C1824+September!C1824+October!C1824+November!C1824+December!C1824</f>
        <v>0</v>
      </c>
      <c r="D1824" s="3">
        <f>January!D1824+February!D1824+March!D1824+April!D1824+May!D1824+June!D1824+July!D1824+August!D1824+September!D1824+October!D1824+November!D1824+December!D1824</f>
        <v>0</v>
      </c>
      <c r="E1824" s="3">
        <f>January!E1824+February!E1824+March!E1824+April!E1824+May!E1824+June!E1824+July!E1824+August!E1824+September!E1824+October!E1824+November!E1824+December!E1824</f>
        <v>0</v>
      </c>
      <c r="F1824" s="3">
        <f>January!F1824+February!F1824+March!F1824+April!F1824+May!F1824+June!F1824+July!F1824+August!F1824+September!F1824+October!F1824+November!F1824+December!F1824</f>
        <v>0</v>
      </c>
      <c r="G1824" s="3">
        <f>January!G1824+February!G1824+March!G1824+April!G1824+May!G1824+June!G1824+July!G1824+August!G1824+September!G1824+October!G1824+November!G1824+December!G1824</f>
        <v>0</v>
      </c>
    </row>
    <row r="1825" spans="1:7" ht="30" customHeight="1" x14ac:dyDescent="0.25">
      <c r="A1825" s="20" t="s">
        <v>92</v>
      </c>
      <c r="B1825" s="12" t="s">
        <v>37</v>
      </c>
      <c r="C1825" s="4">
        <f>January!C1825+February!C1825+March!C1825+April!C1825+May!C1825+June!C1825+July!C1825+August!C1825+September!C1825+October!C1825+November!C1825+December!C1825</f>
        <v>544</v>
      </c>
      <c r="D1825" s="4">
        <f>January!D1825+February!D1825+March!D1825+April!D1825+May!D1825+June!D1825+July!D1825+August!D1825+September!D1825+October!D1825+November!D1825+December!D1825</f>
        <v>357</v>
      </c>
      <c r="E1825" s="4">
        <f>January!E1825+February!E1825+March!E1825+April!E1825+May!E1825+June!E1825+July!E1825+August!E1825+September!E1825+October!E1825+November!E1825+December!E1825</f>
        <v>17</v>
      </c>
      <c r="F1825" s="4">
        <f>January!F1825+February!F1825+March!F1825+April!F1825+May!F1825+June!F1825+July!F1825+August!F1825+September!F1825+October!F1825+November!F1825+December!F1825</f>
        <v>170</v>
      </c>
      <c r="G1825" s="4">
        <f>January!G1825+February!G1825+March!G1825+April!G1825+May!G1825+June!G1825+July!G1825+August!G1825+September!G1825+October!G1825+November!G1825+December!G1825</f>
        <v>0</v>
      </c>
    </row>
    <row r="1826" spans="1:7" ht="30" customHeight="1" x14ac:dyDescent="0.25">
      <c r="A1826" s="19" t="s">
        <v>92</v>
      </c>
      <c r="B1826" s="11" t="s">
        <v>38</v>
      </c>
      <c r="C1826" s="3">
        <f>January!C1826+February!C1826+March!C1826+April!C1826+May!C1826+June!C1826+July!C1826+August!C1826+September!C1826+October!C1826+November!C1826+December!C1826</f>
        <v>471</v>
      </c>
      <c r="D1826" s="3">
        <f>January!D1826+February!D1826+March!D1826+April!D1826+May!D1826+June!D1826+July!D1826+August!D1826+September!D1826+October!D1826+November!D1826+December!D1826</f>
        <v>248</v>
      </c>
      <c r="E1826" s="3">
        <f>January!E1826+February!E1826+March!E1826+April!E1826+May!E1826+June!E1826+July!E1826+August!E1826+September!E1826+October!E1826+November!E1826+December!E1826</f>
        <v>1</v>
      </c>
      <c r="F1826" s="3">
        <f>January!F1826+February!F1826+March!F1826+April!F1826+May!F1826+June!F1826+July!F1826+August!F1826+September!F1826+October!F1826+November!F1826+December!F1826</f>
        <v>222</v>
      </c>
      <c r="G1826" s="3">
        <f>January!G1826+February!G1826+March!G1826+April!G1826+May!G1826+June!G1826+July!G1826+August!G1826+September!G1826+October!G1826+November!G1826+December!G1826</f>
        <v>0</v>
      </c>
    </row>
    <row r="1827" spans="1:7" ht="30" customHeight="1" x14ac:dyDescent="0.25">
      <c r="A1827" s="20" t="s">
        <v>92</v>
      </c>
      <c r="B1827" s="12" t="s">
        <v>39</v>
      </c>
      <c r="C1827" s="4">
        <f>January!C1827+February!C1827+March!C1827+April!C1827+May!C1827+June!C1827+July!C1827+August!C1827+September!C1827+October!C1827+November!C1827+December!C1827</f>
        <v>0</v>
      </c>
      <c r="D1827" s="4">
        <f>January!D1827+February!D1827+March!D1827+April!D1827+May!D1827+June!D1827+July!D1827+August!D1827+September!D1827+October!D1827+November!D1827+December!D1827</f>
        <v>0</v>
      </c>
      <c r="E1827" s="4">
        <f>January!E1827+February!E1827+March!E1827+April!E1827+May!E1827+June!E1827+July!E1827+August!E1827+September!E1827+October!E1827+November!E1827+December!E1827</f>
        <v>0</v>
      </c>
      <c r="F1827" s="4">
        <f>January!F1827+February!F1827+March!F1827+April!F1827+May!F1827+June!F1827+July!F1827+August!F1827+September!F1827+October!F1827+November!F1827+December!F1827</f>
        <v>0</v>
      </c>
      <c r="G1827" s="4">
        <f>January!G1827+February!G1827+March!G1827+April!G1827+May!G1827+June!G1827+July!G1827+August!G1827+September!G1827+October!G1827+November!G1827+December!G1827</f>
        <v>0</v>
      </c>
    </row>
    <row r="1828" spans="1:7" ht="30" customHeight="1" x14ac:dyDescent="0.25">
      <c r="A1828" s="19" t="s">
        <v>92</v>
      </c>
      <c r="B1828" s="11" t="s">
        <v>40</v>
      </c>
      <c r="C1828" s="3">
        <f>January!C1828+February!C1828+March!C1828+April!C1828+May!C1828+June!C1828+July!C1828+August!C1828+September!C1828+October!C1828+November!C1828+December!C1828</f>
        <v>0</v>
      </c>
      <c r="D1828" s="3">
        <f>January!D1828+February!D1828+March!D1828+April!D1828+May!D1828+June!D1828+July!D1828+August!D1828+September!D1828+October!D1828+November!D1828+December!D1828</f>
        <v>0</v>
      </c>
      <c r="E1828" s="3">
        <f>January!E1828+February!E1828+March!E1828+April!E1828+May!E1828+June!E1828+July!E1828+August!E1828+September!E1828+October!E1828+November!E1828+December!E1828</f>
        <v>0</v>
      </c>
      <c r="F1828" s="3">
        <f>January!F1828+February!F1828+March!F1828+April!F1828+May!F1828+June!F1828+July!F1828+August!F1828+September!F1828+October!F1828+November!F1828+December!F1828</f>
        <v>0</v>
      </c>
      <c r="G1828" s="3">
        <f>January!G1828+February!G1828+March!G1828+April!G1828+May!G1828+June!G1828+July!G1828+August!G1828+September!G1828+October!G1828+November!G1828+December!G1828</f>
        <v>0</v>
      </c>
    </row>
    <row r="1829" spans="1:7" ht="30" customHeight="1" x14ac:dyDescent="0.25">
      <c r="A1829" s="20" t="s">
        <v>92</v>
      </c>
      <c r="B1829" s="12" t="s">
        <v>41</v>
      </c>
      <c r="C1829" s="4">
        <f>January!C1829+February!C1829+March!C1829+April!C1829+May!C1829+June!C1829+July!C1829+August!C1829+September!C1829+October!C1829+November!C1829+December!C1829</f>
        <v>0</v>
      </c>
      <c r="D1829" s="4">
        <f>January!D1829+February!D1829+March!D1829+April!D1829+May!D1829+June!D1829+July!D1829+August!D1829+September!D1829+October!D1829+November!D1829+December!D1829</f>
        <v>0</v>
      </c>
      <c r="E1829" s="4">
        <f>January!E1829+February!E1829+March!E1829+April!E1829+May!E1829+June!E1829+July!E1829+August!E1829+September!E1829+October!E1829+November!E1829+December!E1829</f>
        <v>0</v>
      </c>
      <c r="F1829" s="4">
        <f>January!F1829+February!F1829+March!F1829+April!F1829+May!F1829+June!F1829+July!F1829+August!F1829+September!F1829+October!F1829+November!F1829+December!F1829</f>
        <v>0</v>
      </c>
      <c r="G1829" s="4">
        <f>January!G1829+February!G1829+March!G1829+April!G1829+May!G1829+June!G1829+July!G1829+August!G1829+September!G1829+October!G1829+November!G1829+December!G1829</f>
        <v>0</v>
      </c>
    </row>
    <row r="1830" spans="1:7" ht="30" customHeight="1" x14ac:dyDescent="0.25">
      <c r="A1830" s="19" t="s">
        <v>92</v>
      </c>
      <c r="B1830" s="11" t="s">
        <v>42</v>
      </c>
      <c r="C1830" s="3">
        <f>January!C1830+February!C1830+March!C1830+April!C1830+May!C1830+June!C1830+July!C1830+August!C1830+September!C1830+October!C1830+November!C1830+December!C1830</f>
        <v>0</v>
      </c>
      <c r="D1830" s="3">
        <f>January!D1830+February!D1830+March!D1830+April!D1830+May!D1830+June!D1830+July!D1830+August!D1830+September!D1830+October!D1830+November!D1830+December!D1830</f>
        <v>0</v>
      </c>
      <c r="E1830" s="3">
        <f>January!E1830+February!E1830+March!E1830+April!E1830+May!E1830+June!E1830+July!E1830+August!E1830+September!E1830+October!E1830+November!E1830+December!E1830</f>
        <v>0</v>
      </c>
      <c r="F1830" s="3">
        <f>January!F1830+February!F1830+March!F1830+April!F1830+May!F1830+June!F1830+July!F1830+August!F1830+September!F1830+October!F1830+November!F1830+December!F1830</f>
        <v>0</v>
      </c>
      <c r="G1830" s="3">
        <f>January!G1830+February!G1830+March!G1830+April!G1830+May!G1830+June!G1830+July!G1830+August!G1830+September!G1830+October!G1830+November!G1830+December!G1830</f>
        <v>0</v>
      </c>
    </row>
    <row r="1831" spans="1:7" ht="30" customHeight="1" x14ac:dyDescent="0.25">
      <c r="A1831" s="20" t="s">
        <v>92</v>
      </c>
      <c r="B1831" s="12" t="s">
        <v>43</v>
      </c>
      <c r="C1831" s="4">
        <f>January!C1831+February!C1831+March!C1831+April!C1831+May!C1831+June!C1831+July!C1831+August!C1831+September!C1831+October!C1831+November!C1831+December!C1831</f>
        <v>0</v>
      </c>
      <c r="D1831" s="4">
        <f>January!D1831+February!D1831+March!D1831+April!D1831+May!D1831+June!D1831+July!D1831+August!D1831+September!D1831+October!D1831+November!D1831+December!D1831</f>
        <v>0</v>
      </c>
      <c r="E1831" s="4">
        <f>January!E1831+February!E1831+March!E1831+April!E1831+May!E1831+June!E1831+July!E1831+August!E1831+September!E1831+October!E1831+November!E1831+December!E1831</f>
        <v>0</v>
      </c>
      <c r="F1831" s="4">
        <f>January!F1831+February!F1831+March!F1831+April!F1831+May!F1831+June!F1831+July!F1831+August!F1831+September!F1831+October!F1831+November!F1831+December!F1831</f>
        <v>0</v>
      </c>
      <c r="G1831" s="4">
        <f>January!G1831+February!G1831+March!G1831+April!G1831+May!G1831+June!G1831+July!G1831+August!G1831+September!G1831+October!G1831+November!G1831+December!G1831</f>
        <v>0</v>
      </c>
    </row>
    <row r="1832" spans="1:7" ht="30" customHeight="1" x14ac:dyDescent="0.25">
      <c r="A1832" s="19" t="s">
        <v>92</v>
      </c>
      <c r="B1832" s="11" t="s">
        <v>44</v>
      </c>
      <c r="C1832" s="3">
        <f>January!C1832+February!C1832+March!C1832+April!C1832+May!C1832+June!C1832+July!C1832+August!C1832+September!C1832+October!C1832+November!C1832+December!C1832</f>
        <v>1</v>
      </c>
      <c r="D1832" s="3">
        <f>January!D1832+February!D1832+March!D1832+April!D1832+May!D1832+June!D1832+July!D1832+August!D1832+September!D1832+October!D1832+November!D1832+December!D1832</f>
        <v>0</v>
      </c>
      <c r="E1832" s="3">
        <f>January!E1832+February!E1832+March!E1832+April!E1832+May!E1832+June!E1832+July!E1832+August!E1832+September!E1832+October!E1832+November!E1832+December!E1832</f>
        <v>0</v>
      </c>
      <c r="F1832" s="3">
        <f>January!F1832+February!F1832+March!F1832+April!F1832+May!F1832+June!F1832+July!F1832+August!F1832+September!F1832+October!F1832+November!F1832+December!F1832</f>
        <v>1</v>
      </c>
      <c r="G1832" s="3">
        <f>January!G1832+February!G1832+March!G1832+April!G1832+May!G1832+June!G1832+July!G1832+August!G1832+September!G1832+October!G1832+November!G1832+December!G1832</f>
        <v>0</v>
      </c>
    </row>
    <row r="1833" spans="1:7" ht="30" customHeight="1" x14ac:dyDescent="0.25">
      <c r="A1833" s="20" t="s">
        <v>92</v>
      </c>
      <c r="B1833" s="12" t="s">
        <v>45</v>
      </c>
      <c r="C1833" s="4">
        <f>January!C1833+February!C1833+March!C1833+April!C1833+May!C1833+June!C1833+July!C1833+August!C1833+September!C1833+October!C1833+November!C1833+December!C1833</f>
        <v>1</v>
      </c>
      <c r="D1833" s="4">
        <f>January!D1833+February!D1833+March!D1833+April!D1833+May!D1833+June!D1833+July!D1833+August!D1833+September!D1833+October!D1833+November!D1833+December!D1833</f>
        <v>1</v>
      </c>
      <c r="E1833" s="4">
        <f>January!E1833+February!E1833+March!E1833+April!E1833+May!E1833+June!E1833+July!E1833+August!E1833+September!E1833+October!E1833+November!E1833+December!E1833</f>
        <v>0</v>
      </c>
      <c r="F1833" s="4">
        <f>January!F1833+February!F1833+March!F1833+April!F1833+May!F1833+June!F1833+July!F1833+August!F1833+September!F1833+October!F1833+November!F1833+December!F1833</f>
        <v>0</v>
      </c>
      <c r="G1833" s="4">
        <f>January!G1833+February!G1833+March!G1833+April!G1833+May!G1833+June!G1833+July!G1833+August!G1833+September!G1833+October!G1833+November!G1833+December!G1833</f>
        <v>0</v>
      </c>
    </row>
    <row r="1834" spans="1:7" ht="30" customHeight="1" x14ac:dyDescent="0.25">
      <c r="A1834" s="19" t="s">
        <v>92</v>
      </c>
      <c r="B1834" s="11" t="s">
        <v>46</v>
      </c>
      <c r="C1834" s="3">
        <f>January!C1834+February!C1834+March!C1834+April!C1834+May!C1834+June!C1834+July!C1834+August!C1834+September!C1834+October!C1834+November!C1834+December!C1834</f>
        <v>0</v>
      </c>
      <c r="D1834" s="3">
        <f>January!D1834+February!D1834+March!D1834+April!D1834+May!D1834+June!D1834+July!D1834+August!D1834+September!D1834+October!D1834+November!D1834+December!D1834</f>
        <v>0</v>
      </c>
      <c r="E1834" s="3">
        <f>January!E1834+February!E1834+March!E1834+April!E1834+May!E1834+June!E1834+July!E1834+August!E1834+September!E1834+October!E1834+November!E1834+December!E1834</f>
        <v>0</v>
      </c>
      <c r="F1834" s="3">
        <f>January!F1834+February!F1834+March!F1834+April!F1834+May!F1834+June!F1834+July!F1834+August!F1834+September!F1834+October!F1834+November!F1834+December!F1834</f>
        <v>0</v>
      </c>
      <c r="G1834" s="3">
        <f>January!G1834+February!G1834+March!G1834+April!G1834+May!G1834+June!G1834+July!G1834+August!G1834+September!G1834+October!G1834+November!G1834+December!G1834</f>
        <v>0</v>
      </c>
    </row>
    <row r="1835" spans="1:7" ht="30" customHeight="1" x14ac:dyDescent="0.25">
      <c r="A1835" s="21" t="s">
        <v>93</v>
      </c>
      <c r="B1835" s="13" t="s">
        <v>8</v>
      </c>
      <c r="C1835" s="5">
        <f>January!C1835+February!C1835+March!C1835+April!C1835+May!C1835+June!C1835+July!C1835+August!C1835+September!C1835+October!C1835+November!C1835+December!C1835</f>
        <v>14050</v>
      </c>
      <c r="D1835" s="5">
        <f>January!D1835+February!D1835+March!D1835+April!D1835+May!D1835+June!D1835+July!D1835+August!D1835+September!D1835+October!D1835+November!D1835+December!D1835</f>
        <v>5260</v>
      </c>
      <c r="E1835" s="5">
        <f>January!E1835+February!E1835+March!E1835+April!E1835+May!E1835+June!E1835+July!E1835+August!E1835+September!E1835+October!E1835+November!E1835+December!E1835</f>
        <v>771</v>
      </c>
      <c r="F1835" s="5">
        <f>January!F1835+February!F1835+March!F1835+April!F1835+May!F1835+June!F1835+July!F1835+August!F1835+September!F1835+October!F1835+November!F1835+December!F1835</f>
        <v>8018</v>
      </c>
      <c r="G1835" s="5">
        <f>January!G1835+February!G1835+March!G1835+April!G1835+May!G1835+June!G1835+July!G1835+August!G1835+September!G1835+October!G1835+November!G1835+December!G1835</f>
        <v>1</v>
      </c>
    </row>
    <row r="1836" spans="1:7" ht="30" customHeight="1" x14ac:dyDescent="0.25">
      <c r="A1836" s="22" t="s">
        <v>93</v>
      </c>
      <c r="B1836" s="14" t="s">
        <v>9</v>
      </c>
      <c r="C1836" s="6">
        <f>January!C1836+February!C1836+March!C1836+April!C1836+May!C1836+June!C1836+July!C1836+August!C1836+September!C1836+October!C1836+November!C1836+December!C1836</f>
        <v>0</v>
      </c>
      <c r="D1836" s="6">
        <f>January!D1836+February!D1836+March!D1836+April!D1836+May!D1836+June!D1836+July!D1836+August!D1836+September!D1836+October!D1836+November!D1836+December!D1836</f>
        <v>0</v>
      </c>
      <c r="E1836" s="6">
        <f>January!E1836+February!E1836+March!E1836+April!E1836+May!E1836+June!E1836+July!E1836+August!E1836+September!E1836+October!E1836+November!E1836+December!E1836</f>
        <v>0</v>
      </c>
      <c r="F1836" s="6">
        <f>January!F1836+February!F1836+March!F1836+April!F1836+May!F1836+June!F1836+July!F1836+August!F1836+September!F1836+October!F1836+November!F1836+December!F1836</f>
        <v>0</v>
      </c>
      <c r="G1836" s="6">
        <f>January!G1836+February!G1836+March!G1836+April!G1836+May!G1836+June!G1836+July!G1836+August!G1836+September!G1836+October!G1836+November!G1836+December!G1836</f>
        <v>0</v>
      </c>
    </row>
    <row r="1837" spans="1:7" ht="30" customHeight="1" x14ac:dyDescent="0.25">
      <c r="A1837" s="21" t="s">
        <v>93</v>
      </c>
      <c r="B1837" s="13" t="s">
        <v>10</v>
      </c>
      <c r="C1837" s="5">
        <f>January!C1837+February!C1837+March!C1837+April!C1837+May!C1837+June!C1837+July!C1837+August!C1837+September!C1837+October!C1837+November!C1837+December!C1837</f>
        <v>0</v>
      </c>
      <c r="D1837" s="5">
        <f>January!D1837+February!D1837+March!D1837+April!D1837+May!D1837+June!D1837+July!D1837+August!D1837+September!D1837+October!D1837+November!D1837+December!D1837</f>
        <v>0</v>
      </c>
      <c r="E1837" s="5">
        <f>January!E1837+February!E1837+March!E1837+April!E1837+May!E1837+June!E1837+July!E1837+August!E1837+September!E1837+October!E1837+November!E1837+December!E1837</f>
        <v>0</v>
      </c>
      <c r="F1837" s="5">
        <f>January!F1837+February!F1837+March!F1837+April!F1837+May!F1837+June!F1837+July!F1837+August!F1837+September!F1837+October!F1837+November!F1837+December!F1837</f>
        <v>0</v>
      </c>
      <c r="G1837" s="5">
        <f>January!G1837+February!G1837+March!G1837+April!G1837+May!G1837+June!G1837+July!G1837+August!G1837+September!G1837+October!G1837+November!G1837+December!G1837</f>
        <v>0</v>
      </c>
    </row>
    <row r="1838" spans="1:7" ht="30" customHeight="1" x14ac:dyDescent="0.25">
      <c r="A1838" s="22" t="s">
        <v>93</v>
      </c>
      <c r="B1838" s="14" t="s">
        <v>11</v>
      </c>
      <c r="C1838" s="6">
        <f>January!C1838+February!C1838+March!C1838+April!C1838+May!C1838+June!C1838+July!C1838+August!C1838+September!C1838+October!C1838+November!C1838+December!C1838</f>
        <v>0</v>
      </c>
      <c r="D1838" s="6">
        <f>January!D1838+February!D1838+March!D1838+April!D1838+May!D1838+June!D1838+July!D1838+August!D1838+September!D1838+October!D1838+November!D1838+December!D1838</f>
        <v>0</v>
      </c>
      <c r="E1838" s="6">
        <f>January!E1838+February!E1838+March!E1838+April!E1838+May!E1838+June!E1838+July!E1838+August!E1838+September!E1838+October!E1838+November!E1838+December!E1838</f>
        <v>0</v>
      </c>
      <c r="F1838" s="6">
        <f>January!F1838+February!F1838+March!F1838+April!F1838+May!F1838+June!F1838+July!F1838+August!F1838+September!F1838+October!F1838+November!F1838+December!F1838</f>
        <v>0</v>
      </c>
      <c r="G1838" s="6">
        <f>January!G1838+February!G1838+March!G1838+April!G1838+May!G1838+June!G1838+July!G1838+August!G1838+September!G1838+October!G1838+November!G1838+December!G1838</f>
        <v>0</v>
      </c>
    </row>
    <row r="1839" spans="1:7" ht="30" customHeight="1" x14ac:dyDescent="0.25">
      <c r="A1839" s="21" t="s">
        <v>93</v>
      </c>
      <c r="B1839" s="13" t="s">
        <v>12</v>
      </c>
      <c r="C1839" s="5">
        <f>January!C1839+February!C1839+March!C1839+April!C1839+May!C1839+June!C1839+July!C1839+August!C1839+September!C1839+October!C1839+November!C1839+December!C1839</f>
        <v>0</v>
      </c>
      <c r="D1839" s="5">
        <f>January!D1839+February!D1839+March!D1839+April!D1839+May!D1839+June!D1839+July!D1839+August!D1839+September!D1839+October!D1839+November!D1839+December!D1839</f>
        <v>0</v>
      </c>
      <c r="E1839" s="5">
        <f>January!E1839+February!E1839+March!E1839+April!E1839+May!E1839+June!E1839+July!E1839+August!E1839+September!E1839+October!E1839+November!E1839+December!E1839</f>
        <v>0</v>
      </c>
      <c r="F1839" s="5">
        <f>January!F1839+February!F1839+March!F1839+April!F1839+May!F1839+June!F1839+July!F1839+August!F1839+September!F1839+October!F1839+November!F1839+December!F1839</f>
        <v>0</v>
      </c>
      <c r="G1839" s="5">
        <f>January!G1839+February!G1839+March!G1839+April!G1839+May!G1839+June!G1839+July!G1839+August!G1839+September!G1839+October!G1839+November!G1839+December!G1839</f>
        <v>0</v>
      </c>
    </row>
    <row r="1840" spans="1:7" ht="30" customHeight="1" x14ac:dyDescent="0.25">
      <c r="A1840" s="22" t="s">
        <v>93</v>
      </c>
      <c r="B1840" s="14" t="s">
        <v>13</v>
      </c>
      <c r="C1840" s="6">
        <f>January!C1840+February!C1840+March!C1840+April!C1840+May!C1840+June!C1840+July!C1840+August!C1840+September!C1840+October!C1840+November!C1840+December!C1840</f>
        <v>0</v>
      </c>
      <c r="D1840" s="6">
        <f>January!D1840+February!D1840+March!D1840+April!D1840+May!D1840+June!D1840+July!D1840+August!D1840+September!D1840+October!D1840+November!D1840+December!D1840</f>
        <v>0</v>
      </c>
      <c r="E1840" s="6">
        <f>January!E1840+February!E1840+March!E1840+April!E1840+May!E1840+June!E1840+July!E1840+August!E1840+September!E1840+October!E1840+November!E1840+December!E1840</f>
        <v>0</v>
      </c>
      <c r="F1840" s="6">
        <f>January!F1840+February!F1840+March!F1840+April!F1840+May!F1840+June!F1840+July!F1840+August!F1840+September!F1840+October!F1840+November!F1840+December!F1840</f>
        <v>0</v>
      </c>
      <c r="G1840" s="6">
        <f>January!G1840+February!G1840+March!G1840+April!G1840+May!G1840+June!G1840+July!G1840+August!G1840+September!G1840+October!G1840+November!G1840+December!G1840</f>
        <v>0</v>
      </c>
    </row>
    <row r="1841" spans="1:7" ht="30" customHeight="1" x14ac:dyDescent="0.25">
      <c r="A1841" s="21" t="s">
        <v>93</v>
      </c>
      <c r="B1841" s="13" t="s">
        <v>14</v>
      </c>
      <c r="C1841" s="5">
        <f>January!C1841+February!C1841+March!C1841+April!C1841+May!C1841+June!C1841+July!C1841+August!C1841+September!C1841+October!C1841+November!C1841+December!C1841</f>
        <v>0</v>
      </c>
      <c r="D1841" s="5">
        <f>January!D1841+February!D1841+March!D1841+April!D1841+May!D1841+June!D1841+July!D1841+August!D1841+September!D1841+October!D1841+November!D1841+December!D1841</f>
        <v>0</v>
      </c>
      <c r="E1841" s="5">
        <f>January!E1841+February!E1841+March!E1841+April!E1841+May!E1841+June!E1841+July!E1841+August!E1841+September!E1841+October!E1841+November!E1841+December!E1841</f>
        <v>0</v>
      </c>
      <c r="F1841" s="5">
        <f>January!F1841+February!F1841+March!F1841+April!F1841+May!F1841+June!F1841+July!F1841+August!F1841+September!F1841+October!F1841+November!F1841+December!F1841</f>
        <v>0</v>
      </c>
      <c r="G1841" s="5">
        <f>January!G1841+February!G1841+March!G1841+April!G1841+May!G1841+June!G1841+July!G1841+August!G1841+September!G1841+October!G1841+November!G1841+December!G1841</f>
        <v>0</v>
      </c>
    </row>
    <row r="1842" spans="1:7" ht="30" customHeight="1" x14ac:dyDescent="0.25">
      <c r="A1842" s="22" t="s">
        <v>93</v>
      </c>
      <c r="B1842" s="14" t="s">
        <v>15</v>
      </c>
      <c r="C1842" s="6">
        <f>January!C1842+February!C1842+March!C1842+April!C1842+May!C1842+June!C1842+July!C1842+August!C1842+September!C1842+October!C1842+November!C1842+December!C1842</f>
        <v>0</v>
      </c>
      <c r="D1842" s="6">
        <f>January!D1842+February!D1842+March!D1842+April!D1842+May!D1842+June!D1842+July!D1842+August!D1842+September!D1842+October!D1842+November!D1842+December!D1842</f>
        <v>0</v>
      </c>
      <c r="E1842" s="6">
        <f>January!E1842+February!E1842+March!E1842+April!E1842+May!E1842+June!E1842+July!E1842+August!E1842+September!E1842+October!E1842+November!E1842+December!E1842</f>
        <v>0</v>
      </c>
      <c r="F1842" s="6">
        <f>January!F1842+February!F1842+March!F1842+April!F1842+May!F1842+June!F1842+July!F1842+August!F1842+September!F1842+October!F1842+November!F1842+December!F1842</f>
        <v>0</v>
      </c>
      <c r="G1842" s="6">
        <f>January!G1842+February!G1842+March!G1842+April!G1842+May!G1842+June!G1842+July!G1842+August!G1842+September!G1842+October!G1842+November!G1842+December!G1842</f>
        <v>0</v>
      </c>
    </row>
    <row r="1843" spans="1:7" ht="30" customHeight="1" x14ac:dyDescent="0.25">
      <c r="A1843" s="21" t="s">
        <v>93</v>
      </c>
      <c r="B1843" s="13" t="s">
        <v>16</v>
      </c>
      <c r="C1843" s="5">
        <f>January!C1843+February!C1843+March!C1843+April!C1843+May!C1843+June!C1843+July!C1843+August!C1843+September!C1843+October!C1843+November!C1843+December!C1843</f>
        <v>0</v>
      </c>
      <c r="D1843" s="5">
        <f>January!D1843+February!D1843+March!D1843+April!D1843+May!D1843+June!D1843+July!D1843+August!D1843+September!D1843+October!D1843+November!D1843+December!D1843</f>
        <v>0</v>
      </c>
      <c r="E1843" s="5">
        <f>January!E1843+February!E1843+March!E1843+April!E1843+May!E1843+June!E1843+July!E1843+August!E1843+September!E1843+October!E1843+November!E1843+December!E1843</f>
        <v>0</v>
      </c>
      <c r="F1843" s="5">
        <f>January!F1843+February!F1843+March!F1843+April!F1843+May!F1843+June!F1843+July!F1843+August!F1843+September!F1843+October!F1843+November!F1843+December!F1843</f>
        <v>0</v>
      </c>
      <c r="G1843" s="5">
        <f>January!G1843+February!G1843+March!G1843+April!G1843+May!G1843+June!G1843+July!G1843+August!G1843+September!G1843+October!G1843+November!G1843+December!G1843</f>
        <v>0</v>
      </c>
    </row>
    <row r="1844" spans="1:7" ht="30" customHeight="1" x14ac:dyDescent="0.25">
      <c r="A1844" s="22" t="s">
        <v>93</v>
      </c>
      <c r="B1844" s="14" t="s">
        <v>17</v>
      </c>
      <c r="C1844" s="6">
        <f>January!C1844+February!C1844+March!C1844+April!C1844+May!C1844+June!C1844+July!C1844+August!C1844+September!C1844+October!C1844+November!C1844+December!C1844</f>
        <v>0</v>
      </c>
      <c r="D1844" s="6">
        <f>January!D1844+February!D1844+March!D1844+April!D1844+May!D1844+June!D1844+July!D1844+August!D1844+September!D1844+October!D1844+November!D1844+December!D1844</f>
        <v>0</v>
      </c>
      <c r="E1844" s="6">
        <f>January!E1844+February!E1844+March!E1844+April!E1844+May!E1844+June!E1844+July!E1844+August!E1844+September!E1844+October!E1844+November!E1844+December!E1844</f>
        <v>0</v>
      </c>
      <c r="F1844" s="6">
        <f>January!F1844+February!F1844+March!F1844+April!F1844+May!F1844+June!F1844+July!F1844+August!F1844+September!F1844+October!F1844+November!F1844+December!F1844</f>
        <v>0</v>
      </c>
      <c r="G1844" s="6">
        <f>January!G1844+February!G1844+March!G1844+April!G1844+May!G1844+June!G1844+July!G1844+August!G1844+September!G1844+October!G1844+November!G1844+December!G1844</f>
        <v>0</v>
      </c>
    </row>
    <row r="1845" spans="1:7" ht="30" customHeight="1" x14ac:dyDescent="0.25">
      <c r="A1845" s="21" t="s">
        <v>93</v>
      </c>
      <c r="B1845" s="13" t="s">
        <v>18</v>
      </c>
      <c r="C1845" s="5">
        <f>January!C1845+February!C1845+March!C1845+April!C1845+May!C1845+June!C1845+July!C1845+August!C1845+September!C1845+October!C1845+November!C1845+December!C1845</f>
        <v>0</v>
      </c>
      <c r="D1845" s="5">
        <f>January!D1845+February!D1845+March!D1845+April!D1845+May!D1845+June!D1845+July!D1845+August!D1845+September!D1845+October!D1845+November!D1845+December!D1845</f>
        <v>0</v>
      </c>
      <c r="E1845" s="5">
        <f>January!E1845+February!E1845+March!E1845+April!E1845+May!E1845+June!E1845+July!E1845+August!E1845+September!E1845+October!E1845+November!E1845+December!E1845</f>
        <v>0</v>
      </c>
      <c r="F1845" s="5">
        <f>January!F1845+February!F1845+March!F1845+April!F1845+May!F1845+June!F1845+July!F1845+August!F1845+September!F1845+October!F1845+November!F1845+December!F1845</f>
        <v>0</v>
      </c>
      <c r="G1845" s="5">
        <f>January!G1845+February!G1845+March!G1845+April!G1845+May!G1845+June!G1845+July!G1845+August!G1845+September!G1845+October!G1845+November!G1845+December!G1845</f>
        <v>0</v>
      </c>
    </row>
    <row r="1846" spans="1:7" ht="30" customHeight="1" x14ac:dyDescent="0.25">
      <c r="A1846" s="22" t="s">
        <v>93</v>
      </c>
      <c r="B1846" s="14" t="s">
        <v>19</v>
      </c>
      <c r="C1846" s="6">
        <f>January!C1846+February!C1846+March!C1846+April!C1846+May!C1846+June!C1846+July!C1846+August!C1846+September!C1846+October!C1846+November!C1846+December!C1846</f>
        <v>0</v>
      </c>
      <c r="D1846" s="6">
        <f>January!D1846+February!D1846+March!D1846+April!D1846+May!D1846+June!D1846+July!D1846+August!D1846+September!D1846+October!D1846+November!D1846+December!D1846</f>
        <v>0</v>
      </c>
      <c r="E1846" s="6">
        <f>January!E1846+February!E1846+March!E1846+April!E1846+May!E1846+June!E1846+July!E1846+August!E1846+September!E1846+October!E1846+November!E1846+December!E1846</f>
        <v>0</v>
      </c>
      <c r="F1846" s="6">
        <f>January!F1846+February!F1846+March!F1846+April!F1846+May!F1846+June!F1846+July!F1846+August!F1846+September!F1846+October!F1846+November!F1846+December!F1846</f>
        <v>0</v>
      </c>
      <c r="G1846" s="6">
        <f>January!G1846+February!G1846+March!G1846+April!G1846+May!G1846+June!G1846+July!G1846+August!G1846+September!G1846+October!G1846+November!G1846+December!G1846</f>
        <v>0</v>
      </c>
    </row>
    <row r="1847" spans="1:7" ht="30" customHeight="1" x14ac:dyDescent="0.25">
      <c r="A1847" s="21" t="s">
        <v>93</v>
      </c>
      <c r="B1847" s="13" t="s">
        <v>20</v>
      </c>
      <c r="C1847" s="5">
        <f>January!C1847+February!C1847+March!C1847+April!C1847+May!C1847+June!C1847+July!C1847+August!C1847+September!C1847+October!C1847+November!C1847+December!C1847</f>
        <v>0</v>
      </c>
      <c r="D1847" s="5">
        <f>January!D1847+February!D1847+March!D1847+April!D1847+May!D1847+June!D1847+July!D1847+August!D1847+September!D1847+October!D1847+November!D1847+December!D1847</f>
        <v>0</v>
      </c>
      <c r="E1847" s="5">
        <f>January!E1847+February!E1847+March!E1847+April!E1847+May!E1847+June!E1847+July!E1847+August!E1847+September!E1847+October!E1847+November!E1847+December!E1847</f>
        <v>0</v>
      </c>
      <c r="F1847" s="5">
        <f>January!F1847+February!F1847+March!F1847+April!F1847+May!F1847+June!F1847+July!F1847+August!F1847+September!F1847+October!F1847+November!F1847+December!F1847</f>
        <v>0</v>
      </c>
      <c r="G1847" s="5">
        <f>January!G1847+February!G1847+March!G1847+April!G1847+May!G1847+June!G1847+July!G1847+August!G1847+September!G1847+October!G1847+November!G1847+December!G1847</f>
        <v>0</v>
      </c>
    </row>
    <row r="1848" spans="1:7" ht="30" customHeight="1" x14ac:dyDescent="0.25">
      <c r="A1848" s="22" t="s">
        <v>93</v>
      </c>
      <c r="B1848" s="14" t="s">
        <v>21</v>
      </c>
      <c r="C1848" s="6">
        <f>January!C1848+February!C1848+March!C1848+April!C1848+May!C1848+June!C1848+July!C1848+August!C1848+September!C1848+October!C1848+November!C1848+December!C1848</f>
        <v>0</v>
      </c>
      <c r="D1848" s="6">
        <f>January!D1848+February!D1848+March!D1848+April!D1848+May!D1848+June!D1848+July!D1848+August!D1848+September!D1848+October!D1848+November!D1848+December!D1848</f>
        <v>0</v>
      </c>
      <c r="E1848" s="6">
        <f>January!E1848+February!E1848+March!E1848+April!E1848+May!E1848+June!E1848+July!E1848+August!E1848+September!E1848+October!E1848+November!E1848+December!E1848</f>
        <v>0</v>
      </c>
      <c r="F1848" s="6">
        <f>January!F1848+February!F1848+March!F1848+April!F1848+May!F1848+June!F1848+July!F1848+August!F1848+September!F1848+October!F1848+November!F1848+December!F1848</f>
        <v>0</v>
      </c>
      <c r="G1848" s="6">
        <f>January!G1848+February!G1848+March!G1848+April!G1848+May!G1848+June!G1848+July!G1848+August!G1848+September!G1848+October!G1848+November!G1848+December!G1848</f>
        <v>0</v>
      </c>
    </row>
    <row r="1849" spans="1:7" ht="30" customHeight="1" x14ac:dyDescent="0.25">
      <c r="A1849" s="21" t="s">
        <v>93</v>
      </c>
      <c r="B1849" s="13" t="s">
        <v>22</v>
      </c>
      <c r="C1849" s="5">
        <f>January!C1849+February!C1849+March!C1849+April!C1849+May!C1849+June!C1849+July!C1849+August!C1849+September!C1849+October!C1849+November!C1849+December!C1849</f>
        <v>1</v>
      </c>
      <c r="D1849" s="5">
        <f>January!D1849+February!D1849+March!D1849+April!D1849+May!D1849+June!D1849+July!D1849+August!D1849+September!D1849+October!D1849+November!D1849+December!D1849</f>
        <v>1</v>
      </c>
      <c r="E1849" s="5">
        <f>January!E1849+February!E1849+March!E1849+April!E1849+May!E1849+June!E1849+July!E1849+August!E1849+September!E1849+October!E1849+November!E1849+December!E1849</f>
        <v>0</v>
      </c>
      <c r="F1849" s="5">
        <f>January!F1849+February!F1849+March!F1849+April!F1849+May!F1849+June!F1849+July!F1849+August!F1849+September!F1849+October!F1849+November!F1849+December!F1849</f>
        <v>0</v>
      </c>
      <c r="G1849" s="5">
        <f>January!G1849+February!G1849+March!G1849+April!G1849+May!G1849+June!G1849+July!G1849+August!G1849+September!G1849+October!G1849+November!G1849+December!G1849</f>
        <v>0</v>
      </c>
    </row>
    <row r="1850" spans="1:7" ht="30" customHeight="1" x14ac:dyDescent="0.25">
      <c r="A1850" s="22" t="s">
        <v>93</v>
      </c>
      <c r="B1850" s="14" t="s">
        <v>23</v>
      </c>
      <c r="C1850" s="6">
        <f>January!C1850+February!C1850+March!C1850+April!C1850+May!C1850+June!C1850+July!C1850+August!C1850+September!C1850+October!C1850+November!C1850+December!C1850</f>
        <v>0</v>
      </c>
      <c r="D1850" s="6">
        <f>January!D1850+February!D1850+March!D1850+April!D1850+May!D1850+June!D1850+July!D1850+August!D1850+September!D1850+October!D1850+November!D1850+December!D1850</f>
        <v>0</v>
      </c>
      <c r="E1850" s="6">
        <f>January!E1850+February!E1850+March!E1850+April!E1850+May!E1850+June!E1850+July!E1850+August!E1850+September!E1850+October!E1850+November!E1850+December!E1850</f>
        <v>0</v>
      </c>
      <c r="F1850" s="6">
        <f>January!F1850+February!F1850+March!F1850+April!F1850+May!F1850+June!F1850+July!F1850+August!F1850+September!F1850+October!F1850+November!F1850+December!F1850</f>
        <v>0</v>
      </c>
      <c r="G1850" s="6">
        <f>January!G1850+February!G1850+March!G1850+April!G1850+May!G1850+June!G1850+July!G1850+August!G1850+September!G1850+October!G1850+November!G1850+December!G1850</f>
        <v>0</v>
      </c>
    </row>
    <row r="1851" spans="1:7" ht="30" customHeight="1" x14ac:dyDescent="0.25">
      <c r="A1851" s="21" t="s">
        <v>93</v>
      </c>
      <c r="B1851" s="13" t="s">
        <v>24</v>
      </c>
      <c r="C1851" s="5">
        <f>January!C1851+February!C1851+March!C1851+April!C1851+May!C1851+June!C1851+July!C1851+August!C1851+September!C1851+October!C1851+November!C1851+December!C1851</f>
        <v>2604</v>
      </c>
      <c r="D1851" s="5">
        <f>January!D1851+February!D1851+March!D1851+April!D1851+May!D1851+June!D1851+July!D1851+August!D1851+September!D1851+October!D1851+November!D1851+December!D1851</f>
        <v>156</v>
      </c>
      <c r="E1851" s="5">
        <f>January!E1851+February!E1851+March!E1851+April!E1851+May!E1851+June!E1851+July!E1851+August!E1851+September!E1851+October!E1851+November!E1851+December!E1851</f>
        <v>297</v>
      </c>
      <c r="F1851" s="5">
        <f>January!F1851+February!F1851+March!F1851+April!F1851+May!F1851+June!F1851+July!F1851+August!F1851+September!F1851+October!F1851+November!F1851+December!F1851</f>
        <v>2151</v>
      </c>
      <c r="G1851" s="5">
        <f>January!G1851+February!G1851+March!G1851+April!G1851+May!G1851+June!G1851+July!G1851+August!G1851+September!G1851+October!G1851+November!G1851+December!G1851</f>
        <v>0</v>
      </c>
    </row>
    <row r="1852" spans="1:7" ht="30" customHeight="1" x14ac:dyDescent="0.25">
      <c r="A1852" s="22" t="s">
        <v>93</v>
      </c>
      <c r="B1852" s="14" t="s">
        <v>25</v>
      </c>
      <c r="C1852" s="6">
        <f>January!C1852+February!C1852+March!C1852+April!C1852+May!C1852+June!C1852+July!C1852+August!C1852+September!C1852+October!C1852+November!C1852+December!C1852</f>
        <v>5</v>
      </c>
      <c r="D1852" s="6">
        <f>January!D1852+February!D1852+March!D1852+April!D1852+May!D1852+June!D1852+July!D1852+August!D1852+September!D1852+October!D1852+November!D1852+December!D1852</f>
        <v>0</v>
      </c>
      <c r="E1852" s="6">
        <f>January!E1852+February!E1852+March!E1852+April!E1852+May!E1852+June!E1852+July!E1852+August!E1852+September!E1852+October!E1852+November!E1852+December!E1852</f>
        <v>0</v>
      </c>
      <c r="F1852" s="6">
        <f>January!F1852+February!F1852+March!F1852+April!F1852+May!F1852+June!F1852+July!F1852+August!F1852+September!F1852+October!F1852+November!F1852+December!F1852</f>
        <v>5</v>
      </c>
      <c r="G1852" s="6">
        <f>January!G1852+February!G1852+March!G1852+April!G1852+May!G1852+June!G1852+July!G1852+August!G1852+September!G1852+October!G1852+November!G1852+December!G1852</f>
        <v>0</v>
      </c>
    </row>
    <row r="1853" spans="1:7" ht="30" customHeight="1" x14ac:dyDescent="0.25">
      <c r="A1853" s="21" t="s">
        <v>93</v>
      </c>
      <c r="B1853" s="13" t="s">
        <v>26</v>
      </c>
      <c r="C1853" s="5">
        <f>January!C1853+February!C1853+March!C1853+April!C1853+May!C1853+June!C1853+July!C1853+August!C1853+September!C1853+October!C1853+November!C1853+December!C1853</f>
        <v>317</v>
      </c>
      <c r="D1853" s="5">
        <f>January!D1853+February!D1853+March!D1853+April!D1853+May!D1853+June!D1853+July!D1853+August!D1853+September!D1853+October!D1853+November!D1853+December!D1853</f>
        <v>42</v>
      </c>
      <c r="E1853" s="5">
        <f>January!E1853+February!E1853+March!E1853+April!E1853+May!E1853+June!E1853+July!E1853+August!E1853+September!E1853+October!E1853+November!E1853+December!E1853</f>
        <v>71</v>
      </c>
      <c r="F1853" s="5">
        <f>January!F1853+February!F1853+March!F1853+April!F1853+May!F1853+June!F1853+July!F1853+August!F1853+September!F1853+October!F1853+November!F1853+December!F1853</f>
        <v>204</v>
      </c>
      <c r="G1853" s="5">
        <f>January!G1853+February!G1853+March!G1853+April!G1853+May!G1853+June!G1853+July!G1853+August!G1853+September!G1853+October!G1853+November!G1853+December!G1853</f>
        <v>0</v>
      </c>
    </row>
    <row r="1854" spans="1:7" ht="30" customHeight="1" x14ac:dyDescent="0.25">
      <c r="A1854" s="22" t="s">
        <v>93</v>
      </c>
      <c r="B1854" s="14" t="s">
        <v>27</v>
      </c>
      <c r="C1854" s="6">
        <f>January!C1854+February!C1854+March!C1854+April!C1854+May!C1854+June!C1854+July!C1854+August!C1854+September!C1854+October!C1854+November!C1854+December!C1854</f>
        <v>829</v>
      </c>
      <c r="D1854" s="6">
        <f>January!D1854+February!D1854+March!D1854+April!D1854+May!D1854+June!D1854+July!D1854+August!D1854+September!D1854+October!D1854+November!D1854+December!D1854</f>
        <v>382</v>
      </c>
      <c r="E1854" s="6">
        <f>January!E1854+February!E1854+March!E1854+April!E1854+May!E1854+June!E1854+July!E1854+August!E1854+September!E1854+October!E1854+November!E1854+December!E1854</f>
        <v>293</v>
      </c>
      <c r="F1854" s="6">
        <f>January!F1854+February!F1854+March!F1854+April!F1854+May!F1854+June!F1854+July!F1854+August!F1854+September!F1854+October!F1854+November!F1854+December!F1854</f>
        <v>154</v>
      </c>
      <c r="G1854" s="6">
        <f>January!G1854+February!G1854+March!G1854+April!G1854+May!G1854+June!G1854+July!G1854+August!G1854+September!G1854+October!G1854+November!G1854+December!G1854</f>
        <v>0</v>
      </c>
    </row>
    <row r="1855" spans="1:7" ht="30" customHeight="1" x14ac:dyDescent="0.25">
      <c r="A1855" s="21" t="s">
        <v>93</v>
      </c>
      <c r="B1855" s="13" t="s">
        <v>28</v>
      </c>
      <c r="C1855" s="5">
        <f>January!C1855+February!C1855+March!C1855+April!C1855+May!C1855+June!C1855+July!C1855+August!C1855+September!C1855+October!C1855+November!C1855+December!C1855</f>
        <v>0</v>
      </c>
      <c r="D1855" s="5">
        <f>January!D1855+February!D1855+March!D1855+April!D1855+May!D1855+June!D1855+July!D1855+August!D1855+September!D1855+October!D1855+November!D1855+December!D1855</f>
        <v>0</v>
      </c>
      <c r="E1855" s="5">
        <f>January!E1855+February!E1855+March!E1855+April!E1855+May!E1855+June!E1855+July!E1855+August!E1855+September!E1855+October!E1855+November!E1855+December!E1855</f>
        <v>0</v>
      </c>
      <c r="F1855" s="5">
        <f>January!F1855+February!F1855+March!F1855+April!F1855+May!F1855+June!F1855+July!F1855+August!F1855+September!F1855+October!F1855+November!F1855+December!F1855</f>
        <v>0</v>
      </c>
      <c r="G1855" s="5">
        <f>January!G1855+February!G1855+March!G1855+April!G1855+May!G1855+June!G1855+July!G1855+August!G1855+September!G1855+October!G1855+November!G1855+December!G1855</f>
        <v>0</v>
      </c>
    </row>
    <row r="1856" spans="1:7" ht="30" customHeight="1" x14ac:dyDescent="0.25">
      <c r="A1856" s="22" t="s">
        <v>93</v>
      </c>
      <c r="B1856" s="14" t="s">
        <v>29</v>
      </c>
      <c r="C1856" s="6">
        <f>January!C1856+February!C1856+March!C1856+April!C1856+May!C1856+June!C1856+July!C1856+August!C1856+September!C1856+October!C1856+November!C1856+December!C1856</f>
        <v>0</v>
      </c>
      <c r="D1856" s="6">
        <f>January!D1856+February!D1856+March!D1856+April!D1856+May!D1856+June!D1856+July!D1856+August!D1856+September!D1856+October!D1856+November!D1856+December!D1856</f>
        <v>0</v>
      </c>
      <c r="E1856" s="6">
        <f>January!E1856+February!E1856+March!E1856+April!E1856+May!E1856+June!E1856+July!E1856+August!E1856+September!E1856+October!E1856+November!E1856+December!E1856</f>
        <v>0</v>
      </c>
      <c r="F1856" s="6">
        <f>January!F1856+February!F1856+March!F1856+April!F1856+May!F1856+June!F1856+July!F1856+August!F1856+September!F1856+October!F1856+November!F1856+December!F1856</f>
        <v>0</v>
      </c>
      <c r="G1856" s="6">
        <f>January!G1856+February!G1856+March!G1856+April!G1856+May!G1856+June!G1856+July!G1856+August!G1856+September!G1856+October!G1856+November!G1856+December!G1856</f>
        <v>0</v>
      </c>
    </row>
    <row r="1857" spans="1:7" ht="30" customHeight="1" x14ac:dyDescent="0.25">
      <c r="A1857" s="21" t="s">
        <v>93</v>
      </c>
      <c r="B1857" s="13" t="s">
        <v>30</v>
      </c>
      <c r="C1857" s="5">
        <f>January!C1857+February!C1857+March!C1857+April!C1857+May!C1857+June!C1857+July!C1857+August!C1857+September!C1857+October!C1857+November!C1857+December!C1857</f>
        <v>0</v>
      </c>
      <c r="D1857" s="5">
        <f>January!D1857+February!D1857+March!D1857+April!D1857+May!D1857+June!D1857+July!D1857+August!D1857+September!D1857+October!D1857+November!D1857+December!D1857</f>
        <v>0</v>
      </c>
      <c r="E1857" s="5">
        <f>January!E1857+February!E1857+March!E1857+April!E1857+May!E1857+June!E1857+July!E1857+August!E1857+September!E1857+October!E1857+November!E1857+December!E1857</f>
        <v>0</v>
      </c>
      <c r="F1857" s="5">
        <f>January!F1857+February!F1857+March!F1857+April!F1857+May!F1857+June!F1857+July!F1857+August!F1857+September!F1857+October!F1857+November!F1857+December!F1857</f>
        <v>0</v>
      </c>
      <c r="G1857" s="5">
        <f>January!G1857+February!G1857+March!G1857+April!G1857+May!G1857+June!G1857+July!G1857+August!G1857+September!G1857+October!G1857+November!G1857+December!G1857</f>
        <v>0</v>
      </c>
    </row>
    <row r="1858" spans="1:7" ht="30" customHeight="1" x14ac:dyDescent="0.25">
      <c r="A1858" s="22" t="s">
        <v>93</v>
      </c>
      <c r="B1858" s="14" t="s">
        <v>31</v>
      </c>
      <c r="C1858" s="6">
        <f>January!C1858+February!C1858+March!C1858+April!C1858+May!C1858+June!C1858+July!C1858+August!C1858+September!C1858+October!C1858+November!C1858+December!C1858</f>
        <v>0</v>
      </c>
      <c r="D1858" s="6">
        <f>January!D1858+February!D1858+March!D1858+April!D1858+May!D1858+June!D1858+July!D1858+August!D1858+September!D1858+October!D1858+November!D1858+December!D1858</f>
        <v>0</v>
      </c>
      <c r="E1858" s="6">
        <f>January!E1858+February!E1858+March!E1858+April!E1858+May!E1858+June!E1858+July!E1858+August!E1858+September!E1858+October!E1858+November!E1858+December!E1858</f>
        <v>0</v>
      </c>
      <c r="F1858" s="6">
        <f>January!F1858+February!F1858+March!F1858+April!F1858+May!F1858+June!F1858+July!F1858+August!F1858+September!F1858+October!F1858+November!F1858+December!F1858</f>
        <v>0</v>
      </c>
      <c r="G1858" s="6">
        <f>January!G1858+February!G1858+March!G1858+April!G1858+May!G1858+June!G1858+July!G1858+August!G1858+September!G1858+October!G1858+November!G1858+December!G1858</f>
        <v>0</v>
      </c>
    </row>
    <row r="1859" spans="1:7" ht="30" customHeight="1" x14ac:dyDescent="0.25">
      <c r="A1859" s="21" t="s">
        <v>93</v>
      </c>
      <c r="B1859" s="13" t="s">
        <v>32</v>
      </c>
      <c r="C1859" s="5">
        <f>January!C1859+February!C1859+March!C1859+April!C1859+May!C1859+June!C1859+July!C1859+August!C1859+September!C1859+October!C1859+November!C1859+December!C1859</f>
        <v>0</v>
      </c>
      <c r="D1859" s="5">
        <f>January!D1859+February!D1859+March!D1859+April!D1859+May!D1859+June!D1859+July!D1859+August!D1859+September!D1859+October!D1859+November!D1859+December!D1859</f>
        <v>0</v>
      </c>
      <c r="E1859" s="5">
        <f>January!E1859+February!E1859+March!E1859+April!E1859+May!E1859+June!E1859+July!E1859+August!E1859+September!E1859+October!E1859+November!E1859+December!E1859</f>
        <v>0</v>
      </c>
      <c r="F1859" s="5">
        <f>January!F1859+February!F1859+March!F1859+April!F1859+May!F1859+June!F1859+July!F1859+August!F1859+September!F1859+October!F1859+November!F1859+December!F1859</f>
        <v>0</v>
      </c>
      <c r="G1859" s="5">
        <f>January!G1859+February!G1859+March!G1859+April!G1859+May!G1859+June!G1859+July!G1859+August!G1859+September!G1859+October!G1859+November!G1859+December!G1859</f>
        <v>0</v>
      </c>
    </row>
    <row r="1860" spans="1:7" ht="30" customHeight="1" x14ac:dyDescent="0.25">
      <c r="A1860" s="22" t="s">
        <v>93</v>
      </c>
      <c r="B1860" s="14" t="s">
        <v>33</v>
      </c>
      <c r="C1860" s="6">
        <f>January!C1860+February!C1860+March!C1860+April!C1860+May!C1860+June!C1860+July!C1860+August!C1860+September!C1860+October!C1860+November!C1860+December!C1860</f>
        <v>0</v>
      </c>
      <c r="D1860" s="6">
        <f>January!D1860+February!D1860+March!D1860+April!D1860+May!D1860+June!D1860+July!D1860+August!D1860+September!D1860+October!D1860+November!D1860+December!D1860</f>
        <v>0</v>
      </c>
      <c r="E1860" s="6">
        <f>January!E1860+February!E1860+March!E1860+April!E1860+May!E1860+June!E1860+July!E1860+August!E1860+September!E1860+October!E1860+November!E1860+December!E1860</f>
        <v>0</v>
      </c>
      <c r="F1860" s="6">
        <f>January!F1860+February!F1860+March!F1860+April!F1860+May!F1860+June!F1860+July!F1860+August!F1860+September!F1860+October!F1860+November!F1860+December!F1860</f>
        <v>0</v>
      </c>
      <c r="G1860" s="6">
        <f>January!G1860+February!G1860+March!G1860+April!G1860+May!G1860+June!G1860+July!G1860+August!G1860+September!G1860+October!G1860+November!G1860+December!G1860</f>
        <v>0</v>
      </c>
    </row>
    <row r="1861" spans="1:7" ht="30" customHeight="1" x14ac:dyDescent="0.25">
      <c r="A1861" s="21" t="s">
        <v>93</v>
      </c>
      <c r="B1861" s="13" t="s">
        <v>34</v>
      </c>
      <c r="C1861" s="5">
        <f>January!C1861+February!C1861+March!C1861+April!C1861+May!C1861+June!C1861+July!C1861+August!C1861+September!C1861+October!C1861+November!C1861+December!C1861</f>
        <v>0</v>
      </c>
      <c r="D1861" s="5">
        <f>January!D1861+February!D1861+March!D1861+April!D1861+May!D1861+June!D1861+July!D1861+August!D1861+September!D1861+October!D1861+November!D1861+December!D1861</f>
        <v>0</v>
      </c>
      <c r="E1861" s="5">
        <f>January!E1861+February!E1861+March!E1861+April!E1861+May!E1861+June!E1861+July!E1861+August!E1861+September!E1861+October!E1861+November!E1861+December!E1861</f>
        <v>0</v>
      </c>
      <c r="F1861" s="5">
        <f>January!F1861+February!F1861+March!F1861+April!F1861+May!F1861+June!F1861+July!F1861+August!F1861+September!F1861+October!F1861+November!F1861+December!F1861</f>
        <v>0</v>
      </c>
      <c r="G1861" s="5">
        <f>January!G1861+February!G1861+March!G1861+April!G1861+May!G1861+June!G1861+July!G1861+August!G1861+September!G1861+October!G1861+November!G1861+December!G1861</f>
        <v>0</v>
      </c>
    </row>
    <row r="1862" spans="1:7" ht="30" customHeight="1" x14ac:dyDescent="0.25">
      <c r="A1862" s="22" t="s">
        <v>93</v>
      </c>
      <c r="B1862" s="14" t="s">
        <v>35</v>
      </c>
      <c r="C1862" s="6">
        <f>January!C1862+February!C1862+March!C1862+April!C1862+May!C1862+June!C1862+July!C1862+August!C1862+September!C1862+October!C1862+November!C1862+December!C1862</f>
        <v>97</v>
      </c>
      <c r="D1862" s="6">
        <f>January!D1862+February!D1862+March!D1862+April!D1862+May!D1862+June!D1862+July!D1862+August!D1862+September!D1862+October!D1862+November!D1862+December!D1862</f>
        <v>2</v>
      </c>
      <c r="E1862" s="6">
        <f>January!E1862+February!E1862+March!E1862+April!E1862+May!E1862+June!E1862+July!E1862+August!E1862+September!E1862+October!E1862+November!E1862+December!E1862</f>
        <v>2</v>
      </c>
      <c r="F1862" s="6">
        <f>January!F1862+February!F1862+March!F1862+April!F1862+May!F1862+June!F1862+July!F1862+August!F1862+September!F1862+October!F1862+November!F1862+December!F1862</f>
        <v>93</v>
      </c>
      <c r="G1862" s="6">
        <f>January!G1862+February!G1862+March!G1862+April!G1862+May!G1862+June!G1862+July!G1862+August!G1862+September!G1862+October!G1862+November!G1862+December!G1862</f>
        <v>0</v>
      </c>
    </row>
    <row r="1863" spans="1:7" ht="30" customHeight="1" x14ac:dyDescent="0.25">
      <c r="A1863" s="21" t="s">
        <v>93</v>
      </c>
      <c r="B1863" s="13" t="s">
        <v>36</v>
      </c>
      <c r="C1863" s="5">
        <f>January!C1863+February!C1863+March!C1863+April!C1863+May!C1863+June!C1863+July!C1863+August!C1863+September!C1863+October!C1863+November!C1863+December!C1863</f>
        <v>135</v>
      </c>
      <c r="D1863" s="5">
        <f>January!D1863+February!D1863+March!D1863+April!D1863+May!D1863+June!D1863+July!D1863+August!D1863+September!D1863+October!D1863+November!D1863+December!D1863</f>
        <v>5</v>
      </c>
      <c r="E1863" s="5">
        <f>January!E1863+February!E1863+March!E1863+April!E1863+May!E1863+June!E1863+July!E1863+August!E1863+September!E1863+October!E1863+November!E1863+December!E1863</f>
        <v>45</v>
      </c>
      <c r="F1863" s="5">
        <f>January!F1863+February!F1863+March!F1863+April!F1863+May!F1863+June!F1863+July!F1863+August!F1863+September!F1863+October!F1863+November!F1863+December!F1863</f>
        <v>85</v>
      </c>
      <c r="G1863" s="5">
        <f>January!G1863+February!G1863+March!G1863+April!G1863+May!G1863+June!G1863+July!G1863+August!G1863+September!G1863+October!G1863+November!G1863+December!G1863</f>
        <v>0</v>
      </c>
    </row>
    <row r="1864" spans="1:7" ht="30" customHeight="1" x14ac:dyDescent="0.25">
      <c r="A1864" s="22" t="s">
        <v>93</v>
      </c>
      <c r="B1864" s="14" t="s">
        <v>37</v>
      </c>
      <c r="C1864" s="6">
        <f>January!C1864+February!C1864+March!C1864+April!C1864+May!C1864+June!C1864+July!C1864+August!C1864+September!C1864+October!C1864+November!C1864+December!C1864</f>
        <v>0</v>
      </c>
      <c r="D1864" s="6">
        <f>January!D1864+February!D1864+March!D1864+April!D1864+May!D1864+June!D1864+July!D1864+August!D1864+September!D1864+October!D1864+November!D1864+December!D1864</f>
        <v>0</v>
      </c>
      <c r="E1864" s="6">
        <f>January!E1864+February!E1864+March!E1864+April!E1864+May!E1864+June!E1864+July!E1864+August!E1864+September!E1864+October!E1864+November!E1864+December!E1864</f>
        <v>0</v>
      </c>
      <c r="F1864" s="6">
        <f>January!F1864+February!F1864+March!F1864+April!F1864+May!F1864+June!F1864+July!F1864+August!F1864+September!F1864+October!F1864+November!F1864+December!F1864</f>
        <v>0</v>
      </c>
      <c r="G1864" s="6">
        <f>January!G1864+February!G1864+March!G1864+April!G1864+May!G1864+June!G1864+July!G1864+August!G1864+September!G1864+October!G1864+November!G1864+December!G1864</f>
        <v>0</v>
      </c>
    </row>
    <row r="1865" spans="1:7" ht="30" customHeight="1" x14ac:dyDescent="0.25">
      <c r="A1865" s="21" t="s">
        <v>93</v>
      </c>
      <c r="B1865" s="13" t="s">
        <v>38</v>
      </c>
      <c r="C1865" s="5">
        <f>January!C1865+February!C1865+March!C1865+April!C1865+May!C1865+June!C1865+July!C1865+August!C1865+September!C1865+October!C1865+November!C1865+December!C1865</f>
        <v>0</v>
      </c>
      <c r="D1865" s="5">
        <f>January!D1865+February!D1865+March!D1865+April!D1865+May!D1865+June!D1865+July!D1865+August!D1865+September!D1865+October!D1865+November!D1865+December!D1865</f>
        <v>0</v>
      </c>
      <c r="E1865" s="5">
        <f>January!E1865+February!E1865+March!E1865+April!E1865+May!E1865+June!E1865+July!E1865+August!E1865+September!E1865+October!E1865+November!E1865+December!E1865</f>
        <v>0</v>
      </c>
      <c r="F1865" s="5">
        <f>January!F1865+February!F1865+March!F1865+April!F1865+May!F1865+June!F1865+July!F1865+August!F1865+September!F1865+October!F1865+November!F1865+December!F1865</f>
        <v>0</v>
      </c>
      <c r="G1865" s="5">
        <f>January!G1865+February!G1865+March!G1865+April!G1865+May!G1865+June!G1865+July!G1865+August!G1865+September!G1865+October!G1865+November!G1865+December!G1865</f>
        <v>0</v>
      </c>
    </row>
    <row r="1866" spans="1:7" ht="30" customHeight="1" x14ac:dyDescent="0.25">
      <c r="A1866" s="22" t="s">
        <v>93</v>
      </c>
      <c r="B1866" s="14" t="s">
        <v>39</v>
      </c>
      <c r="C1866" s="6">
        <f>January!C1866+February!C1866+March!C1866+April!C1866+May!C1866+June!C1866+July!C1866+August!C1866+September!C1866+October!C1866+November!C1866+December!C1866</f>
        <v>0</v>
      </c>
      <c r="D1866" s="6">
        <f>January!D1866+February!D1866+March!D1866+April!D1866+May!D1866+June!D1866+July!D1866+August!D1866+September!D1866+October!D1866+November!D1866+December!D1866</f>
        <v>0</v>
      </c>
      <c r="E1866" s="6">
        <f>January!E1866+February!E1866+March!E1866+April!E1866+May!E1866+June!E1866+July!E1866+August!E1866+September!E1866+October!E1866+November!E1866+December!E1866</f>
        <v>0</v>
      </c>
      <c r="F1866" s="6">
        <f>January!F1866+February!F1866+March!F1866+April!F1866+May!F1866+June!F1866+July!F1866+August!F1866+September!F1866+October!F1866+November!F1866+December!F1866</f>
        <v>0</v>
      </c>
      <c r="G1866" s="6">
        <f>January!G1866+February!G1866+March!G1866+April!G1866+May!G1866+June!G1866+July!G1866+August!G1866+September!G1866+October!G1866+November!G1866+December!G1866</f>
        <v>0</v>
      </c>
    </row>
    <row r="1867" spans="1:7" ht="30" customHeight="1" x14ac:dyDescent="0.25">
      <c r="A1867" s="21" t="s">
        <v>93</v>
      </c>
      <c r="B1867" s="13" t="s">
        <v>40</v>
      </c>
      <c r="C1867" s="5">
        <f>January!C1867+February!C1867+March!C1867+April!C1867+May!C1867+June!C1867+July!C1867+August!C1867+September!C1867+October!C1867+November!C1867+December!C1867</f>
        <v>0</v>
      </c>
      <c r="D1867" s="5">
        <f>January!D1867+February!D1867+March!D1867+April!D1867+May!D1867+June!D1867+July!D1867+August!D1867+September!D1867+October!D1867+November!D1867+December!D1867</f>
        <v>0</v>
      </c>
      <c r="E1867" s="5">
        <f>January!E1867+February!E1867+March!E1867+April!E1867+May!E1867+June!E1867+July!E1867+August!E1867+September!E1867+October!E1867+November!E1867+December!E1867</f>
        <v>0</v>
      </c>
      <c r="F1867" s="5">
        <f>January!F1867+February!F1867+March!F1867+April!F1867+May!F1867+June!F1867+July!F1867+August!F1867+September!F1867+October!F1867+November!F1867+December!F1867</f>
        <v>0</v>
      </c>
      <c r="G1867" s="5">
        <f>January!G1867+February!G1867+March!G1867+April!G1867+May!G1867+June!G1867+July!G1867+August!G1867+September!G1867+October!G1867+November!G1867+December!G1867</f>
        <v>0</v>
      </c>
    </row>
    <row r="1868" spans="1:7" ht="30" customHeight="1" x14ac:dyDescent="0.25">
      <c r="A1868" s="22" t="s">
        <v>93</v>
      </c>
      <c r="B1868" s="14" t="s">
        <v>41</v>
      </c>
      <c r="C1868" s="6">
        <f>January!C1868+February!C1868+March!C1868+April!C1868+May!C1868+June!C1868+July!C1868+August!C1868+September!C1868+October!C1868+November!C1868+December!C1868</f>
        <v>0</v>
      </c>
      <c r="D1868" s="6">
        <f>January!D1868+February!D1868+March!D1868+April!D1868+May!D1868+June!D1868+July!D1868+August!D1868+September!D1868+October!D1868+November!D1868+December!D1868</f>
        <v>0</v>
      </c>
      <c r="E1868" s="6">
        <f>January!E1868+February!E1868+March!E1868+April!E1868+May!E1868+June!E1868+July!E1868+August!E1868+September!E1868+October!E1868+November!E1868+December!E1868</f>
        <v>0</v>
      </c>
      <c r="F1868" s="6">
        <f>January!F1868+February!F1868+March!F1868+April!F1868+May!F1868+June!F1868+July!F1868+August!F1868+September!F1868+October!F1868+November!F1868+December!F1868</f>
        <v>0</v>
      </c>
      <c r="G1868" s="6">
        <f>January!G1868+February!G1868+March!G1868+April!G1868+May!G1868+June!G1868+July!G1868+August!G1868+September!G1868+October!G1868+November!G1868+December!G1868</f>
        <v>0</v>
      </c>
    </row>
    <row r="1869" spans="1:7" ht="30" customHeight="1" x14ac:dyDescent="0.25">
      <c r="A1869" s="21" t="s">
        <v>93</v>
      </c>
      <c r="B1869" s="13" t="s">
        <v>42</v>
      </c>
      <c r="C1869" s="5">
        <f>January!C1869+February!C1869+March!C1869+April!C1869+May!C1869+June!C1869+July!C1869+August!C1869+September!C1869+October!C1869+November!C1869+December!C1869</f>
        <v>0</v>
      </c>
      <c r="D1869" s="5">
        <f>January!D1869+February!D1869+March!D1869+April!D1869+May!D1869+June!D1869+July!D1869+August!D1869+September!D1869+October!D1869+November!D1869+December!D1869</f>
        <v>0</v>
      </c>
      <c r="E1869" s="5">
        <f>January!E1869+February!E1869+March!E1869+April!E1869+May!E1869+June!E1869+July!E1869+August!E1869+September!E1869+October!E1869+November!E1869+December!E1869</f>
        <v>0</v>
      </c>
      <c r="F1869" s="5">
        <f>January!F1869+February!F1869+March!F1869+April!F1869+May!F1869+June!F1869+July!F1869+August!F1869+September!F1869+October!F1869+November!F1869+December!F1869</f>
        <v>0</v>
      </c>
      <c r="G1869" s="5">
        <f>January!G1869+February!G1869+March!G1869+April!G1869+May!G1869+June!G1869+July!G1869+August!G1869+September!G1869+October!G1869+November!G1869+December!G1869</f>
        <v>0</v>
      </c>
    </row>
    <row r="1870" spans="1:7" ht="30" customHeight="1" x14ac:dyDescent="0.25">
      <c r="A1870" s="22" t="s">
        <v>93</v>
      </c>
      <c r="B1870" s="14" t="s">
        <v>43</v>
      </c>
      <c r="C1870" s="6">
        <f>January!C1870+February!C1870+March!C1870+April!C1870+May!C1870+June!C1870+July!C1870+August!C1870+September!C1870+October!C1870+November!C1870+December!C1870</f>
        <v>0</v>
      </c>
      <c r="D1870" s="6">
        <f>January!D1870+February!D1870+March!D1870+April!D1870+May!D1870+June!D1870+July!D1870+August!D1870+September!D1870+October!D1870+November!D1870+December!D1870</f>
        <v>0</v>
      </c>
      <c r="E1870" s="6">
        <f>January!E1870+February!E1870+March!E1870+April!E1870+May!E1870+June!E1870+July!E1870+August!E1870+September!E1870+October!E1870+November!E1870+December!E1870</f>
        <v>0</v>
      </c>
      <c r="F1870" s="6">
        <f>January!F1870+February!F1870+March!F1870+April!F1870+May!F1870+June!F1870+July!F1870+August!F1870+September!F1870+October!F1870+November!F1870+December!F1870</f>
        <v>0</v>
      </c>
      <c r="G1870" s="6">
        <f>January!G1870+February!G1870+March!G1870+April!G1870+May!G1870+June!G1870+July!G1870+August!G1870+September!G1870+October!G1870+November!G1870+December!G1870</f>
        <v>0</v>
      </c>
    </row>
    <row r="1871" spans="1:7" ht="30" customHeight="1" x14ac:dyDescent="0.25">
      <c r="A1871" s="21" t="s">
        <v>93</v>
      </c>
      <c r="B1871" s="13" t="s">
        <v>44</v>
      </c>
      <c r="C1871" s="5">
        <f>January!C1871+February!C1871+March!C1871+April!C1871+May!C1871+June!C1871+July!C1871+August!C1871+September!C1871+October!C1871+November!C1871+December!C1871</f>
        <v>0</v>
      </c>
      <c r="D1871" s="5">
        <f>January!D1871+February!D1871+March!D1871+April!D1871+May!D1871+June!D1871+July!D1871+August!D1871+September!D1871+October!D1871+November!D1871+December!D1871</f>
        <v>0</v>
      </c>
      <c r="E1871" s="5">
        <f>January!E1871+February!E1871+March!E1871+April!E1871+May!E1871+June!E1871+July!E1871+August!E1871+September!E1871+October!E1871+November!E1871+December!E1871</f>
        <v>0</v>
      </c>
      <c r="F1871" s="5">
        <f>January!F1871+February!F1871+March!F1871+April!F1871+May!F1871+June!F1871+July!F1871+August!F1871+September!F1871+October!F1871+November!F1871+December!F1871</f>
        <v>0</v>
      </c>
      <c r="G1871" s="5">
        <f>January!G1871+February!G1871+March!G1871+April!G1871+May!G1871+June!G1871+July!G1871+August!G1871+September!G1871+October!G1871+November!G1871+December!G1871</f>
        <v>0</v>
      </c>
    </row>
    <row r="1872" spans="1:7" ht="30" customHeight="1" x14ac:dyDescent="0.25">
      <c r="A1872" s="22" t="s">
        <v>93</v>
      </c>
      <c r="B1872" s="14" t="s">
        <v>45</v>
      </c>
      <c r="C1872" s="6">
        <f>January!C1872+February!C1872+March!C1872+April!C1872+May!C1872+June!C1872+July!C1872+August!C1872+September!C1872+October!C1872+November!C1872+December!C1872</f>
        <v>0</v>
      </c>
      <c r="D1872" s="6">
        <f>January!D1872+February!D1872+March!D1872+April!D1872+May!D1872+June!D1872+July!D1872+August!D1872+September!D1872+October!D1872+November!D1872+December!D1872</f>
        <v>0</v>
      </c>
      <c r="E1872" s="6">
        <f>January!E1872+February!E1872+March!E1872+April!E1872+May!E1872+June!E1872+July!E1872+August!E1872+September!E1872+October!E1872+November!E1872+December!E1872</f>
        <v>0</v>
      </c>
      <c r="F1872" s="6">
        <f>January!F1872+February!F1872+March!F1872+April!F1872+May!F1872+June!F1872+July!F1872+August!F1872+September!F1872+October!F1872+November!F1872+December!F1872</f>
        <v>0</v>
      </c>
      <c r="G1872" s="6">
        <f>January!G1872+February!G1872+March!G1872+April!G1872+May!G1872+June!G1872+July!G1872+August!G1872+September!G1872+October!G1872+November!G1872+December!G1872</f>
        <v>0</v>
      </c>
    </row>
    <row r="1873" spans="1:7" ht="30" customHeight="1" x14ac:dyDescent="0.25">
      <c r="A1873" s="21" t="s">
        <v>93</v>
      </c>
      <c r="B1873" s="13" t="s">
        <v>46</v>
      </c>
      <c r="C1873" s="5">
        <f>January!C1873+February!C1873+March!C1873+April!C1873+May!C1873+June!C1873+July!C1873+August!C1873+September!C1873+October!C1873+November!C1873+December!C1873</f>
        <v>129</v>
      </c>
      <c r="D1873" s="5">
        <f>January!D1873+February!D1873+March!D1873+April!D1873+May!D1873+June!D1873+July!D1873+August!D1873+September!D1873+October!D1873+November!D1873+December!D1873</f>
        <v>122</v>
      </c>
      <c r="E1873" s="5">
        <f>January!E1873+February!E1873+March!E1873+April!E1873+May!E1873+June!E1873+July!E1873+August!E1873+September!E1873+October!E1873+November!E1873+December!E1873</f>
        <v>6</v>
      </c>
      <c r="F1873" s="5">
        <f>January!F1873+February!F1873+March!F1873+April!F1873+May!F1873+June!F1873+July!F1873+August!F1873+September!F1873+October!F1873+November!F1873+December!F1873</f>
        <v>1</v>
      </c>
      <c r="G1873" s="5">
        <f>January!G1873+February!G1873+March!G1873+April!G1873+May!G1873+June!G1873+July!G1873+August!G1873+September!G1873+October!G1873+November!G1873+December!G1873</f>
        <v>0</v>
      </c>
    </row>
    <row r="1874" spans="1:7" ht="30" customHeight="1" x14ac:dyDescent="0.25">
      <c r="A1874" s="19" t="s">
        <v>94</v>
      </c>
      <c r="B1874" s="11" t="s">
        <v>8</v>
      </c>
      <c r="C1874" s="3">
        <f>January!C1874+February!C1874+March!C1874+April!C1874+May!C1874+June!C1874+July!C1874+August!C1874+September!C1874+October!C1874+November!C1874+December!C1874</f>
        <v>34336</v>
      </c>
      <c r="D1874" s="3">
        <f>January!D1874+February!D1874+March!D1874+April!D1874+May!D1874+June!D1874+July!D1874+August!D1874+September!D1874+October!D1874+November!D1874+December!D1874</f>
        <v>18923</v>
      </c>
      <c r="E1874" s="3">
        <f>January!E1874+February!E1874+March!E1874+April!E1874+May!E1874+June!E1874+July!E1874+August!E1874+September!E1874+October!E1874+November!E1874+December!E1874</f>
        <v>2404</v>
      </c>
      <c r="F1874" s="3">
        <f>January!F1874+February!F1874+March!F1874+April!F1874+May!F1874+June!F1874+July!F1874+August!F1874+September!F1874+October!F1874+November!F1874+December!F1874</f>
        <v>13006</v>
      </c>
      <c r="G1874" s="3">
        <f>January!G1874+February!G1874+March!G1874+April!G1874+May!G1874+June!G1874+July!G1874+August!G1874+September!G1874+October!G1874+November!G1874+December!G1874</f>
        <v>3</v>
      </c>
    </row>
    <row r="1875" spans="1:7" ht="30" customHeight="1" x14ac:dyDescent="0.25">
      <c r="A1875" s="20" t="s">
        <v>94</v>
      </c>
      <c r="B1875" s="12" t="s">
        <v>9</v>
      </c>
      <c r="C1875" s="4">
        <f>January!C1875+February!C1875+March!C1875+April!C1875+May!C1875+June!C1875+July!C1875+August!C1875+September!C1875+October!C1875+November!C1875+December!C1875</f>
        <v>0</v>
      </c>
      <c r="D1875" s="4">
        <f>January!D1875+February!D1875+March!D1875+April!D1875+May!D1875+June!D1875+July!D1875+August!D1875+September!D1875+October!D1875+November!D1875+December!D1875</f>
        <v>0</v>
      </c>
      <c r="E1875" s="4">
        <f>January!E1875+February!E1875+March!E1875+April!E1875+May!E1875+June!E1875+July!E1875+August!E1875+September!E1875+October!E1875+November!E1875+December!E1875</f>
        <v>0</v>
      </c>
      <c r="F1875" s="4">
        <f>January!F1875+February!F1875+March!F1875+April!F1875+May!F1875+June!F1875+July!F1875+August!F1875+September!F1875+October!F1875+November!F1875+December!F1875</f>
        <v>0</v>
      </c>
      <c r="G1875" s="4">
        <f>January!G1875+February!G1875+March!G1875+April!G1875+May!G1875+June!G1875+July!G1875+August!G1875+September!G1875+October!G1875+November!G1875+December!G1875</f>
        <v>0</v>
      </c>
    </row>
    <row r="1876" spans="1:7" ht="30" customHeight="1" x14ac:dyDescent="0.25">
      <c r="A1876" s="19" t="s">
        <v>94</v>
      </c>
      <c r="B1876" s="11" t="s">
        <v>10</v>
      </c>
      <c r="C1876" s="3">
        <f>January!C1876+February!C1876+March!C1876+April!C1876+May!C1876+June!C1876+July!C1876+August!C1876+September!C1876+October!C1876+November!C1876+December!C1876</f>
        <v>0</v>
      </c>
      <c r="D1876" s="3">
        <f>January!D1876+February!D1876+March!D1876+April!D1876+May!D1876+June!D1876+July!D1876+August!D1876+September!D1876+October!D1876+November!D1876+December!D1876</f>
        <v>0</v>
      </c>
      <c r="E1876" s="3">
        <f>January!E1876+February!E1876+March!E1876+April!E1876+May!E1876+June!E1876+July!E1876+August!E1876+September!E1876+October!E1876+November!E1876+December!E1876</f>
        <v>0</v>
      </c>
      <c r="F1876" s="3">
        <f>January!F1876+February!F1876+March!F1876+April!F1876+May!F1876+June!F1876+July!F1876+August!F1876+September!F1876+October!F1876+November!F1876+December!F1876</f>
        <v>0</v>
      </c>
      <c r="G1876" s="3">
        <f>January!G1876+February!G1876+March!G1876+April!G1876+May!G1876+June!G1876+July!G1876+August!G1876+September!G1876+October!G1876+November!G1876+December!G1876</f>
        <v>0</v>
      </c>
    </row>
    <row r="1877" spans="1:7" ht="30" customHeight="1" x14ac:dyDescent="0.25">
      <c r="A1877" s="20" t="s">
        <v>94</v>
      </c>
      <c r="B1877" s="12" t="s">
        <v>11</v>
      </c>
      <c r="C1877" s="4">
        <f>January!C1877+February!C1877+March!C1877+April!C1877+May!C1877+June!C1877+July!C1877+August!C1877+September!C1877+October!C1877+November!C1877+December!C1877</f>
        <v>0</v>
      </c>
      <c r="D1877" s="4">
        <f>January!D1877+February!D1877+March!D1877+April!D1877+May!D1877+June!D1877+July!D1877+August!D1877+September!D1877+October!D1877+November!D1877+December!D1877</f>
        <v>0</v>
      </c>
      <c r="E1877" s="4">
        <f>January!E1877+February!E1877+March!E1877+April!E1877+May!E1877+June!E1877+July!E1877+August!E1877+September!E1877+October!E1877+November!E1877+December!E1877</f>
        <v>0</v>
      </c>
      <c r="F1877" s="4">
        <f>January!F1877+February!F1877+March!F1877+April!F1877+May!F1877+June!F1877+July!F1877+August!F1877+September!F1877+October!F1877+November!F1877+December!F1877</f>
        <v>0</v>
      </c>
      <c r="G1877" s="4">
        <f>January!G1877+February!G1877+March!G1877+April!G1877+May!G1877+June!G1877+July!G1877+August!G1877+September!G1877+October!G1877+November!G1877+December!G1877</f>
        <v>0</v>
      </c>
    </row>
    <row r="1878" spans="1:7" ht="30" customHeight="1" x14ac:dyDescent="0.25">
      <c r="A1878" s="19" t="s">
        <v>94</v>
      </c>
      <c r="B1878" s="11" t="s">
        <v>12</v>
      </c>
      <c r="C1878" s="3">
        <f>January!C1878+February!C1878+March!C1878+April!C1878+May!C1878+June!C1878+July!C1878+August!C1878+September!C1878+October!C1878+November!C1878+December!C1878</f>
        <v>0</v>
      </c>
      <c r="D1878" s="3">
        <f>January!D1878+February!D1878+March!D1878+April!D1878+May!D1878+June!D1878+July!D1878+August!D1878+September!D1878+October!D1878+November!D1878+December!D1878</f>
        <v>0</v>
      </c>
      <c r="E1878" s="3">
        <f>January!E1878+February!E1878+March!E1878+April!E1878+May!E1878+June!E1878+July!E1878+August!E1878+September!E1878+October!E1878+November!E1878+December!E1878</f>
        <v>0</v>
      </c>
      <c r="F1878" s="3">
        <f>January!F1878+February!F1878+March!F1878+April!F1878+May!F1878+June!F1878+July!F1878+August!F1878+September!F1878+October!F1878+November!F1878+December!F1878</f>
        <v>0</v>
      </c>
      <c r="G1878" s="3">
        <f>January!G1878+February!G1878+March!G1878+April!G1878+May!G1878+June!G1878+July!G1878+August!G1878+September!G1878+October!G1878+November!G1878+December!G1878</f>
        <v>0</v>
      </c>
    </row>
    <row r="1879" spans="1:7" ht="30" customHeight="1" x14ac:dyDescent="0.25">
      <c r="A1879" s="20" t="s">
        <v>94</v>
      </c>
      <c r="B1879" s="12" t="s">
        <v>13</v>
      </c>
      <c r="C1879" s="4">
        <f>January!C1879+February!C1879+March!C1879+April!C1879+May!C1879+June!C1879+July!C1879+August!C1879+September!C1879+October!C1879+November!C1879+December!C1879</f>
        <v>0</v>
      </c>
      <c r="D1879" s="4">
        <f>January!D1879+February!D1879+March!D1879+April!D1879+May!D1879+June!D1879+July!D1879+August!D1879+September!D1879+October!D1879+November!D1879+December!D1879</f>
        <v>0</v>
      </c>
      <c r="E1879" s="4">
        <f>January!E1879+February!E1879+March!E1879+April!E1879+May!E1879+June!E1879+July!E1879+August!E1879+September!E1879+October!E1879+November!E1879+December!E1879</f>
        <v>0</v>
      </c>
      <c r="F1879" s="4">
        <f>January!F1879+February!F1879+March!F1879+April!F1879+May!F1879+June!F1879+July!F1879+August!F1879+September!F1879+October!F1879+November!F1879+December!F1879</f>
        <v>0</v>
      </c>
      <c r="G1879" s="4">
        <f>January!G1879+February!G1879+March!G1879+April!G1879+May!G1879+June!G1879+July!G1879+August!G1879+September!G1879+October!G1879+November!G1879+December!G1879</f>
        <v>0</v>
      </c>
    </row>
    <row r="1880" spans="1:7" ht="30" customHeight="1" x14ac:dyDescent="0.25">
      <c r="A1880" s="19" t="s">
        <v>94</v>
      </c>
      <c r="B1880" s="11" t="s">
        <v>14</v>
      </c>
      <c r="C1880" s="3">
        <f>January!C1880+February!C1880+March!C1880+April!C1880+May!C1880+June!C1880+July!C1880+August!C1880+September!C1880+October!C1880+November!C1880+December!C1880</f>
        <v>1161</v>
      </c>
      <c r="D1880" s="3">
        <f>January!D1880+February!D1880+March!D1880+April!D1880+May!D1880+June!D1880+July!D1880+August!D1880+September!D1880+October!D1880+November!D1880+December!D1880</f>
        <v>292</v>
      </c>
      <c r="E1880" s="3">
        <f>January!E1880+February!E1880+March!E1880+April!E1880+May!E1880+June!E1880+July!E1880+August!E1880+September!E1880+October!E1880+November!E1880+December!E1880</f>
        <v>86</v>
      </c>
      <c r="F1880" s="3">
        <f>January!F1880+February!F1880+March!F1880+April!F1880+May!F1880+June!F1880+July!F1880+August!F1880+September!F1880+October!F1880+November!F1880+December!F1880</f>
        <v>783</v>
      </c>
      <c r="G1880" s="3">
        <f>January!G1880+February!G1880+March!G1880+April!G1880+May!G1880+June!G1880+July!G1880+August!G1880+September!G1880+October!G1880+November!G1880+December!G1880</f>
        <v>0</v>
      </c>
    </row>
    <row r="1881" spans="1:7" ht="30" customHeight="1" x14ac:dyDescent="0.25">
      <c r="A1881" s="20" t="s">
        <v>94</v>
      </c>
      <c r="B1881" s="12" t="s">
        <v>15</v>
      </c>
      <c r="C1881" s="4">
        <f>January!C1881+February!C1881+March!C1881+April!C1881+May!C1881+June!C1881+July!C1881+August!C1881+September!C1881+October!C1881+November!C1881+December!C1881</f>
        <v>0</v>
      </c>
      <c r="D1881" s="4">
        <f>January!D1881+February!D1881+March!D1881+April!D1881+May!D1881+June!D1881+July!D1881+August!D1881+September!D1881+October!D1881+November!D1881+December!D1881</f>
        <v>0</v>
      </c>
      <c r="E1881" s="4">
        <f>January!E1881+February!E1881+March!E1881+April!E1881+May!E1881+June!E1881+July!E1881+August!E1881+September!E1881+October!E1881+November!E1881+December!E1881</f>
        <v>0</v>
      </c>
      <c r="F1881" s="4">
        <f>January!F1881+February!F1881+March!F1881+April!F1881+May!F1881+June!F1881+July!F1881+August!F1881+September!F1881+October!F1881+November!F1881+December!F1881</f>
        <v>0</v>
      </c>
      <c r="G1881" s="4">
        <f>January!G1881+February!G1881+March!G1881+April!G1881+May!G1881+June!G1881+July!G1881+August!G1881+September!G1881+October!G1881+November!G1881+December!G1881</f>
        <v>0</v>
      </c>
    </row>
    <row r="1882" spans="1:7" ht="30" customHeight="1" x14ac:dyDescent="0.25">
      <c r="A1882" s="19" t="s">
        <v>94</v>
      </c>
      <c r="B1882" s="11" t="s">
        <v>16</v>
      </c>
      <c r="C1882" s="3">
        <f>January!C1882+February!C1882+March!C1882+April!C1882+May!C1882+June!C1882+July!C1882+August!C1882+September!C1882+October!C1882+November!C1882+December!C1882</f>
        <v>0</v>
      </c>
      <c r="D1882" s="3">
        <f>January!D1882+February!D1882+March!D1882+April!D1882+May!D1882+June!D1882+July!D1882+August!D1882+September!D1882+October!D1882+November!D1882+December!D1882</f>
        <v>0</v>
      </c>
      <c r="E1882" s="3">
        <f>January!E1882+February!E1882+March!E1882+April!E1882+May!E1882+June!E1882+July!E1882+August!E1882+September!E1882+October!E1882+November!E1882+December!E1882</f>
        <v>0</v>
      </c>
      <c r="F1882" s="3">
        <f>January!F1882+February!F1882+March!F1882+April!F1882+May!F1882+June!F1882+July!F1882+August!F1882+September!F1882+October!F1882+November!F1882+December!F1882</f>
        <v>0</v>
      </c>
      <c r="G1882" s="3">
        <f>January!G1882+February!G1882+March!G1882+April!G1882+May!G1882+June!G1882+July!G1882+August!G1882+September!G1882+October!G1882+November!G1882+December!G1882</f>
        <v>0</v>
      </c>
    </row>
    <row r="1883" spans="1:7" ht="30" customHeight="1" x14ac:dyDescent="0.25">
      <c r="A1883" s="20" t="s">
        <v>94</v>
      </c>
      <c r="B1883" s="12" t="s">
        <v>17</v>
      </c>
      <c r="C1883" s="4">
        <f>January!C1883+February!C1883+March!C1883+April!C1883+May!C1883+June!C1883+July!C1883+August!C1883+September!C1883+October!C1883+November!C1883+December!C1883</f>
        <v>0</v>
      </c>
      <c r="D1883" s="4">
        <f>January!D1883+February!D1883+March!D1883+April!D1883+May!D1883+June!D1883+July!D1883+August!D1883+September!D1883+October!D1883+November!D1883+December!D1883</f>
        <v>0</v>
      </c>
      <c r="E1883" s="4">
        <f>January!E1883+February!E1883+March!E1883+April!E1883+May!E1883+June!E1883+July!E1883+August!E1883+September!E1883+October!E1883+November!E1883+December!E1883</f>
        <v>0</v>
      </c>
      <c r="F1883" s="4">
        <f>January!F1883+February!F1883+March!F1883+April!F1883+May!F1883+June!F1883+July!F1883+August!F1883+September!F1883+October!F1883+November!F1883+December!F1883</f>
        <v>0</v>
      </c>
      <c r="G1883" s="4">
        <f>January!G1883+February!G1883+March!G1883+April!G1883+May!G1883+June!G1883+July!G1883+August!G1883+September!G1883+October!G1883+November!G1883+December!G1883</f>
        <v>0</v>
      </c>
    </row>
    <row r="1884" spans="1:7" ht="30" customHeight="1" x14ac:dyDescent="0.25">
      <c r="A1884" s="19" t="s">
        <v>94</v>
      </c>
      <c r="B1884" s="11" t="s">
        <v>18</v>
      </c>
      <c r="C1884" s="3">
        <f>January!C1884+February!C1884+March!C1884+April!C1884+May!C1884+June!C1884+July!C1884+August!C1884+September!C1884+October!C1884+November!C1884+December!C1884</f>
        <v>0</v>
      </c>
      <c r="D1884" s="3">
        <f>January!D1884+February!D1884+March!D1884+April!D1884+May!D1884+June!D1884+July!D1884+August!D1884+September!D1884+October!D1884+November!D1884+December!D1884</f>
        <v>0</v>
      </c>
      <c r="E1884" s="3">
        <f>January!E1884+February!E1884+March!E1884+April!E1884+May!E1884+June!E1884+July!E1884+August!E1884+September!E1884+October!E1884+November!E1884+December!E1884</f>
        <v>0</v>
      </c>
      <c r="F1884" s="3">
        <f>January!F1884+February!F1884+March!F1884+April!F1884+May!F1884+June!F1884+July!F1884+August!F1884+September!F1884+October!F1884+November!F1884+December!F1884</f>
        <v>0</v>
      </c>
      <c r="G1884" s="3">
        <f>January!G1884+February!G1884+March!G1884+April!G1884+May!G1884+June!G1884+July!G1884+August!G1884+September!G1884+October!G1884+November!G1884+December!G1884</f>
        <v>0</v>
      </c>
    </row>
    <row r="1885" spans="1:7" ht="30" customHeight="1" x14ac:dyDescent="0.25">
      <c r="A1885" s="20" t="s">
        <v>94</v>
      </c>
      <c r="B1885" s="12" t="s">
        <v>19</v>
      </c>
      <c r="C1885" s="4">
        <f>January!C1885+February!C1885+March!C1885+April!C1885+May!C1885+June!C1885+July!C1885+August!C1885+September!C1885+October!C1885+November!C1885+December!C1885</f>
        <v>0</v>
      </c>
      <c r="D1885" s="4">
        <f>January!D1885+February!D1885+March!D1885+April!D1885+May!D1885+June!D1885+July!D1885+August!D1885+September!D1885+October!D1885+November!D1885+December!D1885</f>
        <v>0</v>
      </c>
      <c r="E1885" s="4">
        <f>January!E1885+February!E1885+March!E1885+April!E1885+May!E1885+June!E1885+July!E1885+August!E1885+September!E1885+October!E1885+November!E1885+December!E1885</f>
        <v>0</v>
      </c>
      <c r="F1885" s="4">
        <f>January!F1885+February!F1885+March!F1885+April!F1885+May!F1885+June!F1885+July!F1885+August!F1885+September!F1885+October!F1885+November!F1885+December!F1885</f>
        <v>0</v>
      </c>
      <c r="G1885" s="4">
        <f>January!G1885+February!G1885+March!G1885+April!G1885+May!G1885+June!G1885+July!G1885+August!G1885+September!G1885+October!G1885+November!G1885+December!G1885</f>
        <v>0</v>
      </c>
    </row>
    <row r="1886" spans="1:7" ht="30" customHeight="1" x14ac:dyDescent="0.25">
      <c r="A1886" s="19" t="s">
        <v>94</v>
      </c>
      <c r="B1886" s="11" t="s">
        <v>20</v>
      </c>
      <c r="C1886" s="3">
        <f>January!C1886+February!C1886+March!C1886+April!C1886+May!C1886+June!C1886+July!C1886+August!C1886+September!C1886+October!C1886+November!C1886+December!C1886</f>
        <v>0</v>
      </c>
      <c r="D1886" s="3">
        <f>January!D1886+February!D1886+March!D1886+April!D1886+May!D1886+June!D1886+July!D1886+August!D1886+September!D1886+October!D1886+November!D1886+December!D1886</f>
        <v>0</v>
      </c>
      <c r="E1886" s="3">
        <f>January!E1886+February!E1886+March!E1886+April!E1886+May!E1886+June!E1886+July!E1886+August!E1886+September!E1886+October!E1886+November!E1886+December!E1886</f>
        <v>0</v>
      </c>
      <c r="F1886" s="3">
        <f>January!F1886+February!F1886+March!F1886+April!F1886+May!F1886+June!F1886+July!F1886+August!F1886+September!F1886+October!F1886+November!F1886+December!F1886</f>
        <v>0</v>
      </c>
      <c r="G1886" s="3">
        <f>January!G1886+February!G1886+March!G1886+April!G1886+May!G1886+June!G1886+July!G1886+August!G1886+September!G1886+October!G1886+November!G1886+December!G1886</f>
        <v>0</v>
      </c>
    </row>
    <row r="1887" spans="1:7" ht="30" customHeight="1" x14ac:dyDescent="0.25">
      <c r="A1887" s="20" t="s">
        <v>94</v>
      </c>
      <c r="B1887" s="12" t="s">
        <v>21</v>
      </c>
      <c r="C1887" s="4">
        <f>January!C1887+February!C1887+March!C1887+April!C1887+May!C1887+June!C1887+July!C1887+August!C1887+September!C1887+October!C1887+November!C1887+December!C1887</f>
        <v>0</v>
      </c>
      <c r="D1887" s="4">
        <f>January!D1887+February!D1887+March!D1887+April!D1887+May!D1887+June!D1887+July!D1887+August!D1887+September!D1887+October!D1887+November!D1887+December!D1887</f>
        <v>0</v>
      </c>
      <c r="E1887" s="4">
        <f>January!E1887+February!E1887+March!E1887+April!E1887+May!E1887+June!E1887+July!E1887+August!E1887+September!E1887+October!E1887+November!E1887+December!E1887</f>
        <v>0</v>
      </c>
      <c r="F1887" s="4">
        <f>January!F1887+February!F1887+March!F1887+April!F1887+May!F1887+June!F1887+July!F1887+August!F1887+September!F1887+October!F1887+November!F1887+December!F1887</f>
        <v>0</v>
      </c>
      <c r="G1887" s="4">
        <f>January!G1887+February!G1887+March!G1887+April!G1887+May!G1887+June!G1887+July!G1887+August!G1887+September!G1887+October!G1887+November!G1887+December!G1887</f>
        <v>0</v>
      </c>
    </row>
    <row r="1888" spans="1:7" ht="30" customHeight="1" x14ac:dyDescent="0.25">
      <c r="A1888" s="19" t="s">
        <v>94</v>
      </c>
      <c r="B1888" s="11" t="s">
        <v>22</v>
      </c>
      <c r="C1888" s="3">
        <f>January!C1888+February!C1888+March!C1888+April!C1888+May!C1888+June!C1888+July!C1888+August!C1888+September!C1888+October!C1888+November!C1888+December!C1888</f>
        <v>0</v>
      </c>
      <c r="D1888" s="3">
        <f>January!D1888+February!D1888+March!D1888+April!D1888+May!D1888+June!D1888+July!D1888+August!D1888+September!D1888+October!D1888+November!D1888+December!D1888</f>
        <v>0</v>
      </c>
      <c r="E1888" s="3">
        <f>January!E1888+February!E1888+March!E1888+April!E1888+May!E1888+June!E1888+July!E1888+August!E1888+September!E1888+October!E1888+November!E1888+December!E1888</f>
        <v>0</v>
      </c>
      <c r="F1888" s="3">
        <f>January!F1888+February!F1888+March!F1888+April!F1888+May!F1888+June!F1888+July!F1888+August!F1888+September!F1888+October!F1888+November!F1888+December!F1888</f>
        <v>0</v>
      </c>
      <c r="G1888" s="3">
        <f>January!G1888+February!G1888+March!G1888+April!G1888+May!G1888+June!G1888+July!G1888+August!G1888+September!G1888+October!G1888+November!G1888+December!G1888</f>
        <v>0</v>
      </c>
    </row>
    <row r="1889" spans="1:7" ht="30" customHeight="1" x14ac:dyDescent="0.25">
      <c r="A1889" s="20" t="s">
        <v>94</v>
      </c>
      <c r="B1889" s="12" t="s">
        <v>23</v>
      </c>
      <c r="C1889" s="4">
        <f>January!C1889+February!C1889+March!C1889+April!C1889+May!C1889+June!C1889+July!C1889+August!C1889+September!C1889+October!C1889+November!C1889+December!C1889</f>
        <v>0</v>
      </c>
      <c r="D1889" s="4">
        <f>January!D1889+February!D1889+March!D1889+April!D1889+May!D1889+June!D1889+July!D1889+August!D1889+September!D1889+October!D1889+November!D1889+December!D1889</f>
        <v>0</v>
      </c>
      <c r="E1889" s="4">
        <f>January!E1889+February!E1889+March!E1889+April!E1889+May!E1889+June!E1889+July!E1889+August!E1889+September!E1889+October!E1889+November!E1889+December!E1889</f>
        <v>0</v>
      </c>
      <c r="F1889" s="4">
        <f>January!F1889+February!F1889+March!F1889+April!F1889+May!F1889+June!F1889+July!F1889+August!F1889+September!F1889+October!F1889+November!F1889+December!F1889</f>
        <v>0</v>
      </c>
      <c r="G1889" s="4">
        <f>January!G1889+February!G1889+March!G1889+April!G1889+May!G1889+June!G1889+July!G1889+August!G1889+September!G1889+October!G1889+November!G1889+December!G1889</f>
        <v>0</v>
      </c>
    </row>
    <row r="1890" spans="1:7" ht="30" customHeight="1" x14ac:dyDescent="0.25">
      <c r="A1890" s="19" t="s">
        <v>94</v>
      </c>
      <c r="B1890" s="11" t="s">
        <v>24</v>
      </c>
      <c r="C1890" s="3">
        <f>January!C1890+February!C1890+March!C1890+April!C1890+May!C1890+June!C1890+July!C1890+August!C1890+September!C1890+October!C1890+November!C1890+December!C1890</f>
        <v>72</v>
      </c>
      <c r="D1890" s="3">
        <f>January!D1890+February!D1890+March!D1890+April!D1890+May!D1890+June!D1890+July!D1890+August!D1890+September!D1890+October!D1890+November!D1890+December!D1890</f>
        <v>3</v>
      </c>
      <c r="E1890" s="3">
        <f>January!E1890+February!E1890+March!E1890+April!E1890+May!E1890+June!E1890+July!E1890+August!E1890+September!E1890+October!E1890+November!E1890+December!E1890</f>
        <v>0</v>
      </c>
      <c r="F1890" s="3">
        <f>January!F1890+February!F1890+March!F1890+April!F1890+May!F1890+June!F1890+July!F1890+August!F1890+September!F1890+October!F1890+November!F1890+December!F1890</f>
        <v>69</v>
      </c>
      <c r="G1890" s="3">
        <f>January!G1890+February!G1890+March!G1890+April!G1890+May!G1890+June!G1890+July!G1890+August!G1890+September!G1890+October!G1890+November!G1890+December!G1890</f>
        <v>0</v>
      </c>
    </row>
    <row r="1891" spans="1:7" ht="30" customHeight="1" x14ac:dyDescent="0.25">
      <c r="A1891" s="20" t="s">
        <v>94</v>
      </c>
      <c r="B1891" s="12" t="s">
        <v>25</v>
      </c>
      <c r="C1891" s="4">
        <f>January!C1891+February!C1891+March!C1891+April!C1891+May!C1891+June!C1891+July!C1891+August!C1891+September!C1891+October!C1891+November!C1891+December!C1891</f>
        <v>9200</v>
      </c>
      <c r="D1891" s="4">
        <f>January!D1891+February!D1891+March!D1891+April!D1891+May!D1891+June!D1891+July!D1891+August!D1891+September!D1891+October!D1891+November!D1891+December!D1891</f>
        <v>1785</v>
      </c>
      <c r="E1891" s="4">
        <f>January!E1891+February!E1891+March!E1891+April!E1891+May!E1891+June!E1891+July!E1891+August!E1891+September!E1891+October!E1891+November!E1891+December!E1891</f>
        <v>668</v>
      </c>
      <c r="F1891" s="4">
        <f>January!F1891+February!F1891+March!F1891+April!F1891+May!F1891+June!F1891+July!F1891+August!F1891+September!F1891+October!F1891+November!F1891+December!F1891</f>
        <v>6746</v>
      </c>
      <c r="G1891" s="4">
        <f>January!G1891+February!G1891+March!G1891+April!G1891+May!G1891+June!G1891+July!G1891+August!G1891+September!G1891+October!G1891+November!G1891+December!G1891</f>
        <v>1</v>
      </c>
    </row>
    <row r="1892" spans="1:7" ht="30" customHeight="1" x14ac:dyDescent="0.25">
      <c r="A1892" s="19" t="s">
        <v>94</v>
      </c>
      <c r="B1892" s="11" t="s">
        <v>26</v>
      </c>
      <c r="C1892" s="3">
        <f>January!C1892+February!C1892+March!C1892+April!C1892+May!C1892+June!C1892+July!C1892+August!C1892+September!C1892+October!C1892+November!C1892+December!C1892</f>
        <v>12</v>
      </c>
      <c r="D1892" s="3">
        <f>January!D1892+February!D1892+March!D1892+April!D1892+May!D1892+June!D1892+July!D1892+August!D1892+September!D1892+October!D1892+November!D1892+December!D1892</f>
        <v>1</v>
      </c>
      <c r="E1892" s="3">
        <f>January!E1892+February!E1892+March!E1892+April!E1892+May!E1892+June!E1892+July!E1892+August!E1892+September!E1892+October!E1892+November!E1892+December!E1892</f>
        <v>0</v>
      </c>
      <c r="F1892" s="3">
        <f>January!F1892+February!F1892+March!F1892+April!F1892+May!F1892+June!F1892+July!F1892+August!F1892+September!F1892+October!F1892+November!F1892+December!F1892</f>
        <v>11</v>
      </c>
      <c r="G1892" s="3">
        <f>January!G1892+February!G1892+March!G1892+April!G1892+May!G1892+June!G1892+July!G1892+August!G1892+September!G1892+October!G1892+November!G1892+December!G1892</f>
        <v>0</v>
      </c>
    </row>
    <row r="1893" spans="1:7" ht="30" customHeight="1" x14ac:dyDescent="0.25">
      <c r="A1893" s="20" t="s">
        <v>94</v>
      </c>
      <c r="B1893" s="12" t="s">
        <v>27</v>
      </c>
      <c r="C1893" s="4">
        <f>January!C1893+February!C1893+March!C1893+April!C1893+May!C1893+June!C1893+July!C1893+August!C1893+September!C1893+October!C1893+November!C1893+December!C1893</f>
        <v>24</v>
      </c>
      <c r="D1893" s="4">
        <f>January!D1893+February!D1893+March!D1893+April!D1893+May!D1893+June!D1893+July!D1893+August!D1893+September!D1893+October!D1893+November!D1893+December!D1893</f>
        <v>8</v>
      </c>
      <c r="E1893" s="4">
        <f>January!E1893+February!E1893+March!E1893+April!E1893+May!E1893+June!E1893+July!E1893+August!E1893+September!E1893+October!E1893+November!E1893+December!E1893</f>
        <v>1</v>
      </c>
      <c r="F1893" s="4">
        <f>January!F1893+February!F1893+March!F1893+April!F1893+May!F1893+June!F1893+July!F1893+August!F1893+September!F1893+October!F1893+November!F1893+December!F1893</f>
        <v>15</v>
      </c>
      <c r="G1893" s="4">
        <f>January!G1893+February!G1893+March!G1893+April!G1893+May!G1893+June!G1893+July!G1893+August!G1893+September!G1893+October!G1893+November!G1893+December!G1893</f>
        <v>0</v>
      </c>
    </row>
    <row r="1894" spans="1:7" ht="30" customHeight="1" x14ac:dyDescent="0.25">
      <c r="A1894" s="19" t="s">
        <v>94</v>
      </c>
      <c r="B1894" s="11" t="s">
        <v>28</v>
      </c>
      <c r="C1894" s="3">
        <f>January!C1894+February!C1894+March!C1894+April!C1894+May!C1894+June!C1894+July!C1894+August!C1894+September!C1894+October!C1894+November!C1894+December!C1894</f>
        <v>0</v>
      </c>
      <c r="D1894" s="3">
        <f>January!D1894+February!D1894+March!D1894+April!D1894+May!D1894+June!D1894+July!D1894+August!D1894+September!D1894+October!D1894+November!D1894+December!D1894</f>
        <v>0</v>
      </c>
      <c r="E1894" s="3">
        <f>January!E1894+February!E1894+March!E1894+April!E1894+May!E1894+June!E1894+July!E1894+August!E1894+September!E1894+October!E1894+November!E1894+December!E1894</f>
        <v>0</v>
      </c>
      <c r="F1894" s="3">
        <f>January!F1894+February!F1894+March!F1894+April!F1894+May!F1894+June!F1894+July!F1894+August!F1894+September!F1894+October!F1894+November!F1894+December!F1894</f>
        <v>0</v>
      </c>
      <c r="G1894" s="3">
        <f>January!G1894+February!G1894+March!G1894+April!G1894+May!G1894+June!G1894+July!G1894+August!G1894+September!G1894+October!G1894+November!G1894+December!G1894</f>
        <v>0</v>
      </c>
    </row>
    <row r="1895" spans="1:7" ht="30" customHeight="1" x14ac:dyDescent="0.25">
      <c r="A1895" s="20" t="s">
        <v>94</v>
      </c>
      <c r="B1895" s="12" t="s">
        <v>29</v>
      </c>
      <c r="C1895" s="4">
        <f>January!C1895+February!C1895+March!C1895+April!C1895+May!C1895+June!C1895+July!C1895+August!C1895+September!C1895+October!C1895+November!C1895+December!C1895</f>
        <v>0</v>
      </c>
      <c r="D1895" s="4">
        <f>January!D1895+February!D1895+March!D1895+April!D1895+May!D1895+June!D1895+July!D1895+August!D1895+September!D1895+October!D1895+November!D1895+December!D1895</f>
        <v>0</v>
      </c>
      <c r="E1895" s="4">
        <f>January!E1895+February!E1895+March!E1895+April!E1895+May!E1895+June!E1895+July!E1895+August!E1895+September!E1895+October!E1895+November!E1895+December!E1895</f>
        <v>0</v>
      </c>
      <c r="F1895" s="4">
        <f>January!F1895+February!F1895+March!F1895+April!F1895+May!F1895+June!F1895+July!F1895+August!F1895+September!F1895+October!F1895+November!F1895+December!F1895</f>
        <v>0</v>
      </c>
      <c r="G1895" s="4">
        <f>January!G1895+February!G1895+March!G1895+April!G1895+May!G1895+June!G1895+July!G1895+August!G1895+September!G1895+October!G1895+November!G1895+December!G1895</f>
        <v>0</v>
      </c>
    </row>
    <row r="1896" spans="1:7" ht="30" customHeight="1" x14ac:dyDescent="0.25">
      <c r="A1896" s="19" t="s">
        <v>94</v>
      </c>
      <c r="B1896" s="11" t="s">
        <v>30</v>
      </c>
      <c r="C1896" s="3">
        <f>January!C1896+February!C1896+March!C1896+April!C1896+May!C1896+June!C1896+July!C1896+August!C1896+September!C1896+October!C1896+November!C1896+December!C1896</f>
        <v>0</v>
      </c>
      <c r="D1896" s="3">
        <f>January!D1896+February!D1896+March!D1896+April!D1896+May!D1896+June!D1896+July!D1896+August!D1896+September!D1896+October!D1896+November!D1896+December!D1896</f>
        <v>0</v>
      </c>
      <c r="E1896" s="3">
        <f>January!E1896+February!E1896+March!E1896+April!E1896+May!E1896+June!E1896+July!E1896+August!E1896+September!E1896+October!E1896+November!E1896+December!E1896</f>
        <v>0</v>
      </c>
      <c r="F1896" s="3">
        <f>January!F1896+February!F1896+March!F1896+April!F1896+May!F1896+June!F1896+July!F1896+August!F1896+September!F1896+October!F1896+November!F1896+December!F1896</f>
        <v>0</v>
      </c>
      <c r="G1896" s="3">
        <f>January!G1896+February!G1896+March!G1896+April!G1896+May!G1896+June!G1896+July!G1896+August!G1896+September!G1896+October!G1896+November!G1896+December!G1896</f>
        <v>0</v>
      </c>
    </row>
    <row r="1897" spans="1:7" ht="30" customHeight="1" x14ac:dyDescent="0.25">
      <c r="A1897" s="20" t="s">
        <v>94</v>
      </c>
      <c r="B1897" s="12" t="s">
        <v>31</v>
      </c>
      <c r="C1897" s="4">
        <f>January!C1897+February!C1897+March!C1897+April!C1897+May!C1897+June!C1897+July!C1897+August!C1897+September!C1897+October!C1897+November!C1897+December!C1897</f>
        <v>0</v>
      </c>
      <c r="D1897" s="4">
        <f>January!D1897+February!D1897+March!D1897+April!D1897+May!D1897+June!D1897+July!D1897+August!D1897+September!D1897+October!D1897+November!D1897+December!D1897</f>
        <v>0</v>
      </c>
      <c r="E1897" s="4">
        <f>January!E1897+February!E1897+March!E1897+April!E1897+May!E1897+June!E1897+July!E1897+August!E1897+September!E1897+October!E1897+November!E1897+December!E1897</f>
        <v>0</v>
      </c>
      <c r="F1897" s="4">
        <f>January!F1897+February!F1897+March!F1897+April!F1897+May!F1897+June!F1897+July!F1897+August!F1897+September!F1897+October!F1897+November!F1897+December!F1897</f>
        <v>0</v>
      </c>
      <c r="G1897" s="4">
        <f>January!G1897+February!G1897+March!G1897+April!G1897+May!G1897+June!G1897+July!G1897+August!G1897+September!G1897+October!G1897+November!G1897+December!G1897</f>
        <v>0</v>
      </c>
    </row>
    <row r="1898" spans="1:7" ht="30" customHeight="1" x14ac:dyDescent="0.25">
      <c r="A1898" s="19" t="s">
        <v>94</v>
      </c>
      <c r="B1898" s="11" t="s">
        <v>32</v>
      </c>
      <c r="C1898" s="3">
        <f>January!C1898+February!C1898+March!C1898+April!C1898+May!C1898+June!C1898+July!C1898+August!C1898+September!C1898+October!C1898+November!C1898+December!C1898</f>
        <v>0</v>
      </c>
      <c r="D1898" s="3">
        <f>January!D1898+February!D1898+March!D1898+April!D1898+May!D1898+June!D1898+July!D1898+August!D1898+September!D1898+October!D1898+November!D1898+December!D1898</f>
        <v>0</v>
      </c>
      <c r="E1898" s="3">
        <f>January!E1898+February!E1898+March!E1898+April!E1898+May!E1898+June!E1898+July!E1898+August!E1898+September!E1898+October!E1898+November!E1898+December!E1898</f>
        <v>0</v>
      </c>
      <c r="F1898" s="3">
        <f>January!F1898+February!F1898+March!F1898+April!F1898+May!F1898+June!F1898+July!F1898+August!F1898+September!F1898+October!F1898+November!F1898+December!F1898</f>
        <v>0</v>
      </c>
      <c r="G1898" s="3">
        <f>January!G1898+February!G1898+March!G1898+April!G1898+May!G1898+June!G1898+July!G1898+August!G1898+September!G1898+October!G1898+November!G1898+December!G1898</f>
        <v>0</v>
      </c>
    </row>
    <row r="1899" spans="1:7" ht="30" customHeight="1" x14ac:dyDescent="0.25">
      <c r="A1899" s="20" t="s">
        <v>94</v>
      </c>
      <c r="B1899" s="12" t="s">
        <v>33</v>
      </c>
      <c r="C1899" s="4">
        <f>January!C1899+February!C1899+March!C1899+April!C1899+May!C1899+June!C1899+July!C1899+August!C1899+September!C1899+October!C1899+November!C1899+December!C1899</f>
        <v>8</v>
      </c>
      <c r="D1899" s="4">
        <f>January!D1899+February!D1899+March!D1899+April!D1899+May!D1899+June!D1899+July!D1899+August!D1899+September!D1899+October!D1899+November!D1899+December!D1899</f>
        <v>2</v>
      </c>
      <c r="E1899" s="4">
        <f>January!E1899+February!E1899+March!E1899+April!E1899+May!E1899+June!E1899+July!E1899+August!E1899+September!E1899+October!E1899+November!E1899+December!E1899</f>
        <v>2</v>
      </c>
      <c r="F1899" s="4">
        <f>January!F1899+February!F1899+March!F1899+April!F1899+May!F1899+June!F1899+July!F1899+August!F1899+September!F1899+October!F1899+November!F1899+December!F1899</f>
        <v>4</v>
      </c>
      <c r="G1899" s="4">
        <f>January!G1899+February!G1899+March!G1899+April!G1899+May!G1899+June!G1899+July!G1899+August!G1899+September!G1899+October!G1899+November!G1899+December!G1899</f>
        <v>0</v>
      </c>
    </row>
    <row r="1900" spans="1:7" ht="30" customHeight="1" x14ac:dyDescent="0.25">
      <c r="A1900" s="19" t="s">
        <v>94</v>
      </c>
      <c r="B1900" s="11" t="s">
        <v>34</v>
      </c>
      <c r="C1900" s="3">
        <f>January!C1900+February!C1900+March!C1900+April!C1900+May!C1900+June!C1900+July!C1900+August!C1900+September!C1900+October!C1900+November!C1900+December!C1900</f>
        <v>0</v>
      </c>
      <c r="D1900" s="3">
        <f>January!D1900+February!D1900+March!D1900+April!D1900+May!D1900+June!D1900+July!D1900+August!D1900+September!D1900+October!D1900+November!D1900+December!D1900</f>
        <v>0</v>
      </c>
      <c r="E1900" s="3">
        <f>January!E1900+February!E1900+March!E1900+April!E1900+May!E1900+June!E1900+July!E1900+August!E1900+September!E1900+October!E1900+November!E1900+December!E1900</f>
        <v>0</v>
      </c>
      <c r="F1900" s="3">
        <f>January!F1900+February!F1900+March!F1900+April!F1900+May!F1900+June!F1900+July!F1900+August!F1900+September!F1900+October!F1900+November!F1900+December!F1900</f>
        <v>0</v>
      </c>
      <c r="G1900" s="3">
        <f>January!G1900+February!G1900+March!G1900+April!G1900+May!G1900+June!G1900+July!G1900+August!G1900+September!G1900+October!G1900+November!G1900+December!G1900</f>
        <v>0</v>
      </c>
    </row>
    <row r="1901" spans="1:7" ht="30" customHeight="1" x14ac:dyDescent="0.25">
      <c r="A1901" s="20" t="s">
        <v>94</v>
      </c>
      <c r="B1901" s="12" t="s">
        <v>35</v>
      </c>
      <c r="C1901" s="4">
        <f>January!C1901+February!C1901+March!C1901+April!C1901+May!C1901+June!C1901+July!C1901+August!C1901+September!C1901+October!C1901+November!C1901+December!C1901</f>
        <v>348</v>
      </c>
      <c r="D1901" s="4">
        <f>January!D1901+February!D1901+March!D1901+April!D1901+May!D1901+June!D1901+July!D1901+August!D1901+September!D1901+October!D1901+November!D1901+December!D1901</f>
        <v>237</v>
      </c>
      <c r="E1901" s="4">
        <f>January!E1901+February!E1901+March!E1901+April!E1901+May!E1901+June!E1901+July!E1901+August!E1901+September!E1901+October!E1901+November!E1901+December!E1901</f>
        <v>35</v>
      </c>
      <c r="F1901" s="4">
        <f>January!F1901+February!F1901+March!F1901+April!F1901+May!F1901+June!F1901+July!F1901+August!F1901+September!F1901+October!F1901+November!F1901+December!F1901</f>
        <v>76</v>
      </c>
      <c r="G1901" s="4">
        <f>January!G1901+February!G1901+March!G1901+April!G1901+May!G1901+June!G1901+July!G1901+August!G1901+September!G1901+October!G1901+November!G1901+December!G1901</f>
        <v>0</v>
      </c>
    </row>
    <row r="1902" spans="1:7" ht="30" customHeight="1" x14ac:dyDescent="0.25">
      <c r="A1902" s="19" t="s">
        <v>94</v>
      </c>
      <c r="B1902" s="11" t="s">
        <v>36</v>
      </c>
      <c r="C1902" s="3">
        <f>January!C1902+February!C1902+March!C1902+April!C1902+May!C1902+June!C1902+July!C1902+August!C1902+September!C1902+October!C1902+November!C1902+December!C1902</f>
        <v>220</v>
      </c>
      <c r="D1902" s="3">
        <f>January!D1902+February!D1902+March!D1902+April!D1902+May!D1902+June!D1902+July!D1902+August!D1902+September!D1902+October!D1902+November!D1902+December!D1902</f>
        <v>164</v>
      </c>
      <c r="E1902" s="3">
        <f>January!E1902+February!E1902+March!E1902+April!E1902+May!E1902+June!E1902+July!E1902+August!E1902+September!E1902+October!E1902+November!E1902+December!E1902</f>
        <v>27</v>
      </c>
      <c r="F1902" s="3">
        <f>January!F1902+February!F1902+March!F1902+April!F1902+May!F1902+June!F1902+July!F1902+August!F1902+September!F1902+October!F1902+November!F1902+December!F1902</f>
        <v>29</v>
      </c>
      <c r="G1902" s="3">
        <f>January!G1902+February!G1902+March!G1902+April!G1902+May!G1902+June!G1902+July!G1902+August!G1902+September!G1902+October!G1902+November!G1902+December!G1902</f>
        <v>0</v>
      </c>
    </row>
    <row r="1903" spans="1:7" ht="30" customHeight="1" x14ac:dyDescent="0.25">
      <c r="A1903" s="20" t="s">
        <v>94</v>
      </c>
      <c r="B1903" s="12" t="s">
        <v>37</v>
      </c>
      <c r="C1903" s="4">
        <f>January!C1903+February!C1903+March!C1903+April!C1903+May!C1903+June!C1903+July!C1903+August!C1903+September!C1903+October!C1903+November!C1903+December!C1903</f>
        <v>0</v>
      </c>
      <c r="D1903" s="4">
        <f>January!D1903+February!D1903+March!D1903+April!D1903+May!D1903+June!D1903+July!D1903+August!D1903+September!D1903+October!D1903+November!D1903+December!D1903</f>
        <v>0</v>
      </c>
      <c r="E1903" s="4">
        <f>January!E1903+February!E1903+March!E1903+April!E1903+May!E1903+June!E1903+July!E1903+August!E1903+September!E1903+October!E1903+November!E1903+December!E1903</f>
        <v>0</v>
      </c>
      <c r="F1903" s="4">
        <f>January!F1903+February!F1903+March!F1903+April!F1903+May!F1903+June!F1903+July!F1903+August!F1903+September!F1903+October!F1903+November!F1903+December!F1903</f>
        <v>0</v>
      </c>
      <c r="G1903" s="4">
        <f>January!G1903+February!G1903+March!G1903+April!G1903+May!G1903+June!G1903+July!G1903+August!G1903+September!G1903+October!G1903+November!G1903+December!G1903</f>
        <v>0</v>
      </c>
    </row>
    <row r="1904" spans="1:7" ht="30" customHeight="1" x14ac:dyDescent="0.25">
      <c r="A1904" s="19" t="s">
        <v>94</v>
      </c>
      <c r="B1904" s="11" t="s">
        <v>38</v>
      </c>
      <c r="C1904" s="3">
        <f>January!C1904+February!C1904+March!C1904+April!C1904+May!C1904+June!C1904+July!C1904+August!C1904+September!C1904+October!C1904+November!C1904+December!C1904</f>
        <v>547</v>
      </c>
      <c r="D1904" s="3">
        <f>January!D1904+February!D1904+March!D1904+April!D1904+May!D1904+June!D1904+July!D1904+August!D1904+September!D1904+October!D1904+November!D1904+December!D1904</f>
        <v>489</v>
      </c>
      <c r="E1904" s="3">
        <f>January!E1904+February!E1904+March!E1904+April!E1904+May!E1904+June!E1904+July!E1904+August!E1904+September!E1904+October!E1904+November!E1904+December!E1904</f>
        <v>8</v>
      </c>
      <c r="F1904" s="3">
        <f>January!F1904+February!F1904+March!F1904+April!F1904+May!F1904+June!F1904+July!F1904+August!F1904+September!F1904+October!F1904+November!F1904+December!F1904</f>
        <v>50</v>
      </c>
      <c r="G1904" s="3">
        <f>January!G1904+February!G1904+March!G1904+April!G1904+May!G1904+June!G1904+July!G1904+August!G1904+September!G1904+October!G1904+November!G1904+December!G1904</f>
        <v>0</v>
      </c>
    </row>
    <row r="1905" spans="1:7" ht="30" customHeight="1" x14ac:dyDescent="0.25">
      <c r="A1905" s="20" t="s">
        <v>94</v>
      </c>
      <c r="B1905" s="12" t="s">
        <v>39</v>
      </c>
      <c r="C1905" s="4">
        <f>January!C1905+February!C1905+March!C1905+April!C1905+May!C1905+June!C1905+July!C1905+August!C1905+September!C1905+October!C1905+November!C1905+December!C1905</f>
        <v>0</v>
      </c>
      <c r="D1905" s="4">
        <f>January!D1905+February!D1905+March!D1905+April!D1905+May!D1905+June!D1905+July!D1905+August!D1905+September!D1905+October!D1905+November!D1905+December!D1905</f>
        <v>0</v>
      </c>
      <c r="E1905" s="4">
        <f>January!E1905+February!E1905+March!E1905+April!E1905+May!E1905+June!E1905+July!E1905+August!E1905+September!E1905+October!E1905+November!E1905+December!E1905</f>
        <v>0</v>
      </c>
      <c r="F1905" s="4">
        <f>January!F1905+February!F1905+March!F1905+April!F1905+May!F1905+June!F1905+July!F1905+August!F1905+September!F1905+October!F1905+November!F1905+December!F1905</f>
        <v>0</v>
      </c>
      <c r="G1905" s="4">
        <f>January!G1905+February!G1905+March!G1905+April!G1905+May!G1905+June!G1905+July!G1905+August!G1905+September!G1905+October!G1905+November!G1905+December!G1905</f>
        <v>0</v>
      </c>
    </row>
    <row r="1906" spans="1:7" ht="30" customHeight="1" x14ac:dyDescent="0.25">
      <c r="A1906" s="19" t="s">
        <v>94</v>
      </c>
      <c r="B1906" s="11" t="s">
        <v>40</v>
      </c>
      <c r="C1906" s="3">
        <f>January!C1906+February!C1906+March!C1906+April!C1906+May!C1906+June!C1906+July!C1906+August!C1906+September!C1906+October!C1906+November!C1906+December!C1906</f>
        <v>0</v>
      </c>
      <c r="D1906" s="3">
        <f>January!D1906+February!D1906+March!D1906+April!D1906+May!D1906+June!D1906+July!D1906+August!D1906+September!D1906+October!D1906+November!D1906+December!D1906</f>
        <v>0</v>
      </c>
      <c r="E1906" s="3">
        <f>January!E1906+February!E1906+March!E1906+April!E1906+May!E1906+June!E1906+July!E1906+August!E1906+September!E1906+October!E1906+November!E1906+December!E1906</f>
        <v>0</v>
      </c>
      <c r="F1906" s="3">
        <f>January!F1906+February!F1906+March!F1906+April!F1906+May!F1906+June!F1906+July!F1906+August!F1906+September!F1906+October!F1906+November!F1906+December!F1906</f>
        <v>0</v>
      </c>
      <c r="G1906" s="3">
        <f>January!G1906+February!G1906+March!G1906+April!G1906+May!G1906+June!G1906+July!G1906+August!G1906+September!G1906+October!G1906+November!G1906+December!G1906</f>
        <v>0</v>
      </c>
    </row>
    <row r="1907" spans="1:7" ht="30" customHeight="1" x14ac:dyDescent="0.25">
      <c r="A1907" s="20" t="s">
        <v>94</v>
      </c>
      <c r="B1907" s="12" t="s">
        <v>41</v>
      </c>
      <c r="C1907" s="4">
        <f>January!C1907+February!C1907+March!C1907+April!C1907+May!C1907+June!C1907+July!C1907+August!C1907+September!C1907+October!C1907+November!C1907+December!C1907</f>
        <v>0</v>
      </c>
      <c r="D1907" s="4">
        <f>January!D1907+February!D1907+March!D1907+April!D1907+May!D1907+June!D1907+July!D1907+August!D1907+September!D1907+October!D1907+November!D1907+December!D1907</f>
        <v>0</v>
      </c>
      <c r="E1907" s="4">
        <f>January!E1907+February!E1907+March!E1907+April!E1907+May!E1907+June!E1907+July!E1907+August!E1907+September!E1907+October!E1907+November!E1907+December!E1907</f>
        <v>0</v>
      </c>
      <c r="F1907" s="4">
        <f>January!F1907+February!F1907+March!F1907+April!F1907+May!F1907+June!F1907+July!F1907+August!F1907+September!F1907+October!F1907+November!F1907+December!F1907</f>
        <v>0</v>
      </c>
      <c r="G1907" s="4">
        <f>January!G1907+February!G1907+March!G1907+April!G1907+May!G1907+June!G1907+July!G1907+August!G1907+September!G1907+October!G1907+November!G1907+December!G1907</f>
        <v>0</v>
      </c>
    </row>
    <row r="1908" spans="1:7" ht="30" customHeight="1" x14ac:dyDescent="0.25">
      <c r="A1908" s="19" t="s">
        <v>94</v>
      </c>
      <c r="B1908" s="11" t="s">
        <v>42</v>
      </c>
      <c r="C1908" s="3">
        <f>January!C1908+February!C1908+March!C1908+April!C1908+May!C1908+June!C1908+July!C1908+August!C1908+September!C1908+October!C1908+November!C1908+December!C1908</f>
        <v>0</v>
      </c>
      <c r="D1908" s="3">
        <f>January!D1908+February!D1908+March!D1908+April!D1908+May!D1908+June!D1908+July!D1908+August!D1908+September!D1908+October!D1908+November!D1908+December!D1908</f>
        <v>0</v>
      </c>
      <c r="E1908" s="3">
        <f>January!E1908+February!E1908+March!E1908+April!E1908+May!E1908+June!E1908+July!E1908+August!E1908+September!E1908+October!E1908+November!E1908+December!E1908</f>
        <v>0</v>
      </c>
      <c r="F1908" s="3">
        <f>January!F1908+February!F1908+March!F1908+April!F1908+May!F1908+June!F1908+July!F1908+August!F1908+September!F1908+October!F1908+November!F1908+December!F1908</f>
        <v>0</v>
      </c>
      <c r="G1908" s="3">
        <f>January!G1908+February!G1908+March!G1908+April!G1908+May!G1908+June!G1908+July!G1908+August!G1908+September!G1908+October!G1908+November!G1908+December!G1908</f>
        <v>0</v>
      </c>
    </row>
    <row r="1909" spans="1:7" ht="30" customHeight="1" x14ac:dyDescent="0.25">
      <c r="A1909" s="20" t="s">
        <v>94</v>
      </c>
      <c r="B1909" s="12" t="s">
        <v>43</v>
      </c>
      <c r="C1909" s="4">
        <f>January!C1909+February!C1909+March!C1909+April!C1909+May!C1909+June!C1909+July!C1909+August!C1909+September!C1909+October!C1909+November!C1909+December!C1909</f>
        <v>0</v>
      </c>
      <c r="D1909" s="4">
        <f>January!D1909+February!D1909+March!D1909+April!D1909+May!D1909+June!D1909+July!D1909+August!D1909+September!D1909+October!D1909+November!D1909+December!D1909</f>
        <v>0</v>
      </c>
      <c r="E1909" s="4">
        <f>January!E1909+February!E1909+March!E1909+April!E1909+May!E1909+June!E1909+July!E1909+August!E1909+September!E1909+October!E1909+November!E1909+December!E1909</f>
        <v>0</v>
      </c>
      <c r="F1909" s="4">
        <f>January!F1909+February!F1909+March!F1909+April!F1909+May!F1909+June!F1909+July!F1909+August!F1909+September!F1909+October!F1909+November!F1909+December!F1909</f>
        <v>0</v>
      </c>
      <c r="G1909" s="4">
        <f>January!G1909+February!G1909+March!G1909+April!G1909+May!G1909+June!G1909+July!G1909+August!G1909+September!G1909+October!G1909+November!G1909+December!G1909</f>
        <v>0</v>
      </c>
    </row>
    <row r="1910" spans="1:7" ht="30" customHeight="1" x14ac:dyDescent="0.25">
      <c r="A1910" s="19" t="s">
        <v>94</v>
      </c>
      <c r="B1910" s="11" t="s">
        <v>44</v>
      </c>
      <c r="C1910" s="3">
        <f>January!C1910+February!C1910+March!C1910+April!C1910+May!C1910+June!C1910+July!C1910+August!C1910+September!C1910+October!C1910+November!C1910+December!C1910</f>
        <v>0</v>
      </c>
      <c r="D1910" s="3">
        <f>January!D1910+February!D1910+March!D1910+April!D1910+May!D1910+June!D1910+July!D1910+August!D1910+September!D1910+October!D1910+November!D1910+December!D1910</f>
        <v>0</v>
      </c>
      <c r="E1910" s="3">
        <f>January!E1910+February!E1910+March!E1910+April!E1910+May!E1910+June!E1910+July!E1910+August!E1910+September!E1910+October!E1910+November!E1910+December!E1910</f>
        <v>0</v>
      </c>
      <c r="F1910" s="3">
        <f>January!F1910+February!F1910+March!F1910+April!F1910+May!F1910+June!F1910+July!F1910+August!F1910+September!F1910+October!F1910+November!F1910+December!F1910</f>
        <v>0</v>
      </c>
      <c r="G1910" s="3">
        <f>January!G1910+February!G1910+March!G1910+April!G1910+May!G1910+June!G1910+July!G1910+August!G1910+September!G1910+October!G1910+November!G1910+December!G1910</f>
        <v>0</v>
      </c>
    </row>
    <row r="1911" spans="1:7" ht="30" customHeight="1" x14ac:dyDescent="0.25">
      <c r="A1911" s="20" t="s">
        <v>94</v>
      </c>
      <c r="B1911" s="12" t="s">
        <v>45</v>
      </c>
      <c r="C1911" s="4">
        <f>January!C1911+February!C1911+March!C1911+April!C1911+May!C1911+June!C1911+July!C1911+August!C1911+September!C1911+October!C1911+November!C1911+December!C1911</f>
        <v>1848</v>
      </c>
      <c r="D1911" s="4">
        <f>January!D1911+February!D1911+March!D1911+April!D1911+May!D1911+June!D1911+July!D1911+August!D1911+September!D1911+October!D1911+November!D1911+December!D1911</f>
        <v>563</v>
      </c>
      <c r="E1911" s="4">
        <f>January!E1911+February!E1911+March!E1911+April!E1911+May!E1911+June!E1911+July!E1911+August!E1911+September!E1911+October!E1911+November!E1911+December!E1911</f>
        <v>132</v>
      </c>
      <c r="F1911" s="4">
        <f>January!F1911+February!F1911+March!F1911+April!F1911+May!F1911+June!F1911+July!F1911+August!F1911+September!F1911+October!F1911+November!F1911+December!F1911</f>
        <v>1153</v>
      </c>
      <c r="G1911" s="4">
        <f>January!G1911+February!G1911+March!G1911+April!G1911+May!G1911+June!G1911+July!G1911+August!G1911+September!G1911+October!G1911+November!G1911+December!G1911</f>
        <v>0</v>
      </c>
    </row>
    <row r="1912" spans="1:7" ht="30" customHeight="1" x14ac:dyDescent="0.25">
      <c r="A1912" s="19" t="s">
        <v>94</v>
      </c>
      <c r="B1912" s="11" t="s">
        <v>46</v>
      </c>
      <c r="C1912" s="3">
        <f>January!C1912+February!C1912+March!C1912+April!C1912+May!C1912+June!C1912+July!C1912+August!C1912+September!C1912+October!C1912+November!C1912+December!C1912</f>
        <v>0</v>
      </c>
      <c r="D1912" s="3">
        <f>January!D1912+February!D1912+March!D1912+April!D1912+May!D1912+June!D1912+July!D1912+August!D1912+September!D1912+October!D1912+November!D1912+December!D1912</f>
        <v>0</v>
      </c>
      <c r="E1912" s="3">
        <f>January!E1912+February!E1912+March!E1912+April!E1912+May!E1912+June!E1912+July!E1912+August!E1912+September!E1912+October!E1912+November!E1912+December!E1912</f>
        <v>0</v>
      </c>
      <c r="F1912" s="3">
        <f>January!F1912+February!F1912+March!F1912+April!F1912+May!F1912+June!F1912+July!F1912+August!F1912+September!F1912+October!F1912+November!F1912+December!F1912</f>
        <v>0</v>
      </c>
      <c r="G1912" s="3">
        <f>January!G1912+February!G1912+March!G1912+April!G1912+May!G1912+June!G1912+July!G1912+August!G1912+September!G1912+October!G1912+November!G1912+December!G1912</f>
        <v>0</v>
      </c>
    </row>
    <row r="1913" spans="1:7" ht="30" customHeight="1" x14ac:dyDescent="0.25">
      <c r="A1913" s="21" t="s">
        <v>95</v>
      </c>
      <c r="B1913" s="13" t="s">
        <v>8</v>
      </c>
      <c r="C1913" s="5">
        <f>January!C1913+February!C1913+March!C1913+April!C1913+May!C1913+June!C1913+July!C1913+August!C1913+September!C1913+October!C1913+November!C1913+December!C1913</f>
        <v>6463</v>
      </c>
      <c r="D1913" s="5">
        <f>January!D1913+February!D1913+March!D1913+April!D1913+May!D1913+June!D1913+July!D1913+August!D1913+September!D1913+October!D1913+November!D1913+December!D1913</f>
        <v>3167</v>
      </c>
      <c r="E1913" s="5">
        <f>January!E1913+February!E1913+March!E1913+April!E1913+May!E1913+June!E1913+July!E1913+August!E1913+September!E1913+October!E1913+November!E1913+December!E1913</f>
        <v>119</v>
      </c>
      <c r="F1913" s="5">
        <f>January!F1913+February!F1913+March!F1913+April!F1913+May!F1913+June!F1913+July!F1913+August!F1913+September!F1913+October!F1913+November!F1913+December!F1913</f>
        <v>3175</v>
      </c>
      <c r="G1913" s="5">
        <f>January!G1913+February!G1913+March!G1913+April!G1913+May!G1913+June!G1913+July!G1913+August!G1913+September!G1913+October!G1913+November!G1913+December!G1913</f>
        <v>2</v>
      </c>
    </row>
    <row r="1914" spans="1:7" ht="30" customHeight="1" x14ac:dyDescent="0.25">
      <c r="A1914" s="22" t="s">
        <v>95</v>
      </c>
      <c r="B1914" s="14" t="s">
        <v>9</v>
      </c>
      <c r="C1914" s="6">
        <f>January!C1914+February!C1914+March!C1914+April!C1914+May!C1914+June!C1914+July!C1914+August!C1914+September!C1914+October!C1914+November!C1914+December!C1914</f>
        <v>0</v>
      </c>
      <c r="D1914" s="6">
        <f>January!D1914+February!D1914+March!D1914+April!D1914+May!D1914+June!D1914+July!D1914+August!D1914+September!D1914+October!D1914+November!D1914+December!D1914</f>
        <v>0</v>
      </c>
      <c r="E1914" s="6">
        <f>January!E1914+February!E1914+March!E1914+April!E1914+May!E1914+June!E1914+July!E1914+August!E1914+September!E1914+October!E1914+November!E1914+December!E1914</f>
        <v>0</v>
      </c>
      <c r="F1914" s="6">
        <f>January!F1914+February!F1914+March!F1914+April!F1914+May!F1914+June!F1914+July!F1914+August!F1914+September!F1914+October!F1914+November!F1914+December!F1914</f>
        <v>0</v>
      </c>
      <c r="G1914" s="6">
        <f>January!G1914+February!G1914+March!G1914+April!G1914+May!G1914+June!G1914+July!G1914+August!G1914+September!G1914+October!G1914+November!G1914+December!G1914</f>
        <v>0</v>
      </c>
    </row>
    <row r="1915" spans="1:7" ht="30" customHeight="1" x14ac:dyDescent="0.25">
      <c r="A1915" s="21" t="s">
        <v>95</v>
      </c>
      <c r="B1915" s="13" t="s">
        <v>10</v>
      </c>
      <c r="C1915" s="5">
        <f>January!C1915+February!C1915+March!C1915+April!C1915+May!C1915+June!C1915+July!C1915+August!C1915+September!C1915+October!C1915+November!C1915+December!C1915</f>
        <v>0</v>
      </c>
      <c r="D1915" s="5">
        <f>January!D1915+February!D1915+March!D1915+April!D1915+May!D1915+June!D1915+July!D1915+August!D1915+September!D1915+October!D1915+November!D1915+December!D1915</f>
        <v>0</v>
      </c>
      <c r="E1915" s="5">
        <f>January!E1915+February!E1915+March!E1915+April!E1915+May!E1915+June!E1915+July!E1915+August!E1915+September!E1915+October!E1915+November!E1915+December!E1915</f>
        <v>0</v>
      </c>
      <c r="F1915" s="5">
        <f>January!F1915+February!F1915+March!F1915+April!F1915+May!F1915+June!F1915+July!F1915+August!F1915+September!F1915+October!F1915+November!F1915+December!F1915</f>
        <v>0</v>
      </c>
      <c r="G1915" s="5">
        <f>January!G1915+February!G1915+March!G1915+April!G1915+May!G1915+June!G1915+July!G1915+August!G1915+September!G1915+October!G1915+November!G1915+December!G1915</f>
        <v>0</v>
      </c>
    </row>
    <row r="1916" spans="1:7" ht="30" customHeight="1" x14ac:dyDescent="0.25">
      <c r="A1916" s="22" t="s">
        <v>95</v>
      </c>
      <c r="B1916" s="14" t="s">
        <v>11</v>
      </c>
      <c r="C1916" s="6">
        <f>January!C1916+February!C1916+March!C1916+April!C1916+May!C1916+June!C1916+July!C1916+August!C1916+September!C1916+October!C1916+November!C1916+December!C1916</f>
        <v>0</v>
      </c>
      <c r="D1916" s="6">
        <f>January!D1916+February!D1916+March!D1916+April!D1916+May!D1916+June!D1916+July!D1916+August!D1916+September!D1916+October!D1916+November!D1916+December!D1916</f>
        <v>0</v>
      </c>
      <c r="E1916" s="6">
        <f>January!E1916+February!E1916+March!E1916+April!E1916+May!E1916+June!E1916+July!E1916+August!E1916+September!E1916+October!E1916+November!E1916+December!E1916</f>
        <v>0</v>
      </c>
      <c r="F1916" s="6">
        <f>January!F1916+February!F1916+March!F1916+April!F1916+May!F1916+June!F1916+July!F1916+August!F1916+September!F1916+October!F1916+November!F1916+December!F1916</f>
        <v>0</v>
      </c>
      <c r="G1916" s="6">
        <f>January!G1916+February!G1916+March!G1916+April!G1916+May!G1916+June!G1916+July!G1916+August!G1916+September!G1916+October!G1916+November!G1916+December!G1916</f>
        <v>0</v>
      </c>
    </row>
    <row r="1917" spans="1:7" ht="30" customHeight="1" x14ac:dyDescent="0.25">
      <c r="A1917" s="21" t="s">
        <v>95</v>
      </c>
      <c r="B1917" s="13" t="s">
        <v>12</v>
      </c>
      <c r="C1917" s="5">
        <f>January!C1917+February!C1917+March!C1917+April!C1917+May!C1917+June!C1917+July!C1917+August!C1917+September!C1917+October!C1917+November!C1917+December!C1917</f>
        <v>0</v>
      </c>
      <c r="D1917" s="5">
        <f>January!D1917+February!D1917+March!D1917+April!D1917+May!D1917+June!D1917+July!D1917+August!D1917+September!D1917+October!D1917+November!D1917+December!D1917</f>
        <v>0</v>
      </c>
      <c r="E1917" s="5">
        <f>January!E1917+February!E1917+March!E1917+April!E1917+May!E1917+June!E1917+July!E1917+August!E1917+September!E1917+October!E1917+November!E1917+December!E1917</f>
        <v>0</v>
      </c>
      <c r="F1917" s="5">
        <f>January!F1917+February!F1917+March!F1917+April!F1917+May!F1917+June!F1917+July!F1917+August!F1917+September!F1917+October!F1917+November!F1917+December!F1917</f>
        <v>0</v>
      </c>
      <c r="G1917" s="5">
        <f>January!G1917+February!G1917+March!G1917+April!G1917+May!G1917+June!G1917+July!G1917+August!G1917+September!G1917+October!G1917+November!G1917+December!G1917</f>
        <v>0</v>
      </c>
    </row>
    <row r="1918" spans="1:7" ht="30" customHeight="1" x14ac:dyDescent="0.25">
      <c r="A1918" s="22" t="s">
        <v>95</v>
      </c>
      <c r="B1918" s="14" t="s">
        <v>13</v>
      </c>
      <c r="C1918" s="6">
        <f>January!C1918+February!C1918+March!C1918+April!C1918+May!C1918+June!C1918+July!C1918+August!C1918+September!C1918+October!C1918+November!C1918+December!C1918</f>
        <v>0</v>
      </c>
      <c r="D1918" s="6">
        <f>January!D1918+February!D1918+March!D1918+April!D1918+May!D1918+June!D1918+July!D1918+August!D1918+September!D1918+October!D1918+November!D1918+December!D1918</f>
        <v>0</v>
      </c>
      <c r="E1918" s="6">
        <f>January!E1918+February!E1918+March!E1918+April!E1918+May!E1918+June!E1918+July!E1918+August!E1918+September!E1918+October!E1918+November!E1918+December!E1918</f>
        <v>0</v>
      </c>
      <c r="F1918" s="6">
        <f>January!F1918+February!F1918+March!F1918+April!F1918+May!F1918+June!F1918+July!F1918+August!F1918+September!F1918+October!F1918+November!F1918+December!F1918</f>
        <v>0</v>
      </c>
      <c r="G1918" s="6">
        <f>January!G1918+February!G1918+March!G1918+April!G1918+May!G1918+June!G1918+July!G1918+August!G1918+September!G1918+October!G1918+November!G1918+December!G1918</f>
        <v>0</v>
      </c>
    </row>
    <row r="1919" spans="1:7" ht="30" customHeight="1" x14ac:dyDescent="0.25">
      <c r="A1919" s="21" t="s">
        <v>95</v>
      </c>
      <c r="B1919" s="13" t="s">
        <v>14</v>
      </c>
      <c r="C1919" s="5">
        <f>January!C1919+February!C1919+March!C1919+April!C1919+May!C1919+June!C1919+July!C1919+August!C1919+September!C1919+October!C1919+November!C1919+December!C1919</f>
        <v>109</v>
      </c>
      <c r="D1919" s="5">
        <f>January!D1919+February!D1919+March!D1919+April!D1919+May!D1919+June!D1919+July!D1919+August!D1919+September!D1919+October!D1919+November!D1919+December!D1919</f>
        <v>42</v>
      </c>
      <c r="E1919" s="5">
        <f>January!E1919+February!E1919+March!E1919+April!E1919+May!E1919+June!E1919+July!E1919+August!E1919+September!E1919+October!E1919+November!E1919+December!E1919</f>
        <v>1</v>
      </c>
      <c r="F1919" s="5">
        <f>January!F1919+February!F1919+March!F1919+April!F1919+May!F1919+June!F1919+July!F1919+August!F1919+September!F1919+October!F1919+November!F1919+December!F1919</f>
        <v>66</v>
      </c>
      <c r="G1919" s="5">
        <f>January!G1919+February!G1919+March!G1919+April!G1919+May!G1919+June!G1919+July!G1919+August!G1919+September!G1919+October!G1919+November!G1919+December!G1919</f>
        <v>0</v>
      </c>
    </row>
    <row r="1920" spans="1:7" ht="30" customHeight="1" x14ac:dyDescent="0.25">
      <c r="A1920" s="22" t="s">
        <v>95</v>
      </c>
      <c r="B1920" s="14" t="s">
        <v>15</v>
      </c>
      <c r="C1920" s="6">
        <f>January!C1920+February!C1920+March!C1920+April!C1920+May!C1920+June!C1920+July!C1920+August!C1920+September!C1920+October!C1920+November!C1920+December!C1920</f>
        <v>0</v>
      </c>
      <c r="D1920" s="6">
        <f>January!D1920+February!D1920+March!D1920+April!D1920+May!D1920+June!D1920+July!D1920+August!D1920+September!D1920+October!D1920+November!D1920+December!D1920</f>
        <v>0</v>
      </c>
      <c r="E1920" s="6">
        <f>January!E1920+February!E1920+March!E1920+April!E1920+May!E1920+June!E1920+July!E1920+August!E1920+September!E1920+October!E1920+November!E1920+December!E1920</f>
        <v>0</v>
      </c>
      <c r="F1920" s="6">
        <f>January!F1920+February!F1920+March!F1920+April!F1920+May!F1920+June!F1920+July!F1920+August!F1920+September!F1920+October!F1920+November!F1920+December!F1920</f>
        <v>0</v>
      </c>
      <c r="G1920" s="6">
        <f>January!G1920+February!G1920+March!G1920+April!G1920+May!G1920+June!G1920+July!G1920+August!G1920+September!G1920+October!G1920+November!G1920+December!G1920</f>
        <v>0</v>
      </c>
    </row>
    <row r="1921" spans="1:7" ht="30" customHeight="1" x14ac:dyDescent="0.25">
      <c r="A1921" s="21" t="s">
        <v>95</v>
      </c>
      <c r="B1921" s="13" t="s">
        <v>16</v>
      </c>
      <c r="C1921" s="5">
        <f>January!C1921+February!C1921+March!C1921+April!C1921+May!C1921+June!C1921+July!C1921+August!C1921+September!C1921+October!C1921+November!C1921+December!C1921</f>
        <v>0</v>
      </c>
      <c r="D1921" s="5">
        <f>January!D1921+February!D1921+March!D1921+April!D1921+May!D1921+June!D1921+July!D1921+August!D1921+September!D1921+October!D1921+November!D1921+December!D1921</f>
        <v>0</v>
      </c>
      <c r="E1921" s="5">
        <f>January!E1921+February!E1921+March!E1921+April!E1921+May!E1921+June!E1921+July!E1921+August!E1921+September!E1921+October!E1921+November!E1921+December!E1921</f>
        <v>0</v>
      </c>
      <c r="F1921" s="5">
        <f>January!F1921+February!F1921+March!F1921+April!F1921+May!F1921+June!F1921+July!F1921+August!F1921+September!F1921+October!F1921+November!F1921+December!F1921</f>
        <v>0</v>
      </c>
      <c r="G1921" s="5">
        <f>January!G1921+February!G1921+March!G1921+April!G1921+May!G1921+June!G1921+July!G1921+August!G1921+September!G1921+October!G1921+November!G1921+December!G1921</f>
        <v>0</v>
      </c>
    </row>
    <row r="1922" spans="1:7" ht="30" customHeight="1" x14ac:dyDescent="0.25">
      <c r="A1922" s="22" t="s">
        <v>95</v>
      </c>
      <c r="B1922" s="14" t="s">
        <v>17</v>
      </c>
      <c r="C1922" s="6">
        <f>January!C1922+February!C1922+March!C1922+April!C1922+May!C1922+June!C1922+July!C1922+August!C1922+September!C1922+October!C1922+November!C1922+December!C1922</f>
        <v>0</v>
      </c>
      <c r="D1922" s="6">
        <f>January!D1922+February!D1922+March!D1922+April!D1922+May!D1922+June!D1922+July!D1922+August!D1922+September!D1922+October!D1922+November!D1922+December!D1922</f>
        <v>0</v>
      </c>
      <c r="E1922" s="6">
        <f>January!E1922+February!E1922+March!E1922+April!E1922+May!E1922+June!E1922+July!E1922+August!E1922+September!E1922+October!E1922+November!E1922+December!E1922</f>
        <v>0</v>
      </c>
      <c r="F1922" s="6">
        <f>January!F1922+February!F1922+March!F1922+April!F1922+May!F1922+June!F1922+July!F1922+August!F1922+September!F1922+October!F1922+November!F1922+December!F1922</f>
        <v>0</v>
      </c>
      <c r="G1922" s="6">
        <f>January!G1922+February!G1922+March!G1922+April!G1922+May!G1922+June!G1922+July!G1922+August!G1922+September!G1922+October!G1922+November!G1922+December!G1922</f>
        <v>0</v>
      </c>
    </row>
    <row r="1923" spans="1:7" ht="30" customHeight="1" x14ac:dyDescent="0.25">
      <c r="A1923" s="21" t="s">
        <v>95</v>
      </c>
      <c r="B1923" s="13" t="s">
        <v>18</v>
      </c>
      <c r="C1923" s="5">
        <f>January!C1923+February!C1923+March!C1923+April!C1923+May!C1923+June!C1923+July!C1923+August!C1923+September!C1923+October!C1923+November!C1923+December!C1923</f>
        <v>0</v>
      </c>
      <c r="D1923" s="5">
        <f>January!D1923+February!D1923+March!D1923+April!D1923+May!D1923+June!D1923+July!D1923+August!D1923+September!D1923+October!D1923+November!D1923+December!D1923</f>
        <v>0</v>
      </c>
      <c r="E1923" s="5">
        <f>January!E1923+February!E1923+March!E1923+April!E1923+May!E1923+June!E1923+July!E1923+August!E1923+September!E1923+October!E1923+November!E1923+December!E1923</f>
        <v>0</v>
      </c>
      <c r="F1923" s="5">
        <f>January!F1923+February!F1923+March!F1923+April!F1923+May!F1923+June!F1923+July!F1923+August!F1923+September!F1923+October!F1923+November!F1923+December!F1923</f>
        <v>0</v>
      </c>
      <c r="G1923" s="5">
        <f>January!G1923+February!G1923+March!G1923+April!G1923+May!G1923+June!G1923+July!G1923+August!G1923+September!G1923+October!G1923+November!G1923+December!G1923</f>
        <v>0</v>
      </c>
    </row>
    <row r="1924" spans="1:7" ht="30" customHeight="1" x14ac:dyDescent="0.25">
      <c r="A1924" s="22" t="s">
        <v>95</v>
      </c>
      <c r="B1924" s="14" t="s">
        <v>19</v>
      </c>
      <c r="C1924" s="6">
        <f>January!C1924+February!C1924+March!C1924+April!C1924+May!C1924+June!C1924+July!C1924+August!C1924+September!C1924+October!C1924+November!C1924+December!C1924</f>
        <v>0</v>
      </c>
      <c r="D1924" s="6">
        <f>January!D1924+February!D1924+March!D1924+April!D1924+May!D1924+June!D1924+July!D1924+August!D1924+September!D1924+October!D1924+November!D1924+December!D1924</f>
        <v>0</v>
      </c>
      <c r="E1924" s="6">
        <f>January!E1924+February!E1924+March!E1924+April!E1924+May!E1924+June!E1924+July!E1924+August!E1924+September!E1924+October!E1924+November!E1924+December!E1924</f>
        <v>0</v>
      </c>
      <c r="F1924" s="6">
        <f>January!F1924+February!F1924+March!F1924+April!F1924+May!F1924+June!F1924+July!F1924+August!F1924+September!F1924+October!F1924+November!F1924+December!F1924</f>
        <v>0</v>
      </c>
      <c r="G1924" s="6">
        <f>January!G1924+February!G1924+March!G1924+April!G1924+May!G1924+June!G1924+July!G1924+August!G1924+September!G1924+October!G1924+November!G1924+December!G1924</f>
        <v>0</v>
      </c>
    </row>
    <row r="1925" spans="1:7" ht="30" customHeight="1" x14ac:dyDescent="0.25">
      <c r="A1925" s="21" t="s">
        <v>95</v>
      </c>
      <c r="B1925" s="13" t="s">
        <v>20</v>
      </c>
      <c r="C1925" s="5">
        <f>January!C1925+February!C1925+March!C1925+April!C1925+May!C1925+June!C1925+July!C1925+August!C1925+September!C1925+October!C1925+November!C1925+December!C1925</f>
        <v>0</v>
      </c>
      <c r="D1925" s="5">
        <f>January!D1925+February!D1925+March!D1925+April!D1925+May!D1925+June!D1925+July!D1925+August!D1925+September!D1925+October!D1925+November!D1925+December!D1925</f>
        <v>0</v>
      </c>
      <c r="E1925" s="5">
        <f>January!E1925+February!E1925+March!E1925+April!E1925+May!E1925+June!E1925+July!E1925+August!E1925+September!E1925+October!E1925+November!E1925+December!E1925</f>
        <v>0</v>
      </c>
      <c r="F1925" s="5">
        <f>January!F1925+February!F1925+March!F1925+April!F1925+May!F1925+June!F1925+July!F1925+August!F1925+September!F1925+October!F1925+November!F1925+December!F1925</f>
        <v>0</v>
      </c>
      <c r="G1925" s="5">
        <f>January!G1925+February!G1925+March!G1925+April!G1925+May!G1925+June!G1925+July!G1925+August!G1925+September!G1925+October!G1925+November!G1925+December!G1925</f>
        <v>0</v>
      </c>
    </row>
    <row r="1926" spans="1:7" ht="30" customHeight="1" x14ac:dyDescent="0.25">
      <c r="A1926" s="22" t="s">
        <v>95</v>
      </c>
      <c r="B1926" s="14" t="s">
        <v>21</v>
      </c>
      <c r="C1926" s="6">
        <f>January!C1926+February!C1926+March!C1926+April!C1926+May!C1926+June!C1926+July!C1926+August!C1926+September!C1926+October!C1926+November!C1926+December!C1926</f>
        <v>0</v>
      </c>
      <c r="D1926" s="6">
        <f>January!D1926+February!D1926+March!D1926+April!D1926+May!D1926+June!D1926+July!D1926+August!D1926+September!D1926+October!D1926+November!D1926+December!D1926</f>
        <v>0</v>
      </c>
      <c r="E1926" s="6">
        <f>January!E1926+February!E1926+March!E1926+April!E1926+May!E1926+June!E1926+July!E1926+August!E1926+September!E1926+October!E1926+November!E1926+December!E1926</f>
        <v>0</v>
      </c>
      <c r="F1926" s="6">
        <f>January!F1926+February!F1926+March!F1926+April!F1926+May!F1926+June!F1926+July!F1926+August!F1926+September!F1926+October!F1926+November!F1926+December!F1926</f>
        <v>0</v>
      </c>
      <c r="G1926" s="6">
        <f>January!G1926+February!G1926+March!G1926+April!G1926+May!G1926+June!G1926+July!G1926+August!G1926+September!G1926+October!G1926+November!G1926+December!G1926</f>
        <v>0</v>
      </c>
    </row>
    <row r="1927" spans="1:7" ht="30" customHeight="1" x14ac:dyDescent="0.25">
      <c r="A1927" s="21" t="s">
        <v>95</v>
      </c>
      <c r="B1927" s="13" t="s">
        <v>22</v>
      </c>
      <c r="C1927" s="5">
        <f>January!C1927+February!C1927+March!C1927+April!C1927+May!C1927+June!C1927+July!C1927+August!C1927+September!C1927+October!C1927+November!C1927+December!C1927</f>
        <v>9</v>
      </c>
      <c r="D1927" s="5">
        <f>January!D1927+February!D1927+March!D1927+April!D1927+May!D1927+June!D1927+July!D1927+August!D1927+September!D1927+October!D1927+November!D1927+December!D1927</f>
        <v>3</v>
      </c>
      <c r="E1927" s="5">
        <f>January!E1927+February!E1927+March!E1927+April!E1927+May!E1927+June!E1927+July!E1927+August!E1927+September!E1927+October!E1927+November!E1927+December!E1927</f>
        <v>0</v>
      </c>
      <c r="F1927" s="5">
        <f>January!F1927+February!F1927+March!F1927+April!F1927+May!F1927+June!F1927+July!F1927+August!F1927+September!F1927+October!F1927+November!F1927+December!F1927</f>
        <v>6</v>
      </c>
      <c r="G1927" s="5">
        <f>January!G1927+February!G1927+March!G1927+April!G1927+May!G1927+June!G1927+July!G1927+August!G1927+September!G1927+October!G1927+November!G1927+December!G1927</f>
        <v>0</v>
      </c>
    </row>
    <row r="1928" spans="1:7" ht="30" customHeight="1" x14ac:dyDescent="0.25">
      <c r="A1928" s="22" t="s">
        <v>95</v>
      </c>
      <c r="B1928" s="14" t="s">
        <v>23</v>
      </c>
      <c r="C1928" s="6">
        <f>January!C1928+February!C1928+March!C1928+April!C1928+May!C1928+June!C1928+July!C1928+August!C1928+September!C1928+October!C1928+November!C1928+December!C1928</f>
        <v>0</v>
      </c>
      <c r="D1928" s="6">
        <f>January!D1928+February!D1928+March!D1928+April!D1928+May!D1928+June!D1928+July!D1928+August!D1928+September!D1928+October!D1928+November!D1928+December!D1928</f>
        <v>0</v>
      </c>
      <c r="E1928" s="6">
        <f>January!E1928+February!E1928+March!E1928+April!E1928+May!E1928+June!E1928+July!E1928+August!E1928+September!E1928+October!E1928+November!E1928+December!E1928</f>
        <v>0</v>
      </c>
      <c r="F1928" s="6">
        <f>January!F1928+February!F1928+March!F1928+April!F1928+May!F1928+June!F1928+July!F1928+August!F1928+September!F1928+October!F1928+November!F1928+December!F1928</f>
        <v>0</v>
      </c>
      <c r="G1928" s="6">
        <f>January!G1928+February!G1928+March!G1928+April!G1928+May!G1928+June!G1928+July!G1928+August!G1928+September!G1928+October!G1928+November!G1928+December!G1928</f>
        <v>0</v>
      </c>
    </row>
    <row r="1929" spans="1:7" ht="30" customHeight="1" x14ac:dyDescent="0.25">
      <c r="A1929" s="21" t="s">
        <v>95</v>
      </c>
      <c r="B1929" s="13" t="s">
        <v>24</v>
      </c>
      <c r="C1929" s="5">
        <f>January!C1929+February!C1929+March!C1929+April!C1929+May!C1929+June!C1929+July!C1929+August!C1929+September!C1929+October!C1929+November!C1929+December!C1929</f>
        <v>0</v>
      </c>
      <c r="D1929" s="5">
        <f>January!D1929+February!D1929+March!D1929+April!D1929+May!D1929+June!D1929+July!D1929+August!D1929+September!D1929+October!D1929+November!D1929+December!D1929</f>
        <v>0</v>
      </c>
      <c r="E1929" s="5">
        <f>January!E1929+February!E1929+March!E1929+April!E1929+May!E1929+June!E1929+July!E1929+August!E1929+September!E1929+October!E1929+November!E1929+December!E1929</f>
        <v>0</v>
      </c>
      <c r="F1929" s="5">
        <f>January!F1929+February!F1929+March!F1929+April!F1929+May!F1929+June!F1929+July!F1929+August!F1929+September!F1929+October!F1929+November!F1929+December!F1929</f>
        <v>0</v>
      </c>
      <c r="G1929" s="5">
        <f>January!G1929+February!G1929+March!G1929+April!G1929+May!G1929+June!G1929+July!G1929+August!G1929+September!G1929+October!G1929+November!G1929+December!G1929</f>
        <v>0</v>
      </c>
    </row>
    <row r="1930" spans="1:7" ht="30" customHeight="1" x14ac:dyDescent="0.25">
      <c r="A1930" s="22" t="s">
        <v>95</v>
      </c>
      <c r="B1930" s="14" t="s">
        <v>25</v>
      </c>
      <c r="C1930" s="6">
        <f>January!C1930+February!C1930+March!C1930+April!C1930+May!C1930+June!C1930+July!C1930+August!C1930+September!C1930+October!C1930+November!C1930+December!C1930</f>
        <v>233</v>
      </c>
      <c r="D1930" s="6">
        <f>January!D1930+February!D1930+March!D1930+April!D1930+May!D1930+June!D1930+July!D1930+August!D1930+September!D1930+October!D1930+November!D1930+December!D1930</f>
        <v>48</v>
      </c>
      <c r="E1930" s="6">
        <f>January!E1930+February!E1930+March!E1930+April!E1930+May!E1930+June!E1930+July!E1930+August!E1930+September!E1930+October!E1930+November!E1930+December!E1930</f>
        <v>51</v>
      </c>
      <c r="F1930" s="6">
        <f>January!F1930+February!F1930+March!F1930+April!F1930+May!F1930+June!F1930+July!F1930+August!F1930+September!F1930+October!F1930+November!F1930+December!F1930</f>
        <v>134</v>
      </c>
      <c r="G1930" s="6">
        <f>January!G1930+February!G1930+March!G1930+April!G1930+May!G1930+June!G1930+July!G1930+August!G1930+September!G1930+October!G1930+November!G1930+December!G1930</f>
        <v>0</v>
      </c>
    </row>
    <row r="1931" spans="1:7" ht="30" customHeight="1" x14ac:dyDescent="0.25">
      <c r="A1931" s="21" t="s">
        <v>95</v>
      </c>
      <c r="B1931" s="13" t="s">
        <v>26</v>
      </c>
      <c r="C1931" s="5">
        <f>January!C1931+February!C1931+March!C1931+April!C1931+May!C1931+June!C1931+July!C1931+August!C1931+September!C1931+October!C1931+November!C1931+December!C1931</f>
        <v>0</v>
      </c>
      <c r="D1931" s="5">
        <f>January!D1931+February!D1931+March!D1931+April!D1931+May!D1931+June!D1931+July!D1931+August!D1931+September!D1931+October!D1931+November!D1931+December!D1931</f>
        <v>0</v>
      </c>
      <c r="E1931" s="5">
        <f>January!E1931+February!E1931+March!E1931+April!E1931+May!E1931+June!E1931+July!E1931+August!E1931+September!E1931+October!E1931+November!E1931+December!E1931</f>
        <v>0</v>
      </c>
      <c r="F1931" s="5">
        <f>January!F1931+February!F1931+March!F1931+April!F1931+May!F1931+June!F1931+July!F1931+August!F1931+September!F1931+October!F1931+November!F1931+December!F1931</f>
        <v>0</v>
      </c>
      <c r="G1931" s="5">
        <f>January!G1931+February!G1931+March!G1931+April!G1931+May!G1931+June!G1931+July!G1931+August!G1931+September!G1931+October!G1931+November!G1931+December!G1931</f>
        <v>0</v>
      </c>
    </row>
    <row r="1932" spans="1:7" ht="30" customHeight="1" x14ac:dyDescent="0.25">
      <c r="A1932" s="22" t="s">
        <v>95</v>
      </c>
      <c r="B1932" s="14" t="s">
        <v>27</v>
      </c>
      <c r="C1932" s="6">
        <f>January!C1932+February!C1932+March!C1932+April!C1932+May!C1932+June!C1932+July!C1932+August!C1932+September!C1932+October!C1932+November!C1932+December!C1932</f>
        <v>0</v>
      </c>
      <c r="D1932" s="6">
        <f>January!D1932+February!D1932+March!D1932+April!D1932+May!D1932+June!D1932+July!D1932+August!D1932+September!D1932+October!D1932+November!D1932+December!D1932</f>
        <v>0</v>
      </c>
      <c r="E1932" s="6">
        <f>January!E1932+February!E1932+March!E1932+April!E1932+May!E1932+June!E1932+July!E1932+August!E1932+September!E1932+October!E1932+November!E1932+December!E1932</f>
        <v>0</v>
      </c>
      <c r="F1932" s="6">
        <f>January!F1932+February!F1932+March!F1932+April!F1932+May!F1932+June!F1932+July!F1932+August!F1932+September!F1932+October!F1932+November!F1932+December!F1932</f>
        <v>0</v>
      </c>
      <c r="G1932" s="6">
        <f>January!G1932+February!G1932+March!G1932+April!G1932+May!G1932+June!G1932+July!G1932+August!G1932+September!G1932+October!G1932+November!G1932+December!G1932</f>
        <v>0</v>
      </c>
    </row>
    <row r="1933" spans="1:7" ht="30" customHeight="1" x14ac:dyDescent="0.25">
      <c r="A1933" s="21" t="s">
        <v>95</v>
      </c>
      <c r="B1933" s="13" t="s">
        <v>28</v>
      </c>
      <c r="C1933" s="5">
        <f>January!C1933+February!C1933+March!C1933+April!C1933+May!C1933+June!C1933+July!C1933+August!C1933+September!C1933+October!C1933+November!C1933+December!C1933</f>
        <v>0</v>
      </c>
      <c r="D1933" s="5">
        <f>January!D1933+February!D1933+March!D1933+April!D1933+May!D1933+June!D1933+July!D1933+August!D1933+September!D1933+October!D1933+November!D1933+December!D1933</f>
        <v>0</v>
      </c>
      <c r="E1933" s="5">
        <f>January!E1933+February!E1933+March!E1933+April!E1933+May!E1933+June!E1933+July!E1933+August!E1933+September!E1933+October!E1933+November!E1933+December!E1933</f>
        <v>0</v>
      </c>
      <c r="F1933" s="5">
        <f>January!F1933+February!F1933+March!F1933+April!F1933+May!F1933+June!F1933+July!F1933+August!F1933+September!F1933+October!F1933+November!F1933+December!F1933</f>
        <v>0</v>
      </c>
      <c r="G1933" s="5">
        <f>January!G1933+February!G1933+March!G1933+April!G1933+May!G1933+June!G1933+July!G1933+August!G1933+September!G1933+October!G1933+November!G1933+December!G1933</f>
        <v>0</v>
      </c>
    </row>
    <row r="1934" spans="1:7" ht="30" customHeight="1" x14ac:dyDescent="0.25">
      <c r="A1934" s="22" t="s">
        <v>95</v>
      </c>
      <c r="B1934" s="14" t="s">
        <v>29</v>
      </c>
      <c r="C1934" s="6">
        <f>January!C1934+February!C1934+March!C1934+April!C1934+May!C1934+June!C1934+July!C1934+August!C1934+September!C1934+October!C1934+November!C1934+December!C1934</f>
        <v>0</v>
      </c>
      <c r="D1934" s="6">
        <f>January!D1934+February!D1934+March!D1934+April!D1934+May!D1934+June!D1934+July!D1934+August!D1934+September!D1934+October!D1934+November!D1934+December!D1934</f>
        <v>0</v>
      </c>
      <c r="E1934" s="6">
        <f>January!E1934+February!E1934+March!E1934+April!E1934+May!E1934+June!E1934+July!E1934+August!E1934+September!E1934+October!E1934+November!E1934+December!E1934</f>
        <v>0</v>
      </c>
      <c r="F1934" s="6">
        <f>January!F1934+February!F1934+March!F1934+April!F1934+May!F1934+June!F1934+July!F1934+August!F1934+September!F1934+October!F1934+November!F1934+December!F1934</f>
        <v>0</v>
      </c>
      <c r="G1934" s="6">
        <f>January!G1934+February!G1934+March!G1934+April!G1934+May!G1934+June!G1934+July!G1934+August!G1934+September!G1934+October!G1934+November!G1934+December!G1934</f>
        <v>0</v>
      </c>
    </row>
    <row r="1935" spans="1:7" ht="30" customHeight="1" x14ac:dyDescent="0.25">
      <c r="A1935" s="21" t="s">
        <v>95</v>
      </c>
      <c r="B1935" s="13" t="s">
        <v>30</v>
      </c>
      <c r="C1935" s="5">
        <f>January!C1935+February!C1935+March!C1935+April!C1935+May!C1935+June!C1935+July!C1935+August!C1935+September!C1935+October!C1935+November!C1935+December!C1935</f>
        <v>0</v>
      </c>
      <c r="D1935" s="5">
        <f>January!D1935+February!D1935+March!D1935+April!D1935+May!D1935+June!D1935+July!D1935+August!D1935+September!D1935+October!D1935+November!D1935+December!D1935</f>
        <v>0</v>
      </c>
      <c r="E1935" s="5">
        <f>January!E1935+February!E1935+March!E1935+April!E1935+May!E1935+June!E1935+July!E1935+August!E1935+September!E1935+October!E1935+November!E1935+December!E1935</f>
        <v>0</v>
      </c>
      <c r="F1935" s="5">
        <f>January!F1935+February!F1935+March!F1935+April!F1935+May!F1935+June!F1935+July!F1935+August!F1935+September!F1935+October!F1935+November!F1935+December!F1935</f>
        <v>0</v>
      </c>
      <c r="G1935" s="5">
        <f>January!G1935+February!G1935+March!G1935+April!G1935+May!G1935+June!G1935+July!G1935+August!G1935+September!G1935+October!G1935+November!G1935+December!G1935</f>
        <v>0</v>
      </c>
    </row>
    <row r="1936" spans="1:7" ht="30" customHeight="1" x14ac:dyDescent="0.25">
      <c r="A1936" s="22" t="s">
        <v>95</v>
      </c>
      <c r="B1936" s="14" t="s">
        <v>31</v>
      </c>
      <c r="C1936" s="6">
        <f>January!C1936+February!C1936+March!C1936+April!C1936+May!C1936+June!C1936+July!C1936+August!C1936+September!C1936+October!C1936+November!C1936+December!C1936</f>
        <v>0</v>
      </c>
      <c r="D1936" s="6">
        <f>January!D1936+February!D1936+March!D1936+April!D1936+May!D1936+June!D1936+July!D1936+August!D1936+September!D1936+October!D1936+November!D1936+December!D1936</f>
        <v>0</v>
      </c>
      <c r="E1936" s="6">
        <f>January!E1936+February!E1936+March!E1936+April!E1936+May!E1936+June!E1936+July!E1936+August!E1936+September!E1936+October!E1936+November!E1936+December!E1936</f>
        <v>0</v>
      </c>
      <c r="F1936" s="6">
        <f>January!F1936+February!F1936+March!F1936+April!F1936+May!F1936+June!F1936+July!F1936+August!F1936+September!F1936+October!F1936+November!F1936+December!F1936</f>
        <v>0</v>
      </c>
      <c r="G1936" s="6">
        <f>January!G1936+February!G1936+March!G1936+April!G1936+May!G1936+June!G1936+July!G1936+August!G1936+September!G1936+October!G1936+November!G1936+December!G1936</f>
        <v>0</v>
      </c>
    </row>
    <row r="1937" spans="1:7" ht="30" customHeight="1" x14ac:dyDescent="0.25">
      <c r="A1937" s="21" t="s">
        <v>95</v>
      </c>
      <c r="B1937" s="13" t="s">
        <v>32</v>
      </c>
      <c r="C1937" s="5">
        <f>January!C1937+February!C1937+March!C1937+April!C1937+May!C1937+June!C1937+July!C1937+August!C1937+September!C1937+October!C1937+November!C1937+December!C1937</f>
        <v>0</v>
      </c>
      <c r="D1937" s="5">
        <f>January!D1937+February!D1937+March!D1937+April!D1937+May!D1937+June!D1937+July!D1937+August!D1937+September!D1937+October!D1937+November!D1937+December!D1937</f>
        <v>0</v>
      </c>
      <c r="E1937" s="5">
        <f>January!E1937+February!E1937+March!E1937+April!E1937+May!E1937+June!E1937+July!E1937+August!E1937+September!E1937+October!E1937+November!E1937+December!E1937</f>
        <v>0</v>
      </c>
      <c r="F1937" s="5">
        <f>January!F1937+February!F1937+March!F1937+April!F1937+May!F1937+June!F1937+July!F1937+August!F1937+September!F1937+October!F1937+November!F1937+December!F1937</f>
        <v>0</v>
      </c>
      <c r="G1937" s="5">
        <f>January!G1937+February!G1937+March!G1937+April!G1937+May!G1937+June!G1937+July!G1937+August!G1937+September!G1937+October!G1937+November!G1937+December!G1937</f>
        <v>0</v>
      </c>
    </row>
    <row r="1938" spans="1:7" ht="30" customHeight="1" x14ac:dyDescent="0.25">
      <c r="A1938" s="22" t="s">
        <v>95</v>
      </c>
      <c r="B1938" s="14" t="s">
        <v>33</v>
      </c>
      <c r="C1938" s="6">
        <f>January!C1938+February!C1938+March!C1938+April!C1938+May!C1938+June!C1938+July!C1938+August!C1938+September!C1938+October!C1938+November!C1938+December!C1938</f>
        <v>7</v>
      </c>
      <c r="D1938" s="6">
        <f>January!D1938+February!D1938+March!D1938+April!D1938+May!D1938+June!D1938+July!D1938+August!D1938+September!D1938+October!D1938+November!D1938+December!D1938</f>
        <v>1</v>
      </c>
      <c r="E1938" s="6">
        <f>January!E1938+February!E1938+March!E1938+April!E1938+May!E1938+June!E1938+July!E1938+August!E1938+September!E1938+October!E1938+November!E1938+December!E1938</f>
        <v>0</v>
      </c>
      <c r="F1938" s="6">
        <f>January!F1938+February!F1938+March!F1938+April!F1938+May!F1938+June!F1938+July!F1938+August!F1938+September!F1938+October!F1938+November!F1938+December!F1938</f>
        <v>6</v>
      </c>
      <c r="G1938" s="6">
        <f>January!G1938+February!G1938+March!G1938+April!G1938+May!G1938+June!G1938+July!G1938+August!G1938+September!G1938+October!G1938+November!G1938+December!G1938</f>
        <v>0</v>
      </c>
    </row>
    <row r="1939" spans="1:7" ht="30" customHeight="1" x14ac:dyDescent="0.25">
      <c r="A1939" s="21" t="s">
        <v>95</v>
      </c>
      <c r="B1939" s="13" t="s">
        <v>34</v>
      </c>
      <c r="C1939" s="5">
        <f>January!C1939+February!C1939+March!C1939+April!C1939+May!C1939+June!C1939+July!C1939+August!C1939+September!C1939+October!C1939+November!C1939+December!C1939</f>
        <v>0</v>
      </c>
      <c r="D1939" s="5">
        <f>January!D1939+February!D1939+March!D1939+April!D1939+May!D1939+June!D1939+July!D1939+August!D1939+September!D1939+October!D1939+November!D1939+December!D1939</f>
        <v>0</v>
      </c>
      <c r="E1939" s="5">
        <f>January!E1939+February!E1939+March!E1939+April!E1939+May!E1939+June!E1939+July!E1939+August!E1939+September!E1939+October!E1939+November!E1939+December!E1939</f>
        <v>0</v>
      </c>
      <c r="F1939" s="5">
        <f>January!F1939+February!F1939+March!F1939+April!F1939+May!F1939+June!F1939+July!F1939+August!F1939+September!F1939+October!F1939+November!F1939+December!F1939</f>
        <v>0</v>
      </c>
      <c r="G1939" s="5">
        <f>January!G1939+February!G1939+March!G1939+April!G1939+May!G1939+June!G1939+July!G1939+August!G1939+September!G1939+October!G1939+November!G1939+December!G1939</f>
        <v>0</v>
      </c>
    </row>
    <row r="1940" spans="1:7" ht="30" customHeight="1" x14ac:dyDescent="0.25">
      <c r="A1940" s="22" t="s">
        <v>95</v>
      </c>
      <c r="B1940" s="14" t="s">
        <v>35</v>
      </c>
      <c r="C1940" s="6">
        <f>January!C1940+February!C1940+March!C1940+April!C1940+May!C1940+June!C1940+July!C1940+August!C1940+September!C1940+October!C1940+November!C1940+December!C1940</f>
        <v>0</v>
      </c>
      <c r="D1940" s="6">
        <f>January!D1940+February!D1940+March!D1940+April!D1940+May!D1940+June!D1940+July!D1940+August!D1940+September!D1940+October!D1940+November!D1940+December!D1940</f>
        <v>0</v>
      </c>
      <c r="E1940" s="6">
        <f>January!E1940+February!E1940+March!E1940+April!E1940+May!E1940+June!E1940+July!E1940+August!E1940+September!E1940+October!E1940+November!E1940+December!E1940</f>
        <v>0</v>
      </c>
      <c r="F1940" s="6">
        <f>January!F1940+February!F1940+March!F1940+April!F1940+May!F1940+June!F1940+July!F1940+August!F1940+September!F1940+October!F1940+November!F1940+December!F1940</f>
        <v>0</v>
      </c>
      <c r="G1940" s="6">
        <f>January!G1940+February!G1940+March!G1940+April!G1940+May!G1940+June!G1940+July!G1940+August!G1940+September!G1940+October!G1940+November!G1940+December!G1940</f>
        <v>0</v>
      </c>
    </row>
    <row r="1941" spans="1:7" ht="30" customHeight="1" x14ac:dyDescent="0.25">
      <c r="A1941" s="21" t="s">
        <v>95</v>
      </c>
      <c r="B1941" s="13" t="s">
        <v>36</v>
      </c>
      <c r="C1941" s="5">
        <f>January!C1941+February!C1941+March!C1941+April!C1941+May!C1941+June!C1941+July!C1941+August!C1941+September!C1941+October!C1941+November!C1941+December!C1941</f>
        <v>20</v>
      </c>
      <c r="D1941" s="5">
        <f>January!D1941+February!D1941+March!D1941+April!D1941+May!D1941+June!D1941+July!D1941+August!D1941+September!D1941+October!D1941+November!D1941+December!D1941</f>
        <v>15</v>
      </c>
      <c r="E1941" s="5">
        <f>January!E1941+February!E1941+March!E1941+April!E1941+May!E1941+June!E1941+July!E1941+August!E1941+September!E1941+October!E1941+November!E1941+December!E1941</f>
        <v>2</v>
      </c>
      <c r="F1941" s="5">
        <f>January!F1941+February!F1941+March!F1941+April!F1941+May!F1941+June!F1941+July!F1941+August!F1941+September!F1941+October!F1941+November!F1941+December!F1941</f>
        <v>3</v>
      </c>
      <c r="G1941" s="5">
        <f>January!G1941+February!G1941+March!G1941+April!G1941+May!G1941+June!G1941+July!G1941+August!G1941+September!G1941+October!G1941+November!G1941+December!G1941</f>
        <v>0</v>
      </c>
    </row>
    <row r="1942" spans="1:7" ht="30" customHeight="1" x14ac:dyDescent="0.25">
      <c r="A1942" s="22" t="s">
        <v>95</v>
      </c>
      <c r="B1942" s="14" t="s">
        <v>37</v>
      </c>
      <c r="C1942" s="6">
        <f>January!C1942+February!C1942+March!C1942+April!C1942+May!C1942+June!C1942+July!C1942+August!C1942+September!C1942+October!C1942+November!C1942+December!C1942</f>
        <v>0</v>
      </c>
      <c r="D1942" s="6">
        <f>January!D1942+February!D1942+March!D1942+April!D1942+May!D1942+June!D1942+July!D1942+August!D1942+September!D1942+October!D1942+November!D1942+December!D1942</f>
        <v>0</v>
      </c>
      <c r="E1942" s="6">
        <f>January!E1942+February!E1942+March!E1942+April!E1942+May!E1942+June!E1942+July!E1942+August!E1942+September!E1942+October!E1942+November!E1942+December!E1942</f>
        <v>0</v>
      </c>
      <c r="F1942" s="6">
        <f>January!F1942+February!F1942+March!F1942+April!F1942+May!F1942+June!F1942+July!F1942+August!F1942+September!F1942+October!F1942+November!F1942+December!F1942</f>
        <v>0</v>
      </c>
      <c r="G1942" s="6">
        <f>January!G1942+February!G1942+March!G1942+April!G1942+May!G1942+June!G1942+July!G1942+August!G1942+September!G1942+October!G1942+November!G1942+December!G1942</f>
        <v>0</v>
      </c>
    </row>
    <row r="1943" spans="1:7" ht="30" customHeight="1" x14ac:dyDescent="0.25">
      <c r="A1943" s="21" t="s">
        <v>95</v>
      </c>
      <c r="B1943" s="13" t="s">
        <v>38</v>
      </c>
      <c r="C1943" s="5">
        <f>January!C1943+February!C1943+March!C1943+April!C1943+May!C1943+June!C1943+July!C1943+August!C1943+September!C1943+October!C1943+November!C1943+December!C1943</f>
        <v>430</v>
      </c>
      <c r="D1943" s="5">
        <f>January!D1943+February!D1943+March!D1943+April!D1943+May!D1943+June!D1943+July!D1943+August!D1943+September!D1943+October!D1943+November!D1943+December!D1943</f>
        <v>26</v>
      </c>
      <c r="E1943" s="5">
        <f>January!E1943+February!E1943+March!E1943+April!E1943+May!E1943+June!E1943+July!E1943+August!E1943+September!E1943+October!E1943+November!E1943+December!E1943</f>
        <v>3</v>
      </c>
      <c r="F1943" s="5">
        <f>January!F1943+February!F1943+March!F1943+April!F1943+May!F1943+June!F1943+July!F1943+August!F1943+September!F1943+October!F1943+November!F1943+December!F1943</f>
        <v>401</v>
      </c>
      <c r="G1943" s="5">
        <f>January!G1943+February!G1943+March!G1943+April!G1943+May!G1943+June!G1943+July!G1943+August!G1943+September!G1943+October!G1943+November!G1943+December!G1943</f>
        <v>0</v>
      </c>
    </row>
    <row r="1944" spans="1:7" ht="30" customHeight="1" x14ac:dyDescent="0.25">
      <c r="A1944" s="22" t="s">
        <v>95</v>
      </c>
      <c r="B1944" s="14" t="s">
        <v>39</v>
      </c>
      <c r="C1944" s="6">
        <f>January!C1944+February!C1944+March!C1944+April!C1944+May!C1944+June!C1944+July!C1944+August!C1944+September!C1944+October!C1944+November!C1944+December!C1944</f>
        <v>0</v>
      </c>
      <c r="D1944" s="6">
        <f>January!D1944+February!D1944+March!D1944+April!D1944+May!D1944+June!D1944+July!D1944+August!D1944+September!D1944+October!D1944+November!D1944+December!D1944</f>
        <v>0</v>
      </c>
      <c r="E1944" s="6">
        <f>January!E1944+February!E1944+March!E1944+April!E1944+May!E1944+June!E1944+July!E1944+August!E1944+September!E1944+October!E1944+November!E1944+December!E1944</f>
        <v>0</v>
      </c>
      <c r="F1944" s="6">
        <f>January!F1944+February!F1944+March!F1944+April!F1944+May!F1944+June!F1944+July!F1944+August!F1944+September!F1944+October!F1944+November!F1944+December!F1944</f>
        <v>0</v>
      </c>
      <c r="G1944" s="6">
        <f>January!G1944+February!G1944+March!G1944+April!G1944+May!G1944+June!G1944+July!G1944+August!G1944+September!G1944+October!G1944+November!G1944+December!G1944</f>
        <v>0</v>
      </c>
    </row>
    <row r="1945" spans="1:7" ht="30" customHeight="1" x14ac:dyDescent="0.25">
      <c r="A1945" s="21" t="s">
        <v>95</v>
      </c>
      <c r="B1945" s="13" t="s">
        <v>40</v>
      </c>
      <c r="C1945" s="5">
        <f>January!C1945+February!C1945+March!C1945+April!C1945+May!C1945+June!C1945+July!C1945+August!C1945+September!C1945+October!C1945+November!C1945+December!C1945</f>
        <v>0</v>
      </c>
      <c r="D1945" s="5">
        <f>January!D1945+February!D1945+March!D1945+April!D1945+May!D1945+June!D1945+July!D1945+August!D1945+September!D1945+October!D1945+November!D1945+December!D1945</f>
        <v>0</v>
      </c>
      <c r="E1945" s="5">
        <f>January!E1945+February!E1945+March!E1945+April!E1945+May!E1945+June!E1945+July!E1945+August!E1945+September!E1945+October!E1945+November!E1945+December!E1945</f>
        <v>0</v>
      </c>
      <c r="F1945" s="5">
        <f>January!F1945+February!F1945+March!F1945+April!F1945+May!F1945+June!F1945+July!F1945+August!F1945+September!F1945+October!F1945+November!F1945+December!F1945</f>
        <v>0</v>
      </c>
      <c r="G1945" s="5">
        <f>January!G1945+February!G1945+March!G1945+April!G1945+May!G1945+June!G1945+July!G1945+August!G1945+September!G1945+October!G1945+November!G1945+December!G1945</f>
        <v>0</v>
      </c>
    </row>
    <row r="1946" spans="1:7" ht="30" customHeight="1" x14ac:dyDescent="0.25">
      <c r="A1946" s="22" t="s">
        <v>95</v>
      </c>
      <c r="B1946" s="14" t="s">
        <v>41</v>
      </c>
      <c r="C1946" s="6">
        <f>January!C1946+February!C1946+March!C1946+April!C1946+May!C1946+June!C1946+July!C1946+August!C1946+September!C1946+October!C1946+November!C1946+December!C1946</f>
        <v>0</v>
      </c>
      <c r="D1946" s="6">
        <f>January!D1946+February!D1946+March!D1946+April!D1946+May!D1946+June!D1946+July!D1946+August!D1946+September!D1946+October!D1946+November!D1946+December!D1946</f>
        <v>0</v>
      </c>
      <c r="E1946" s="6">
        <f>January!E1946+February!E1946+March!E1946+April!E1946+May!E1946+June!E1946+July!E1946+August!E1946+September!E1946+October!E1946+November!E1946+December!E1946</f>
        <v>0</v>
      </c>
      <c r="F1946" s="6">
        <f>January!F1946+February!F1946+March!F1946+April!F1946+May!F1946+June!F1946+July!F1946+August!F1946+September!F1946+October!F1946+November!F1946+December!F1946</f>
        <v>0</v>
      </c>
      <c r="G1946" s="6">
        <f>January!G1946+February!G1946+March!G1946+April!G1946+May!G1946+June!G1946+July!G1946+August!G1946+September!G1946+October!G1946+November!G1946+December!G1946</f>
        <v>0</v>
      </c>
    </row>
    <row r="1947" spans="1:7" ht="30" customHeight="1" x14ac:dyDescent="0.25">
      <c r="A1947" s="21" t="s">
        <v>95</v>
      </c>
      <c r="B1947" s="13" t="s">
        <v>42</v>
      </c>
      <c r="C1947" s="5">
        <f>January!C1947+February!C1947+March!C1947+April!C1947+May!C1947+June!C1947+July!C1947+August!C1947+September!C1947+October!C1947+November!C1947+December!C1947</f>
        <v>0</v>
      </c>
      <c r="D1947" s="5">
        <f>January!D1947+February!D1947+March!D1947+April!D1947+May!D1947+June!D1947+July!D1947+August!D1947+September!D1947+October!D1947+November!D1947+December!D1947</f>
        <v>0</v>
      </c>
      <c r="E1947" s="5">
        <f>January!E1947+February!E1947+March!E1947+April!E1947+May!E1947+June!E1947+July!E1947+August!E1947+September!E1947+October!E1947+November!E1947+December!E1947</f>
        <v>0</v>
      </c>
      <c r="F1947" s="5">
        <f>January!F1947+February!F1947+March!F1947+April!F1947+May!F1947+June!F1947+July!F1947+August!F1947+September!F1947+October!F1947+November!F1947+December!F1947</f>
        <v>0</v>
      </c>
      <c r="G1947" s="5">
        <f>January!G1947+February!G1947+March!G1947+April!G1947+May!G1947+June!G1947+July!G1947+August!G1947+September!G1947+October!G1947+November!G1947+December!G1947</f>
        <v>0</v>
      </c>
    </row>
    <row r="1948" spans="1:7" ht="30" customHeight="1" x14ac:dyDescent="0.25">
      <c r="A1948" s="22" t="s">
        <v>95</v>
      </c>
      <c r="B1948" s="14" t="s">
        <v>43</v>
      </c>
      <c r="C1948" s="6">
        <f>January!C1948+February!C1948+March!C1948+April!C1948+May!C1948+June!C1948+July!C1948+August!C1948+September!C1948+October!C1948+November!C1948+December!C1948</f>
        <v>0</v>
      </c>
      <c r="D1948" s="6">
        <f>January!D1948+February!D1948+March!D1948+April!D1948+May!D1948+June!D1948+July!D1948+August!D1948+September!D1948+October!D1948+November!D1948+December!D1948</f>
        <v>0</v>
      </c>
      <c r="E1948" s="6">
        <f>January!E1948+February!E1948+March!E1948+April!E1948+May!E1948+June!E1948+July!E1948+August!E1948+September!E1948+October!E1948+November!E1948+December!E1948</f>
        <v>0</v>
      </c>
      <c r="F1948" s="6">
        <f>January!F1948+February!F1948+March!F1948+April!F1948+May!F1948+June!F1948+July!F1948+August!F1948+September!F1948+October!F1948+November!F1948+December!F1948</f>
        <v>0</v>
      </c>
      <c r="G1948" s="6">
        <f>January!G1948+February!G1948+March!G1948+April!G1948+May!G1948+June!G1948+July!G1948+August!G1948+September!G1948+October!G1948+November!G1948+December!G1948</f>
        <v>0</v>
      </c>
    </row>
    <row r="1949" spans="1:7" ht="30" customHeight="1" x14ac:dyDescent="0.25">
      <c r="A1949" s="21" t="s">
        <v>95</v>
      </c>
      <c r="B1949" s="13" t="s">
        <v>44</v>
      </c>
      <c r="C1949" s="5">
        <f>January!C1949+February!C1949+March!C1949+April!C1949+May!C1949+June!C1949+July!C1949+August!C1949+September!C1949+October!C1949+November!C1949+December!C1949</f>
        <v>0</v>
      </c>
      <c r="D1949" s="5">
        <f>January!D1949+February!D1949+March!D1949+April!D1949+May!D1949+June!D1949+July!D1949+August!D1949+September!D1949+October!D1949+November!D1949+December!D1949</f>
        <v>0</v>
      </c>
      <c r="E1949" s="5">
        <f>January!E1949+February!E1949+March!E1949+April!E1949+May!E1949+June!E1949+July!E1949+August!E1949+September!E1949+October!E1949+November!E1949+December!E1949</f>
        <v>0</v>
      </c>
      <c r="F1949" s="5">
        <f>January!F1949+February!F1949+March!F1949+April!F1949+May!F1949+June!F1949+July!F1949+August!F1949+September!F1949+October!F1949+November!F1949+December!F1949</f>
        <v>0</v>
      </c>
      <c r="G1949" s="5">
        <f>January!G1949+February!G1949+March!G1949+April!G1949+May!G1949+June!G1949+July!G1949+August!G1949+September!G1949+October!G1949+November!G1949+December!G1949</f>
        <v>0</v>
      </c>
    </row>
    <row r="1950" spans="1:7" ht="30" customHeight="1" x14ac:dyDescent="0.25">
      <c r="A1950" s="22" t="s">
        <v>95</v>
      </c>
      <c r="B1950" s="14" t="s">
        <v>45</v>
      </c>
      <c r="C1950" s="6">
        <f>January!C1950+February!C1950+March!C1950+April!C1950+May!C1950+June!C1950+July!C1950+August!C1950+September!C1950+October!C1950+November!C1950+December!C1950</f>
        <v>358</v>
      </c>
      <c r="D1950" s="6">
        <f>January!D1950+February!D1950+March!D1950+April!D1950+May!D1950+June!D1950+July!D1950+August!D1950+September!D1950+October!D1950+November!D1950+December!D1950</f>
        <v>334</v>
      </c>
      <c r="E1950" s="6">
        <f>January!E1950+February!E1950+March!E1950+April!E1950+May!E1950+June!E1950+July!E1950+August!E1950+September!E1950+October!E1950+November!E1950+December!E1950</f>
        <v>20</v>
      </c>
      <c r="F1950" s="6">
        <f>January!F1950+February!F1950+March!F1950+April!F1950+May!F1950+June!F1950+July!F1950+August!F1950+September!F1950+October!F1950+November!F1950+December!F1950</f>
        <v>4</v>
      </c>
      <c r="G1950" s="6">
        <f>January!G1950+February!G1950+March!G1950+April!G1950+May!G1950+June!G1950+July!G1950+August!G1950+September!G1950+October!G1950+November!G1950+December!G1950</f>
        <v>0</v>
      </c>
    </row>
    <row r="1951" spans="1:7" ht="30" customHeight="1" x14ac:dyDescent="0.25">
      <c r="A1951" s="21" t="s">
        <v>95</v>
      </c>
      <c r="B1951" s="13" t="s">
        <v>46</v>
      </c>
      <c r="C1951" s="5">
        <f>January!C1951+February!C1951+March!C1951+April!C1951+May!C1951+June!C1951+July!C1951+August!C1951+September!C1951+October!C1951+November!C1951+December!C1951</f>
        <v>0</v>
      </c>
      <c r="D1951" s="5">
        <f>January!D1951+February!D1951+March!D1951+April!D1951+May!D1951+June!D1951+July!D1951+August!D1951+September!D1951+October!D1951+November!D1951+December!D1951</f>
        <v>0</v>
      </c>
      <c r="E1951" s="5">
        <f>January!E1951+February!E1951+March!E1951+April!E1951+May!E1951+June!E1951+July!E1951+August!E1951+September!E1951+October!E1951+November!E1951+December!E1951</f>
        <v>0</v>
      </c>
      <c r="F1951" s="5">
        <f>January!F1951+February!F1951+March!F1951+April!F1951+May!F1951+June!F1951+July!F1951+August!F1951+September!F1951+October!F1951+November!F1951+December!F1951</f>
        <v>0</v>
      </c>
      <c r="G1951" s="5">
        <f>January!G1951+February!G1951+March!G1951+April!G1951+May!G1951+June!G1951+July!G1951+August!G1951+September!G1951+October!G1951+November!G1951+December!G1951</f>
        <v>0</v>
      </c>
    </row>
    <row r="1952" spans="1:7" ht="30" customHeight="1" x14ac:dyDescent="0.25">
      <c r="A1952" s="19" t="s">
        <v>96</v>
      </c>
      <c r="B1952" s="11" t="s">
        <v>8</v>
      </c>
      <c r="C1952" s="3">
        <f>January!C1952+February!C1952+March!C1952+April!C1952+May!C1952+June!C1952+July!C1952+August!C1952+September!C1952+October!C1952+November!C1952+December!C1952</f>
        <v>8338</v>
      </c>
      <c r="D1952" s="3">
        <f>January!D1952+February!D1952+March!D1952+April!D1952+May!D1952+June!D1952+July!D1952+August!D1952+September!D1952+October!D1952+November!D1952+December!D1952</f>
        <v>4332</v>
      </c>
      <c r="E1952" s="3">
        <f>January!E1952+February!E1952+March!E1952+April!E1952+May!E1952+June!E1952+July!E1952+August!E1952+September!E1952+October!E1952+November!E1952+December!E1952</f>
        <v>1351</v>
      </c>
      <c r="F1952" s="3">
        <f>January!F1952+February!F1952+March!F1952+April!F1952+May!F1952+June!F1952+July!F1952+August!F1952+September!F1952+October!F1952+November!F1952+December!F1952</f>
        <v>2655</v>
      </c>
      <c r="G1952" s="3">
        <f>January!G1952+February!G1952+March!G1952+April!G1952+May!G1952+June!G1952+July!G1952+August!G1952+September!G1952+October!G1952+November!G1952+December!G1952</f>
        <v>0</v>
      </c>
    </row>
    <row r="1953" spans="1:7" ht="30" customHeight="1" x14ac:dyDescent="0.25">
      <c r="A1953" s="20" t="s">
        <v>96</v>
      </c>
      <c r="B1953" s="12" t="s">
        <v>9</v>
      </c>
      <c r="C1953" s="4">
        <f>January!C1953+February!C1953+March!C1953+April!C1953+May!C1953+June!C1953+July!C1953+August!C1953+September!C1953+October!C1953+November!C1953+December!C1953</f>
        <v>0</v>
      </c>
      <c r="D1953" s="4">
        <f>January!D1953+February!D1953+March!D1953+April!D1953+May!D1953+June!D1953+July!D1953+August!D1953+September!D1953+October!D1953+November!D1953+December!D1953</f>
        <v>0</v>
      </c>
      <c r="E1953" s="4">
        <f>January!E1953+February!E1953+March!E1953+April!E1953+May!E1953+June!E1953+July!E1953+August!E1953+September!E1953+October!E1953+November!E1953+December!E1953</f>
        <v>0</v>
      </c>
      <c r="F1953" s="4">
        <f>January!F1953+February!F1953+March!F1953+April!F1953+May!F1953+June!F1953+July!F1953+August!F1953+September!F1953+October!F1953+November!F1953+December!F1953</f>
        <v>0</v>
      </c>
      <c r="G1953" s="4">
        <f>January!G1953+February!G1953+March!G1953+April!G1953+May!G1953+June!G1953+July!G1953+August!G1953+September!G1953+October!G1953+November!G1953+December!G1953</f>
        <v>0</v>
      </c>
    </row>
    <row r="1954" spans="1:7" ht="30" customHeight="1" x14ac:dyDescent="0.25">
      <c r="A1954" s="19" t="s">
        <v>96</v>
      </c>
      <c r="B1954" s="11" t="s">
        <v>10</v>
      </c>
      <c r="C1954" s="3">
        <f>January!C1954+February!C1954+March!C1954+April!C1954+May!C1954+June!C1954+July!C1954+August!C1954+September!C1954+October!C1954+November!C1954+December!C1954</f>
        <v>0</v>
      </c>
      <c r="D1954" s="3">
        <f>January!D1954+February!D1954+March!D1954+April!D1954+May!D1954+June!D1954+July!D1954+August!D1954+September!D1954+October!D1954+November!D1954+December!D1954</f>
        <v>0</v>
      </c>
      <c r="E1954" s="3">
        <f>January!E1954+February!E1954+March!E1954+April!E1954+May!E1954+June!E1954+July!E1954+August!E1954+September!E1954+October!E1954+November!E1954+December!E1954</f>
        <v>0</v>
      </c>
      <c r="F1954" s="3">
        <f>January!F1954+February!F1954+March!F1954+April!F1954+May!F1954+June!F1954+July!F1954+August!F1954+September!F1954+October!F1954+November!F1954+December!F1954</f>
        <v>0</v>
      </c>
      <c r="G1954" s="3">
        <f>January!G1954+February!G1954+March!G1954+April!G1954+May!G1954+June!G1954+July!G1954+August!G1954+September!G1954+October!G1954+November!G1954+December!G1954</f>
        <v>0</v>
      </c>
    </row>
    <row r="1955" spans="1:7" ht="30" customHeight="1" x14ac:dyDescent="0.25">
      <c r="A1955" s="20" t="s">
        <v>96</v>
      </c>
      <c r="B1955" s="12" t="s">
        <v>11</v>
      </c>
      <c r="C1955" s="4">
        <f>January!C1955+February!C1955+March!C1955+April!C1955+May!C1955+June!C1955+July!C1955+August!C1955+September!C1955+October!C1955+November!C1955+December!C1955</f>
        <v>0</v>
      </c>
      <c r="D1955" s="4">
        <f>January!D1955+February!D1955+March!D1955+April!D1955+May!D1955+June!D1955+July!D1955+August!D1955+September!D1955+October!D1955+November!D1955+December!D1955</f>
        <v>0</v>
      </c>
      <c r="E1955" s="4">
        <f>January!E1955+February!E1955+March!E1955+April!E1955+May!E1955+June!E1955+July!E1955+August!E1955+September!E1955+October!E1955+November!E1955+December!E1955</f>
        <v>0</v>
      </c>
      <c r="F1955" s="4">
        <f>January!F1955+February!F1955+March!F1955+April!F1955+May!F1955+June!F1955+July!F1955+August!F1955+September!F1955+October!F1955+November!F1955+December!F1955</f>
        <v>0</v>
      </c>
      <c r="G1955" s="4">
        <f>January!G1955+February!G1955+March!G1955+April!G1955+May!G1955+June!G1955+July!G1955+August!G1955+September!G1955+October!G1955+November!G1955+December!G1955</f>
        <v>0</v>
      </c>
    </row>
    <row r="1956" spans="1:7" ht="30" customHeight="1" x14ac:dyDescent="0.25">
      <c r="A1956" s="19" t="s">
        <v>96</v>
      </c>
      <c r="B1956" s="11" t="s">
        <v>12</v>
      </c>
      <c r="C1956" s="3">
        <f>January!C1956+February!C1956+March!C1956+April!C1956+May!C1956+June!C1956+July!C1956+August!C1956+September!C1956+October!C1956+November!C1956+December!C1956</f>
        <v>2</v>
      </c>
      <c r="D1956" s="3">
        <f>January!D1956+February!D1956+March!D1956+April!D1956+May!D1956+June!D1956+July!D1956+August!D1956+September!D1956+October!D1956+November!D1956+December!D1956</f>
        <v>2</v>
      </c>
      <c r="E1956" s="3">
        <f>January!E1956+February!E1956+March!E1956+April!E1956+May!E1956+June!E1956+July!E1956+August!E1956+September!E1956+October!E1956+November!E1956+December!E1956</f>
        <v>0</v>
      </c>
      <c r="F1956" s="3">
        <f>January!F1956+February!F1956+March!F1956+April!F1956+May!F1956+June!F1956+July!F1956+August!F1956+September!F1956+October!F1956+November!F1956+December!F1956</f>
        <v>0</v>
      </c>
      <c r="G1956" s="3">
        <f>January!G1956+February!G1956+March!G1956+April!G1956+May!G1956+June!G1956+July!G1956+August!G1956+September!G1956+October!G1956+November!G1956+December!G1956</f>
        <v>0</v>
      </c>
    </row>
    <row r="1957" spans="1:7" ht="30" customHeight="1" x14ac:dyDescent="0.25">
      <c r="A1957" s="20" t="s">
        <v>96</v>
      </c>
      <c r="B1957" s="12" t="s">
        <v>13</v>
      </c>
      <c r="C1957" s="4">
        <f>January!C1957+February!C1957+March!C1957+April!C1957+May!C1957+June!C1957+July!C1957+August!C1957+September!C1957+October!C1957+November!C1957+December!C1957</f>
        <v>0</v>
      </c>
      <c r="D1957" s="4">
        <f>January!D1957+February!D1957+March!D1957+April!D1957+May!D1957+June!D1957+July!D1957+August!D1957+September!D1957+October!D1957+November!D1957+December!D1957</f>
        <v>0</v>
      </c>
      <c r="E1957" s="4">
        <f>January!E1957+February!E1957+March!E1957+April!E1957+May!E1957+June!E1957+July!E1957+August!E1957+September!E1957+October!E1957+November!E1957+December!E1957</f>
        <v>0</v>
      </c>
      <c r="F1957" s="4">
        <f>January!F1957+February!F1957+March!F1957+April!F1957+May!F1957+June!F1957+July!F1957+August!F1957+September!F1957+October!F1957+November!F1957+December!F1957</f>
        <v>0</v>
      </c>
      <c r="G1957" s="4">
        <f>January!G1957+February!G1957+March!G1957+April!G1957+May!G1957+June!G1957+July!G1957+August!G1957+September!G1957+October!G1957+November!G1957+December!G1957</f>
        <v>0</v>
      </c>
    </row>
    <row r="1958" spans="1:7" ht="30" customHeight="1" x14ac:dyDescent="0.25">
      <c r="A1958" s="19" t="s">
        <v>96</v>
      </c>
      <c r="B1958" s="11" t="s">
        <v>14</v>
      </c>
      <c r="C1958" s="3">
        <f>January!C1958+February!C1958+March!C1958+April!C1958+May!C1958+June!C1958+July!C1958+August!C1958+September!C1958+October!C1958+November!C1958+December!C1958</f>
        <v>1871</v>
      </c>
      <c r="D1958" s="3">
        <f>January!D1958+February!D1958+March!D1958+April!D1958+May!D1958+June!D1958+July!D1958+August!D1958+September!D1958+October!D1958+November!D1958+December!D1958</f>
        <v>854</v>
      </c>
      <c r="E1958" s="3">
        <f>January!E1958+February!E1958+March!E1958+April!E1958+May!E1958+June!E1958+July!E1958+August!E1958+September!E1958+October!E1958+November!E1958+December!E1958</f>
        <v>450</v>
      </c>
      <c r="F1958" s="3">
        <f>January!F1958+February!F1958+March!F1958+April!F1958+May!F1958+June!F1958+July!F1958+August!F1958+September!F1958+October!F1958+November!F1958+December!F1958</f>
        <v>567</v>
      </c>
      <c r="G1958" s="3">
        <f>January!G1958+February!G1958+March!G1958+April!G1958+May!G1958+June!G1958+July!G1958+August!G1958+September!G1958+October!G1958+November!G1958+December!G1958</f>
        <v>0</v>
      </c>
    </row>
    <row r="1959" spans="1:7" ht="30" customHeight="1" x14ac:dyDescent="0.25">
      <c r="A1959" s="20" t="s">
        <v>96</v>
      </c>
      <c r="B1959" s="12" t="s">
        <v>15</v>
      </c>
      <c r="C1959" s="4">
        <f>January!C1959+February!C1959+March!C1959+April!C1959+May!C1959+June!C1959+July!C1959+August!C1959+September!C1959+October!C1959+November!C1959+December!C1959</f>
        <v>0</v>
      </c>
      <c r="D1959" s="4">
        <f>January!D1959+February!D1959+March!D1959+April!D1959+May!D1959+June!D1959+July!D1959+August!D1959+September!D1959+October!D1959+November!D1959+December!D1959</f>
        <v>0</v>
      </c>
      <c r="E1959" s="4">
        <f>January!E1959+February!E1959+March!E1959+April!E1959+May!E1959+June!E1959+July!E1959+August!E1959+September!E1959+October!E1959+November!E1959+December!E1959</f>
        <v>0</v>
      </c>
      <c r="F1959" s="4">
        <f>January!F1959+February!F1959+March!F1959+April!F1959+May!F1959+June!F1959+July!F1959+August!F1959+September!F1959+October!F1959+November!F1959+December!F1959</f>
        <v>0</v>
      </c>
      <c r="G1959" s="4">
        <f>January!G1959+February!G1959+March!G1959+April!G1959+May!G1959+June!G1959+July!G1959+August!G1959+September!G1959+October!G1959+November!G1959+December!G1959</f>
        <v>0</v>
      </c>
    </row>
    <row r="1960" spans="1:7" ht="30" customHeight="1" x14ac:dyDescent="0.25">
      <c r="A1960" s="19" t="s">
        <v>96</v>
      </c>
      <c r="B1960" s="11" t="s">
        <v>16</v>
      </c>
      <c r="C1960" s="3">
        <f>January!C1960+February!C1960+March!C1960+April!C1960+May!C1960+June!C1960+July!C1960+August!C1960+September!C1960+October!C1960+November!C1960+December!C1960</f>
        <v>0</v>
      </c>
      <c r="D1960" s="3">
        <f>January!D1960+February!D1960+March!D1960+April!D1960+May!D1960+June!D1960+July!D1960+August!D1960+September!D1960+October!D1960+November!D1960+December!D1960</f>
        <v>0</v>
      </c>
      <c r="E1960" s="3">
        <f>January!E1960+February!E1960+March!E1960+April!E1960+May!E1960+June!E1960+July!E1960+August!E1960+September!E1960+October!E1960+November!E1960+December!E1960</f>
        <v>0</v>
      </c>
      <c r="F1960" s="3">
        <f>January!F1960+February!F1960+March!F1960+April!F1960+May!F1960+June!F1960+July!F1960+August!F1960+September!F1960+October!F1960+November!F1960+December!F1960</f>
        <v>0</v>
      </c>
      <c r="G1960" s="3">
        <f>January!G1960+February!G1960+March!G1960+April!G1960+May!G1960+June!G1960+July!G1960+August!G1960+September!G1960+October!G1960+November!G1960+December!G1960</f>
        <v>0</v>
      </c>
    </row>
    <row r="1961" spans="1:7" ht="30" customHeight="1" x14ac:dyDescent="0.25">
      <c r="A1961" s="20" t="s">
        <v>96</v>
      </c>
      <c r="B1961" s="12" t="s">
        <v>17</v>
      </c>
      <c r="C1961" s="4">
        <f>January!C1961+February!C1961+March!C1961+April!C1961+May!C1961+June!C1961+July!C1961+August!C1961+September!C1961+October!C1961+November!C1961+December!C1961</f>
        <v>0</v>
      </c>
      <c r="D1961" s="4">
        <f>January!D1961+February!D1961+March!D1961+April!D1961+May!D1961+June!D1961+July!D1961+August!D1961+September!D1961+October!D1961+November!D1961+December!D1961</f>
        <v>0</v>
      </c>
      <c r="E1961" s="4">
        <f>January!E1961+February!E1961+March!E1961+April!E1961+May!E1961+June!E1961+July!E1961+August!E1961+September!E1961+October!E1961+November!E1961+December!E1961</f>
        <v>0</v>
      </c>
      <c r="F1961" s="4">
        <f>January!F1961+February!F1961+March!F1961+April!F1961+May!F1961+June!F1961+July!F1961+August!F1961+September!F1961+October!F1961+November!F1961+December!F1961</f>
        <v>0</v>
      </c>
      <c r="G1961" s="4">
        <f>January!G1961+February!G1961+March!G1961+April!G1961+May!G1961+June!G1961+July!G1961+August!G1961+September!G1961+October!G1961+November!G1961+December!G1961</f>
        <v>0</v>
      </c>
    </row>
    <row r="1962" spans="1:7" ht="30" customHeight="1" x14ac:dyDescent="0.25">
      <c r="A1962" s="19" t="s">
        <v>96</v>
      </c>
      <c r="B1962" s="11" t="s">
        <v>18</v>
      </c>
      <c r="C1962" s="3">
        <f>January!C1962+February!C1962+March!C1962+April!C1962+May!C1962+June!C1962+July!C1962+August!C1962+September!C1962+October!C1962+November!C1962+December!C1962</f>
        <v>0</v>
      </c>
      <c r="D1962" s="3">
        <f>January!D1962+February!D1962+March!D1962+April!D1962+May!D1962+June!D1962+July!D1962+August!D1962+September!D1962+October!D1962+November!D1962+December!D1962</f>
        <v>0</v>
      </c>
      <c r="E1962" s="3">
        <f>January!E1962+February!E1962+March!E1962+April!E1962+May!E1962+June!E1962+July!E1962+August!E1962+September!E1962+October!E1962+November!E1962+December!E1962</f>
        <v>0</v>
      </c>
      <c r="F1962" s="3">
        <f>January!F1962+February!F1962+March!F1962+April!F1962+May!F1962+June!F1962+July!F1962+August!F1962+September!F1962+October!F1962+November!F1962+December!F1962</f>
        <v>0</v>
      </c>
      <c r="G1962" s="3">
        <f>January!G1962+February!G1962+March!G1962+April!G1962+May!G1962+June!G1962+July!G1962+August!G1962+September!G1962+October!G1962+November!G1962+December!G1962</f>
        <v>0</v>
      </c>
    </row>
    <row r="1963" spans="1:7" ht="30" customHeight="1" x14ac:dyDescent="0.25">
      <c r="A1963" s="20" t="s">
        <v>96</v>
      </c>
      <c r="B1963" s="12" t="s">
        <v>19</v>
      </c>
      <c r="C1963" s="4">
        <f>January!C1963+February!C1963+March!C1963+April!C1963+May!C1963+June!C1963+July!C1963+August!C1963+September!C1963+October!C1963+November!C1963+December!C1963</f>
        <v>0</v>
      </c>
      <c r="D1963" s="4">
        <f>January!D1963+February!D1963+March!D1963+April!D1963+May!D1963+June!D1963+July!D1963+August!D1963+September!D1963+October!D1963+November!D1963+December!D1963</f>
        <v>0</v>
      </c>
      <c r="E1963" s="4">
        <f>January!E1963+February!E1963+March!E1963+April!E1963+May!E1963+June!E1963+July!E1963+August!E1963+September!E1963+October!E1963+November!E1963+December!E1963</f>
        <v>0</v>
      </c>
      <c r="F1963" s="4">
        <f>January!F1963+February!F1963+March!F1963+April!F1963+May!F1963+June!F1963+July!F1963+August!F1963+September!F1963+October!F1963+November!F1963+December!F1963</f>
        <v>0</v>
      </c>
      <c r="G1963" s="4">
        <f>January!G1963+February!G1963+March!G1963+April!G1963+May!G1963+June!G1963+July!G1963+August!G1963+September!G1963+October!G1963+November!G1963+December!G1963</f>
        <v>0</v>
      </c>
    </row>
    <row r="1964" spans="1:7" ht="30" customHeight="1" x14ac:dyDescent="0.25">
      <c r="A1964" s="19" t="s">
        <v>96</v>
      </c>
      <c r="B1964" s="11" t="s">
        <v>20</v>
      </c>
      <c r="C1964" s="3">
        <f>January!C1964+February!C1964+March!C1964+April!C1964+May!C1964+June!C1964+July!C1964+August!C1964+September!C1964+October!C1964+November!C1964+December!C1964</f>
        <v>0</v>
      </c>
      <c r="D1964" s="3">
        <f>January!D1964+February!D1964+March!D1964+April!D1964+May!D1964+June!D1964+July!D1964+August!D1964+September!D1964+October!D1964+November!D1964+December!D1964</f>
        <v>0</v>
      </c>
      <c r="E1964" s="3">
        <f>January!E1964+February!E1964+March!E1964+April!E1964+May!E1964+June!E1964+July!E1964+August!E1964+September!E1964+October!E1964+November!E1964+December!E1964</f>
        <v>0</v>
      </c>
      <c r="F1964" s="3">
        <f>January!F1964+February!F1964+March!F1964+April!F1964+May!F1964+June!F1964+July!F1964+August!F1964+September!F1964+October!F1964+November!F1964+December!F1964</f>
        <v>0</v>
      </c>
      <c r="G1964" s="3">
        <f>January!G1964+February!G1964+March!G1964+April!G1964+May!G1964+June!G1964+July!G1964+August!G1964+September!G1964+October!G1964+November!G1964+December!G1964</f>
        <v>0</v>
      </c>
    </row>
    <row r="1965" spans="1:7" ht="30" customHeight="1" x14ac:dyDescent="0.25">
      <c r="A1965" s="20" t="s">
        <v>96</v>
      </c>
      <c r="B1965" s="12" t="s">
        <v>21</v>
      </c>
      <c r="C1965" s="4">
        <f>January!C1965+February!C1965+March!C1965+April!C1965+May!C1965+June!C1965+July!C1965+August!C1965+September!C1965+October!C1965+November!C1965+December!C1965</f>
        <v>0</v>
      </c>
      <c r="D1965" s="4">
        <f>January!D1965+February!D1965+March!D1965+April!D1965+May!D1965+June!D1965+July!D1965+August!D1965+September!D1965+October!D1965+November!D1965+December!D1965</f>
        <v>0</v>
      </c>
      <c r="E1965" s="4">
        <f>January!E1965+February!E1965+March!E1965+April!E1965+May!E1965+June!E1965+July!E1965+August!E1965+September!E1965+October!E1965+November!E1965+December!E1965</f>
        <v>0</v>
      </c>
      <c r="F1965" s="4">
        <f>January!F1965+February!F1965+March!F1965+April!F1965+May!F1965+June!F1965+July!F1965+August!F1965+September!F1965+October!F1965+November!F1965+December!F1965</f>
        <v>0</v>
      </c>
      <c r="G1965" s="4">
        <f>January!G1965+February!G1965+March!G1965+April!G1965+May!G1965+June!G1965+July!G1965+August!G1965+September!G1965+October!G1965+November!G1965+December!G1965</f>
        <v>0</v>
      </c>
    </row>
    <row r="1966" spans="1:7" ht="30" customHeight="1" x14ac:dyDescent="0.25">
      <c r="A1966" s="19" t="s">
        <v>96</v>
      </c>
      <c r="B1966" s="11" t="s">
        <v>22</v>
      </c>
      <c r="C1966" s="3">
        <f>January!C1966+February!C1966+March!C1966+April!C1966+May!C1966+June!C1966+July!C1966+August!C1966+September!C1966+October!C1966+November!C1966+December!C1966</f>
        <v>0</v>
      </c>
      <c r="D1966" s="3">
        <f>January!D1966+February!D1966+March!D1966+April!D1966+May!D1966+June!D1966+July!D1966+August!D1966+September!D1966+October!D1966+November!D1966+December!D1966</f>
        <v>0</v>
      </c>
      <c r="E1966" s="3">
        <f>January!E1966+February!E1966+March!E1966+April!E1966+May!E1966+June!E1966+July!E1966+August!E1966+September!E1966+October!E1966+November!E1966+December!E1966</f>
        <v>0</v>
      </c>
      <c r="F1966" s="3">
        <f>January!F1966+February!F1966+March!F1966+April!F1966+May!F1966+June!F1966+July!F1966+August!F1966+September!F1966+October!F1966+November!F1966+December!F1966</f>
        <v>0</v>
      </c>
      <c r="G1966" s="3">
        <f>January!G1966+February!G1966+March!G1966+April!G1966+May!G1966+June!G1966+July!G1966+August!G1966+September!G1966+October!G1966+November!G1966+December!G1966</f>
        <v>0</v>
      </c>
    </row>
    <row r="1967" spans="1:7" ht="30" customHeight="1" x14ac:dyDescent="0.25">
      <c r="A1967" s="20" t="s">
        <v>96</v>
      </c>
      <c r="B1967" s="12" t="s">
        <v>23</v>
      </c>
      <c r="C1967" s="4">
        <f>January!C1967+February!C1967+March!C1967+April!C1967+May!C1967+June!C1967+July!C1967+August!C1967+September!C1967+October!C1967+November!C1967+December!C1967</f>
        <v>42</v>
      </c>
      <c r="D1967" s="4">
        <f>January!D1967+February!D1967+March!D1967+April!D1967+May!D1967+June!D1967+July!D1967+August!D1967+September!D1967+October!D1967+November!D1967+December!D1967</f>
        <v>0</v>
      </c>
      <c r="E1967" s="4">
        <f>January!E1967+February!E1967+March!E1967+April!E1967+May!E1967+June!E1967+July!E1967+August!E1967+September!E1967+October!E1967+November!E1967+December!E1967</f>
        <v>35</v>
      </c>
      <c r="F1967" s="4">
        <f>January!F1967+February!F1967+March!F1967+April!F1967+May!F1967+June!F1967+July!F1967+August!F1967+September!F1967+October!F1967+November!F1967+December!F1967</f>
        <v>7</v>
      </c>
      <c r="G1967" s="4">
        <f>January!G1967+February!G1967+March!G1967+April!G1967+May!G1967+June!G1967+July!G1967+August!G1967+September!G1967+October!G1967+November!G1967+December!G1967</f>
        <v>0</v>
      </c>
    </row>
    <row r="1968" spans="1:7" ht="30" customHeight="1" x14ac:dyDescent="0.25">
      <c r="A1968" s="19" t="s">
        <v>96</v>
      </c>
      <c r="B1968" s="11" t="s">
        <v>24</v>
      </c>
      <c r="C1968" s="3">
        <f>January!C1968+February!C1968+March!C1968+April!C1968+May!C1968+June!C1968+July!C1968+August!C1968+September!C1968+October!C1968+November!C1968+December!C1968</f>
        <v>0</v>
      </c>
      <c r="D1968" s="3">
        <f>January!D1968+February!D1968+March!D1968+April!D1968+May!D1968+June!D1968+July!D1968+August!D1968+September!D1968+October!D1968+November!D1968+December!D1968</f>
        <v>0</v>
      </c>
      <c r="E1968" s="3">
        <f>January!E1968+February!E1968+March!E1968+April!E1968+May!E1968+June!E1968+July!E1968+August!E1968+September!E1968+October!E1968+November!E1968+December!E1968</f>
        <v>0</v>
      </c>
      <c r="F1968" s="3">
        <f>January!F1968+February!F1968+March!F1968+April!F1968+May!F1968+June!F1968+July!F1968+August!F1968+September!F1968+October!F1968+November!F1968+December!F1968</f>
        <v>0</v>
      </c>
      <c r="G1968" s="3">
        <f>January!G1968+February!G1968+March!G1968+April!G1968+May!G1968+June!G1968+July!G1968+August!G1968+September!G1968+October!G1968+November!G1968+December!G1968</f>
        <v>0</v>
      </c>
    </row>
    <row r="1969" spans="1:7" ht="30" customHeight="1" x14ac:dyDescent="0.25">
      <c r="A1969" s="20" t="s">
        <v>96</v>
      </c>
      <c r="B1969" s="12" t="s">
        <v>25</v>
      </c>
      <c r="C1969" s="4">
        <f>January!C1969+February!C1969+March!C1969+April!C1969+May!C1969+June!C1969+July!C1969+August!C1969+September!C1969+October!C1969+November!C1969+December!C1969</f>
        <v>2530</v>
      </c>
      <c r="D1969" s="4">
        <f>January!D1969+February!D1969+March!D1969+April!D1969+May!D1969+June!D1969+July!D1969+August!D1969+September!D1969+October!D1969+November!D1969+December!D1969</f>
        <v>453</v>
      </c>
      <c r="E1969" s="4">
        <f>January!E1969+February!E1969+March!E1969+April!E1969+May!E1969+June!E1969+July!E1969+August!E1969+September!E1969+October!E1969+November!E1969+December!E1969</f>
        <v>1088</v>
      </c>
      <c r="F1969" s="4">
        <f>January!F1969+February!F1969+March!F1969+April!F1969+May!F1969+June!F1969+July!F1969+August!F1969+September!F1969+October!F1969+November!F1969+December!F1969</f>
        <v>989</v>
      </c>
      <c r="G1969" s="4">
        <f>January!G1969+February!G1969+March!G1969+April!G1969+May!G1969+June!G1969+July!G1969+August!G1969+September!G1969+October!G1969+November!G1969+December!G1969</f>
        <v>0</v>
      </c>
    </row>
    <row r="1970" spans="1:7" ht="30" customHeight="1" x14ac:dyDescent="0.25">
      <c r="A1970" s="19" t="s">
        <v>96</v>
      </c>
      <c r="B1970" s="11" t="s">
        <v>26</v>
      </c>
      <c r="C1970" s="3">
        <f>January!C1970+February!C1970+March!C1970+April!C1970+May!C1970+June!C1970+July!C1970+August!C1970+September!C1970+October!C1970+November!C1970+December!C1970</f>
        <v>0</v>
      </c>
      <c r="D1970" s="3">
        <f>January!D1970+February!D1970+March!D1970+April!D1970+May!D1970+June!D1970+July!D1970+August!D1970+September!D1970+October!D1970+November!D1970+December!D1970</f>
        <v>0</v>
      </c>
      <c r="E1970" s="3">
        <f>January!E1970+February!E1970+March!E1970+April!E1970+May!E1970+June!E1970+July!E1970+August!E1970+September!E1970+October!E1970+November!E1970+December!E1970</f>
        <v>0</v>
      </c>
      <c r="F1970" s="3">
        <f>January!F1970+February!F1970+March!F1970+April!F1970+May!F1970+June!F1970+July!F1970+August!F1970+September!F1970+October!F1970+November!F1970+December!F1970</f>
        <v>0</v>
      </c>
      <c r="G1970" s="3">
        <f>January!G1970+February!G1970+March!G1970+April!G1970+May!G1970+June!G1970+July!G1970+August!G1970+September!G1970+October!G1970+November!G1970+December!G1970</f>
        <v>0</v>
      </c>
    </row>
    <row r="1971" spans="1:7" ht="30" customHeight="1" x14ac:dyDescent="0.25">
      <c r="A1971" s="20" t="s">
        <v>96</v>
      </c>
      <c r="B1971" s="12" t="s">
        <v>27</v>
      </c>
      <c r="C1971" s="4">
        <f>January!C1971+February!C1971+March!C1971+April!C1971+May!C1971+June!C1971+July!C1971+August!C1971+September!C1971+October!C1971+November!C1971+December!C1971</f>
        <v>0</v>
      </c>
      <c r="D1971" s="4">
        <f>January!D1971+February!D1971+March!D1971+April!D1971+May!D1971+June!D1971+July!D1971+August!D1971+September!D1971+October!D1971+November!D1971+December!D1971</f>
        <v>0</v>
      </c>
      <c r="E1971" s="4">
        <f>January!E1971+February!E1971+March!E1971+April!E1971+May!E1971+June!E1971+July!E1971+August!E1971+September!E1971+October!E1971+November!E1971+December!E1971</f>
        <v>0</v>
      </c>
      <c r="F1971" s="4">
        <f>January!F1971+February!F1971+March!F1971+April!F1971+May!F1971+June!F1971+July!F1971+August!F1971+September!F1971+October!F1971+November!F1971+December!F1971</f>
        <v>0</v>
      </c>
      <c r="G1971" s="4">
        <f>January!G1971+February!G1971+March!G1971+April!G1971+May!G1971+June!G1971+July!G1971+August!G1971+September!G1971+October!G1971+November!G1971+December!G1971</f>
        <v>0</v>
      </c>
    </row>
    <row r="1972" spans="1:7" ht="30" customHeight="1" x14ac:dyDescent="0.25">
      <c r="A1972" s="19" t="s">
        <v>96</v>
      </c>
      <c r="B1972" s="11" t="s">
        <v>28</v>
      </c>
      <c r="C1972" s="3">
        <f>January!C1972+February!C1972+March!C1972+April!C1972+May!C1972+June!C1972+July!C1972+August!C1972+September!C1972+October!C1972+November!C1972+December!C1972</f>
        <v>0</v>
      </c>
      <c r="D1972" s="3">
        <f>January!D1972+February!D1972+March!D1972+April!D1972+May!D1972+June!D1972+July!D1972+August!D1972+September!D1972+October!D1972+November!D1972+December!D1972</f>
        <v>0</v>
      </c>
      <c r="E1972" s="3">
        <f>January!E1972+February!E1972+March!E1972+April!E1972+May!E1972+June!E1972+July!E1972+August!E1972+September!E1972+October!E1972+November!E1972+December!E1972</f>
        <v>0</v>
      </c>
      <c r="F1972" s="3">
        <f>January!F1972+February!F1972+March!F1972+April!F1972+May!F1972+June!F1972+July!F1972+August!F1972+September!F1972+October!F1972+November!F1972+December!F1972</f>
        <v>0</v>
      </c>
      <c r="G1972" s="3">
        <f>January!G1972+February!G1972+March!G1972+April!G1972+May!G1972+June!G1972+July!G1972+August!G1972+September!G1972+October!G1972+November!G1972+December!G1972</f>
        <v>0</v>
      </c>
    </row>
    <row r="1973" spans="1:7" ht="30" customHeight="1" x14ac:dyDescent="0.25">
      <c r="A1973" s="20" t="s">
        <v>96</v>
      </c>
      <c r="B1973" s="12" t="s">
        <v>29</v>
      </c>
      <c r="C1973" s="4">
        <f>January!C1973+February!C1973+March!C1973+April!C1973+May!C1973+June!C1973+July!C1973+August!C1973+September!C1973+October!C1973+November!C1973+December!C1973</f>
        <v>0</v>
      </c>
      <c r="D1973" s="4">
        <f>January!D1973+February!D1973+March!D1973+April!D1973+May!D1973+June!D1973+July!D1973+August!D1973+September!D1973+October!D1973+November!D1973+December!D1973</f>
        <v>0</v>
      </c>
      <c r="E1973" s="4">
        <f>January!E1973+February!E1973+March!E1973+April!E1973+May!E1973+June!E1973+July!E1973+August!E1973+September!E1973+October!E1973+November!E1973+December!E1973</f>
        <v>0</v>
      </c>
      <c r="F1973" s="4">
        <f>January!F1973+February!F1973+March!F1973+April!F1973+May!F1973+June!F1973+July!F1973+August!F1973+September!F1973+October!F1973+November!F1973+December!F1973</f>
        <v>0</v>
      </c>
      <c r="G1973" s="4">
        <f>January!G1973+February!G1973+March!G1973+April!G1973+May!G1973+June!G1973+July!G1973+August!G1973+September!G1973+October!G1973+November!G1973+December!G1973</f>
        <v>0</v>
      </c>
    </row>
    <row r="1974" spans="1:7" ht="30" customHeight="1" x14ac:dyDescent="0.25">
      <c r="A1974" s="19" t="s">
        <v>96</v>
      </c>
      <c r="B1974" s="11" t="s">
        <v>30</v>
      </c>
      <c r="C1974" s="3">
        <f>January!C1974+February!C1974+March!C1974+April!C1974+May!C1974+June!C1974+July!C1974+August!C1974+September!C1974+October!C1974+November!C1974+December!C1974</f>
        <v>0</v>
      </c>
      <c r="D1974" s="3">
        <f>January!D1974+February!D1974+March!D1974+April!D1974+May!D1974+June!D1974+July!D1974+August!D1974+September!D1974+October!D1974+November!D1974+December!D1974</f>
        <v>0</v>
      </c>
      <c r="E1974" s="3">
        <f>January!E1974+February!E1974+March!E1974+April!E1974+May!E1974+June!E1974+July!E1974+August!E1974+September!E1974+October!E1974+November!E1974+December!E1974</f>
        <v>0</v>
      </c>
      <c r="F1974" s="3">
        <f>January!F1974+February!F1974+March!F1974+April!F1974+May!F1974+June!F1974+July!F1974+August!F1974+September!F1974+October!F1974+November!F1974+December!F1974</f>
        <v>0</v>
      </c>
      <c r="G1974" s="3">
        <f>January!G1974+February!G1974+March!G1974+April!G1974+May!G1974+June!G1974+July!G1974+August!G1974+September!G1974+October!G1974+November!G1974+December!G1974</f>
        <v>0</v>
      </c>
    </row>
    <row r="1975" spans="1:7" ht="30" customHeight="1" x14ac:dyDescent="0.25">
      <c r="A1975" s="20" t="s">
        <v>96</v>
      </c>
      <c r="B1975" s="12" t="s">
        <v>31</v>
      </c>
      <c r="C1975" s="4">
        <f>January!C1975+February!C1975+March!C1975+April!C1975+May!C1975+June!C1975+July!C1975+August!C1975+September!C1975+October!C1975+November!C1975+December!C1975</f>
        <v>0</v>
      </c>
      <c r="D1975" s="4">
        <f>January!D1975+February!D1975+March!D1975+April!D1975+May!D1975+June!D1975+July!D1975+August!D1975+September!D1975+October!D1975+November!D1975+December!D1975</f>
        <v>0</v>
      </c>
      <c r="E1975" s="4">
        <f>January!E1975+February!E1975+March!E1975+April!E1975+May!E1975+June!E1975+July!E1975+August!E1975+September!E1975+October!E1975+November!E1975+December!E1975</f>
        <v>0</v>
      </c>
      <c r="F1975" s="4">
        <f>January!F1975+February!F1975+March!F1975+April!F1975+May!F1975+June!F1975+July!F1975+August!F1975+September!F1975+October!F1975+November!F1975+December!F1975</f>
        <v>0</v>
      </c>
      <c r="G1975" s="4">
        <f>January!G1975+February!G1975+March!G1975+April!G1975+May!G1975+June!G1975+July!G1975+August!G1975+September!G1975+October!G1975+November!G1975+December!G1975</f>
        <v>0</v>
      </c>
    </row>
    <row r="1976" spans="1:7" ht="30" customHeight="1" x14ac:dyDescent="0.25">
      <c r="A1976" s="19" t="s">
        <v>96</v>
      </c>
      <c r="B1976" s="11" t="s">
        <v>32</v>
      </c>
      <c r="C1976" s="3">
        <f>January!C1976+February!C1976+March!C1976+April!C1976+May!C1976+June!C1976+July!C1976+August!C1976+September!C1976+October!C1976+November!C1976+December!C1976</f>
        <v>11</v>
      </c>
      <c r="D1976" s="3">
        <f>January!D1976+February!D1976+March!D1976+April!D1976+May!D1976+June!D1976+July!D1976+August!D1976+September!D1976+October!D1976+November!D1976+December!D1976</f>
        <v>0</v>
      </c>
      <c r="E1976" s="3">
        <f>January!E1976+February!E1976+March!E1976+April!E1976+May!E1976+June!E1976+July!E1976+August!E1976+September!E1976+October!E1976+November!E1976+December!E1976</f>
        <v>0</v>
      </c>
      <c r="F1976" s="3">
        <f>January!F1976+February!F1976+March!F1976+April!F1976+May!F1976+June!F1976+July!F1976+August!F1976+September!F1976+October!F1976+November!F1976+December!F1976</f>
        <v>11</v>
      </c>
      <c r="G1976" s="3">
        <f>January!G1976+February!G1976+March!G1976+April!G1976+May!G1976+June!G1976+July!G1976+August!G1976+September!G1976+October!G1976+November!G1976+December!G1976</f>
        <v>0</v>
      </c>
    </row>
    <row r="1977" spans="1:7" ht="30" customHeight="1" x14ac:dyDescent="0.25">
      <c r="A1977" s="20" t="s">
        <v>96</v>
      </c>
      <c r="B1977" s="12" t="s">
        <v>33</v>
      </c>
      <c r="C1977" s="4">
        <f>January!C1977+February!C1977+March!C1977+April!C1977+May!C1977+June!C1977+July!C1977+August!C1977+September!C1977+October!C1977+November!C1977+December!C1977</f>
        <v>173</v>
      </c>
      <c r="D1977" s="4">
        <f>January!D1977+February!D1977+March!D1977+April!D1977+May!D1977+June!D1977+July!D1977+August!D1977+September!D1977+October!D1977+November!D1977+December!D1977</f>
        <v>31</v>
      </c>
      <c r="E1977" s="4">
        <f>January!E1977+February!E1977+March!E1977+April!E1977+May!E1977+June!E1977+July!E1977+August!E1977+September!E1977+October!E1977+November!E1977+December!E1977</f>
        <v>103</v>
      </c>
      <c r="F1977" s="4">
        <f>January!F1977+February!F1977+March!F1977+April!F1977+May!F1977+June!F1977+July!F1977+August!F1977+September!F1977+October!F1977+November!F1977+December!F1977</f>
        <v>39</v>
      </c>
      <c r="G1977" s="4">
        <f>January!G1977+February!G1977+March!G1977+April!G1977+May!G1977+June!G1977+July!G1977+August!G1977+September!G1977+October!G1977+November!G1977+December!G1977</f>
        <v>0</v>
      </c>
    </row>
    <row r="1978" spans="1:7" ht="30" customHeight="1" x14ac:dyDescent="0.25">
      <c r="A1978" s="19" t="s">
        <v>96</v>
      </c>
      <c r="B1978" s="11" t="s">
        <v>34</v>
      </c>
      <c r="C1978" s="3">
        <f>January!C1978+February!C1978+March!C1978+April!C1978+May!C1978+June!C1978+July!C1978+August!C1978+September!C1978+October!C1978+November!C1978+December!C1978</f>
        <v>0</v>
      </c>
      <c r="D1978" s="3">
        <f>January!D1978+February!D1978+March!D1978+April!D1978+May!D1978+June!D1978+July!D1978+August!D1978+September!D1978+October!D1978+November!D1978+December!D1978</f>
        <v>0</v>
      </c>
      <c r="E1978" s="3">
        <f>January!E1978+February!E1978+March!E1978+April!E1978+May!E1978+June!E1978+July!E1978+August!E1978+September!E1978+October!E1978+November!E1978+December!E1978</f>
        <v>0</v>
      </c>
      <c r="F1978" s="3">
        <f>January!F1978+February!F1978+March!F1978+April!F1978+May!F1978+June!F1978+July!F1978+August!F1978+September!F1978+October!F1978+November!F1978+December!F1978</f>
        <v>0</v>
      </c>
      <c r="G1978" s="3">
        <f>January!G1978+February!G1978+March!G1978+April!G1978+May!G1978+June!G1978+July!G1978+August!G1978+September!G1978+October!G1978+November!G1978+December!G1978</f>
        <v>0</v>
      </c>
    </row>
    <row r="1979" spans="1:7" ht="30" customHeight="1" x14ac:dyDescent="0.25">
      <c r="A1979" s="20" t="s">
        <v>96</v>
      </c>
      <c r="B1979" s="12" t="s">
        <v>35</v>
      </c>
      <c r="C1979" s="4">
        <f>January!C1979+February!C1979+March!C1979+April!C1979+May!C1979+June!C1979+July!C1979+August!C1979+September!C1979+October!C1979+November!C1979+December!C1979</f>
        <v>9</v>
      </c>
      <c r="D1979" s="4">
        <f>January!D1979+February!D1979+March!D1979+April!D1979+May!D1979+June!D1979+July!D1979+August!D1979+September!D1979+October!D1979+November!D1979+December!D1979</f>
        <v>9</v>
      </c>
      <c r="E1979" s="4">
        <f>January!E1979+February!E1979+March!E1979+April!E1979+May!E1979+June!E1979+July!E1979+August!E1979+September!E1979+October!E1979+November!E1979+December!E1979</f>
        <v>0</v>
      </c>
      <c r="F1979" s="4">
        <f>January!F1979+February!F1979+March!F1979+April!F1979+May!F1979+June!F1979+July!F1979+August!F1979+September!F1979+October!F1979+November!F1979+December!F1979</f>
        <v>0</v>
      </c>
      <c r="G1979" s="4">
        <f>January!G1979+February!G1979+March!G1979+April!G1979+May!G1979+June!G1979+July!G1979+August!G1979+September!G1979+October!G1979+November!G1979+December!G1979</f>
        <v>0</v>
      </c>
    </row>
    <row r="1980" spans="1:7" ht="30" customHeight="1" x14ac:dyDescent="0.25">
      <c r="A1980" s="19" t="s">
        <v>96</v>
      </c>
      <c r="B1980" s="11" t="s">
        <v>36</v>
      </c>
      <c r="C1980" s="3">
        <f>January!C1980+February!C1980+March!C1980+April!C1980+May!C1980+June!C1980+July!C1980+August!C1980+September!C1980+October!C1980+November!C1980+December!C1980</f>
        <v>124</v>
      </c>
      <c r="D1980" s="3">
        <f>January!D1980+February!D1980+March!D1980+April!D1980+May!D1980+June!D1980+July!D1980+August!D1980+September!D1980+October!D1980+November!D1980+December!D1980</f>
        <v>67</v>
      </c>
      <c r="E1980" s="3">
        <f>January!E1980+February!E1980+March!E1980+April!E1980+May!E1980+June!E1980+July!E1980+August!E1980+September!E1980+October!E1980+November!E1980+December!E1980</f>
        <v>27</v>
      </c>
      <c r="F1980" s="3">
        <f>January!F1980+February!F1980+March!F1980+April!F1980+May!F1980+June!F1980+July!F1980+August!F1980+September!F1980+October!F1980+November!F1980+December!F1980</f>
        <v>30</v>
      </c>
      <c r="G1980" s="3">
        <f>January!G1980+February!G1980+March!G1980+April!G1980+May!G1980+June!G1980+July!G1980+August!G1980+September!G1980+October!G1980+November!G1980+December!G1980</f>
        <v>0</v>
      </c>
    </row>
    <row r="1981" spans="1:7" ht="30" customHeight="1" x14ac:dyDescent="0.25">
      <c r="A1981" s="20" t="s">
        <v>96</v>
      </c>
      <c r="B1981" s="12" t="s">
        <v>37</v>
      </c>
      <c r="C1981" s="4">
        <f>January!C1981+February!C1981+March!C1981+April!C1981+May!C1981+June!C1981+July!C1981+August!C1981+September!C1981+October!C1981+November!C1981+December!C1981</f>
        <v>21</v>
      </c>
      <c r="D1981" s="4">
        <f>January!D1981+February!D1981+March!D1981+April!D1981+May!D1981+June!D1981+July!D1981+August!D1981+September!D1981+October!D1981+November!D1981+December!D1981</f>
        <v>20</v>
      </c>
      <c r="E1981" s="4">
        <f>January!E1981+February!E1981+March!E1981+April!E1981+May!E1981+June!E1981+July!E1981+August!E1981+September!E1981+October!E1981+November!E1981+December!E1981</f>
        <v>1</v>
      </c>
      <c r="F1981" s="4">
        <f>January!F1981+February!F1981+March!F1981+April!F1981+May!F1981+June!F1981+July!F1981+August!F1981+September!F1981+October!F1981+November!F1981+December!F1981</f>
        <v>0</v>
      </c>
      <c r="G1981" s="4">
        <f>January!G1981+February!G1981+March!G1981+April!G1981+May!G1981+June!G1981+July!G1981+August!G1981+September!G1981+October!G1981+November!G1981+December!G1981</f>
        <v>0</v>
      </c>
    </row>
    <row r="1982" spans="1:7" ht="30" customHeight="1" x14ac:dyDescent="0.25">
      <c r="A1982" s="19" t="s">
        <v>96</v>
      </c>
      <c r="B1982" s="11" t="s">
        <v>38</v>
      </c>
      <c r="C1982" s="3">
        <f>January!C1982+February!C1982+March!C1982+April!C1982+May!C1982+June!C1982+July!C1982+August!C1982+September!C1982+October!C1982+November!C1982+December!C1982</f>
        <v>694</v>
      </c>
      <c r="D1982" s="3">
        <f>January!D1982+February!D1982+March!D1982+April!D1982+May!D1982+June!D1982+July!D1982+August!D1982+September!D1982+October!D1982+November!D1982+December!D1982</f>
        <v>240</v>
      </c>
      <c r="E1982" s="3">
        <f>January!E1982+February!E1982+March!E1982+April!E1982+May!E1982+June!E1982+July!E1982+August!E1982+September!E1982+October!E1982+November!E1982+December!E1982</f>
        <v>136</v>
      </c>
      <c r="F1982" s="3">
        <f>January!F1982+February!F1982+March!F1982+April!F1982+May!F1982+June!F1982+July!F1982+August!F1982+September!F1982+October!F1982+November!F1982+December!F1982</f>
        <v>316</v>
      </c>
      <c r="G1982" s="3">
        <f>January!G1982+February!G1982+March!G1982+April!G1982+May!G1982+June!G1982+July!G1982+August!G1982+September!G1982+October!G1982+November!G1982+December!G1982</f>
        <v>2</v>
      </c>
    </row>
    <row r="1983" spans="1:7" ht="30" customHeight="1" x14ac:dyDescent="0.25">
      <c r="A1983" s="20" t="s">
        <v>96</v>
      </c>
      <c r="B1983" s="12" t="s">
        <v>39</v>
      </c>
      <c r="C1983" s="4">
        <f>January!C1983+February!C1983+March!C1983+April!C1983+May!C1983+June!C1983+July!C1983+August!C1983+September!C1983+October!C1983+November!C1983+December!C1983</f>
        <v>0</v>
      </c>
      <c r="D1983" s="4">
        <f>January!D1983+February!D1983+March!D1983+April!D1983+May!D1983+June!D1983+July!D1983+August!D1983+September!D1983+October!D1983+November!D1983+December!D1983</f>
        <v>0</v>
      </c>
      <c r="E1983" s="4">
        <f>January!E1983+February!E1983+March!E1983+April!E1983+May!E1983+June!E1983+July!E1983+August!E1983+September!E1983+October!E1983+November!E1983+December!E1983</f>
        <v>0</v>
      </c>
      <c r="F1983" s="4">
        <f>January!F1983+February!F1983+March!F1983+April!F1983+May!F1983+June!F1983+July!F1983+August!F1983+September!F1983+October!F1983+November!F1983+December!F1983</f>
        <v>0</v>
      </c>
      <c r="G1983" s="4">
        <f>January!G1983+February!G1983+March!G1983+April!G1983+May!G1983+June!G1983+July!G1983+August!G1983+September!G1983+October!G1983+November!G1983+December!G1983</f>
        <v>0</v>
      </c>
    </row>
    <row r="1984" spans="1:7" ht="30" customHeight="1" x14ac:dyDescent="0.25">
      <c r="A1984" s="19" t="s">
        <v>96</v>
      </c>
      <c r="B1984" s="11" t="s">
        <v>40</v>
      </c>
      <c r="C1984" s="3">
        <f>January!C1984+February!C1984+March!C1984+April!C1984+May!C1984+June!C1984+July!C1984+August!C1984+September!C1984+October!C1984+November!C1984+December!C1984</f>
        <v>0</v>
      </c>
      <c r="D1984" s="3">
        <f>January!D1984+February!D1984+March!D1984+April!D1984+May!D1984+June!D1984+July!D1984+August!D1984+September!D1984+October!D1984+November!D1984+December!D1984</f>
        <v>0</v>
      </c>
      <c r="E1984" s="3">
        <f>January!E1984+February!E1984+March!E1984+April!E1984+May!E1984+June!E1984+July!E1984+August!E1984+September!E1984+October!E1984+November!E1984+December!E1984</f>
        <v>0</v>
      </c>
      <c r="F1984" s="3">
        <f>January!F1984+February!F1984+March!F1984+April!F1984+May!F1984+June!F1984+July!F1984+August!F1984+September!F1984+October!F1984+November!F1984+December!F1984</f>
        <v>0</v>
      </c>
      <c r="G1984" s="3">
        <f>January!G1984+February!G1984+March!G1984+April!G1984+May!G1984+June!G1984+July!G1984+August!G1984+September!G1984+October!G1984+November!G1984+December!G1984</f>
        <v>0</v>
      </c>
    </row>
    <row r="1985" spans="1:7" ht="30" customHeight="1" x14ac:dyDescent="0.25">
      <c r="A1985" s="20" t="s">
        <v>96</v>
      </c>
      <c r="B1985" s="12" t="s">
        <v>41</v>
      </c>
      <c r="C1985" s="4">
        <f>January!C1985+February!C1985+March!C1985+April!C1985+May!C1985+June!C1985+July!C1985+August!C1985+September!C1985+October!C1985+November!C1985+December!C1985</f>
        <v>0</v>
      </c>
      <c r="D1985" s="4">
        <f>January!D1985+February!D1985+March!D1985+April!D1985+May!D1985+June!D1985+July!D1985+August!D1985+September!D1985+October!D1985+November!D1985+December!D1985</f>
        <v>0</v>
      </c>
      <c r="E1985" s="4">
        <f>January!E1985+February!E1985+March!E1985+April!E1985+May!E1985+June!E1985+July!E1985+August!E1985+September!E1985+October!E1985+November!E1985+December!E1985</f>
        <v>0</v>
      </c>
      <c r="F1985" s="4">
        <f>January!F1985+February!F1985+March!F1985+April!F1985+May!F1985+June!F1985+July!F1985+August!F1985+September!F1985+October!F1985+November!F1985+December!F1985</f>
        <v>0</v>
      </c>
      <c r="G1985" s="4">
        <f>January!G1985+February!G1985+March!G1985+April!G1985+May!G1985+June!G1985+July!G1985+August!G1985+September!G1985+October!G1985+November!G1985+December!G1985</f>
        <v>0</v>
      </c>
    </row>
    <row r="1986" spans="1:7" ht="30" customHeight="1" x14ac:dyDescent="0.25">
      <c r="A1986" s="19" t="s">
        <v>96</v>
      </c>
      <c r="B1986" s="11" t="s">
        <v>42</v>
      </c>
      <c r="C1986" s="3">
        <f>January!C1986+February!C1986+March!C1986+April!C1986+May!C1986+June!C1986+July!C1986+August!C1986+September!C1986+October!C1986+November!C1986+December!C1986</f>
        <v>0</v>
      </c>
      <c r="D1986" s="3">
        <f>January!D1986+February!D1986+March!D1986+April!D1986+May!D1986+June!D1986+July!D1986+August!D1986+September!D1986+October!D1986+November!D1986+December!D1986</f>
        <v>0</v>
      </c>
      <c r="E1986" s="3">
        <f>January!E1986+February!E1986+March!E1986+April!E1986+May!E1986+June!E1986+July!E1986+August!E1986+September!E1986+October!E1986+November!E1986+December!E1986</f>
        <v>0</v>
      </c>
      <c r="F1986" s="3">
        <f>January!F1986+February!F1986+March!F1986+April!F1986+May!F1986+June!F1986+July!F1986+August!F1986+September!F1986+October!F1986+November!F1986+December!F1986</f>
        <v>0</v>
      </c>
      <c r="G1986" s="3">
        <f>January!G1986+February!G1986+March!G1986+April!G1986+May!G1986+June!G1986+July!G1986+August!G1986+September!G1986+October!G1986+November!G1986+December!G1986</f>
        <v>0</v>
      </c>
    </row>
    <row r="1987" spans="1:7" ht="30" customHeight="1" x14ac:dyDescent="0.25">
      <c r="A1987" s="20" t="s">
        <v>96</v>
      </c>
      <c r="B1987" s="12" t="s">
        <v>43</v>
      </c>
      <c r="C1987" s="4">
        <f>January!C1987+February!C1987+March!C1987+April!C1987+May!C1987+June!C1987+July!C1987+August!C1987+September!C1987+October!C1987+November!C1987+December!C1987</f>
        <v>0</v>
      </c>
      <c r="D1987" s="4">
        <f>January!D1987+February!D1987+March!D1987+April!D1987+May!D1987+June!D1987+July!D1987+August!D1987+September!D1987+October!D1987+November!D1987+December!D1987</f>
        <v>0</v>
      </c>
      <c r="E1987" s="4">
        <f>January!E1987+February!E1987+March!E1987+April!E1987+May!E1987+June!E1987+July!E1987+August!E1987+September!E1987+October!E1987+November!E1987+December!E1987</f>
        <v>0</v>
      </c>
      <c r="F1987" s="4">
        <f>January!F1987+February!F1987+March!F1987+April!F1987+May!F1987+June!F1987+July!F1987+August!F1987+September!F1987+October!F1987+November!F1987+December!F1987</f>
        <v>0</v>
      </c>
      <c r="G1987" s="4">
        <f>January!G1987+February!G1987+March!G1987+April!G1987+May!G1987+June!G1987+July!G1987+August!G1987+September!G1987+October!G1987+November!G1987+December!G1987</f>
        <v>0</v>
      </c>
    </row>
    <row r="1988" spans="1:7" ht="30" customHeight="1" x14ac:dyDescent="0.25">
      <c r="A1988" s="19" t="s">
        <v>96</v>
      </c>
      <c r="B1988" s="11" t="s">
        <v>44</v>
      </c>
      <c r="C1988" s="3">
        <f>January!C1988+February!C1988+March!C1988+April!C1988+May!C1988+June!C1988+July!C1988+August!C1988+September!C1988+October!C1988+November!C1988+December!C1988</f>
        <v>0</v>
      </c>
      <c r="D1988" s="3">
        <f>January!D1988+February!D1988+March!D1988+April!D1988+May!D1988+June!D1988+July!D1988+August!D1988+September!D1988+October!D1988+November!D1988+December!D1988</f>
        <v>0</v>
      </c>
      <c r="E1988" s="3">
        <f>January!E1988+February!E1988+March!E1988+April!E1988+May!E1988+June!E1988+July!E1988+August!E1988+September!E1988+October!E1988+November!E1988+December!E1988</f>
        <v>0</v>
      </c>
      <c r="F1988" s="3">
        <f>January!F1988+February!F1988+March!F1988+April!F1988+May!F1988+June!F1988+July!F1988+August!F1988+September!F1988+October!F1988+November!F1988+December!F1988</f>
        <v>0</v>
      </c>
      <c r="G1988" s="3">
        <f>January!G1988+February!G1988+March!G1988+April!G1988+May!G1988+June!G1988+July!G1988+August!G1988+September!G1988+October!G1988+November!G1988+December!G1988</f>
        <v>0</v>
      </c>
    </row>
    <row r="1989" spans="1:7" ht="30" customHeight="1" x14ac:dyDescent="0.25">
      <c r="A1989" s="20" t="s">
        <v>96</v>
      </c>
      <c r="B1989" s="12" t="s">
        <v>45</v>
      </c>
      <c r="C1989" s="4">
        <f>January!C1989+February!C1989+March!C1989+April!C1989+May!C1989+June!C1989+July!C1989+August!C1989+September!C1989+October!C1989+November!C1989+December!C1989</f>
        <v>2266</v>
      </c>
      <c r="D1989" s="4">
        <f>January!D1989+February!D1989+March!D1989+April!D1989+May!D1989+June!D1989+July!D1989+August!D1989+September!D1989+October!D1989+November!D1989+December!D1989</f>
        <v>400</v>
      </c>
      <c r="E1989" s="4">
        <f>January!E1989+February!E1989+March!E1989+April!E1989+May!E1989+June!E1989+July!E1989+August!E1989+September!E1989+October!E1989+November!E1989+December!E1989</f>
        <v>854</v>
      </c>
      <c r="F1989" s="4">
        <f>January!F1989+February!F1989+March!F1989+April!F1989+May!F1989+June!F1989+July!F1989+August!F1989+September!F1989+October!F1989+November!F1989+December!F1989</f>
        <v>1010</v>
      </c>
      <c r="G1989" s="4">
        <f>January!G1989+February!G1989+March!G1989+April!G1989+May!G1989+June!G1989+July!G1989+August!G1989+September!G1989+October!G1989+November!G1989+December!G1989</f>
        <v>2</v>
      </c>
    </row>
    <row r="1990" spans="1:7" ht="30" customHeight="1" x14ac:dyDescent="0.25">
      <c r="A1990" s="19" t="s">
        <v>96</v>
      </c>
      <c r="B1990" s="11" t="s">
        <v>46</v>
      </c>
      <c r="C1990" s="3">
        <f>January!C1990+February!C1990+March!C1990+April!C1990+May!C1990+June!C1990+July!C1990+August!C1990+September!C1990+October!C1990+November!C1990+December!C1990</f>
        <v>0</v>
      </c>
      <c r="D1990" s="3">
        <f>January!D1990+February!D1990+March!D1990+April!D1990+May!D1990+June!D1990+July!D1990+August!D1990+September!D1990+October!D1990+November!D1990+December!D1990</f>
        <v>0</v>
      </c>
      <c r="E1990" s="3">
        <f>January!E1990+February!E1990+March!E1990+April!E1990+May!E1990+June!E1990+July!E1990+August!E1990+September!E1990+October!E1990+November!E1990+December!E1990</f>
        <v>0</v>
      </c>
      <c r="F1990" s="3">
        <f>January!F1990+February!F1990+March!F1990+April!F1990+May!F1990+June!F1990+July!F1990+August!F1990+September!F1990+October!F1990+November!F1990+December!F1990</f>
        <v>0</v>
      </c>
      <c r="G1990" s="3">
        <f>January!G1990+February!G1990+March!G1990+April!G1990+May!G1990+June!G1990+July!G1990+August!G1990+September!G1990+October!G1990+November!G1990+December!G1990</f>
        <v>0</v>
      </c>
    </row>
    <row r="1991" spans="1:7" ht="30" customHeight="1" x14ac:dyDescent="0.25">
      <c r="A1991" s="21" t="s">
        <v>97</v>
      </c>
      <c r="B1991" s="13" t="s">
        <v>8</v>
      </c>
      <c r="C1991" s="5">
        <f>January!C1991+February!C1991+March!C1991+April!C1991+May!C1991+June!C1991+July!C1991+August!C1991+September!C1991+October!C1991+November!C1991+December!C1991</f>
        <v>2085</v>
      </c>
      <c r="D1991" s="5">
        <f>January!D1991+February!D1991+March!D1991+April!D1991+May!D1991+June!D1991+July!D1991+August!D1991+September!D1991+October!D1991+November!D1991+December!D1991</f>
        <v>1606</v>
      </c>
      <c r="E1991" s="5">
        <f>January!E1991+February!E1991+March!E1991+April!E1991+May!E1991+June!E1991+July!E1991+August!E1991+September!E1991+October!E1991+November!E1991+December!E1991</f>
        <v>9</v>
      </c>
      <c r="F1991" s="5">
        <f>January!F1991+February!F1991+March!F1991+April!F1991+May!F1991+June!F1991+July!F1991+August!F1991+September!F1991+October!F1991+November!F1991+December!F1991</f>
        <v>470</v>
      </c>
      <c r="G1991" s="5">
        <f>January!G1991+February!G1991+March!G1991+April!G1991+May!G1991+June!G1991+July!G1991+August!G1991+September!G1991+October!G1991+November!G1991+December!G1991</f>
        <v>0</v>
      </c>
    </row>
    <row r="1992" spans="1:7" ht="30" customHeight="1" x14ac:dyDescent="0.25">
      <c r="A1992" s="22" t="s">
        <v>97</v>
      </c>
      <c r="B1992" s="14" t="s">
        <v>9</v>
      </c>
      <c r="C1992" s="6">
        <f>January!C1992+February!C1992+March!C1992+April!C1992+May!C1992+June!C1992+July!C1992+August!C1992+September!C1992+October!C1992+November!C1992+December!C1992</f>
        <v>0</v>
      </c>
      <c r="D1992" s="6">
        <f>January!D1992+February!D1992+March!D1992+April!D1992+May!D1992+June!D1992+July!D1992+August!D1992+September!D1992+October!D1992+November!D1992+December!D1992</f>
        <v>0</v>
      </c>
      <c r="E1992" s="6">
        <f>January!E1992+February!E1992+March!E1992+April!E1992+May!E1992+June!E1992+July!E1992+August!E1992+September!E1992+October!E1992+November!E1992+December!E1992</f>
        <v>0</v>
      </c>
      <c r="F1992" s="6">
        <f>January!F1992+February!F1992+March!F1992+April!F1992+May!F1992+June!F1992+July!F1992+August!F1992+September!F1992+October!F1992+November!F1992+December!F1992</f>
        <v>0</v>
      </c>
      <c r="G1992" s="6">
        <f>January!G1992+February!G1992+March!G1992+April!G1992+May!G1992+June!G1992+July!G1992+August!G1992+September!G1992+October!G1992+November!G1992+December!G1992</f>
        <v>0</v>
      </c>
    </row>
    <row r="1993" spans="1:7" ht="30" customHeight="1" x14ac:dyDescent="0.25">
      <c r="A1993" s="21" t="s">
        <v>97</v>
      </c>
      <c r="B1993" s="13" t="s">
        <v>10</v>
      </c>
      <c r="C1993" s="5">
        <f>January!C1993+February!C1993+March!C1993+April!C1993+May!C1993+June!C1993+July!C1993+August!C1993+September!C1993+October!C1993+November!C1993+December!C1993</f>
        <v>0</v>
      </c>
      <c r="D1993" s="5">
        <f>January!D1993+February!D1993+March!D1993+April!D1993+May!D1993+June!D1993+July!D1993+August!D1993+September!D1993+October!D1993+November!D1993+December!D1993</f>
        <v>0</v>
      </c>
      <c r="E1993" s="5">
        <f>January!E1993+February!E1993+March!E1993+April!E1993+May!E1993+June!E1993+July!E1993+August!E1993+September!E1993+October!E1993+November!E1993+December!E1993</f>
        <v>0</v>
      </c>
      <c r="F1993" s="5">
        <f>January!F1993+February!F1993+March!F1993+April!F1993+May!F1993+June!F1993+July!F1993+August!F1993+September!F1993+October!F1993+November!F1993+December!F1993</f>
        <v>0</v>
      </c>
      <c r="G1993" s="5">
        <f>January!G1993+February!G1993+March!G1993+April!G1993+May!G1993+June!G1993+July!G1993+August!G1993+September!G1993+October!G1993+November!G1993+December!G1993</f>
        <v>0</v>
      </c>
    </row>
    <row r="1994" spans="1:7" ht="30" customHeight="1" x14ac:dyDescent="0.25">
      <c r="A1994" s="22" t="s">
        <v>97</v>
      </c>
      <c r="B1994" s="14" t="s">
        <v>11</v>
      </c>
      <c r="C1994" s="6">
        <f>January!C1994+February!C1994+March!C1994+April!C1994+May!C1994+June!C1994+July!C1994+August!C1994+September!C1994+October!C1994+November!C1994+December!C1994</f>
        <v>0</v>
      </c>
      <c r="D1994" s="6">
        <f>January!D1994+February!D1994+March!D1994+April!D1994+May!D1994+June!D1994+July!D1994+August!D1994+September!D1994+October!D1994+November!D1994+December!D1994</f>
        <v>0</v>
      </c>
      <c r="E1994" s="6">
        <f>January!E1994+February!E1994+March!E1994+April!E1994+May!E1994+June!E1994+July!E1994+August!E1994+September!E1994+October!E1994+November!E1994+December!E1994</f>
        <v>0</v>
      </c>
      <c r="F1994" s="6">
        <f>January!F1994+February!F1994+March!F1994+April!F1994+May!F1994+June!F1994+July!F1994+August!F1994+September!F1994+October!F1994+November!F1994+December!F1994</f>
        <v>0</v>
      </c>
      <c r="G1994" s="6">
        <f>January!G1994+February!G1994+March!G1994+April!G1994+May!G1994+June!G1994+July!G1994+August!G1994+September!G1994+October!G1994+November!G1994+December!G1994</f>
        <v>0</v>
      </c>
    </row>
    <row r="1995" spans="1:7" ht="30" customHeight="1" x14ac:dyDescent="0.25">
      <c r="A1995" s="21" t="s">
        <v>97</v>
      </c>
      <c r="B1995" s="13" t="s">
        <v>12</v>
      </c>
      <c r="C1995" s="5">
        <f>January!C1995+February!C1995+March!C1995+April!C1995+May!C1995+June!C1995+July!C1995+August!C1995+September!C1995+October!C1995+November!C1995+December!C1995</f>
        <v>0</v>
      </c>
      <c r="D1995" s="5">
        <f>January!D1995+February!D1995+March!D1995+April!D1995+May!D1995+June!D1995+July!D1995+August!D1995+September!D1995+October!D1995+November!D1995+December!D1995</f>
        <v>0</v>
      </c>
      <c r="E1995" s="5">
        <f>January!E1995+February!E1995+March!E1995+April!E1995+May!E1995+June!E1995+July!E1995+August!E1995+September!E1995+October!E1995+November!E1995+December!E1995</f>
        <v>0</v>
      </c>
      <c r="F1995" s="5">
        <f>January!F1995+February!F1995+March!F1995+April!F1995+May!F1995+June!F1995+July!F1995+August!F1995+September!F1995+October!F1995+November!F1995+December!F1995</f>
        <v>0</v>
      </c>
      <c r="G1995" s="5">
        <f>January!G1995+February!G1995+March!G1995+April!G1995+May!G1995+June!G1995+July!G1995+August!G1995+September!G1995+October!G1995+November!G1995+December!G1995</f>
        <v>0</v>
      </c>
    </row>
    <row r="1996" spans="1:7" ht="30" customHeight="1" x14ac:dyDescent="0.25">
      <c r="A1996" s="22" t="s">
        <v>97</v>
      </c>
      <c r="B1996" s="14" t="s">
        <v>13</v>
      </c>
      <c r="C1996" s="6">
        <f>January!C1996+February!C1996+March!C1996+April!C1996+May!C1996+June!C1996+July!C1996+August!C1996+September!C1996+October!C1996+November!C1996+December!C1996</f>
        <v>0</v>
      </c>
      <c r="D1996" s="6">
        <f>January!D1996+February!D1996+March!D1996+April!D1996+May!D1996+June!D1996+July!D1996+August!D1996+September!D1996+October!D1996+November!D1996+December!D1996</f>
        <v>0</v>
      </c>
      <c r="E1996" s="6">
        <f>January!E1996+February!E1996+March!E1996+April!E1996+May!E1996+June!E1996+July!E1996+August!E1996+September!E1996+October!E1996+November!E1996+December!E1996</f>
        <v>0</v>
      </c>
      <c r="F1996" s="6">
        <f>January!F1996+February!F1996+March!F1996+April!F1996+May!F1996+June!F1996+July!F1996+August!F1996+September!F1996+October!F1996+November!F1996+December!F1996</f>
        <v>0</v>
      </c>
      <c r="G1996" s="6">
        <f>January!G1996+February!G1996+March!G1996+April!G1996+May!G1996+June!G1996+July!G1996+August!G1996+September!G1996+October!G1996+November!G1996+December!G1996</f>
        <v>0</v>
      </c>
    </row>
    <row r="1997" spans="1:7" ht="30" customHeight="1" x14ac:dyDescent="0.25">
      <c r="A1997" s="21" t="s">
        <v>97</v>
      </c>
      <c r="B1997" s="13" t="s">
        <v>14</v>
      </c>
      <c r="C1997" s="5">
        <f>January!C1997+February!C1997+March!C1997+April!C1997+May!C1997+June!C1997+July!C1997+August!C1997+September!C1997+October!C1997+November!C1997+December!C1997</f>
        <v>1</v>
      </c>
      <c r="D1997" s="5">
        <f>January!D1997+February!D1997+March!D1997+April!D1997+May!D1997+June!D1997+July!D1997+August!D1997+September!D1997+October!D1997+November!D1997+December!D1997</f>
        <v>1</v>
      </c>
      <c r="E1997" s="5">
        <f>January!E1997+February!E1997+March!E1997+April!E1997+May!E1997+June!E1997+July!E1997+August!E1997+September!E1997+October!E1997+November!E1997+December!E1997</f>
        <v>0</v>
      </c>
      <c r="F1997" s="5">
        <f>January!F1997+February!F1997+March!F1997+April!F1997+May!F1997+June!F1997+July!F1997+August!F1997+September!F1997+October!F1997+November!F1997+December!F1997</f>
        <v>0</v>
      </c>
      <c r="G1997" s="5">
        <f>January!G1997+February!G1997+March!G1997+April!G1997+May!G1997+June!G1997+July!G1997+August!G1997+September!G1997+October!G1997+November!G1997+December!G1997</f>
        <v>0</v>
      </c>
    </row>
    <row r="1998" spans="1:7" ht="30" customHeight="1" x14ac:dyDescent="0.25">
      <c r="A1998" s="22" t="s">
        <v>97</v>
      </c>
      <c r="B1998" s="14" t="s">
        <v>15</v>
      </c>
      <c r="C1998" s="6">
        <f>January!C1998+February!C1998+March!C1998+April!C1998+May!C1998+June!C1998+July!C1998+August!C1998+September!C1998+October!C1998+November!C1998+December!C1998</f>
        <v>0</v>
      </c>
      <c r="D1998" s="6">
        <f>January!D1998+February!D1998+March!D1998+April!D1998+May!D1998+June!D1998+July!D1998+August!D1998+September!D1998+October!D1998+November!D1998+December!D1998</f>
        <v>0</v>
      </c>
      <c r="E1998" s="6">
        <f>January!E1998+February!E1998+March!E1998+April!E1998+May!E1998+June!E1998+July!E1998+August!E1998+September!E1998+October!E1998+November!E1998+December!E1998</f>
        <v>0</v>
      </c>
      <c r="F1998" s="6">
        <f>January!F1998+February!F1998+March!F1998+April!F1998+May!F1998+June!F1998+July!F1998+August!F1998+September!F1998+October!F1998+November!F1998+December!F1998</f>
        <v>0</v>
      </c>
      <c r="G1998" s="6">
        <f>January!G1998+February!G1998+March!G1998+April!G1998+May!G1998+June!G1998+July!G1998+August!G1998+September!G1998+October!G1998+November!G1998+December!G1998</f>
        <v>0</v>
      </c>
    </row>
    <row r="1999" spans="1:7" ht="30" customHeight="1" x14ac:dyDescent="0.25">
      <c r="A1999" s="21" t="s">
        <v>97</v>
      </c>
      <c r="B1999" s="13" t="s">
        <v>16</v>
      </c>
      <c r="C1999" s="5">
        <f>January!C1999+February!C1999+March!C1999+April!C1999+May!C1999+June!C1999+July!C1999+August!C1999+September!C1999+October!C1999+November!C1999+December!C1999</f>
        <v>0</v>
      </c>
      <c r="D1999" s="5">
        <f>January!D1999+February!D1999+March!D1999+April!D1999+May!D1999+June!D1999+July!D1999+August!D1999+September!D1999+October!D1999+November!D1999+December!D1999</f>
        <v>0</v>
      </c>
      <c r="E1999" s="5">
        <f>January!E1999+February!E1999+March!E1999+April!E1999+May!E1999+June!E1999+July!E1999+August!E1999+September!E1999+October!E1999+November!E1999+December!E1999</f>
        <v>0</v>
      </c>
      <c r="F1999" s="5">
        <f>January!F1999+February!F1999+March!F1999+April!F1999+May!F1999+June!F1999+July!F1999+August!F1999+September!F1999+October!F1999+November!F1999+December!F1999</f>
        <v>0</v>
      </c>
      <c r="G1999" s="5">
        <f>January!G1999+February!G1999+March!G1999+April!G1999+May!G1999+June!G1999+July!G1999+August!G1999+September!G1999+October!G1999+November!G1999+December!G1999</f>
        <v>0</v>
      </c>
    </row>
    <row r="2000" spans="1:7" ht="30" customHeight="1" x14ac:dyDescent="0.25">
      <c r="A2000" s="22" t="s">
        <v>97</v>
      </c>
      <c r="B2000" s="14" t="s">
        <v>17</v>
      </c>
      <c r="C2000" s="6">
        <f>January!C2000+February!C2000+March!C2000+April!C2000+May!C2000+June!C2000+July!C2000+August!C2000+September!C2000+October!C2000+November!C2000+December!C2000</f>
        <v>0</v>
      </c>
      <c r="D2000" s="6">
        <f>January!D2000+February!D2000+March!D2000+April!D2000+May!D2000+June!D2000+July!D2000+August!D2000+September!D2000+October!D2000+November!D2000+December!D2000</f>
        <v>0</v>
      </c>
      <c r="E2000" s="6">
        <f>January!E2000+February!E2000+March!E2000+April!E2000+May!E2000+June!E2000+July!E2000+August!E2000+September!E2000+October!E2000+November!E2000+December!E2000</f>
        <v>0</v>
      </c>
      <c r="F2000" s="6">
        <f>January!F2000+February!F2000+March!F2000+April!F2000+May!F2000+June!F2000+July!F2000+August!F2000+September!F2000+October!F2000+November!F2000+December!F2000</f>
        <v>0</v>
      </c>
      <c r="G2000" s="6">
        <f>January!G2000+February!G2000+March!G2000+April!G2000+May!G2000+June!G2000+July!G2000+August!G2000+September!G2000+October!G2000+November!G2000+December!G2000</f>
        <v>0</v>
      </c>
    </row>
    <row r="2001" spans="1:7" ht="30" customHeight="1" x14ac:dyDescent="0.25">
      <c r="A2001" s="21" t="s">
        <v>97</v>
      </c>
      <c r="B2001" s="13" t="s">
        <v>18</v>
      </c>
      <c r="C2001" s="5">
        <f>January!C2001+February!C2001+March!C2001+April!C2001+May!C2001+June!C2001+July!C2001+August!C2001+September!C2001+October!C2001+November!C2001+December!C2001</f>
        <v>0</v>
      </c>
      <c r="D2001" s="5">
        <f>January!D2001+February!D2001+March!D2001+April!D2001+May!D2001+June!D2001+July!D2001+August!D2001+September!D2001+October!D2001+November!D2001+December!D2001</f>
        <v>0</v>
      </c>
      <c r="E2001" s="5">
        <f>January!E2001+February!E2001+March!E2001+April!E2001+May!E2001+June!E2001+July!E2001+August!E2001+September!E2001+October!E2001+November!E2001+December!E2001</f>
        <v>0</v>
      </c>
      <c r="F2001" s="5">
        <f>January!F2001+February!F2001+March!F2001+April!F2001+May!F2001+June!F2001+July!F2001+August!F2001+September!F2001+October!F2001+November!F2001+December!F2001</f>
        <v>0</v>
      </c>
      <c r="G2001" s="5">
        <f>January!G2001+February!G2001+March!G2001+April!G2001+May!G2001+June!G2001+July!G2001+August!G2001+September!G2001+October!G2001+November!G2001+December!G2001</f>
        <v>0</v>
      </c>
    </row>
    <row r="2002" spans="1:7" ht="30" customHeight="1" x14ac:dyDescent="0.25">
      <c r="A2002" s="22" t="s">
        <v>97</v>
      </c>
      <c r="B2002" s="14" t="s">
        <v>19</v>
      </c>
      <c r="C2002" s="6">
        <f>January!C2002+February!C2002+March!C2002+April!C2002+May!C2002+June!C2002+July!C2002+August!C2002+September!C2002+October!C2002+November!C2002+December!C2002</f>
        <v>0</v>
      </c>
      <c r="D2002" s="6">
        <f>January!D2002+February!D2002+March!D2002+April!D2002+May!D2002+June!D2002+July!D2002+August!D2002+September!D2002+October!D2002+November!D2002+December!D2002</f>
        <v>0</v>
      </c>
      <c r="E2002" s="6">
        <f>January!E2002+February!E2002+March!E2002+April!E2002+May!E2002+June!E2002+July!E2002+August!E2002+September!E2002+October!E2002+November!E2002+December!E2002</f>
        <v>0</v>
      </c>
      <c r="F2002" s="6">
        <f>January!F2002+February!F2002+March!F2002+April!F2002+May!F2002+June!F2002+July!F2002+August!F2002+September!F2002+October!F2002+November!F2002+December!F2002</f>
        <v>0</v>
      </c>
      <c r="G2002" s="6">
        <f>January!G2002+February!G2002+March!G2002+April!G2002+May!G2002+June!G2002+July!G2002+August!G2002+September!G2002+October!G2002+November!G2002+December!G2002</f>
        <v>0</v>
      </c>
    </row>
    <row r="2003" spans="1:7" ht="30" customHeight="1" x14ac:dyDescent="0.25">
      <c r="A2003" s="21" t="s">
        <v>97</v>
      </c>
      <c r="B2003" s="13" t="s">
        <v>20</v>
      </c>
      <c r="C2003" s="5">
        <f>January!C2003+February!C2003+March!C2003+April!C2003+May!C2003+June!C2003+July!C2003+August!C2003+September!C2003+October!C2003+November!C2003+December!C2003</f>
        <v>0</v>
      </c>
      <c r="D2003" s="5">
        <f>January!D2003+February!D2003+March!D2003+April!D2003+May!D2003+June!D2003+July!D2003+August!D2003+September!D2003+October!D2003+November!D2003+December!D2003</f>
        <v>0</v>
      </c>
      <c r="E2003" s="5">
        <f>January!E2003+February!E2003+March!E2003+April!E2003+May!E2003+June!E2003+July!E2003+August!E2003+September!E2003+October!E2003+November!E2003+December!E2003</f>
        <v>0</v>
      </c>
      <c r="F2003" s="5">
        <f>January!F2003+February!F2003+March!F2003+April!F2003+May!F2003+June!F2003+July!F2003+August!F2003+September!F2003+October!F2003+November!F2003+December!F2003</f>
        <v>0</v>
      </c>
      <c r="G2003" s="5">
        <f>January!G2003+February!G2003+March!G2003+April!G2003+May!G2003+June!G2003+July!G2003+August!G2003+September!G2003+October!G2003+November!G2003+December!G2003</f>
        <v>0</v>
      </c>
    </row>
    <row r="2004" spans="1:7" ht="30" customHeight="1" x14ac:dyDescent="0.25">
      <c r="A2004" s="22" t="s">
        <v>97</v>
      </c>
      <c r="B2004" s="14" t="s">
        <v>21</v>
      </c>
      <c r="C2004" s="6">
        <f>January!C2004+February!C2004+March!C2004+April!C2004+May!C2004+June!C2004+July!C2004+August!C2004+September!C2004+October!C2004+November!C2004+December!C2004</f>
        <v>0</v>
      </c>
      <c r="D2004" s="6">
        <f>January!D2004+February!D2004+March!D2004+April!D2004+May!D2004+June!D2004+July!D2004+August!D2004+September!D2004+October!D2004+November!D2004+December!D2004</f>
        <v>0</v>
      </c>
      <c r="E2004" s="6">
        <f>January!E2004+February!E2004+March!E2004+April!E2004+May!E2004+June!E2004+July!E2004+August!E2004+September!E2004+October!E2004+November!E2004+December!E2004</f>
        <v>0</v>
      </c>
      <c r="F2004" s="6">
        <f>January!F2004+February!F2004+March!F2004+April!F2004+May!F2004+June!F2004+July!F2004+August!F2004+September!F2004+October!F2004+November!F2004+December!F2004</f>
        <v>0</v>
      </c>
      <c r="G2004" s="6">
        <f>January!G2004+February!G2004+March!G2004+April!G2004+May!G2004+June!G2004+July!G2004+August!G2004+September!G2004+October!G2004+November!G2004+December!G2004</f>
        <v>0</v>
      </c>
    </row>
    <row r="2005" spans="1:7" ht="30" customHeight="1" x14ac:dyDescent="0.25">
      <c r="A2005" s="21" t="s">
        <v>97</v>
      </c>
      <c r="B2005" s="13" t="s">
        <v>22</v>
      </c>
      <c r="C2005" s="5">
        <f>January!C2005+February!C2005+March!C2005+April!C2005+May!C2005+June!C2005+July!C2005+August!C2005+September!C2005+October!C2005+November!C2005+December!C2005</f>
        <v>0</v>
      </c>
      <c r="D2005" s="5">
        <f>January!D2005+February!D2005+March!D2005+April!D2005+May!D2005+June!D2005+July!D2005+August!D2005+September!D2005+October!D2005+November!D2005+December!D2005</f>
        <v>0</v>
      </c>
      <c r="E2005" s="5">
        <f>January!E2005+February!E2005+March!E2005+April!E2005+May!E2005+June!E2005+July!E2005+August!E2005+September!E2005+October!E2005+November!E2005+December!E2005</f>
        <v>0</v>
      </c>
      <c r="F2005" s="5">
        <f>January!F2005+February!F2005+March!F2005+April!F2005+May!F2005+June!F2005+July!F2005+August!F2005+September!F2005+October!F2005+November!F2005+December!F2005</f>
        <v>0</v>
      </c>
      <c r="G2005" s="5">
        <f>January!G2005+February!G2005+March!G2005+April!G2005+May!G2005+June!G2005+July!G2005+August!G2005+September!G2005+October!G2005+November!G2005+December!G2005</f>
        <v>0</v>
      </c>
    </row>
    <row r="2006" spans="1:7" ht="30" customHeight="1" x14ac:dyDescent="0.25">
      <c r="A2006" s="22" t="s">
        <v>97</v>
      </c>
      <c r="B2006" s="14" t="s">
        <v>23</v>
      </c>
      <c r="C2006" s="6">
        <f>January!C2006+February!C2006+March!C2006+April!C2006+May!C2006+June!C2006+July!C2006+August!C2006+September!C2006+October!C2006+November!C2006+December!C2006</f>
        <v>0</v>
      </c>
      <c r="D2006" s="6">
        <f>January!D2006+February!D2006+March!D2006+April!D2006+May!D2006+June!D2006+July!D2006+August!D2006+September!D2006+October!D2006+November!D2006+December!D2006</f>
        <v>0</v>
      </c>
      <c r="E2006" s="6">
        <f>January!E2006+February!E2006+March!E2006+April!E2006+May!E2006+June!E2006+July!E2006+August!E2006+September!E2006+October!E2006+November!E2006+December!E2006</f>
        <v>0</v>
      </c>
      <c r="F2006" s="6">
        <f>January!F2006+February!F2006+March!F2006+April!F2006+May!F2006+June!F2006+July!F2006+August!F2006+September!F2006+October!F2006+November!F2006+December!F2006</f>
        <v>0</v>
      </c>
      <c r="G2006" s="6">
        <f>January!G2006+February!G2006+March!G2006+April!G2006+May!G2006+June!G2006+July!G2006+August!G2006+September!G2006+October!G2006+November!G2006+December!G2006</f>
        <v>0</v>
      </c>
    </row>
    <row r="2007" spans="1:7" ht="30" customHeight="1" x14ac:dyDescent="0.25">
      <c r="A2007" s="21" t="s">
        <v>97</v>
      </c>
      <c r="B2007" s="13" t="s">
        <v>24</v>
      </c>
      <c r="C2007" s="5">
        <f>January!C2007+February!C2007+March!C2007+April!C2007+May!C2007+June!C2007+July!C2007+August!C2007+September!C2007+October!C2007+November!C2007+December!C2007</f>
        <v>0</v>
      </c>
      <c r="D2007" s="5">
        <f>January!D2007+February!D2007+March!D2007+April!D2007+May!D2007+June!D2007+July!D2007+August!D2007+September!D2007+October!D2007+November!D2007+December!D2007</f>
        <v>0</v>
      </c>
      <c r="E2007" s="5">
        <f>January!E2007+February!E2007+March!E2007+April!E2007+May!E2007+June!E2007+July!E2007+August!E2007+September!E2007+October!E2007+November!E2007+December!E2007</f>
        <v>0</v>
      </c>
      <c r="F2007" s="5">
        <f>January!F2007+February!F2007+March!F2007+April!F2007+May!F2007+June!F2007+July!F2007+August!F2007+September!F2007+October!F2007+November!F2007+December!F2007</f>
        <v>0</v>
      </c>
      <c r="G2007" s="5">
        <f>January!G2007+February!G2007+March!G2007+April!G2007+May!G2007+June!G2007+July!G2007+August!G2007+September!G2007+October!G2007+November!G2007+December!G2007</f>
        <v>0</v>
      </c>
    </row>
    <row r="2008" spans="1:7" ht="30" customHeight="1" x14ac:dyDescent="0.25">
      <c r="A2008" s="22" t="s">
        <v>97</v>
      </c>
      <c r="B2008" s="14" t="s">
        <v>25</v>
      </c>
      <c r="C2008" s="6">
        <f>January!C2008+February!C2008+March!C2008+April!C2008+May!C2008+June!C2008+July!C2008+August!C2008+September!C2008+October!C2008+November!C2008+December!C2008</f>
        <v>591</v>
      </c>
      <c r="D2008" s="6">
        <f>January!D2008+February!D2008+March!D2008+April!D2008+May!D2008+June!D2008+July!D2008+August!D2008+September!D2008+October!D2008+November!D2008+December!D2008</f>
        <v>89</v>
      </c>
      <c r="E2008" s="6">
        <f>January!E2008+February!E2008+March!E2008+April!E2008+May!E2008+June!E2008+July!E2008+August!E2008+September!E2008+October!E2008+November!E2008+December!E2008</f>
        <v>101</v>
      </c>
      <c r="F2008" s="6">
        <f>January!F2008+February!F2008+March!F2008+April!F2008+May!F2008+June!F2008+July!F2008+August!F2008+September!F2008+October!F2008+November!F2008+December!F2008</f>
        <v>401</v>
      </c>
      <c r="G2008" s="6">
        <f>January!G2008+February!G2008+March!G2008+April!G2008+May!G2008+June!G2008+July!G2008+August!G2008+September!G2008+October!G2008+November!G2008+December!G2008</f>
        <v>0</v>
      </c>
    </row>
    <row r="2009" spans="1:7" ht="30" customHeight="1" x14ac:dyDescent="0.25">
      <c r="A2009" s="21" t="s">
        <v>97</v>
      </c>
      <c r="B2009" s="13" t="s">
        <v>26</v>
      </c>
      <c r="C2009" s="5">
        <f>January!C2009+February!C2009+March!C2009+April!C2009+May!C2009+June!C2009+July!C2009+August!C2009+September!C2009+October!C2009+November!C2009+December!C2009</f>
        <v>0</v>
      </c>
      <c r="D2009" s="5">
        <f>January!D2009+February!D2009+March!D2009+April!D2009+May!D2009+June!D2009+July!D2009+August!D2009+September!D2009+October!D2009+November!D2009+December!D2009</f>
        <v>0</v>
      </c>
      <c r="E2009" s="5">
        <f>January!E2009+February!E2009+March!E2009+April!E2009+May!E2009+June!E2009+July!E2009+August!E2009+September!E2009+October!E2009+November!E2009+December!E2009</f>
        <v>0</v>
      </c>
      <c r="F2009" s="5">
        <f>January!F2009+February!F2009+March!F2009+April!F2009+May!F2009+June!F2009+July!F2009+August!F2009+September!F2009+October!F2009+November!F2009+December!F2009</f>
        <v>0</v>
      </c>
      <c r="G2009" s="5">
        <f>January!G2009+February!G2009+March!G2009+April!G2009+May!G2009+June!G2009+July!G2009+August!G2009+September!G2009+October!G2009+November!G2009+December!G2009</f>
        <v>0</v>
      </c>
    </row>
    <row r="2010" spans="1:7" ht="30" customHeight="1" x14ac:dyDescent="0.25">
      <c r="A2010" s="22" t="s">
        <v>97</v>
      </c>
      <c r="B2010" s="14" t="s">
        <v>27</v>
      </c>
      <c r="C2010" s="6">
        <f>January!C2010+February!C2010+March!C2010+April!C2010+May!C2010+June!C2010+July!C2010+August!C2010+September!C2010+October!C2010+November!C2010+December!C2010</f>
        <v>0</v>
      </c>
      <c r="D2010" s="6">
        <f>January!D2010+February!D2010+March!D2010+April!D2010+May!D2010+June!D2010+July!D2010+August!D2010+September!D2010+October!D2010+November!D2010+December!D2010</f>
        <v>0</v>
      </c>
      <c r="E2010" s="6">
        <f>January!E2010+February!E2010+March!E2010+April!E2010+May!E2010+June!E2010+July!E2010+August!E2010+September!E2010+October!E2010+November!E2010+December!E2010</f>
        <v>0</v>
      </c>
      <c r="F2010" s="6">
        <f>January!F2010+February!F2010+March!F2010+April!F2010+May!F2010+June!F2010+July!F2010+August!F2010+September!F2010+October!F2010+November!F2010+December!F2010</f>
        <v>0</v>
      </c>
      <c r="G2010" s="6">
        <f>January!G2010+February!G2010+March!G2010+April!G2010+May!G2010+June!G2010+July!G2010+August!G2010+September!G2010+October!G2010+November!G2010+December!G2010</f>
        <v>0</v>
      </c>
    </row>
    <row r="2011" spans="1:7" ht="30" customHeight="1" x14ac:dyDescent="0.25">
      <c r="A2011" s="21" t="s">
        <v>97</v>
      </c>
      <c r="B2011" s="13" t="s">
        <v>28</v>
      </c>
      <c r="C2011" s="5">
        <f>January!C2011+February!C2011+March!C2011+April!C2011+May!C2011+June!C2011+July!C2011+August!C2011+September!C2011+October!C2011+November!C2011+December!C2011</f>
        <v>0</v>
      </c>
      <c r="D2011" s="5">
        <f>January!D2011+February!D2011+March!D2011+April!D2011+May!D2011+June!D2011+July!D2011+August!D2011+September!D2011+October!D2011+November!D2011+December!D2011</f>
        <v>0</v>
      </c>
      <c r="E2011" s="5">
        <f>January!E2011+February!E2011+March!E2011+April!E2011+May!E2011+June!E2011+July!E2011+August!E2011+September!E2011+October!E2011+November!E2011+December!E2011</f>
        <v>0</v>
      </c>
      <c r="F2011" s="5">
        <f>January!F2011+February!F2011+March!F2011+April!F2011+May!F2011+June!F2011+July!F2011+August!F2011+September!F2011+October!F2011+November!F2011+December!F2011</f>
        <v>0</v>
      </c>
      <c r="G2011" s="5">
        <f>January!G2011+February!G2011+March!G2011+April!G2011+May!G2011+June!G2011+July!G2011+August!G2011+September!G2011+October!G2011+November!G2011+December!G2011</f>
        <v>0</v>
      </c>
    </row>
    <row r="2012" spans="1:7" ht="30" customHeight="1" x14ac:dyDescent="0.25">
      <c r="A2012" s="22" t="s">
        <v>97</v>
      </c>
      <c r="B2012" s="14" t="s">
        <v>29</v>
      </c>
      <c r="C2012" s="6">
        <f>January!C2012+February!C2012+March!C2012+April!C2012+May!C2012+June!C2012+July!C2012+August!C2012+September!C2012+October!C2012+November!C2012+December!C2012</f>
        <v>0</v>
      </c>
      <c r="D2012" s="6">
        <f>January!D2012+February!D2012+March!D2012+April!D2012+May!D2012+June!D2012+July!D2012+August!D2012+September!D2012+October!D2012+November!D2012+December!D2012</f>
        <v>0</v>
      </c>
      <c r="E2012" s="6">
        <f>January!E2012+February!E2012+March!E2012+April!E2012+May!E2012+June!E2012+July!E2012+August!E2012+September!E2012+October!E2012+November!E2012+December!E2012</f>
        <v>0</v>
      </c>
      <c r="F2012" s="6">
        <f>January!F2012+February!F2012+March!F2012+April!F2012+May!F2012+June!F2012+July!F2012+August!F2012+September!F2012+October!F2012+November!F2012+December!F2012</f>
        <v>0</v>
      </c>
      <c r="G2012" s="6">
        <f>January!G2012+February!G2012+March!G2012+April!G2012+May!G2012+June!G2012+July!G2012+August!G2012+September!G2012+October!G2012+November!G2012+December!G2012</f>
        <v>0</v>
      </c>
    </row>
    <row r="2013" spans="1:7" ht="30" customHeight="1" x14ac:dyDescent="0.25">
      <c r="A2013" s="21" t="s">
        <v>97</v>
      </c>
      <c r="B2013" s="13" t="s">
        <v>30</v>
      </c>
      <c r="C2013" s="5">
        <f>January!C2013+February!C2013+March!C2013+April!C2013+May!C2013+June!C2013+July!C2013+August!C2013+September!C2013+October!C2013+November!C2013+December!C2013</f>
        <v>0</v>
      </c>
      <c r="D2013" s="5">
        <f>January!D2013+February!D2013+March!D2013+April!D2013+May!D2013+June!D2013+July!D2013+August!D2013+September!D2013+October!D2013+November!D2013+December!D2013</f>
        <v>0</v>
      </c>
      <c r="E2013" s="5">
        <f>January!E2013+February!E2013+March!E2013+April!E2013+May!E2013+June!E2013+July!E2013+August!E2013+September!E2013+October!E2013+November!E2013+December!E2013</f>
        <v>0</v>
      </c>
      <c r="F2013" s="5">
        <f>January!F2013+February!F2013+March!F2013+April!F2013+May!F2013+June!F2013+July!F2013+August!F2013+September!F2013+October!F2013+November!F2013+December!F2013</f>
        <v>0</v>
      </c>
      <c r="G2013" s="5">
        <f>January!G2013+February!G2013+March!G2013+April!G2013+May!G2013+June!G2013+July!G2013+August!G2013+September!G2013+October!G2013+November!G2013+December!G2013</f>
        <v>0</v>
      </c>
    </row>
    <row r="2014" spans="1:7" ht="30" customHeight="1" x14ac:dyDescent="0.25">
      <c r="A2014" s="22" t="s">
        <v>97</v>
      </c>
      <c r="B2014" s="14" t="s">
        <v>31</v>
      </c>
      <c r="C2014" s="6">
        <f>January!C2014+February!C2014+March!C2014+April!C2014+May!C2014+June!C2014+July!C2014+August!C2014+September!C2014+October!C2014+November!C2014+December!C2014</f>
        <v>0</v>
      </c>
      <c r="D2014" s="6">
        <f>January!D2014+February!D2014+March!D2014+April!D2014+May!D2014+June!D2014+July!D2014+August!D2014+September!D2014+October!D2014+November!D2014+December!D2014</f>
        <v>0</v>
      </c>
      <c r="E2014" s="6">
        <f>January!E2014+February!E2014+March!E2014+April!E2014+May!E2014+June!E2014+July!E2014+August!E2014+September!E2014+October!E2014+November!E2014+December!E2014</f>
        <v>0</v>
      </c>
      <c r="F2014" s="6">
        <f>January!F2014+February!F2014+March!F2014+April!F2014+May!F2014+June!F2014+July!F2014+August!F2014+September!F2014+October!F2014+November!F2014+December!F2014</f>
        <v>0</v>
      </c>
      <c r="G2014" s="6">
        <f>January!G2014+February!G2014+March!G2014+April!G2014+May!G2014+June!G2014+July!G2014+August!G2014+September!G2014+October!G2014+November!G2014+December!G2014</f>
        <v>0</v>
      </c>
    </row>
    <row r="2015" spans="1:7" ht="30" customHeight="1" x14ac:dyDescent="0.25">
      <c r="A2015" s="21" t="s">
        <v>97</v>
      </c>
      <c r="B2015" s="13" t="s">
        <v>32</v>
      </c>
      <c r="C2015" s="5">
        <f>January!C2015+February!C2015+March!C2015+April!C2015+May!C2015+June!C2015+July!C2015+August!C2015+September!C2015+October!C2015+November!C2015+December!C2015</f>
        <v>0</v>
      </c>
      <c r="D2015" s="5">
        <f>January!D2015+February!D2015+March!D2015+April!D2015+May!D2015+June!D2015+July!D2015+August!D2015+September!D2015+October!D2015+November!D2015+December!D2015</f>
        <v>0</v>
      </c>
      <c r="E2015" s="5">
        <f>January!E2015+February!E2015+March!E2015+April!E2015+May!E2015+June!E2015+July!E2015+August!E2015+September!E2015+October!E2015+November!E2015+December!E2015</f>
        <v>0</v>
      </c>
      <c r="F2015" s="5">
        <f>January!F2015+February!F2015+March!F2015+April!F2015+May!F2015+June!F2015+July!F2015+August!F2015+September!F2015+October!F2015+November!F2015+December!F2015</f>
        <v>0</v>
      </c>
      <c r="G2015" s="5">
        <f>January!G2015+February!G2015+March!G2015+April!G2015+May!G2015+June!G2015+July!G2015+August!G2015+September!G2015+October!G2015+November!G2015+December!G2015</f>
        <v>0</v>
      </c>
    </row>
    <row r="2016" spans="1:7" ht="30" customHeight="1" x14ac:dyDescent="0.25">
      <c r="A2016" s="22" t="s">
        <v>97</v>
      </c>
      <c r="B2016" s="14" t="s">
        <v>33</v>
      </c>
      <c r="C2016" s="6">
        <f>January!C2016+February!C2016+March!C2016+April!C2016+May!C2016+June!C2016+July!C2016+August!C2016+September!C2016+October!C2016+November!C2016+December!C2016</f>
        <v>5</v>
      </c>
      <c r="D2016" s="6">
        <f>January!D2016+February!D2016+March!D2016+April!D2016+May!D2016+June!D2016+July!D2016+August!D2016+September!D2016+October!D2016+November!D2016+December!D2016</f>
        <v>0</v>
      </c>
      <c r="E2016" s="6">
        <f>January!E2016+February!E2016+March!E2016+April!E2016+May!E2016+June!E2016+July!E2016+August!E2016+September!E2016+October!E2016+November!E2016+December!E2016</f>
        <v>5</v>
      </c>
      <c r="F2016" s="6">
        <f>January!F2016+February!F2016+March!F2016+April!F2016+May!F2016+June!F2016+July!F2016+August!F2016+September!F2016+October!F2016+November!F2016+December!F2016</f>
        <v>0</v>
      </c>
      <c r="G2016" s="6">
        <f>January!G2016+February!G2016+March!G2016+April!G2016+May!G2016+June!G2016+July!G2016+August!G2016+September!G2016+October!G2016+November!G2016+December!G2016</f>
        <v>0</v>
      </c>
    </row>
    <row r="2017" spans="1:7" ht="30" customHeight="1" x14ac:dyDescent="0.25">
      <c r="A2017" s="21" t="s">
        <v>97</v>
      </c>
      <c r="B2017" s="13" t="s">
        <v>34</v>
      </c>
      <c r="C2017" s="5">
        <f>January!C2017+February!C2017+March!C2017+April!C2017+May!C2017+June!C2017+July!C2017+August!C2017+September!C2017+October!C2017+November!C2017+December!C2017</f>
        <v>0</v>
      </c>
      <c r="D2017" s="5">
        <f>January!D2017+February!D2017+March!D2017+April!D2017+May!D2017+June!D2017+July!D2017+August!D2017+September!D2017+October!D2017+November!D2017+December!D2017</f>
        <v>0</v>
      </c>
      <c r="E2017" s="5">
        <f>January!E2017+February!E2017+March!E2017+April!E2017+May!E2017+June!E2017+July!E2017+August!E2017+September!E2017+October!E2017+November!E2017+December!E2017</f>
        <v>0</v>
      </c>
      <c r="F2017" s="5">
        <f>January!F2017+February!F2017+March!F2017+April!F2017+May!F2017+June!F2017+July!F2017+August!F2017+September!F2017+October!F2017+November!F2017+December!F2017</f>
        <v>0</v>
      </c>
      <c r="G2017" s="5">
        <f>January!G2017+February!G2017+March!G2017+April!G2017+May!G2017+June!G2017+July!G2017+August!G2017+September!G2017+October!G2017+November!G2017+December!G2017</f>
        <v>0</v>
      </c>
    </row>
    <row r="2018" spans="1:7" ht="30" customHeight="1" x14ac:dyDescent="0.25">
      <c r="A2018" s="22" t="s">
        <v>97</v>
      </c>
      <c r="B2018" s="14" t="s">
        <v>35</v>
      </c>
      <c r="C2018" s="6">
        <f>January!C2018+February!C2018+March!C2018+April!C2018+May!C2018+June!C2018+July!C2018+August!C2018+September!C2018+October!C2018+November!C2018+December!C2018</f>
        <v>0</v>
      </c>
      <c r="D2018" s="6">
        <f>January!D2018+February!D2018+March!D2018+April!D2018+May!D2018+June!D2018+July!D2018+August!D2018+September!D2018+October!D2018+November!D2018+December!D2018</f>
        <v>0</v>
      </c>
      <c r="E2018" s="6">
        <f>January!E2018+February!E2018+March!E2018+April!E2018+May!E2018+June!E2018+July!E2018+August!E2018+September!E2018+October!E2018+November!E2018+December!E2018</f>
        <v>0</v>
      </c>
      <c r="F2018" s="6">
        <f>January!F2018+February!F2018+March!F2018+April!F2018+May!F2018+June!F2018+July!F2018+August!F2018+September!F2018+October!F2018+November!F2018+December!F2018</f>
        <v>0</v>
      </c>
      <c r="G2018" s="6">
        <f>January!G2018+February!G2018+March!G2018+April!G2018+May!G2018+June!G2018+July!G2018+August!G2018+September!G2018+October!G2018+November!G2018+December!G2018</f>
        <v>0</v>
      </c>
    </row>
    <row r="2019" spans="1:7" ht="30" customHeight="1" x14ac:dyDescent="0.25">
      <c r="A2019" s="21" t="s">
        <v>97</v>
      </c>
      <c r="B2019" s="13" t="s">
        <v>36</v>
      </c>
      <c r="C2019" s="5">
        <f>January!C2019+February!C2019+March!C2019+April!C2019+May!C2019+June!C2019+July!C2019+August!C2019+September!C2019+October!C2019+November!C2019+December!C2019</f>
        <v>102</v>
      </c>
      <c r="D2019" s="5">
        <f>January!D2019+February!D2019+March!D2019+April!D2019+May!D2019+June!D2019+July!D2019+August!D2019+September!D2019+October!D2019+November!D2019+December!D2019</f>
        <v>74</v>
      </c>
      <c r="E2019" s="5">
        <f>January!E2019+February!E2019+March!E2019+April!E2019+May!E2019+June!E2019+July!E2019+August!E2019+September!E2019+October!E2019+November!E2019+December!E2019</f>
        <v>16</v>
      </c>
      <c r="F2019" s="5">
        <f>January!F2019+February!F2019+March!F2019+April!F2019+May!F2019+June!F2019+July!F2019+August!F2019+September!F2019+October!F2019+November!F2019+December!F2019</f>
        <v>12</v>
      </c>
      <c r="G2019" s="5">
        <f>January!G2019+February!G2019+March!G2019+April!G2019+May!G2019+June!G2019+July!G2019+August!G2019+September!G2019+October!G2019+November!G2019+December!G2019</f>
        <v>0</v>
      </c>
    </row>
    <row r="2020" spans="1:7" ht="30" customHeight="1" x14ac:dyDescent="0.25">
      <c r="A2020" s="22" t="s">
        <v>97</v>
      </c>
      <c r="B2020" s="14" t="s">
        <v>37</v>
      </c>
      <c r="C2020" s="6">
        <f>January!C2020+February!C2020+March!C2020+April!C2020+May!C2020+June!C2020+July!C2020+August!C2020+September!C2020+October!C2020+November!C2020+December!C2020</f>
        <v>0</v>
      </c>
      <c r="D2020" s="6">
        <f>January!D2020+February!D2020+March!D2020+April!D2020+May!D2020+June!D2020+July!D2020+August!D2020+September!D2020+October!D2020+November!D2020+December!D2020</f>
        <v>0</v>
      </c>
      <c r="E2020" s="6">
        <f>January!E2020+February!E2020+March!E2020+April!E2020+May!E2020+June!E2020+July!E2020+August!E2020+September!E2020+October!E2020+November!E2020+December!E2020</f>
        <v>0</v>
      </c>
      <c r="F2020" s="6">
        <f>January!F2020+February!F2020+March!F2020+April!F2020+May!F2020+June!F2020+July!F2020+August!F2020+September!F2020+October!F2020+November!F2020+December!F2020</f>
        <v>0</v>
      </c>
      <c r="G2020" s="6">
        <f>January!G2020+February!G2020+March!G2020+April!G2020+May!G2020+June!G2020+July!G2020+August!G2020+September!G2020+October!G2020+November!G2020+December!G2020</f>
        <v>0</v>
      </c>
    </row>
    <row r="2021" spans="1:7" ht="30" customHeight="1" x14ac:dyDescent="0.25">
      <c r="A2021" s="21" t="s">
        <v>97</v>
      </c>
      <c r="B2021" s="13" t="s">
        <v>38</v>
      </c>
      <c r="C2021" s="5">
        <f>January!C2021+February!C2021+March!C2021+April!C2021+May!C2021+June!C2021+July!C2021+August!C2021+September!C2021+October!C2021+November!C2021+December!C2021</f>
        <v>0</v>
      </c>
      <c r="D2021" s="5">
        <f>January!D2021+February!D2021+March!D2021+April!D2021+May!D2021+June!D2021+July!D2021+August!D2021+September!D2021+October!D2021+November!D2021+December!D2021</f>
        <v>0</v>
      </c>
      <c r="E2021" s="5">
        <f>January!E2021+February!E2021+March!E2021+April!E2021+May!E2021+June!E2021+July!E2021+August!E2021+September!E2021+October!E2021+November!E2021+December!E2021</f>
        <v>0</v>
      </c>
      <c r="F2021" s="5">
        <f>January!F2021+February!F2021+March!F2021+April!F2021+May!F2021+June!F2021+July!F2021+August!F2021+September!F2021+October!F2021+November!F2021+December!F2021</f>
        <v>0</v>
      </c>
      <c r="G2021" s="5">
        <f>January!G2021+February!G2021+March!G2021+April!G2021+May!G2021+June!G2021+July!G2021+August!G2021+September!G2021+October!G2021+November!G2021+December!G2021</f>
        <v>0</v>
      </c>
    </row>
    <row r="2022" spans="1:7" ht="30" customHeight="1" x14ac:dyDescent="0.25">
      <c r="A2022" s="22" t="s">
        <v>97</v>
      </c>
      <c r="B2022" s="14" t="s">
        <v>39</v>
      </c>
      <c r="C2022" s="6">
        <f>January!C2022+February!C2022+March!C2022+April!C2022+May!C2022+June!C2022+July!C2022+August!C2022+September!C2022+October!C2022+November!C2022+December!C2022</f>
        <v>0</v>
      </c>
      <c r="D2022" s="6">
        <f>January!D2022+February!D2022+March!D2022+April!D2022+May!D2022+June!D2022+July!D2022+August!D2022+September!D2022+October!D2022+November!D2022+December!D2022</f>
        <v>0</v>
      </c>
      <c r="E2022" s="6">
        <f>January!E2022+February!E2022+March!E2022+April!E2022+May!E2022+June!E2022+July!E2022+August!E2022+September!E2022+October!E2022+November!E2022+December!E2022</f>
        <v>0</v>
      </c>
      <c r="F2022" s="6">
        <f>January!F2022+February!F2022+March!F2022+April!F2022+May!F2022+June!F2022+July!F2022+August!F2022+September!F2022+October!F2022+November!F2022+December!F2022</f>
        <v>0</v>
      </c>
      <c r="G2022" s="6">
        <f>January!G2022+February!G2022+March!G2022+April!G2022+May!G2022+June!G2022+July!G2022+August!G2022+September!G2022+October!G2022+November!G2022+December!G2022</f>
        <v>0</v>
      </c>
    </row>
    <row r="2023" spans="1:7" ht="30" customHeight="1" x14ac:dyDescent="0.25">
      <c r="A2023" s="21" t="s">
        <v>97</v>
      </c>
      <c r="B2023" s="13" t="s">
        <v>40</v>
      </c>
      <c r="C2023" s="5">
        <f>January!C2023+February!C2023+March!C2023+April!C2023+May!C2023+June!C2023+July!C2023+August!C2023+September!C2023+October!C2023+November!C2023+December!C2023</f>
        <v>0</v>
      </c>
      <c r="D2023" s="5">
        <f>January!D2023+February!D2023+March!D2023+April!D2023+May!D2023+June!D2023+July!D2023+August!D2023+September!D2023+October!D2023+November!D2023+December!D2023</f>
        <v>0</v>
      </c>
      <c r="E2023" s="5">
        <f>January!E2023+February!E2023+March!E2023+April!E2023+May!E2023+June!E2023+July!E2023+August!E2023+September!E2023+October!E2023+November!E2023+December!E2023</f>
        <v>0</v>
      </c>
      <c r="F2023" s="5">
        <f>January!F2023+February!F2023+March!F2023+April!F2023+May!F2023+June!F2023+July!F2023+August!F2023+September!F2023+October!F2023+November!F2023+December!F2023</f>
        <v>0</v>
      </c>
      <c r="G2023" s="5">
        <f>January!G2023+February!G2023+March!G2023+April!G2023+May!G2023+June!G2023+July!G2023+August!G2023+September!G2023+October!G2023+November!G2023+December!G2023</f>
        <v>0</v>
      </c>
    </row>
    <row r="2024" spans="1:7" ht="30" customHeight="1" x14ac:dyDescent="0.25">
      <c r="A2024" s="22" t="s">
        <v>97</v>
      </c>
      <c r="B2024" s="14" t="s">
        <v>41</v>
      </c>
      <c r="C2024" s="6">
        <f>January!C2024+February!C2024+March!C2024+April!C2024+May!C2024+June!C2024+July!C2024+August!C2024+September!C2024+October!C2024+November!C2024+December!C2024</f>
        <v>0</v>
      </c>
      <c r="D2024" s="6">
        <f>January!D2024+February!D2024+March!D2024+April!D2024+May!D2024+June!D2024+July!D2024+August!D2024+September!D2024+October!D2024+November!D2024+December!D2024</f>
        <v>0</v>
      </c>
      <c r="E2024" s="6">
        <f>January!E2024+February!E2024+March!E2024+April!E2024+May!E2024+June!E2024+July!E2024+August!E2024+September!E2024+October!E2024+November!E2024+December!E2024</f>
        <v>0</v>
      </c>
      <c r="F2024" s="6">
        <f>January!F2024+February!F2024+March!F2024+April!F2024+May!F2024+June!F2024+July!F2024+August!F2024+September!F2024+October!F2024+November!F2024+December!F2024</f>
        <v>0</v>
      </c>
      <c r="G2024" s="6">
        <f>January!G2024+February!G2024+March!G2024+April!G2024+May!G2024+June!G2024+July!G2024+August!G2024+September!G2024+October!G2024+November!G2024+December!G2024</f>
        <v>0</v>
      </c>
    </row>
    <row r="2025" spans="1:7" ht="30" customHeight="1" x14ac:dyDescent="0.25">
      <c r="A2025" s="21" t="s">
        <v>97</v>
      </c>
      <c r="B2025" s="13" t="s">
        <v>42</v>
      </c>
      <c r="C2025" s="5">
        <f>January!C2025+February!C2025+March!C2025+April!C2025+May!C2025+June!C2025+July!C2025+August!C2025+September!C2025+October!C2025+November!C2025+December!C2025</f>
        <v>0</v>
      </c>
      <c r="D2025" s="5">
        <f>January!D2025+February!D2025+March!D2025+April!D2025+May!D2025+June!D2025+July!D2025+August!D2025+September!D2025+October!D2025+November!D2025+December!D2025</f>
        <v>0</v>
      </c>
      <c r="E2025" s="5">
        <f>January!E2025+February!E2025+March!E2025+April!E2025+May!E2025+June!E2025+July!E2025+August!E2025+September!E2025+October!E2025+November!E2025+December!E2025</f>
        <v>0</v>
      </c>
      <c r="F2025" s="5">
        <f>January!F2025+February!F2025+March!F2025+April!F2025+May!F2025+June!F2025+July!F2025+August!F2025+September!F2025+October!F2025+November!F2025+December!F2025</f>
        <v>0</v>
      </c>
      <c r="G2025" s="5">
        <f>January!G2025+February!G2025+March!G2025+April!G2025+May!G2025+June!G2025+July!G2025+August!G2025+September!G2025+October!G2025+November!G2025+December!G2025</f>
        <v>0</v>
      </c>
    </row>
    <row r="2026" spans="1:7" ht="30" customHeight="1" x14ac:dyDescent="0.25">
      <c r="A2026" s="22" t="s">
        <v>97</v>
      </c>
      <c r="B2026" s="14" t="s">
        <v>43</v>
      </c>
      <c r="C2026" s="6">
        <f>January!C2026+February!C2026+March!C2026+April!C2026+May!C2026+June!C2026+July!C2026+August!C2026+September!C2026+October!C2026+November!C2026+December!C2026</f>
        <v>0</v>
      </c>
      <c r="D2026" s="6">
        <f>January!D2026+February!D2026+March!D2026+April!D2026+May!D2026+June!D2026+July!D2026+August!D2026+September!D2026+October!D2026+November!D2026+December!D2026</f>
        <v>0</v>
      </c>
      <c r="E2026" s="6">
        <f>January!E2026+February!E2026+March!E2026+April!E2026+May!E2026+June!E2026+July!E2026+August!E2026+September!E2026+October!E2026+November!E2026+December!E2026</f>
        <v>0</v>
      </c>
      <c r="F2026" s="6">
        <f>January!F2026+February!F2026+March!F2026+April!F2026+May!F2026+June!F2026+July!F2026+August!F2026+September!F2026+October!F2026+November!F2026+December!F2026</f>
        <v>0</v>
      </c>
      <c r="G2026" s="6">
        <f>January!G2026+February!G2026+March!G2026+April!G2026+May!G2026+June!G2026+July!G2026+August!G2026+September!G2026+October!G2026+November!G2026+December!G2026</f>
        <v>0</v>
      </c>
    </row>
    <row r="2027" spans="1:7" ht="30" customHeight="1" x14ac:dyDescent="0.25">
      <c r="A2027" s="21" t="s">
        <v>97</v>
      </c>
      <c r="B2027" s="13" t="s">
        <v>44</v>
      </c>
      <c r="C2027" s="5">
        <f>January!C2027+February!C2027+March!C2027+April!C2027+May!C2027+June!C2027+July!C2027+August!C2027+September!C2027+October!C2027+November!C2027+December!C2027</f>
        <v>0</v>
      </c>
      <c r="D2027" s="5">
        <f>January!D2027+February!D2027+March!D2027+April!D2027+May!D2027+June!D2027+July!D2027+August!D2027+September!D2027+October!D2027+November!D2027+December!D2027</f>
        <v>0</v>
      </c>
      <c r="E2027" s="5">
        <f>January!E2027+February!E2027+March!E2027+April!E2027+May!E2027+June!E2027+July!E2027+August!E2027+September!E2027+October!E2027+November!E2027+December!E2027</f>
        <v>0</v>
      </c>
      <c r="F2027" s="5">
        <f>January!F2027+February!F2027+March!F2027+April!F2027+May!F2027+June!F2027+July!F2027+August!F2027+September!F2027+October!F2027+November!F2027+December!F2027</f>
        <v>0</v>
      </c>
      <c r="G2027" s="5">
        <f>January!G2027+February!G2027+March!G2027+April!G2027+May!G2027+June!G2027+July!G2027+August!G2027+September!G2027+October!G2027+November!G2027+December!G2027</f>
        <v>0</v>
      </c>
    </row>
    <row r="2028" spans="1:7" ht="30" customHeight="1" x14ac:dyDescent="0.25">
      <c r="A2028" s="22" t="s">
        <v>97</v>
      </c>
      <c r="B2028" s="14" t="s">
        <v>45</v>
      </c>
      <c r="C2028" s="6">
        <f>January!C2028+February!C2028+March!C2028+April!C2028+May!C2028+June!C2028+July!C2028+August!C2028+September!C2028+October!C2028+November!C2028+December!C2028</f>
        <v>488</v>
      </c>
      <c r="D2028" s="6">
        <f>January!D2028+February!D2028+March!D2028+April!D2028+May!D2028+June!D2028+July!D2028+August!D2028+September!D2028+October!D2028+November!D2028+December!D2028</f>
        <v>50</v>
      </c>
      <c r="E2028" s="6">
        <f>January!E2028+February!E2028+March!E2028+April!E2028+May!E2028+June!E2028+July!E2028+August!E2028+September!E2028+October!E2028+November!E2028+December!E2028</f>
        <v>22</v>
      </c>
      <c r="F2028" s="6">
        <f>January!F2028+February!F2028+March!F2028+April!F2028+May!F2028+June!F2028+July!F2028+August!F2028+September!F2028+October!F2028+November!F2028+December!F2028</f>
        <v>416</v>
      </c>
      <c r="G2028" s="6">
        <f>January!G2028+February!G2028+March!G2028+April!G2028+May!G2028+June!G2028+July!G2028+August!G2028+September!G2028+October!G2028+November!G2028+December!G2028</f>
        <v>0</v>
      </c>
    </row>
    <row r="2029" spans="1:7" ht="30" customHeight="1" x14ac:dyDescent="0.25">
      <c r="A2029" s="21" t="s">
        <v>97</v>
      </c>
      <c r="B2029" s="13" t="s">
        <v>46</v>
      </c>
      <c r="C2029" s="5">
        <f>January!C2029+February!C2029+March!C2029+April!C2029+May!C2029+June!C2029+July!C2029+August!C2029+September!C2029+October!C2029+November!C2029+December!C2029</f>
        <v>0</v>
      </c>
      <c r="D2029" s="5">
        <f>January!D2029+February!D2029+March!D2029+April!D2029+May!D2029+June!D2029+July!D2029+August!D2029+September!D2029+October!D2029+November!D2029+December!D2029</f>
        <v>0</v>
      </c>
      <c r="E2029" s="5">
        <f>January!E2029+February!E2029+March!E2029+April!E2029+May!E2029+June!E2029+July!E2029+August!E2029+September!E2029+October!E2029+November!E2029+December!E2029</f>
        <v>0</v>
      </c>
      <c r="F2029" s="5">
        <f>January!F2029+February!F2029+March!F2029+April!F2029+May!F2029+June!F2029+July!F2029+August!F2029+September!F2029+October!F2029+November!F2029+December!F2029</f>
        <v>0</v>
      </c>
      <c r="G2029" s="5">
        <f>January!G2029+February!G2029+March!G2029+April!G2029+May!G2029+June!G2029+July!G2029+August!G2029+September!G2029+October!G2029+November!G2029+December!G2029</f>
        <v>0</v>
      </c>
    </row>
    <row r="2030" spans="1:7" ht="30" customHeight="1" x14ac:dyDescent="0.25">
      <c r="A2030" s="19" t="s">
        <v>98</v>
      </c>
      <c r="B2030" s="11" t="s">
        <v>8</v>
      </c>
      <c r="C2030" s="3">
        <f>January!C2030+February!C2030+March!C2030+April!C2030+May!C2030+June!C2030+July!C2030+August!C2030+September!C2030+October!C2030+November!C2030+December!C2030</f>
        <v>1362</v>
      </c>
      <c r="D2030" s="3">
        <f>January!D2030+February!D2030+March!D2030+April!D2030+May!D2030+June!D2030+July!D2030+August!D2030+September!D2030+October!D2030+November!D2030+December!D2030</f>
        <v>805</v>
      </c>
      <c r="E2030" s="3">
        <f>January!E2030+February!E2030+March!E2030+April!E2030+May!E2030+June!E2030+July!E2030+August!E2030+September!E2030+October!E2030+November!E2030+December!E2030</f>
        <v>36</v>
      </c>
      <c r="F2030" s="3">
        <f>January!F2030+February!F2030+March!F2030+April!F2030+May!F2030+June!F2030+July!F2030+August!F2030+September!F2030+October!F2030+November!F2030+December!F2030</f>
        <v>520</v>
      </c>
      <c r="G2030" s="3">
        <f>January!G2030+February!G2030+March!G2030+April!G2030+May!G2030+June!G2030+July!G2030+August!G2030+September!G2030+October!G2030+November!G2030+December!G2030</f>
        <v>1</v>
      </c>
    </row>
    <row r="2031" spans="1:7" ht="30" customHeight="1" x14ac:dyDescent="0.25">
      <c r="A2031" s="20" t="s">
        <v>98</v>
      </c>
      <c r="B2031" s="12" t="s">
        <v>9</v>
      </c>
      <c r="C2031" s="4">
        <f>January!C2031+February!C2031+March!C2031+April!C2031+May!C2031+June!C2031+July!C2031+August!C2031+September!C2031+October!C2031+November!C2031+December!C2031</f>
        <v>0</v>
      </c>
      <c r="D2031" s="4">
        <f>January!D2031+February!D2031+March!D2031+April!D2031+May!D2031+June!D2031+July!D2031+August!D2031+September!D2031+October!D2031+November!D2031+December!D2031</f>
        <v>0</v>
      </c>
      <c r="E2031" s="4">
        <f>January!E2031+February!E2031+March!E2031+April!E2031+May!E2031+June!E2031+July!E2031+August!E2031+September!E2031+October!E2031+November!E2031+December!E2031</f>
        <v>0</v>
      </c>
      <c r="F2031" s="4">
        <f>January!F2031+February!F2031+March!F2031+April!F2031+May!F2031+June!F2031+July!F2031+August!F2031+September!F2031+October!F2031+November!F2031+December!F2031</f>
        <v>0</v>
      </c>
      <c r="G2031" s="4">
        <f>January!G2031+February!G2031+March!G2031+April!G2031+May!G2031+June!G2031+July!G2031+August!G2031+September!G2031+October!G2031+November!G2031+December!G2031</f>
        <v>0</v>
      </c>
    </row>
    <row r="2032" spans="1:7" ht="30" customHeight="1" x14ac:dyDescent="0.25">
      <c r="A2032" s="19" t="s">
        <v>98</v>
      </c>
      <c r="B2032" s="11" t="s">
        <v>10</v>
      </c>
      <c r="C2032" s="3">
        <f>January!C2032+February!C2032+March!C2032+April!C2032+May!C2032+June!C2032+July!C2032+August!C2032+September!C2032+October!C2032+November!C2032+December!C2032</f>
        <v>0</v>
      </c>
      <c r="D2032" s="3">
        <f>January!D2032+February!D2032+March!D2032+April!D2032+May!D2032+June!D2032+July!D2032+August!D2032+September!D2032+October!D2032+November!D2032+December!D2032</f>
        <v>0</v>
      </c>
      <c r="E2032" s="3">
        <f>January!E2032+February!E2032+March!E2032+April!E2032+May!E2032+June!E2032+July!E2032+August!E2032+September!E2032+October!E2032+November!E2032+December!E2032</f>
        <v>0</v>
      </c>
      <c r="F2032" s="3">
        <f>January!F2032+February!F2032+March!F2032+April!F2032+May!F2032+June!F2032+July!F2032+August!F2032+September!F2032+October!F2032+November!F2032+December!F2032</f>
        <v>0</v>
      </c>
      <c r="G2032" s="3">
        <f>January!G2032+February!G2032+March!G2032+April!G2032+May!G2032+June!G2032+July!G2032+August!G2032+September!G2032+October!G2032+November!G2032+December!G2032</f>
        <v>0</v>
      </c>
    </row>
    <row r="2033" spans="1:7" ht="30" customHeight="1" x14ac:dyDescent="0.25">
      <c r="A2033" s="20" t="s">
        <v>98</v>
      </c>
      <c r="B2033" s="12" t="s">
        <v>11</v>
      </c>
      <c r="C2033" s="4">
        <f>January!C2033+February!C2033+March!C2033+April!C2033+May!C2033+June!C2033+July!C2033+August!C2033+September!C2033+October!C2033+November!C2033+December!C2033</f>
        <v>0</v>
      </c>
      <c r="D2033" s="4">
        <f>January!D2033+February!D2033+March!D2033+April!D2033+May!D2033+June!D2033+July!D2033+August!D2033+September!D2033+October!D2033+November!D2033+December!D2033</f>
        <v>0</v>
      </c>
      <c r="E2033" s="4">
        <f>January!E2033+February!E2033+March!E2033+April!E2033+May!E2033+June!E2033+July!E2033+August!E2033+September!E2033+October!E2033+November!E2033+December!E2033</f>
        <v>0</v>
      </c>
      <c r="F2033" s="4">
        <f>January!F2033+February!F2033+March!F2033+April!F2033+May!F2033+June!F2033+July!F2033+August!F2033+September!F2033+October!F2033+November!F2033+December!F2033</f>
        <v>0</v>
      </c>
      <c r="G2033" s="4">
        <f>January!G2033+February!G2033+March!G2033+April!G2033+May!G2033+June!G2033+July!G2033+August!G2033+September!G2033+October!G2033+November!G2033+December!G2033</f>
        <v>0</v>
      </c>
    </row>
    <row r="2034" spans="1:7" ht="30" customHeight="1" x14ac:dyDescent="0.25">
      <c r="A2034" s="19" t="s">
        <v>98</v>
      </c>
      <c r="B2034" s="11" t="s">
        <v>12</v>
      </c>
      <c r="C2034" s="3">
        <f>January!C2034+February!C2034+March!C2034+April!C2034+May!C2034+June!C2034+July!C2034+August!C2034+September!C2034+October!C2034+November!C2034+December!C2034</f>
        <v>0</v>
      </c>
      <c r="D2034" s="3">
        <f>January!D2034+February!D2034+March!D2034+April!D2034+May!D2034+June!D2034+July!D2034+August!D2034+September!D2034+October!D2034+November!D2034+December!D2034</f>
        <v>0</v>
      </c>
      <c r="E2034" s="3">
        <f>January!E2034+February!E2034+March!E2034+April!E2034+May!E2034+June!E2034+July!E2034+August!E2034+September!E2034+October!E2034+November!E2034+December!E2034</f>
        <v>0</v>
      </c>
      <c r="F2034" s="3">
        <f>January!F2034+February!F2034+March!F2034+April!F2034+May!F2034+June!F2034+July!F2034+August!F2034+September!F2034+October!F2034+November!F2034+December!F2034</f>
        <v>0</v>
      </c>
      <c r="G2034" s="3">
        <f>January!G2034+February!G2034+March!G2034+April!G2034+May!G2034+June!G2034+July!G2034+August!G2034+September!G2034+October!G2034+November!G2034+December!G2034</f>
        <v>0</v>
      </c>
    </row>
    <row r="2035" spans="1:7" ht="30" customHeight="1" x14ac:dyDescent="0.25">
      <c r="A2035" s="20" t="s">
        <v>98</v>
      </c>
      <c r="B2035" s="12" t="s">
        <v>13</v>
      </c>
      <c r="C2035" s="4">
        <f>January!C2035+February!C2035+March!C2035+April!C2035+May!C2035+June!C2035+July!C2035+August!C2035+September!C2035+October!C2035+November!C2035+December!C2035</f>
        <v>0</v>
      </c>
      <c r="D2035" s="4">
        <f>January!D2035+February!D2035+March!D2035+April!D2035+May!D2035+June!D2035+July!D2035+August!D2035+September!D2035+October!D2035+November!D2035+December!D2035</f>
        <v>0</v>
      </c>
      <c r="E2035" s="4">
        <f>January!E2035+February!E2035+March!E2035+April!E2035+May!E2035+June!E2035+July!E2035+August!E2035+September!E2035+October!E2035+November!E2035+December!E2035</f>
        <v>0</v>
      </c>
      <c r="F2035" s="4">
        <f>January!F2035+February!F2035+March!F2035+April!F2035+May!F2035+June!F2035+July!F2035+August!F2035+September!F2035+October!F2035+November!F2035+December!F2035</f>
        <v>0</v>
      </c>
      <c r="G2035" s="4">
        <f>January!G2035+February!G2035+March!G2035+April!G2035+May!G2035+June!G2035+July!G2035+August!G2035+September!G2035+October!G2035+November!G2035+December!G2035</f>
        <v>0</v>
      </c>
    </row>
    <row r="2036" spans="1:7" ht="30" customHeight="1" x14ac:dyDescent="0.25">
      <c r="A2036" s="19" t="s">
        <v>98</v>
      </c>
      <c r="B2036" s="11" t="s">
        <v>14</v>
      </c>
      <c r="C2036" s="3">
        <f>January!C2036+February!C2036+March!C2036+April!C2036+May!C2036+June!C2036+July!C2036+August!C2036+September!C2036+October!C2036+November!C2036+December!C2036</f>
        <v>280</v>
      </c>
      <c r="D2036" s="3">
        <f>January!D2036+February!D2036+March!D2036+April!D2036+May!D2036+June!D2036+July!D2036+August!D2036+September!D2036+October!D2036+November!D2036+December!D2036</f>
        <v>87</v>
      </c>
      <c r="E2036" s="3">
        <f>January!E2036+February!E2036+March!E2036+April!E2036+May!E2036+June!E2036+July!E2036+August!E2036+September!E2036+October!E2036+November!E2036+December!E2036</f>
        <v>5</v>
      </c>
      <c r="F2036" s="3">
        <f>January!F2036+February!F2036+March!F2036+April!F2036+May!F2036+June!F2036+July!F2036+August!F2036+September!F2036+October!F2036+November!F2036+December!F2036</f>
        <v>188</v>
      </c>
      <c r="G2036" s="3">
        <f>January!G2036+February!G2036+March!G2036+April!G2036+May!G2036+June!G2036+July!G2036+August!G2036+September!G2036+October!G2036+November!G2036+December!G2036</f>
        <v>0</v>
      </c>
    </row>
    <row r="2037" spans="1:7" ht="30" customHeight="1" x14ac:dyDescent="0.25">
      <c r="A2037" s="20" t="s">
        <v>98</v>
      </c>
      <c r="B2037" s="12" t="s">
        <v>15</v>
      </c>
      <c r="C2037" s="4">
        <f>January!C2037+February!C2037+March!C2037+April!C2037+May!C2037+June!C2037+July!C2037+August!C2037+September!C2037+October!C2037+November!C2037+December!C2037</f>
        <v>0</v>
      </c>
      <c r="D2037" s="4">
        <f>January!D2037+February!D2037+March!D2037+April!D2037+May!D2037+June!D2037+July!D2037+August!D2037+September!D2037+October!D2037+November!D2037+December!D2037</f>
        <v>0</v>
      </c>
      <c r="E2037" s="4">
        <f>January!E2037+February!E2037+March!E2037+April!E2037+May!E2037+June!E2037+July!E2037+August!E2037+September!E2037+October!E2037+November!E2037+December!E2037</f>
        <v>0</v>
      </c>
      <c r="F2037" s="4">
        <f>January!F2037+February!F2037+March!F2037+April!F2037+May!F2037+June!F2037+July!F2037+August!F2037+September!F2037+October!F2037+November!F2037+December!F2037</f>
        <v>0</v>
      </c>
      <c r="G2037" s="4">
        <f>January!G2037+February!G2037+March!G2037+April!G2037+May!G2037+June!G2037+July!G2037+August!G2037+September!G2037+October!G2037+November!G2037+December!G2037</f>
        <v>0</v>
      </c>
    </row>
    <row r="2038" spans="1:7" ht="30" customHeight="1" x14ac:dyDescent="0.25">
      <c r="A2038" s="19" t="s">
        <v>98</v>
      </c>
      <c r="B2038" s="11" t="s">
        <v>16</v>
      </c>
      <c r="C2038" s="3">
        <f>January!C2038+February!C2038+March!C2038+April!C2038+May!C2038+June!C2038+July!C2038+August!C2038+September!C2038+October!C2038+November!C2038+December!C2038</f>
        <v>0</v>
      </c>
      <c r="D2038" s="3">
        <f>January!D2038+February!D2038+March!D2038+April!D2038+May!D2038+June!D2038+July!D2038+August!D2038+September!D2038+October!D2038+November!D2038+December!D2038</f>
        <v>0</v>
      </c>
      <c r="E2038" s="3">
        <f>January!E2038+February!E2038+March!E2038+April!E2038+May!E2038+June!E2038+July!E2038+August!E2038+September!E2038+October!E2038+November!E2038+December!E2038</f>
        <v>0</v>
      </c>
      <c r="F2038" s="3">
        <f>January!F2038+February!F2038+March!F2038+April!F2038+May!F2038+June!F2038+July!F2038+August!F2038+September!F2038+October!F2038+November!F2038+December!F2038</f>
        <v>0</v>
      </c>
      <c r="G2038" s="3">
        <f>January!G2038+February!G2038+March!G2038+April!G2038+May!G2038+June!G2038+July!G2038+August!G2038+September!G2038+October!G2038+November!G2038+December!G2038</f>
        <v>0</v>
      </c>
    </row>
    <row r="2039" spans="1:7" ht="30" customHeight="1" x14ac:dyDescent="0.25">
      <c r="A2039" s="20" t="s">
        <v>98</v>
      </c>
      <c r="B2039" s="12" t="s">
        <v>17</v>
      </c>
      <c r="C2039" s="4">
        <f>January!C2039+February!C2039+March!C2039+April!C2039+May!C2039+June!C2039+July!C2039+August!C2039+September!C2039+October!C2039+November!C2039+December!C2039</f>
        <v>0</v>
      </c>
      <c r="D2039" s="4">
        <f>January!D2039+February!D2039+March!D2039+April!D2039+May!D2039+June!D2039+July!D2039+August!D2039+September!D2039+October!D2039+November!D2039+December!D2039</f>
        <v>0</v>
      </c>
      <c r="E2039" s="4">
        <f>January!E2039+February!E2039+March!E2039+April!E2039+May!E2039+June!E2039+July!E2039+August!E2039+September!E2039+October!E2039+November!E2039+December!E2039</f>
        <v>0</v>
      </c>
      <c r="F2039" s="4">
        <f>January!F2039+February!F2039+March!F2039+April!F2039+May!F2039+June!F2039+July!F2039+August!F2039+September!F2039+October!F2039+November!F2039+December!F2039</f>
        <v>0</v>
      </c>
      <c r="G2039" s="4">
        <f>January!G2039+February!G2039+March!G2039+April!G2039+May!G2039+June!G2039+July!G2039+August!G2039+September!G2039+October!G2039+November!G2039+December!G2039</f>
        <v>0</v>
      </c>
    </row>
    <row r="2040" spans="1:7" ht="30" customHeight="1" x14ac:dyDescent="0.25">
      <c r="A2040" s="19" t="s">
        <v>98</v>
      </c>
      <c r="B2040" s="11" t="s">
        <v>18</v>
      </c>
      <c r="C2040" s="3">
        <f>January!C2040+February!C2040+March!C2040+April!C2040+May!C2040+June!C2040+July!C2040+August!C2040+September!C2040+October!C2040+November!C2040+December!C2040</f>
        <v>0</v>
      </c>
      <c r="D2040" s="3">
        <f>January!D2040+February!D2040+March!D2040+April!D2040+May!D2040+June!D2040+July!D2040+August!D2040+September!D2040+October!D2040+November!D2040+December!D2040</f>
        <v>0</v>
      </c>
      <c r="E2040" s="3">
        <f>January!E2040+February!E2040+March!E2040+April!E2040+May!E2040+June!E2040+July!E2040+August!E2040+September!E2040+October!E2040+November!E2040+December!E2040</f>
        <v>0</v>
      </c>
      <c r="F2040" s="3">
        <f>January!F2040+February!F2040+March!F2040+April!F2040+May!F2040+June!F2040+July!F2040+August!F2040+September!F2040+October!F2040+November!F2040+December!F2040</f>
        <v>0</v>
      </c>
      <c r="G2040" s="3">
        <f>January!G2040+February!G2040+March!G2040+April!G2040+May!G2040+June!G2040+July!G2040+August!G2040+September!G2040+October!G2040+November!G2040+December!G2040</f>
        <v>0</v>
      </c>
    </row>
    <row r="2041" spans="1:7" ht="30" customHeight="1" x14ac:dyDescent="0.25">
      <c r="A2041" s="20" t="s">
        <v>98</v>
      </c>
      <c r="B2041" s="12" t="s">
        <v>19</v>
      </c>
      <c r="C2041" s="4">
        <f>January!C2041+February!C2041+March!C2041+April!C2041+May!C2041+June!C2041+July!C2041+August!C2041+September!C2041+October!C2041+November!C2041+December!C2041</f>
        <v>0</v>
      </c>
      <c r="D2041" s="4">
        <f>January!D2041+February!D2041+March!D2041+April!D2041+May!D2041+June!D2041+July!D2041+August!D2041+September!D2041+October!D2041+November!D2041+December!D2041</f>
        <v>0</v>
      </c>
      <c r="E2041" s="4">
        <f>January!E2041+February!E2041+March!E2041+April!E2041+May!E2041+June!E2041+July!E2041+August!E2041+September!E2041+October!E2041+November!E2041+December!E2041</f>
        <v>0</v>
      </c>
      <c r="F2041" s="4">
        <f>January!F2041+February!F2041+March!F2041+April!F2041+May!F2041+June!F2041+July!F2041+August!F2041+September!F2041+October!F2041+November!F2041+December!F2041</f>
        <v>0</v>
      </c>
      <c r="G2041" s="4">
        <f>January!G2041+February!G2041+March!G2041+April!G2041+May!G2041+June!G2041+July!G2041+August!G2041+September!G2041+October!G2041+November!G2041+December!G2041</f>
        <v>0</v>
      </c>
    </row>
    <row r="2042" spans="1:7" ht="30" customHeight="1" x14ac:dyDescent="0.25">
      <c r="A2042" s="19" t="s">
        <v>98</v>
      </c>
      <c r="B2042" s="11" t="s">
        <v>20</v>
      </c>
      <c r="C2042" s="3">
        <f>January!C2042+February!C2042+March!C2042+April!C2042+May!C2042+June!C2042+July!C2042+August!C2042+September!C2042+October!C2042+November!C2042+December!C2042</f>
        <v>0</v>
      </c>
      <c r="D2042" s="3">
        <f>January!D2042+February!D2042+March!D2042+April!D2042+May!D2042+June!D2042+July!D2042+August!D2042+September!D2042+October!D2042+November!D2042+December!D2042</f>
        <v>0</v>
      </c>
      <c r="E2042" s="3">
        <f>January!E2042+February!E2042+March!E2042+April!E2042+May!E2042+June!E2042+July!E2042+August!E2042+September!E2042+October!E2042+November!E2042+December!E2042</f>
        <v>0</v>
      </c>
      <c r="F2042" s="3">
        <f>January!F2042+February!F2042+March!F2042+April!F2042+May!F2042+June!F2042+July!F2042+August!F2042+September!F2042+October!F2042+November!F2042+December!F2042</f>
        <v>0</v>
      </c>
      <c r="G2042" s="3">
        <f>January!G2042+February!G2042+March!G2042+April!G2042+May!G2042+June!G2042+July!G2042+August!G2042+September!G2042+October!G2042+November!G2042+December!G2042</f>
        <v>0</v>
      </c>
    </row>
    <row r="2043" spans="1:7" ht="30" customHeight="1" x14ac:dyDescent="0.25">
      <c r="A2043" s="20" t="s">
        <v>98</v>
      </c>
      <c r="B2043" s="12" t="s">
        <v>21</v>
      </c>
      <c r="C2043" s="4">
        <f>January!C2043+February!C2043+March!C2043+April!C2043+May!C2043+June!C2043+July!C2043+August!C2043+September!C2043+October!C2043+November!C2043+December!C2043</f>
        <v>0</v>
      </c>
      <c r="D2043" s="4">
        <f>January!D2043+February!D2043+March!D2043+April!D2043+May!D2043+June!D2043+July!D2043+August!D2043+September!D2043+October!D2043+November!D2043+December!D2043</f>
        <v>0</v>
      </c>
      <c r="E2043" s="4">
        <f>January!E2043+February!E2043+March!E2043+April!E2043+May!E2043+June!E2043+July!E2043+August!E2043+September!E2043+October!E2043+November!E2043+December!E2043</f>
        <v>0</v>
      </c>
      <c r="F2043" s="4">
        <f>January!F2043+February!F2043+March!F2043+April!F2043+May!F2043+June!F2043+July!F2043+August!F2043+September!F2043+October!F2043+November!F2043+December!F2043</f>
        <v>0</v>
      </c>
      <c r="G2043" s="4">
        <f>January!G2043+February!G2043+March!G2043+April!G2043+May!G2043+June!G2043+July!G2043+August!G2043+September!G2043+October!G2043+November!G2043+December!G2043</f>
        <v>0</v>
      </c>
    </row>
    <row r="2044" spans="1:7" ht="30" customHeight="1" x14ac:dyDescent="0.25">
      <c r="A2044" s="19" t="s">
        <v>98</v>
      </c>
      <c r="B2044" s="11" t="s">
        <v>22</v>
      </c>
      <c r="C2044" s="3">
        <f>January!C2044+February!C2044+March!C2044+April!C2044+May!C2044+June!C2044+July!C2044+August!C2044+September!C2044+October!C2044+November!C2044+December!C2044</f>
        <v>0</v>
      </c>
      <c r="D2044" s="3">
        <f>January!D2044+February!D2044+March!D2044+April!D2044+May!D2044+June!D2044+July!D2044+August!D2044+September!D2044+October!D2044+November!D2044+December!D2044</f>
        <v>0</v>
      </c>
      <c r="E2044" s="3">
        <f>January!E2044+February!E2044+March!E2044+April!E2044+May!E2044+June!E2044+July!E2044+August!E2044+September!E2044+October!E2044+November!E2044+December!E2044</f>
        <v>0</v>
      </c>
      <c r="F2044" s="3">
        <f>January!F2044+February!F2044+March!F2044+April!F2044+May!F2044+June!F2044+July!F2044+August!F2044+September!F2044+October!F2044+November!F2044+December!F2044</f>
        <v>0</v>
      </c>
      <c r="G2044" s="3">
        <f>January!G2044+February!G2044+March!G2044+April!G2044+May!G2044+June!G2044+July!G2044+August!G2044+September!G2044+October!G2044+November!G2044+December!G2044</f>
        <v>0</v>
      </c>
    </row>
    <row r="2045" spans="1:7" ht="30" customHeight="1" x14ac:dyDescent="0.25">
      <c r="A2045" s="20" t="s">
        <v>98</v>
      </c>
      <c r="B2045" s="12" t="s">
        <v>23</v>
      </c>
      <c r="C2045" s="4">
        <f>January!C2045+February!C2045+March!C2045+April!C2045+May!C2045+June!C2045+July!C2045+August!C2045+September!C2045+October!C2045+November!C2045+December!C2045</f>
        <v>0</v>
      </c>
      <c r="D2045" s="4">
        <f>January!D2045+February!D2045+March!D2045+April!D2045+May!D2045+June!D2045+July!D2045+August!D2045+September!D2045+October!D2045+November!D2045+December!D2045</f>
        <v>0</v>
      </c>
      <c r="E2045" s="4">
        <f>January!E2045+February!E2045+March!E2045+April!E2045+May!E2045+June!E2045+July!E2045+August!E2045+September!E2045+October!E2045+November!E2045+December!E2045</f>
        <v>0</v>
      </c>
      <c r="F2045" s="4">
        <f>January!F2045+February!F2045+March!F2045+April!F2045+May!F2045+June!F2045+July!F2045+August!F2045+September!F2045+October!F2045+November!F2045+December!F2045</f>
        <v>0</v>
      </c>
      <c r="G2045" s="4">
        <f>January!G2045+February!G2045+March!G2045+April!G2045+May!G2045+June!G2045+July!G2045+August!G2045+September!G2045+October!G2045+November!G2045+December!G2045</f>
        <v>0</v>
      </c>
    </row>
    <row r="2046" spans="1:7" ht="30" customHeight="1" x14ac:dyDescent="0.25">
      <c r="A2046" s="19" t="s">
        <v>98</v>
      </c>
      <c r="B2046" s="11" t="s">
        <v>24</v>
      </c>
      <c r="C2046" s="3">
        <f>January!C2046+February!C2046+March!C2046+April!C2046+May!C2046+June!C2046+July!C2046+August!C2046+September!C2046+October!C2046+November!C2046+December!C2046</f>
        <v>0</v>
      </c>
      <c r="D2046" s="3">
        <f>January!D2046+February!D2046+March!D2046+April!D2046+May!D2046+June!D2046+July!D2046+August!D2046+September!D2046+October!D2046+November!D2046+December!D2046</f>
        <v>0</v>
      </c>
      <c r="E2046" s="3">
        <f>January!E2046+February!E2046+March!E2046+April!E2046+May!E2046+June!E2046+July!E2046+August!E2046+September!E2046+October!E2046+November!E2046+December!E2046</f>
        <v>0</v>
      </c>
      <c r="F2046" s="3">
        <f>January!F2046+February!F2046+March!F2046+April!F2046+May!F2046+June!F2046+July!F2046+August!F2046+September!F2046+October!F2046+November!F2046+December!F2046</f>
        <v>0</v>
      </c>
      <c r="G2046" s="3">
        <f>January!G2046+February!G2046+March!G2046+April!G2046+May!G2046+June!G2046+July!G2046+August!G2046+September!G2046+October!G2046+November!G2046+December!G2046</f>
        <v>0</v>
      </c>
    </row>
    <row r="2047" spans="1:7" ht="30" customHeight="1" x14ac:dyDescent="0.25">
      <c r="A2047" s="20" t="s">
        <v>98</v>
      </c>
      <c r="B2047" s="12" t="s">
        <v>25</v>
      </c>
      <c r="C2047" s="4">
        <f>January!C2047+February!C2047+March!C2047+April!C2047+May!C2047+June!C2047+July!C2047+August!C2047+September!C2047+October!C2047+November!C2047+December!C2047</f>
        <v>130</v>
      </c>
      <c r="D2047" s="4">
        <f>January!D2047+February!D2047+March!D2047+April!D2047+May!D2047+June!D2047+July!D2047+August!D2047+September!D2047+October!D2047+November!D2047+December!D2047</f>
        <v>9</v>
      </c>
      <c r="E2047" s="4">
        <f>January!E2047+February!E2047+March!E2047+April!E2047+May!E2047+June!E2047+July!E2047+August!E2047+September!E2047+October!E2047+November!E2047+December!E2047</f>
        <v>10</v>
      </c>
      <c r="F2047" s="4">
        <f>January!F2047+February!F2047+March!F2047+April!F2047+May!F2047+June!F2047+July!F2047+August!F2047+September!F2047+October!F2047+November!F2047+December!F2047</f>
        <v>111</v>
      </c>
      <c r="G2047" s="4">
        <f>January!G2047+February!G2047+March!G2047+April!G2047+May!G2047+June!G2047+July!G2047+August!G2047+September!G2047+October!G2047+November!G2047+December!G2047</f>
        <v>0</v>
      </c>
    </row>
    <row r="2048" spans="1:7" ht="30" customHeight="1" x14ac:dyDescent="0.25">
      <c r="A2048" s="19" t="s">
        <v>98</v>
      </c>
      <c r="B2048" s="11" t="s">
        <v>26</v>
      </c>
      <c r="C2048" s="3">
        <f>January!C2048+February!C2048+March!C2048+April!C2048+May!C2048+June!C2048+July!C2048+August!C2048+September!C2048+October!C2048+November!C2048+December!C2048</f>
        <v>0</v>
      </c>
      <c r="D2048" s="3">
        <f>January!D2048+February!D2048+March!D2048+April!D2048+May!D2048+June!D2048+July!D2048+August!D2048+September!D2048+October!D2048+November!D2048+December!D2048</f>
        <v>0</v>
      </c>
      <c r="E2048" s="3">
        <f>January!E2048+February!E2048+March!E2048+April!E2048+May!E2048+June!E2048+July!E2048+August!E2048+September!E2048+October!E2048+November!E2048+December!E2048</f>
        <v>0</v>
      </c>
      <c r="F2048" s="3">
        <f>January!F2048+February!F2048+March!F2048+April!F2048+May!F2048+June!F2048+July!F2048+August!F2048+September!F2048+October!F2048+November!F2048+December!F2048</f>
        <v>0</v>
      </c>
      <c r="G2048" s="3">
        <f>January!G2048+February!G2048+March!G2048+April!G2048+May!G2048+June!G2048+July!G2048+August!G2048+September!G2048+October!G2048+November!G2048+December!G2048</f>
        <v>0</v>
      </c>
    </row>
    <row r="2049" spans="1:7" ht="30" customHeight="1" x14ac:dyDescent="0.25">
      <c r="A2049" s="20" t="s">
        <v>98</v>
      </c>
      <c r="B2049" s="12" t="s">
        <v>27</v>
      </c>
      <c r="C2049" s="4">
        <f>January!C2049+February!C2049+March!C2049+April!C2049+May!C2049+June!C2049+July!C2049+August!C2049+September!C2049+October!C2049+November!C2049+December!C2049</f>
        <v>0</v>
      </c>
      <c r="D2049" s="4">
        <f>January!D2049+February!D2049+March!D2049+April!D2049+May!D2049+June!D2049+July!D2049+August!D2049+September!D2049+October!D2049+November!D2049+December!D2049</f>
        <v>0</v>
      </c>
      <c r="E2049" s="4">
        <f>January!E2049+February!E2049+March!E2049+April!E2049+May!E2049+June!E2049+July!E2049+August!E2049+September!E2049+October!E2049+November!E2049+December!E2049</f>
        <v>0</v>
      </c>
      <c r="F2049" s="4">
        <f>January!F2049+February!F2049+March!F2049+April!F2049+May!F2049+June!F2049+July!F2049+August!F2049+September!F2049+October!F2049+November!F2049+December!F2049</f>
        <v>0</v>
      </c>
      <c r="G2049" s="4">
        <f>January!G2049+February!G2049+March!G2049+April!G2049+May!G2049+June!G2049+July!G2049+August!G2049+September!G2049+October!G2049+November!G2049+December!G2049</f>
        <v>0</v>
      </c>
    </row>
    <row r="2050" spans="1:7" ht="30" customHeight="1" x14ac:dyDescent="0.25">
      <c r="A2050" s="19" t="s">
        <v>98</v>
      </c>
      <c r="B2050" s="11" t="s">
        <v>28</v>
      </c>
      <c r="C2050" s="3">
        <f>January!C2050+February!C2050+March!C2050+April!C2050+May!C2050+June!C2050+July!C2050+August!C2050+September!C2050+October!C2050+November!C2050+December!C2050</f>
        <v>0</v>
      </c>
      <c r="D2050" s="3">
        <f>January!D2050+February!D2050+March!D2050+April!D2050+May!D2050+June!D2050+July!D2050+August!D2050+September!D2050+October!D2050+November!D2050+December!D2050</f>
        <v>0</v>
      </c>
      <c r="E2050" s="3">
        <f>January!E2050+February!E2050+March!E2050+April!E2050+May!E2050+June!E2050+July!E2050+August!E2050+September!E2050+October!E2050+November!E2050+December!E2050</f>
        <v>0</v>
      </c>
      <c r="F2050" s="3">
        <f>January!F2050+February!F2050+March!F2050+April!F2050+May!F2050+June!F2050+July!F2050+August!F2050+September!F2050+October!F2050+November!F2050+December!F2050</f>
        <v>0</v>
      </c>
      <c r="G2050" s="3">
        <f>January!G2050+February!G2050+March!G2050+April!G2050+May!G2050+June!G2050+July!G2050+August!G2050+September!G2050+October!G2050+November!G2050+December!G2050</f>
        <v>0</v>
      </c>
    </row>
    <row r="2051" spans="1:7" ht="30" customHeight="1" x14ac:dyDescent="0.25">
      <c r="A2051" s="20" t="s">
        <v>98</v>
      </c>
      <c r="B2051" s="12" t="s">
        <v>29</v>
      </c>
      <c r="C2051" s="4">
        <f>January!C2051+February!C2051+March!C2051+April!C2051+May!C2051+June!C2051+July!C2051+August!C2051+September!C2051+October!C2051+November!C2051+December!C2051</f>
        <v>0</v>
      </c>
      <c r="D2051" s="4">
        <f>January!D2051+February!D2051+March!D2051+April!D2051+May!D2051+June!D2051+July!D2051+August!D2051+September!D2051+October!D2051+November!D2051+December!D2051</f>
        <v>0</v>
      </c>
      <c r="E2051" s="4">
        <f>January!E2051+February!E2051+March!E2051+April!E2051+May!E2051+June!E2051+July!E2051+August!E2051+September!E2051+October!E2051+November!E2051+December!E2051</f>
        <v>0</v>
      </c>
      <c r="F2051" s="4">
        <f>January!F2051+February!F2051+March!F2051+April!F2051+May!F2051+June!F2051+July!F2051+August!F2051+September!F2051+October!F2051+November!F2051+December!F2051</f>
        <v>0</v>
      </c>
      <c r="G2051" s="4">
        <f>January!G2051+February!G2051+March!G2051+April!G2051+May!G2051+June!G2051+July!G2051+August!G2051+September!G2051+October!G2051+November!G2051+December!G2051</f>
        <v>0</v>
      </c>
    </row>
    <row r="2052" spans="1:7" ht="30" customHeight="1" x14ac:dyDescent="0.25">
      <c r="A2052" s="19" t="s">
        <v>98</v>
      </c>
      <c r="B2052" s="11" t="s">
        <v>30</v>
      </c>
      <c r="C2052" s="3">
        <f>January!C2052+February!C2052+March!C2052+April!C2052+May!C2052+June!C2052+July!C2052+August!C2052+September!C2052+October!C2052+November!C2052+December!C2052</f>
        <v>0</v>
      </c>
      <c r="D2052" s="3">
        <f>January!D2052+February!D2052+March!D2052+April!D2052+May!D2052+June!D2052+July!D2052+August!D2052+September!D2052+October!D2052+November!D2052+December!D2052</f>
        <v>0</v>
      </c>
      <c r="E2052" s="3">
        <f>January!E2052+February!E2052+March!E2052+April!E2052+May!E2052+June!E2052+July!E2052+August!E2052+September!E2052+October!E2052+November!E2052+December!E2052</f>
        <v>0</v>
      </c>
      <c r="F2052" s="3">
        <f>January!F2052+February!F2052+March!F2052+April!F2052+May!F2052+June!F2052+July!F2052+August!F2052+September!F2052+October!F2052+November!F2052+December!F2052</f>
        <v>0</v>
      </c>
      <c r="G2052" s="3">
        <f>January!G2052+February!G2052+March!G2052+April!G2052+May!G2052+June!G2052+July!G2052+August!G2052+September!G2052+October!G2052+November!G2052+December!G2052</f>
        <v>0</v>
      </c>
    </row>
    <row r="2053" spans="1:7" ht="30" customHeight="1" x14ac:dyDescent="0.25">
      <c r="A2053" s="20" t="s">
        <v>98</v>
      </c>
      <c r="B2053" s="12" t="s">
        <v>31</v>
      </c>
      <c r="C2053" s="4">
        <f>January!C2053+February!C2053+March!C2053+April!C2053+May!C2053+June!C2053+July!C2053+August!C2053+September!C2053+October!C2053+November!C2053+December!C2053</f>
        <v>0</v>
      </c>
      <c r="D2053" s="4">
        <f>January!D2053+February!D2053+March!D2053+April!D2053+May!D2053+June!D2053+July!D2053+August!D2053+September!D2053+October!D2053+November!D2053+December!D2053</f>
        <v>0</v>
      </c>
      <c r="E2053" s="4">
        <f>January!E2053+February!E2053+March!E2053+April!E2053+May!E2053+June!E2053+July!E2053+August!E2053+September!E2053+October!E2053+November!E2053+December!E2053</f>
        <v>0</v>
      </c>
      <c r="F2053" s="4">
        <f>January!F2053+February!F2053+March!F2053+April!F2053+May!F2053+June!F2053+July!F2053+August!F2053+September!F2053+October!F2053+November!F2053+December!F2053</f>
        <v>0</v>
      </c>
      <c r="G2053" s="4">
        <f>January!G2053+February!G2053+March!G2053+April!G2053+May!G2053+June!G2053+July!G2053+August!G2053+September!G2053+October!G2053+November!G2053+December!G2053</f>
        <v>0</v>
      </c>
    </row>
    <row r="2054" spans="1:7" ht="30" customHeight="1" x14ac:dyDescent="0.25">
      <c r="A2054" s="19" t="s">
        <v>98</v>
      </c>
      <c r="B2054" s="11" t="s">
        <v>32</v>
      </c>
      <c r="C2054" s="3">
        <f>January!C2054+February!C2054+March!C2054+April!C2054+May!C2054+June!C2054+July!C2054+August!C2054+September!C2054+October!C2054+November!C2054+December!C2054</f>
        <v>0</v>
      </c>
      <c r="D2054" s="3">
        <f>January!D2054+February!D2054+March!D2054+April!D2054+May!D2054+June!D2054+July!D2054+August!D2054+September!D2054+October!D2054+November!D2054+December!D2054</f>
        <v>0</v>
      </c>
      <c r="E2054" s="3">
        <f>January!E2054+February!E2054+March!E2054+April!E2054+May!E2054+June!E2054+July!E2054+August!E2054+September!E2054+October!E2054+November!E2054+December!E2054</f>
        <v>0</v>
      </c>
      <c r="F2054" s="3">
        <f>January!F2054+February!F2054+March!F2054+April!F2054+May!F2054+June!F2054+July!F2054+August!F2054+September!F2054+October!F2054+November!F2054+December!F2054</f>
        <v>0</v>
      </c>
      <c r="G2054" s="3">
        <f>January!G2054+February!G2054+March!G2054+April!G2054+May!G2054+June!G2054+July!G2054+August!G2054+September!G2054+October!G2054+November!G2054+December!G2054</f>
        <v>0</v>
      </c>
    </row>
    <row r="2055" spans="1:7" ht="30" customHeight="1" x14ac:dyDescent="0.25">
      <c r="A2055" s="20" t="s">
        <v>98</v>
      </c>
      <c r="B2055" s="12" t="s">
        <v>33</v>
      </c>
      <c r="C2055" s="4">
        <f>January!C2055+February!C2055+March!C2055+April!C2055+May!C2055+June!C2055+July!C2055+August!C2055+September!C2055+October!C2055+November!C2055+December!C2055</f>
        <v>63</v>
      </c>
      <c r="D2055" s="4">
        <f>January!D2055+February!D2055+March!D2055+April!D2055+May!D2055+June!D2055+July!D2055+August!D2055+September!D2055+October!D2055+November!D2055+December!D2055</f>
        <v>9</v>
      </c>
      <c r="E2055" s="4">
        <f>January!E2055+February!E2055+March!E2055+April!E2055+May!E2055+June!E2055+July!E2055+August!E2055+September!E2055+October!E2055+November!E2055+December!E2055</f>
        <v>24</v>
      </c>
      <c r="F2055" s="4">
        <f>January!F2055+February!F2055+March!F2055+April!F2055+May!F2055+June!F2055+July!F2055+August!F2055+September!F2055+October!F2055+November!F2055+December!F2055</f>
        <v>30</v>
      </c>
      <c r="G2055" s="4">
        <f>January!G2055+February!G2055+March!G2055+April!G2055+May!G2055+June!G2055+July!G2055+August!G2055+September!G2055+October!G2055+November!G2055+December!G2055</f>
        <v>0</v>
      </c>
    </row>
    <row r="2056" spans="1:7" ht="30" customHeight="1" x14ac:dyDescent="0.25">
      <c r="A2056" s="19" t="s">
        <v>98</v>
      </c>
      <c r="B2056" s="11" t="s">
        <v>34</v>
      </c>
      <c r="C2056" s="3">
        <f>January!C2056+February!C2056+March!C2056+April!C2056+May!C2056+June!C2056+July!C2056+August!C2056+September!C2056+October!C2056+November!C2056+December!C2056</f>
        <v>0</v>
      </c>
      <c r="D2056" s="3">
        <f>January!D2056+February!D2056+March!D2056+April!D2056+May!D2056+June!D2056+July!D2056+August!D2056+September!D2056+October!D2056+November!D2056+December!D2056</f>
        <v>0</v>
      </c>
      <c r="E2056" s="3">
        <f>January!E2056+February!E2056+March!E2056+April!E2056+May!E2056+June!E2056+July!E2056+August!E2056+September!E2056+October!E2056+November!E2056+December!E2056</f>
        <v>0</v>
      </c>
      <c r="F2056" s="3">
        <f>January!F2056+February!F2056+March!F2056+April!F2056+May!F2056+June!F2056+July!F2056+August!F2056+September!F2056+October!F2056+November!F2056+December!F2056</f>
        <v>0</v>
      </c>
      <c r="G2056" s="3">
        <f>January!G2056+February!G2056+March!G2056+April!G2056+May!G2056+June!G2056+July!G2056+August!G2056+September!G2056+October!G2056+November!G2056+December!G2056</f>
        <v>0</v>
      </c>
    </row>
    <row r="2057" spans="1:7" ht="30" customHeight="1" x14ac:dyDescent="0.25">
      <c r="A2057" s="20" t="s">
        <v>98</v>
      </c>
      <c r="B2057" s="12" t="s">
        <v>35</v>
      </c>
      <c r="C2057" s="4">
        <f>January!C2057+February!C2057+March!C2057+April!C2057+May!C2057+June!C2057+July!C2057+August!C2057+September!C2057+October!C2057+November!C2057+December!C2057</f>
        <v>554</v>
      </c>
      <c r="D2057" s="4">
        <f>January!D2057+February!D2057+March!D2057+April!D2057+May!D2057+June!D2057+July!D2057+August!D2057+September!D2057+October!D2057+November!D2057+December!D2057</f>
        <v>109</v>
      </c>
      <c r="E2057" s="4">
        <f>January!E2057+February!E2057+March!E2057+April!E2057+May!E2057+June!E2057+July!E2057+August!E2057+September!E2057+October!E2057+November!E2057+December!E2057</f>
        <v>19</v>
      </c>
      <c r="F2057" s="4">
        <f>January!F2057+February!F2057+March!F2057+April!F2057+May!F2057+June!F2057+July!F2057+August!F2057+September!F2057+October!F2057+November!F2057+December!F2057</f>
        <v>426</v>
      </c>
      <c r="G2057" s="4">
        <f>January!G2057+February!G2057+March!G2057+April!G2057+May!G2057+June!G2057+July!G2057+August!G2057+September!G2057+October!G2057+November!G2057+December!G2057</f>
        <v>0</v>
      </c>
    </row>
    <row r="2058" spans="1:7" ht="30" customHeight="1" x14ac:dyDescent="0.25">
      <c r="A2058" s="19" t="s">
        <v>98</v>
      </c>
      <c r="B2058" s="11" t="s">
        <v>36</v>
      </c>
      <c r="C2058" s="3">
        <f>January!C2058+February!C2058+March!C2058+April!C2058+May!C2058+June!C2058+July!C2058+August!C2058+September!C2058+October!C2058+November!C2058+December!C2058</f>
        <v>729</v>
      </c>
      <c r="D2058" s="3">
        <f>January!D2058+February!D2058+March!D2058+April!D2058+May!D2058+June!D2058+July!D2058+August!D2058+September!D2058+October!D2058+November!D2058+December!D2058</f>
        <v>403</v>
      </c>
      <c r="E2058" s="3">
        <f>January!E2058+February!E2058+March!E2058+April!E2058+May!E2058+June!E2058+July!E2058+August!E2058+September!E2058+October!E2058+November!E2058+December!E2058</f>
        <v>33</v>
      </c>
      <c r="F2058" s="3">
        <f>January!F2058+February!F2058+March!F2058+April!F2058+May!F2058+June!F2058+July!F2058+August!F2058+September!F2058+October!F2058+November!F2058+December!F2058</f>
        <v>293</v>
      </c>
      <c r="G2058" s="3">
        <f>January!G2058+February!G2058+March!G2058+April!G2058+May!G2058+June!G2058+July!G2058+August!G2058+September!G2058+October!G2058+November!G2058+December!G2058</f>
        <v>0</v>
      </c>
    </row>
    <row r="2059" spans="1:7" ht="30" customHeight="1" x14ac:dyDescent="0.25">
      <c r="A2059" s="20" t="s">
        <v>98</v>
      </c>
      <c r="B2059" s="12" t="s">
        <v>37</v>
      </c>
      <c r="C2059" s="4">
        <f>January!C2059+February!C2059+March!C2059+April!C2059+May!C2059+June!C2059+July!C2059+August!C2059+September!C2059+October!C2059+November!C2059+December!C2059</f>
        <v>0</v>
      </c>
      <c r="D2059" s="4">
        <f>January!D2059+February!D2059+March!D2059+April!D2059+May!D2059+June!D2059+July!D2059+August!D2059+September!D2059+October!D2059+November!D2059+December!D2059</f>
        <v>0</v>
      </c>
      <c r="E2059" s="4">
        <f>January!E2059+February!E2059+March!E2059+April!E2059+May!E2059+June!E2059+July!E2059+August!E2059+September!E2059+October!E2059+November!E2059+December!E2059</f>
        <v>0</v>
      </c>
      <c r="F2059" s="4">
        <f>January!F2059+February!F2059+March!F2059+April!F2059+May!F2059+June!F2059+July!F2059+August!F2059+September!F2059+October!F2059+November!F2059+December!F2059</f>
        <v>0</v>
      </c>
      <c r="G2059" s="4">
        <f>January!G2059+February!G2059+March!G2059+April!G2059+May!G2059+June!G2059+July!G2059+August!G2059+September!G2059+October!G2059+November!G2059+December!G2059</f>
        <v>0</v>
      </c>
    </row>
    <row r="2060" spans="1:7" ht="30" customHeight="1" x14ac:dyDescent="0.25">
      <c r="A2060" s="19" t="s">
        <v>98</v>
      </c>
      <c r="B2060" s="11" t="s">
        <v>38</v>
      </c>
      <c r="C2060" s="3">
        <f>January!C2060+February!C2060+March!C2060+April!C2060+May!C2060+June!C2060+July!C2060+August!C2060+September!C2060+October!C2060+November!C2060+December!C2060</f>
        <v>0</v>
      </c>
      <c r="D2060" s="3">
        <f>January!D2060+February!D2060+March!D2060+April!D2060+May!D2060+June!D2060+July!D2060+August!D2060+September!D2060+October!D2060+November!D2060+December!D2060</f>
        <v>0</v>
      </c>
      <c r="E2060" s="3">
        <f>January!E2060+February!E2060+March!E2060+April!E2060+May!E2060+June!E2060+July!E2060+August!E2060+September!E2060+October!E2060+November!E2060+December!E2060</f>
        <v>0</v>
      </c>
      <c r="F2060" s="3">
        <f>January!F2060+February!F2060+March!F2060+April!F2060+May!F2060+June!F2060+July!F2060+August!F2060+September!F2060+October!F2060+November!F2060+December!F2060</f>
        <v>0</v>
      </c>
      <c r="G2060" s="3">
        <f>January!G2060+February!G2060+March!G2060+April!G2060+May!G2060+June!G2060+July!G2060+August!G2060+September!G2060+October!G2060+November!G2060+December!G2060</f>
        <v>0</v>
      </c>
    </row>
    <row r="2061" spans="1:7" ht="30" customHeight="1" x14ac:dyDescent="0.25">
      <c r="A2061" s="20" t="s">
        <v>98</v>
      </c>
      <c r="B2061" s="12" t="s">
        <v>39</v>
      </c>
      <c r="C2061" s="4">
        <f>January!C2061+February!C2061+March!C2061+April!C2061+May!C2061+June!C2061+July!C2061+August!C2061+September!C2061+October!C2061+November!C2061+December!C2061</f>
        <v>0</v>
      </c>
      <c r="D2061" s="4">
        <f>January!D2061+February!D2061+March!D2061+April!D2061+May!D2061+June!D2061+July!D2061+August!D2061+September!D2061+October!D2061+November!D2061+December!D2061</f>
        <v>0</v>
      </c>
      <c r="E2061" s="4">
        <f>January!E2061+February!E2061+March!E2061+April!E2061+May!E2061+June!E2061+July!E2061+August!E2061+September!E2061+October!E2061+November!E2061+December!E2061</f>
        <v>0</v>
      </c>
      <c r="F2061" s="4">
        <f>January!F2061+February!F2061+March!F2061+April!F2061+May!F2061+June!F2061+July!F2061+August!F2061+September!F2061+October!F2061+November!F2061+December!F2061</f>
        <v>0</v>
      </c>
      <c r="G2061" s="4">
        <f>January!G2061+February!G2061+March!G2061+April!G2061+May!G2061+June!G2061+July!G2061+August!G2061+September!G2061+October!G2061+November!G2061+December!G2061</f>
        <v>0</v>
      </c>
    </row>
    <row r="2062" spans="1:7" ht="30" customHeight="1" x14ac:dyDescent="0.25">
      <c r="A2062" s="19" t="s">
        <v>98</v>
      </c>
      <c r="B2062" s="11" t="s">
        <v>40</v>
      </c>
      <c r="C2062" s="3">
        <f>January!C2062+February!C2062+March!C2062+April!C2062+May!C2062+June!C2062+July!C2062+August!C2062+September!C2062+October!C2062+November!C2062+December!C2062</f>
        <v>0</v>
      </c>
      <c r="D2062" s="3">
        <f>January!D2062+February!D2062+March!D2062+April!D2062+May!D2062+June!D2062+July!D2062+August!D2062+September!D2062+October!D2062+November!D2062+December!D2062</f>
        <v>0</v>
      </c>
      <c r="E2062" s="3">
        <f>January!E2062+February!E2062+March!E2062+April!E2062+May!E2062+June!E2062+July!E2062+August!E2062+September!E2062+October!E2062+November!E2062+December!E2062</f>
        <v>0</v>
      </c>
      <c r="F2062" s="3">
        <f>January!F2062+February!F2062+March!F2062+April!F2062+May!F2062+June!F2062+July!F2062+August!F2062+September!F2062+October!F2062+November!F2062+December!F2062</f>
        <v>0</v>
      </c>
      <c r="G2062" s="3">
        <f>January!G2062+February!G2062+March!G2062+April!G2062+May!G2062+June!G2062+July!G2062+August!G2062+September!G2062+October!G2062+November!G2062+December!G2062</f>
        <v>0</v>
      </c>
    </row>
    <row r="2063" spans="1:7" ht="30" customHeight="1" x14ac:dyDescent="0.25">
      <c r="A2063" s="20" t="s">
        <v>98</v>
      </c>
      <c r="B2063" s="12" t="s">
        <v>41</v>
      </c>
      <c r="C2063" s="4">
        <f>January!C2063+February!C2063+March!C2063+April!C2063+May!C2063+June!C2063+July!C2063+August!C2063+September!C2063+October!C2063+November!C2063+December!C2063</f>
        <v>0</v>
      </c>
      <c r="D2063" s="4">
        <f>January!D2063+February!D2063+March!D2063+April!D2063+May!D2063+June!D2063+July!D2063+August!D2063+September!D2063+October!D2063+November!D2063+December!D2063</f>
        <v>0</v>
      </c>
      <c r="E2063" s="4">
        <f>January!E2063+February!E2063+March!E2063+April!E2063+May!E2063+June!E2063+July!E2063+August!E2063+September!E2063+October!E2063+November!E2063+December!E2063</f>
        <v>0</v>
      </c>
      <c r="F2063" s="4">
        <f>January!F2063+February!F2063+March!F2063+April!F2063+May!F2063+June!F2063+July!F2063+August!F2063+September!F2063+October!F2063+November!F2063+December!F2063</f>
        <v>0</v>
      </c>
      <c r="G2063" s="4">
        <f>January!G2063+February!G2063+March!G2063+April!G2063+May!G2063+June!G2063+July!G2063+August!G2063+September!G2063+October!G2063+November!G2063+December!G2063</f>
        <v>0</v>
      </c>
    </row>
    <row r="2064" spans="1:7" ht="30" customHeight="1" x14ac:dyDescent="0.25">
      <c r="A2064" s="19" t="s">
        <v>98</v>
      </c>
      <c r="B2064" s="11" t="s">
        <v>42</v>
      </c>
      <c r="C2064" s="3">
        <f>January!C2064+February!C2064+March!C2064+April!C2064+May!C2064+June!C2064+July!C2064+August!C2064+September!C2064+October!C2064+November!C2064+December!C2064</f>
        <v>8</v>
      </c>
      <c r="D2064" s="3">
        <f>January!D2064+February!D2064+March!D2064+April!D2064+May!D2064+June!D2064+July!D2064+August!D2064+September!D2064+October!D2064+November!D2064+December!D2064</f>
        <v>8</v>
      </c>
      <c r="E2064" s="3">
        <f>January!E2064+February!E2064+March!E2064+April!E2064+May!E2064+June!E2064+July!E2064+August!E2064+September!E2064+October!E2064+November!E2064+December!E2064</f>
        <v>0</v>
      </c>
      <c r="F2064" s="3">
        <f>January!F2064+February!F2064+March!F2064+April!F2064+May!F2064+June!F2064+July!F2064+August!F2064+September!F2064+October!F2064+November!F2064+December!F2064</f>
        <v>0</v>
      </c>
      <c r="G2064" s="3">
        <f>January!G2064+February!G2064+March!G2064+April!G2064+May!G2064+June!G2064+July!G2064+August!G2064+September!G2064+October!G2064+November!G2064+December!G2064</f>
        <v>0</v>
      </c>
    </row>
    <row r="2065" spans="1:7" ht="30" customHeight="1" x14ac:dyDescent="0.25">
      <c r="A2065" s="20" t="s">
        <v>98</v>
      </c>
      <c r="B2065" s="12" t="s">
        <v>43</v>
      </c>
      <c r="C2065" s="4">
        <f>January!C2065+February!C2065+March!C2065+April!C2065+May!C2065+June!C2065+July!C2065+August!C2065+September!C2065+October!C2065+November!C2065+December!C2065</f>
        <v>0</v>
      </c>
      <c r="D2065" s="4">
        <f>January!D2065+February!D2065+March!D2065+April!D2065+May!D2065+June!D2065+July!D2065+August!D2065+September!D2065+October!D2065+November!D2065+December!D2065</f>
        <v>0</v>
      </c>
      <c r="E2065" s="4">
        <f>January!E2065+February!E2065+March!E2065+April!E2065+May!E2065+June!E2065+July!E2065+August!E2065+September!E2065+October!E2065+November!E2065+December!E2065</f>
        <v>0</v>
      </c>
      <c r="F2065" s="4">
        <f>January!F2065+February!F2065+March!F2065+April!F2065+May!F2065+June!F2065+July!F2065+August!F2065+September!F2065+October!F2065+November!F2065+December!F2065</f>
        <v>0</v>
      </c>
      <c r="G2065" s="4">
        <f>January!G2065+February!G2065+March!G2065+April!G2065+May!G2065+June!G2065+July!G2065+August!G2065+September!G2065+October!G2065+November!G2065+December!G2065</f>
        <v>0</v>
      </c>
    </row>
    <row r="2066" spans="1:7" ht="30" customHeight="1" x14ac:dyDescent="0.25">
      <c r="A2066" s="19" t="s">
        <v>98</v>
      </c>
      <c r="B2066" s="11" t="s">
        <v>44</v>
      </c>
      <c r="C2066" s="3">
        <f>January!C2066+February!C2066+March!C2066+April!C2066+May!C2066+June!C2066+July!C2066+August!C2066+September!C2066+October!C2066+November!C2066+December!C2066</f>
        <v>0</v>
      </c>
      <c r="D2066" s="3">
        <f>January!D2066+February!D2066+March!D2066+April!D2066+May!D2066+June!D2066+July!D2066+August!D2066+September!D2066+October!D2066+November!D2066+December!D2066</f>
        <v>0</v>
      </c>
      <c r="E2066" s="3">
        <f>January!E2066+February!E2066+March!E2066+April!E2066+May!E2066+June!E2066+July!E2066+August!E2066+September!E2066+October!E2066+November!E2066+December!E2066</f>
        <v>0</v>
      </c>
      <c r="F2066" s="3">
        <f>January!F2066+February!F2066+March!F2066+April!F2066+May!F2066+June!F2066+July!F2066+August!F2066+September!F2066+October!F2066+November!F2066+December!F2066</f>
        <v>0</v>
      </c>
      <c r="G2066" s="3">
        <f>January!G2066+February!G2066+March!G2066+April!G2066+May!G2066+June!G2066+July!G2066+August!G2066+September!G2066+October!G2066+November!G2066+December!G2066</f>
        <v>0</v>
      </c>
    </row>
    <row r="2067" spans="1:7" ht="30" customHeight="1" x14ac:dyDescent="0.25">
      <c r="A2067" s="20" t="s">
        <v>98</v>
      </c>
      <c r="B2067" s="12" t="s">
        <v>45</v>
      </c>
      <c r="C2067" s="4">
        <f>January!C2067+February!C2067+March!C2067+April!C2067+May!C2067+June!C2067+July!C2067+August!C2067+September!C2067+October!C2067+November!C2067+December!C2067</f>
        <v>0</v>
      </c>
      <c r="D2067" s="4">
        <f>January!D2067+February!D2067+March!D2067+April!D2067+May!D2067+June!D2067+July!D2067+August!D2067+September!D2067+October!D2067+November!D2067+December!D2067</f>
        <v>0</v>
      </c>
      <c r="E2067" s="4">
        <f>January!E2067+February!E2067+March!E2067+April!E2067+May!E2067+June!E2067+July!E2067+August!E2067+September!E2067+October!E2067+November!E2067+December!E2067</f>
        <v>0</v>
      </c>
      <c r="F2067" s="4">
        <f>January!F2067+February!F2067+March!F2067+April!F2067+May!F2067+June!F2067+July!F2067+August!F2067+September!F2067+October!F2067+November!F2067+December!F2067</f>
        <v>0</v>
      </c>
      <c r="G2067" s="4">
        <f>January!G2067+February!G2067+March!G2067+April!G2067+May!G2067+June!G2067+July!G2067+August!G2067+September!G2067+October!G2067+November!G2067+December!G2067</f>
        <v>0</v>
      </c>
    </row>
    <row r="2068" spans="1:7" ht="30" customHeight="1" x14ac:dyDescent="0.25">
      <c r="A2068" s="19" t="s">
        <v>98</v>
      </c>
      <c r="B2068" s="11" t="s">
        <v>46</v>
      </c>
      <c r="C2068" s="3">
        <f>January!C2068+February!C2068+March!C2068+April!C2068+May!C2068+June!C2068+July!C2068+August!C2068+September!C2068+October!C2068+November!C2068+December!C2068</f>
        <v>2</v>
      </c>
      <c r="D2068" s="3">
        <f>January!D2068+February!D2068+March!D2068+April!D2068+May!D2068+June!D2068+July!D2068+August!D2068+September!D2068+October!D2068+November!D2068+December!D2068</f>
        <v>2</v>
      </c>
      <c r="E2068" s="3">
        <f>January!E2068+February!E2068+March!E2068+April!E2068+May!E2068+June!E2068+July!E2068+August!E2068+September!E2068+October!E2068+November!E2068+December!E2068</f>
        <v>0</v>
      </c>
      <c r="F2068" s="3">
        <f>January!F2068+February!F2068+March!F2068+April!F2068+May!F2068+June!F2068+July!F2068+August!F2068+September!F2068+October!F2068+November!F2068+December!F2068</f>
        <v>0</v>
      </c>
      <c r="G2068" s="3">
        <f>January!G2068+February!G2068+March!G2068+April!G2068+May!G2068+June!G2068+July!G2068+August!G2068+September!G2068+October!G2068+November!G2068+December!G2068</f>
        <v>0</v>
      </c>
    </row>
    <row r="2069" spans="1:7" ht="30" customHeight="1" x14ac:dyDescent="0.25">
      <c r="A2069" s="21" t="s">
        <v>99</v>
      </c>
      <c r="B2069" s="13" t="s">
        <v>8</v>
      </c>
      <c r="C2069" s="5">
        <f>January!C2069+February!C2069+March!C2069+April!C2069+May!C2069+June!C2069+July!C2069+August!C2069+September!C2069+October!C2069+November!C2069+December!C2069</f>
        <v>4980</v>
      </c>
      <c r="D2069" s="5">
        <f>January!D2069+February!D2069+March!D2069+April!D2069+May!D2069+June!D2069+July!D2069+August!D2069+September!D2069+October!D2069+November!D2069+December!D2069</f>
        <v>1862</v>
      </c>
      <c r="E2069" s="5">
        <f>January!E2069+February!E2069+March!E2069+April!E2069+May!E2069+June!E2069+July!E2069+August!E2069+September!E2069+October!E2069+November!E2069+December!E2069</f>
        <v>125</v>
      </c>
      <c r="F2069" s="5">
        <f>January!F2069+February!F2069+March!F2069+April!F2069+May!F2069+June!F2069+July!F2069+August!F2069+September!F2069+October!F2069+November!F2069+December!F2069</f>
        <v>2993</v>
      </c>
      <c r="G2069" s="5">
        <f>January!G2069+February!G2069+March!G2069+April!G2069+May!G2069+June!G2069+July!G2069+August!G2069+September!G2069+October!G2069+November!G2069+December!G2069</f>
        <v>0</v>
      </c>
    </row>
    <row r="2070" spans="1:7" ht="30" customHeight="1" x14ac:dyDescent="0.25">
      <c r="A2070" s="22" t="s">
        <v>99</v>
      </c>
      <c r="B2070" s="14" t="s">
        <v>9</v>
      </c>
      <c r="C2070" s="6">
        <f>January!C2070+February!C2070+March!C2070+April!C2070+May!C2070+June!C2070+July!C2070+August!C2070+September!C2070+October!C2070+November!C2070+December!C2070</f>
        <v>0</v>
      </c>
      <c r="D2070" s="6">
        <f>January!D2070+February!D2070+March!D2070+April!D2070+May!D2070+June!D2070+July!D2070+August!D2070+September!D2070+October!D2070+November!D2070+December!D2070</f>
        <v>0</v>
      </c>
      <c r="E2070" s="6">
        <f>January!E2070+February!E2070+March!E2070+April!E2070+May!E2070+June!E2070+July!E2070+August!E2070+September!E2070+October!E2070+November!E2070+December!E2070</f>
        <v>0</v>
      </c>
      <c r="F2070" s="6">
        <f>January!F2070+February!F2070+March!F2070+April!F2070+May!F2070+June!F2070+July!F2070+August!F2070+September!F2070+October!F2070+November!F2070+December!F2070</f>
        <v>0</v>
      </c>
      <c r="G2070" s="6">
        <f>January!G2070+February!G2070+March!G2070+April!G2070+May!G2070+June!G2070+July!G2070+August!G2070+September!G2070+October!G2070+November!G2070+December!G2070</f>
        <v>0</v>
      </c>
    </row>
    <row r="2071" spans="1:7" ht="30" customHeight="1" x14ac:dyDescent="0.25">
      <c r="A2071" s="21" t="s">
        <v>99</v>
      </c>
      <c r="B2071" s="13" t="s">
        <v>10</v>
      </c>
      <c r="C2071" s="5">
        <f>January!C2071+February!C2071+March!C2071+April!C2071+May!C2071+June!C2071+July!C2071+August!C2071+September!C2071+October!C2071+November!C2071+December!C2071</f>
        <v>0</v>
      </c>
      <c r="D2071" s="5">
        <f>January!D2071+February!D2071+March!D2071+April!D2071+May!D2071+June!D2071+July!D2071+August!D2071+September!D2071+October!D2071+November!D2071+December!D2071</f>
        <v>0</v>
      </c>
      <c r="E2071" s="5">
        <f>January!E2071+February!E2071+March!E2071+April!E2071+May!E2071+June!E2071+July!E2071+August!E2071+September!E2071+October!E2071+November!E2071+December!E2071</f>
        <v>0</v>
      </c>
      <c r="F2071" s="5">
        <f>January!F2071+February!F2071+March!F2071+April!F2071+May!F2071+June!F2071+July!F2071+August!F2071+September!F2071+October!F2071+November!F2071+December!F2071</f>
        <v>0</v>
      </c>
      <c r="G2071" s="5">
        <f>January!G2071+February!G2071+March!G2071+April!G2071+May!G2071+June!G2071+July!G2071+August!G2071+September!G2071+October!G2071+November!G2071+December!G2071</f>
        <v>0</v>
      </c>
    </row>
    <row r="2072" spans="1:7" ht="30" customHeight="1" x14ac:dyDescent="0.25">
      <c r="A2072" s="22" t="s">
        <v>99</v>
      </c>
      <c r="B2072" s="14" t="s">
        <v>11</v>
      </c>
      <c r="C2072" s="6">
        <f>January!C2072+February!C2072+March!C2072+April!C2072+May!C2072+June!C2072+July!C2072+August!C2072+September!C2072+October!C2072+November!C2072+December!C2072</f>
        <v>0</v>
      </c>
      <c r="D2072" s="6">
        <f>January!D2072+February!D2072+March!D2072+April!D2072+May!D2072+June!D2072+July!D2072+August!D2072+September!D2072+October!D2072+November!D2072+December!D2072</f>
        <v>0</v>
      </c>
      <c r="E2072" s="6">
        <f>January!E2072+February!E2072+March!E2072+April!E2072+May!E2072+June!E2072+July!E2072+August!E2072+September!E2072+October!E2072+November!E2072+December!E2072</f>
        <v>0</v>
      </c>
      <c r="F2072" s="6">
        <f>January!F2072+February!F2072+March!F2072+April!F2072+May!F2072+June!F2072+July!F2072+August!F2072+September!F2072+October!F2072+November!F2072+December!F2072</f>
        <v>0</v>
      </c>
      <c r="G2072" s="6">
        <f>January!G2072+February!G2072+March!G2072+April!G2072+May!G2072+June!G2072+July!G2072+August!G2072+September!G2072+October!G2072+November!G2072+December!G2072</f>
        <v>0</v>
      </c>
    </row>
    <row r="2073" spans="1:7" ht="30" customHeight="1" x14ac:dyDescent="0.25">
      <c r="A2073" s="21" t="s">
        <v>99</v>
      </c>
      <c r="B2073" s="13" t="s">
        <v>12</v>
      </c>
      <c r="C2073" s="5">
        <f>January!C2073+February!C2073+March!C2073+April!C2073+May!C2073+June!C2073+July!C2073+August!C2073+September!C2073+October!C2073+November!C2073+December!C2073</f>
        <v>0</v>
      </c>
      <c r="D2073" s="5">
        <f>January!D2073+February!D2073+March!D2073+April!D2073+May!D2073+June!D2073+July!D2073+August!D2073+September!D2073+October!D2073+November!D2073+December!D2073</f>
        <v>0</v>
      </c>
      <c r="E2073" s="5">
        <f>January!E2073+February!E2073+March!E2073+April!E2073+May!E2073+June!E2073+July!E2073+August!E2073+September!E2073+October!E2073+November!E2073+December!E2073</f>
        <v>0</v>
      </c>
      <c r="F2073" s="5">
        <f>January!F2073+February!F2073+March!F2073+April!F2073+May!F2073+June!F2073+July!F2073+August!F2073+September!F2073+October!F2073+November!F2073+December!F2073</f>
        <v>0</v>
      </c>
      <c r="G2073" s="5">
        <f>January!G2073+February!G2073+March!G2073+April!G2073+May!G2073+June!G2073+July!G2073+August!G2073+September!G2073+October!G2073+November!G2073+December!G2073</f>
        <v>0</v>
      </c>
    </row>
    <row r="2074" spans="1:7" ht="30" customHeight="1" x14ac:dyDescent="0.25">
      <c r="A2074" s="22" t="s">
        <v>99</v>
      </c>
      <c r="B2074" s="14" t="s">
        <v>13</v>
      </c>
      <c r="C2074" s="6">
        <f>January!C2074+February!C2074+March!C2074+April!C2074+May!C2074+June!C2074+July!C2074+August!C2074+September!C2074+October!C2074+November!C2074+December!C2074</f>
        <v>0</v>
      </c>
      <c r="D2074" s="6">
        <f>January!D2074+February!D2074+March!D2074+April!D2074+May!D2074+June!D2074+July!D2074+August!D2074+September!D2074+October!D2074+November!D2074+December!D2074</f>
        <v>0</v>
      </c>
      <c r="E2074" s="6">
        <f>January!E2074+February!E2074+March!E2074+April!E2074+May!E2074+June!E2074+July!E2074+August!E2074+September!E2074+October!E2074+November!E2074+December!E2074</f>
        <v>0</v>
      </c>
      <c r="F2074" s="6">
        <f>January!F2074+February!F2074+March!F2074+April!F2074+May!F2074+June!F2074+July!F2074+August!F2074+September!F2074+October!F2074+November!F2074+December!F2074</f>
        <v>0</v>
      </c>
      <c r="G2074" s="6">
        <f>January!G2074+February!G2074+March!G2074+April!G2074+May!G2074+June!G2074+July!G2074+August!G2074+September!G2074+October!G2074+November!G2074+December!G2074</f>
        <v>0</v>
      </c>
    </row>
    <row r="2075" spans="1:7" ht="30" customHeight="1" x14ac:dyDescent="0.25">
      <c r="A2075" s="21" t="s">
        <v>99</v>
      </c>
      <c r="B2075" s="13" t="s">
        <v>14</v>
      </c>
      <c r="C2075" s="5">
        <f>January!C2075+February!C2075+March!C2075+April!C2075+May!C2075+June!C2075+July!C2075+August!C2075+September!C2075+October!C2075+November!C2075+December!C2075</f>
        <v>54</v>
      </c>
      <c r="D2075" s="5">
        <f>January!D2075+February!D2075+March!D2075+April!D2075+May!D2075+June!D2075+July!D2075+August!D2075+September!D2075+October!D2075+November!D2075+December!D2075</f>
        <v>43</v>
      </c>
      <c r="E2075" s="5">
        <f>January!E2075+February!E2075+March!E2075+April!E2075+May!E2075+June!E2075+July!E2075+August!E2075+September!E2075+October!E2075+November!E2075+December!E2075</f>
        <v>0</v>
      </c>
      <c r="F2075" s="5">
        <f>January!F2075+February!F2075+March!F2075+April!F2075+May!F2075+June!F2075+July!F2075+August!F2075+September!F2075+October!F2075+November!F2075+December!F2075</f>
        <v>11</v>
      </c>
      <c r="G2075" s="5">
        <f>January!G2075+February!G2075+March!G2075+April!G2075+May!G2075+June!G2075+July!G2075+August!G2075+September!G2075+October!G2075+November!G2075+December!G2075</f>
        <v>0</v>
      </c>
    </row>
    <row r="2076" spans="1:7" ht="30" customHeight="1" x14ac:dyDescent="0.25">
      <c r="A2076" s="22" t="s">
        <v>99</v>
      </c>
      <c r="B2076" s="14" t="s">
        <v>15</v>
      </c>
      <c r="C2076" s="6">
        <f>January!C2076+February!C2076+March!C2076+April!C2076+May!C2076+June!C2076+July!C2076+August!C2076+September!C2076+October!C2076+November!C2076+December!C2076</f>
        <v>0</v>
      </c>
      <c r="D2076" s="6">
        <f>January!D2076+February!D2076+March!D2076+April!D2076+May!D2076+June!D2076+July!D2076+August!D2076+September!D2076+October!D2076+November!D2076+December!D2076</f>
        <v>0</v>
      </c>
      <c r="E2076" s="6">
        <f>January!E2076+February!E2076+March!E2076+April!E2076+May!E2076+June!E2076+July!E2076+August!E2076+September!E2076+October!E2076+November!E2076+December!E2076</f>
        <v>0</v>
      </c>
      <c r="F2076" s="6">
        <f>January!F2076+February!F2076+March!F2076+April!F2076+May!F2076+June!F2076+July!F2076+August!F2076+September!F2076+October!F2076+November!F2076+December!F2076</f>
        <v>0</v>
      </c>
      <c r="G2076" s="6">
        <f>January!G2076+February!G2076+March!G2076+April!G2076+May!G2076+June!G2076+July!G2076+August!G2076+September!G2076+October!G2076+November!G2076+December!G2076</f>
        <v>0</v>
      </c>
    </row>
    <row r="2077" spans="1:7" ht="30" customHeight="1" x14ac:dyDescent="0.25">
      <c r="A2077" s="21" t="s">
        <v>99</v>
      </c>
      <c r="B2077" s="13" t="s">
        <v>16</v>
      </c>
      <c r="C2077" s="5">
        <f>January!C2077+February!C2077+March!C2077+April!C2077+May!C2077+June!C2077+July!C2077+August!C2077+September!C2077+October!C2077+November!C2077+December!C2077</f>
        <v>0</v>
      </c>
      <c r="D2077" s="5">
        <f>January!D2077+February!D2077+March!D2077+April!D2077+May!D2077+June!D2077+July!D2077+August!D2077+September!D2077+October!D2077+November!D2077+December!D2077</f>
        <v>0</v>
      </c>
      <c r="E2077" s="5">
        <f>January!E2077+February!E2077+March!E2077+April!E2077+May!E2077+June!E2077+July!E2077+August!E2077+September!E2077+October!E2077+November!E2077+December!E2077</f>
        <v>0</v>
      </c>
      <c r="F2077" s="5">
        <f>January!F2077+February!F2077+March!F2077+April!F2077+May!F2077+June!F2077+July!F2077+August!F2077+September!F2077+October!F2077+November!F2077+December!F2077</f>
        <v>0</v>
      </c>
      <c r="G2077" s="5">
        <f>January!G2077+February!G2077+March!G2077+April!G2077+May!G2077+June!G2077+July!G2077+August!G2077+September!G2077+October!G2077+November!G2077+December!G2077</f>
        <v>0</v>
      </c>
    </row>
    <row r="2078" spans="1:7" ht="30" customHeight="1" x14ac:dyDescent="0.25">
      <c r="A2078" s="22" t="s">
        <v>99</v>
      </c>
      <c r="B2078" s="14" t="s">
        <v>17</v>
      </c>
      <c r="C2078" s="6">
        <f>January!C2078+February!C2078+March!C2078+April!C2078+May!C2078+June!C2078+July!C2078+August!C2078+September!C2078+October!C2078+November!C2078+December!C2078</f>
        <v>0</v>
      </c>
      <c r="D2078" s="6">
        <f>January!D2078+February!D2078+March!D2078+April!D2078+May!D2078+June!D2078+July!D2078+August!D2078+September!D2078+October!D2078+November!D2078+December!D2078</f>
        <v>0</v>
      </c>
      <c r="E2078" s="6">
        <f>January!E2078+February!E2078+March!E2078+April!E2078+May!E2078+June!E2078+July!E2078+August!E2078+September!E2078+October!E2078+November!E2078+December!E2078</f>
        <v>0</v>
      </c>
      <c r="F2078" s="6">
        <f>January!F2078+February!F2078+March!F2078+April!F2078+May!F2078+June!F2078+July!F2078+August!F2078+September!F2078+October!F2078+November!F2078+December!F2078</f>
        <v>0</v>
      </c>
      <c r="G2078" s="6">
        <f>January!G2078+February!G2078+March!G2078+April!G2078+May!G2078+June!G2078+July!G2078+August!G2078+September!G2078+October!G2078+November!G2078+December!G2078</f>
        <v>0</v>
      </c>
    </row>
    <row r="2079" spans="1:7" ht="30" customHeight="1" x14ac:dyDescent="0.25">
      <c r="A2079" s="21" t="s">
        <v>99</v>
      </c>
      <c r="B2079" s="13" t="s">
        <v>18</v>
      </c>
      <c r="C2079" s="5">
        <f>January!C2079+February!C2079+March!C2079+April!C2079+May!C2079+June!C2079+July!C2079+August!C2079+September!C2079+October!C2079+November!C2079+December!C2079</f>
        <v>0</v>
      </c>
      <c r="D2079" s="5">
        <f>January!D2079+February!D2079+March!D2079+April!D2079+May!D2079+June!D2079+July!D2079+August!D2079+September!D2079+October!D2079+November!D2079+December!D2079</f>
        <v>0</v>
      </c>
      <c r="E2079" s="5">
        <f>January!E2079+February!E2079+March!E2079+April!E2079+May!E2079+June!E2079+July!E2079+August!E2079+September!E2079+October!E2079+November!E2079+December!E2079</f>
        <v>0</v>
      </c>
      <c r="F2079" s="5">
        <f>January!F2079+February!F2079+March!F2079+April!F2079+May!F2079+June!F2079+July!F2079+August!F2079+September!F2079+October!F2079+November!F2079+December!F2079</f>
        <v>0</v>
      </c>
      <c r="G2079" s="5">
        <f>January!G2079+February!G2079+March!G2079+April!G2079+May!G2079+June!G2079+July!G2079+August!G2079+September!G2079+October!G2079+November!G2079+December!G2079</f>
        <v>0</v>
      </c>
    </row>
    <row r="2080" spans="1:7" ht="30" customHeight="1" x14ac:dyDescent="0.25">
      <c r="A2080" s="22" t="s">
        <v>99</v>
      </c>
      <c r="B2080" s="14" t="s">
        <v>19</v>
      </c>
      <c r="C2080" s="6">
        <f>January!C2080+February!C2080+March!C2080+April!C2080+May!C2080+June!C2080+July!C2080+August!C2080+September!C2080+October!C2080+November!C2080+December!C2080</f>
        <v>0</v>
      </c>
      <c r="D2080" s="6">
        <f>January!D2080+February!D2080+March!D2080+April!D2080+May!D2080+June!D2080+July!D2080+August!D2080+September!D2080+October!D2080+November!D2080+December!D2080</f>
        <v>0</v>
      </c>
      <c r="E2080" s="6">
        <f>January!E2080+February!E2080+March!E2080+April!E2080+May!E2080+June!E2080+July!E2080+August!E2080+September!E2080+October!E2080+November!E2080+December!E2080</f>
        <v>0</v>
      </c>
      <c r="F2080" s="6">
        <f>January!F2080+February!F2080+March!F2080+April!F2080+May!F2080+June!F2080+July!F2080+August!F2080+September!F2080+October!F2080+November!F2080+December!F2080</f>
        <v>0</v>
      </c>
      <c r="G2080" s="6">
        <f>January!G2080+February!G2080+March!G2080+April!G2080+May!G2080+June!G2080+July!G2080+August!G2080+September!G2080+October!G2080+November!G2080+December!G2080</f>
        <v>0</v>
      </c>
    </row>
    <row r="2081" spans="1:7" ht="30" customHeight="1" x14ac:dyDescent="0.25">
      <c r="A2081" s="21" t="s">
        <v>99</v>
      </c>
      <c r="B2081" s="13" t="s">
        <v>20</v>
      </c>
      <c r="C2081" s="5">
        <f>January!C2081+February!C2081+March!C2081+April!C2081+May!C2081+June!C2081+July!C2081+August!C2081+September!C2081+October!C2081+November!C2081+December!C2081</f>
        <v>0</v>
      </c>
      <c r="D2081" s="5">
        <f>January!D2081+February!D2081+March!D2081+April!D2081+May!D2081+June!D2081+July!D2081+August!D2081+September!D2081+October!D2081+November!D2081+December!D2081</f>
        <v>0</v>
      </c>
      <c r="E2081" s="5">
        <f>January!E2081+February!E2081+March!E2081+April!E2081+May!E2081+June!E2081+July!E2081+August!E2081+September!E2081+October!E2081+November!E2081+December!E2081</f>
        <v>0</v>
      </c>
      <c r="F2081" s="5">
        <f>January!F2081+February!F2081+March!F2081+April!F2081+May!F2081+June!F2081+July!F2081+August!F2081+September!F2081+October!F2081+November!F2081+December!F2081</f>
        <v>0</v>
      </c>
      <c r="G2081" s="5">
        <f>January!G2081+February!G2081+March!G2081+April!G2081+May!G2081+June!G2081+July!G2081+August!G2081+September!G2081+October!G2081+November!G2081+December!G2081</f>
        <v>0</v>
      </c>
    </row>
    <row r="2082" spans="1:7" ht="30" customHeight="1" x14ac:dyDescent="0.25">
      <c r="A2082" s="22" t="s">
        <v>99</v>
      </c>
      <c r="B2082" s="14" t="s">
        <v>21</v>
      </c>
      <c r="C2082" s="6">
        <f>January!C2082+February!C2082+March!C2082+April!C2082+May!C2082+June!C2082+July!C2082+August!C2082+September!C2082+October!C2082+November!C2082+December!C2082</f>
        <v>0</v>
      </c>
      <c r="D2082" s="6">
        <f>January!D2082+February!D2082+March!D2082+April!D2082+May!D2082+June!D2082+July!D2082+August!D2082+September!D2082+October!D2082+November!D2082+December!D2082</f>
        <v>0</v>
      </c>
      <c r="E2082" s="6">
        <f>January!E2082+February!E2082+March!E2082+April!E2082+May!E2082+June!E2082+July!E2082+August!E2082+September!E2082+October!E2082+November!E2082+December!E2082</f>
        <v>0</v>
      </c>
      <c r="F2082" s="6">
        <f>January!F2082+February!F2082+March!F2082+April!F2082+May!F2082+June!F2082+July!F2082+August!F2082+September!F2082+October!F2082+November!F2082+December!F2082</f>
        <v>0</v>
      </c>
      <c r="G2082" s="6">
        <f>January!G2082+February!G2082+March!G2082+April!G2082+May!G2082+June!G2082+July!G2082+August!G2082+September!G2082+October!G2082+November!G2082+December!G2082</f>
        <v>0</v>
      </c>
    </row>
    <row r="2083" spans="1:7" ht="30" customHeight="1" x14ac:dyDescent="0.25">
      <c r="A2083" s="21" t="s">
        <v>99</v>
      </c>
      <c r="B2083" s="13" t="s">
        <v>22</v>
      </c>
      <c r="C2083" s="5">
        <f>January!C2083+February!C2083+March!C2083+April!C2083+May!C2083+June!C2083+July!C2083+August!C2083+September!C2083+October!C2083+November!C2083+December!C2083</f>
        <v>0</v>
      </c>
      <c r="D2083" s="5">
        <f>January!D2083+February!D2083+March!D2083+April!D2083+May!D2083+June!D2083+July!D2083+August!D2083+September!D2083+October!D2083+November!D2083+December!D2083</f>
        <v>0</v>
      </c>
      <c r="E2083" s="5">
        <f>January!E2083+February!E2083+March!E2083+April!E2083+May!E2083+June!E2083+July!E2083+August!E2083+September!E2083+October!E2083+November!E2083+December!E2083</f>
        <v>0</v>
      </c>
      <c r="F2083" s="5">
        <f>January!F2083+February!F2083+March!F2083+April!F2083+May!F2083+June!F2083+July!F2083+August!F2083+September!F2083+October!F2083+November!F2083+December!F2083</f>
        <v>0</v>
      </c>
      <c r="G2083" s="5">
        <f>January!G2083+February!G2083+March!G2083+April!G2083+May!G2083+June!G2083+July!G2083+August!G2083+September!G2083+October!G2083+November!G2083+December!G2083</f>
        <v>0</v>
      </c>
    </row>
    <row r="2084" spans="1:7" ht="30" customHeight="1" x14ac:dyDescent="0.25">
      <c r="A2084" s="22" t="s">
        <v>99</v>
      </c>
      <c r="B2084" s="14" t="s">
        <v>23</v>
      </c>
      <c r="C2084" s="6">
        <f>January!C2084+February!C2084+March!C2084+April!C2084+May!C2084+June!C2084+July!C2084+August!C2084+September!C2084+October!C2084+November!C2084+December!C2084</f>
        <v>0</v>
      </c>
      <c r="D2084" s="6">
        <f>January!D2084+February!D2084+March!D2084+April!D2084+May!D2084+June!D2084+July!D2084+August!D2084+September!D2084+October!D2084+November!D2084+December!D2084</f>
        <v>0</v>
      </c>
      <c r="E2084" s="6">
        <f>January!E2084+February!E2084+March!E2084+April!E2084+May!E2084+June!E2084+July!E2084+August!E2084+September!E2084+October!E2084+November!E2084+December!E2084</f>
        <v>0</v>
      </c>
      <c r="F2084" s="6">
        <f>January!F2084+February!F2084+March!F2084+April!F2084+May!F2084+June!F2084+July!F2084+August!F2084+September!F2084+October!F2084+November!F2084+December!F2084</f>
        <v>0</v>
      </c>
      <c r="G2084" s="6">
        <f>January!G2084+February!G2084+March!G2084+April!G2084+May!G2084+June!G2084+July!G2084+August!G2084+September!G2084+October!G2084+November!G2084+December!G2084</f>
        <v>0</v>
      </c>
    </row>
    <row r="2085" spans="1:7" ht="30" customHeight="1" x14ac:dyDescent="0.25">
      <c r="A2085" s="21" t="s">
        <v>99</v>
      </c>
      <c r="B2085" s="13" t="s">
        <v>24</v>
      </c>
      <c r="C2085" s="5">
        <f>January!C2085+February!C2085+March!C2085+April!C2085+May!C2085+June!C2085+July!C2085+August!C2085+September!C2085+October!C2085+November!C2085+December!C2085</f>
        <v>0</v>
      </c>
      <c r="D2085" s="5">
        <f>January!D2085+February!D2085+March!D2085+April!D2085+May!D2085+June!D2085+July!D2085+August!D2085+September!D2085+October!D2085+November!D2085+December!D2085</f>
        <v>0</v>
      </c>
      <c r="E2085" s="5">
        <f>January!E2085+February!E2085+March!E2085+April!E2085+May!E2085+June!E2085+July!E2085+August!E2085+September!E2085+October!E2085+November!E2085+December!E2085</f>
        <v>0</v>
      </c>
      <c r="F2085" s="5">
        <f>January!F2085+February!F2085+March!F2085+April!F2085+May!F2085+June!F2085+July!F2085+August!F2085+September!F2085+October!F2085+November!F2085+December!F2085</f>
        <v>0</v>
      </c>
      <c r="G2085" s="5">
        <f>January!G2085+February!G2085+March!G2085+April!G2085+May!G2085+June!G2085+July!G2085+August!G2085+September!G2085+October!G2085+November!G2085+December!G2085</f>
        <v>0</v>
      </c>
    </row>
    <row r="2086" spans="1:7" ht="30" customHeight="1" x14ac:dyDescent="0.25">
      <c r="A2086" s="22" t="s">
        <v>99</v>
      </c>
      <c r="B2086" s="14" t="s">
        <v>25</v>
      </c>
      <c r="C2086" s="6">
        <f>January!C2086+February!C2086+March!C2086+April!C2086+May!C2086+June!C2086+July!C2086+August!C2086+September!C2086+October!C2086+November!C2086+December!C2086</f>
        <v>178</v>
      </c>
      <c r="D2086" s="6">
        <f>January!D2086+February!D2086+March!D2086+April!D2086+May!D2086+June!D2086+July!D2086+August!D2086+September!D2086+October!D2086+November!D2086+December!D2086</f>
        <v>8</v>
      </c>
      <c r="E2086" s="6">
        <f>January!E2086+February!E2086+March!E2086+April!E2086+May!E2086+June!E2086+July!E2086+August!E2086+September!E2086+October!E2086+November!E2086+December!E2086</f>
        <v>26</v>
      </c>
      <c r="F2086" s="6">
        <f>January!F2086+February!F2086+March!F2086+April!F2086+May!F2086+June!F2086+July!F2086+August!F2086+September!F2086+October!F2086+November!F2086+December!F2086</f>
        <v>144</v>
      </c>
      <c r="G2086" s="6">
        <f>January!G2086+February!G2086+March!G2086+April!G2086+May!G2086+June!G2086+July!G2086+August!G2086+September!G2086+October!G2086+November!G2086+December!G2086</f>
        <v>0</v>
      </c>
    </row>
    <row r="2087" spans="1:7" ht="30" customHeight="1" x14ac:dyDescent="0.25">
      <c r="A2087" s="21" t="s">
        <v>99</v>
      </c>
      <c r="B2087" s="13" t="s">
        <v>26</v>
      </c>
      <c r="C2087" s="5">
        <f>January!C2087+February!C2087+March!C2087+April!C2087+May!C2087+June!C2087+July!C2087+August!C2087+September!C2087+October!C2087+November!C2087+December!C2087</f>
        <v>0</v>
      </c>
      <c r="D2087" s="5">
        <f>January!D2087+February!D2087+March!D2087+April!D2087+May!D2087+June!D2087+July!D2087+August!D2087+September!D2087+October!D2087+November!D2087+December!D2087</f>
        <v>0</v>
      </c>
      <c r="E2087" s="5">
        <f>January!E2087+February!E2087+March!E2087+April!E2087+May!E2087+June!E2087+July!E2087+August!E2087+September!E2087+October!E2087+November!E2087+December!E2087</f>
        <v>0</v>
      </c>
      <c r="F2087" s="5">
        <f>January!F2087+February!F2087+March!F2087+April!F2087+May!F2087+June!F2087+July!F2087+August!F2087+September!F2087+October!F2087+November!F2087+December!F2087</f>
        <v>0</v>
      </c>
      <c r="G2087" s="5">
        <f>January!G2087+February!G2087+March!G2087+April!G2087+May!G2087+June!G2087+July!G2087+August!G2087+September!G2087+October!G2087+November!G2087+December!G2087</f>
        <v>0</v>
      </c>
    </row>
    <row r="2088" spans="1:7" ht="30" customHeight="1" x14ac:dyDescent="0.25">
      <c r="A2088" s="22" t="s">
        <v>99</v>
      </c>
      <c r="B2088" s="14" t="s">
        <v>27</v>
      </c>
      <c r="C2088" s="6">
        <f>January!C2088+February!C2088+March!C2088+April!C2088+May!C2088+June!C2088+July!C2088+August!C2088+September!C2088+October!C2088+November!C2088+December!C2088</f>
        <v>0</v>
      </c>
      <c r="D2088" s="6">
        <f>January!D2088+February!D2088+March!D2088+April!D2088+May!D2088+June!D2088+July!D2088+August!D2088+September!D2088+October!D2088+November!D2088+December!D2088</f>
        <v>0</v>
      </c>
      <c r="E2088" s="6">
        <f>January!E2088+February!E2088+March!E2088+April!E2088+May!E2088+June!E2088+July!E2088+August!E2088+September!E2088+October!E2088+November!E2088+December!E2088</f>
        <v>0</v>
      </c>
      <c r="F2088" s="6">
        <f>January!F2088+February!F2088+March!F2088+April!F2088+May!F2088+June!F2088+July!F2088+August!F2088+September!F2088+October!F2088+November!F2088+December!F2088</f>
        <v>0</v>
      </c>
      <c r="G2088" s="6">
        <f>January!G2088+February!G2088+March!G2088+April!G2088+May!G2088+June!G2088+July!G2088+August!G2088+September!G2088+October!G2088+November!G2088+December!G2088</f>
        <v>0</v>
      </c>
    </row>
    <row r="2089" spans="1:7" ht="30" customHeight="1" x14ac:dyDescent="0.25">
      <c r="A2089" s="21" t="s">
        <v>99</v>
      </c>
      <c r="B2089" s="13" t="s">
        <v>28</v>
      </c>
      <c r="C2089" s="5">
        <f>January!C2089+February!C2089+March!C2089+April!C2089+May!C2089+June!C2089+July!C2089+August!C2089+September!C2089+October!C2089+November!C2089+December!C2089</f>
        <v>0</v>
      </c>
      <c r="D2089" s="5">
        <f>January!D2089+February!D2089+March!D2089+April!D2089+May!D2089+June!D2089+July!D2089+August!D2089+September!D2089+October!D2089+November!D2089+December!D2089</f>
        <v>0</v>
      </c>
      <c r="E2089" s="5">
        <f>January!E2089+February!E2089+March!E2089+April!E2089+May!E2089+June!E2089+July!E2089+August!E2089+September!E2089+October!E2089+November!E2089+December!E2089</f>
        <v>0</v>
      </c>
      <c r="F2089" s="5">
        <f>January!F2089+February!F2089+March!F2089+April!F2089+May!F2089+June!F2089+July!F2089+August!F2089+September!F2089+October!F2089+November!F2089+December!F2089</f>
        <v>0</v>
      </c>
      <c r="G2089" s="5">
        <f>January!G2089+February!G2089+March!G2089+April!G2089+May!G2089+June!G2089+July!G2089+August!G2089+September!G2089+October!G2089+November!G2089+December!G2089</f>
        <v>0</v>
      </c>
    </row>
    <row r="2090" spans="1:7" ht="30" customHeight="1" x14ac:dyDescent="0.25">
      <c r="A2090" s="22" t="s">
        <v>99</v>
      </c>
      <c r="B2090" s="14" t="s">
        <v>29</v>
      </c>
      <c r="C2090" s="6">
        <f>January!C2090+February!C2090+March!C2090+April!C2090+May!C2090+June!C2090+July!C2090+August!C2090+September!C2090+October!C2090+November!C2090+December!C2090</f>
        <v>0</v>
      </c>
      <c r="D2090" s="6">
        <f>January!D2090+February!D2090+March!D2090+April!D2090+May!D2090+June!D2090+July!D2090+August!D2090+September!D2090+October!D2090+November!D2090+December!D2090</f>
        <v>0</v>
      </c>
      <c r="E2090" s="6">
        <f>January!E2090+February!E2090+March!E2090+April!E2090+May!E2090+June!E2090+July!E2090+August!E2090+September!E2090+October!E2090+November!E2090+December!E2090</f>
        <v>0</v>
      </c>
      <c r="F2090" s="6">
        <f>January!F2090+February!F2090+March!F2090+April!F2090+May!F2090+June!F2090+July!F2090+August!F2090+September!F2090+October!F2090+November!F2090+December!F2090</f>
        <v>0</v>
      </c>
      <c r="G2090" s="6">
        <f>January!G2090+February!G2090+March!G2090+April!G2090+May!G2090+June!G2090+July!G2090+August!G2090+September!G2090+October!G2090+November!G2090+December!G2090</f>
        <v>0</v>
      </c>
    </row>
    <row r="2091" spans="1:7" ht="30" customHeight="1" x14ac:dyDescent="0.25">
      <c r="A2091" s="21" t="s">
        <v>99</v>
      </c>
      <c r="B2091" s="13" t="s">
        <v>30</v>
      </c>
      <c r="C2091" s="5">
        <f>January!C2091+February!C2091+March!C2091+April!C2091+May!C2091+June!C2091+July!C2091+August!C2091+September!C2091+October!C2091+November!C2091+December!C2091</f>
        <v>0</v>
      </c>
      <c r="D2091" s="5">
        <f>January!D2091+February!D2091+March!D2091+April!D2091+May!D2091+June!D2091+July!D2091+August!D2091+September!D2091+October!D2091+November!D2091+December!D2091</f>
        <v>0</v>
      </c>
      <c r="E2091" s="5">
        <f>January!E2091+February!E2091+March!E2091+April!E2091+May!E2091+June!E2091+July!E2091+August!E2091+September!E2091+October!E2091+November!E2091+December!E2091</f>
        <v>0</v>
      </c>
      <c r="F2091" s="5">
        <f>January!F2091+February!F2091+March!F2091+April!F2091+May!F2091+June!F2091+July!F2091+August!F2091+September!F2091+October!F2091+November!F2091+December!F2091</f>
        <v>0</v>
      </c>
      <c r="G2091" s="5">
        <f>January!G2091+February!G2091+March!G2091+April!G2091+May!G2091+June!G2091+July!G2091+August!G2091+September!G2091+October!G2091+November!G2091+December!G2091</f>
        <v>0</v>
      </c>
    </row>
    <row r="2092" spans="1:7" ht="30" customHeight="1" x14ac:dyDescent="0.25">
      <c r="A2092" s="22" t="s">
        <v>99</v>
      </c>
      <c r="B2092" s="14" t="s">
        <v>31</v>
      </c>
      <c r="C2092" s="6">
        <f>January!C2092+February!C2092+March!C2092+April!C2092+May!C2092+June!C2092+July!C2092+August!C2092+September!C2092+October!C2092+November!C2092+December!C2092</f>
        <v>0</v>
      </c>
      <c r="D2092" s="6">
        <f>January!D2092+February!D2092+March!D2092+April!D2092+May!D2092+June!D2092+July!D2092+August!D2092+September!D2092+October!D2092+November!D2092+December!D2092</f>
        <v>0</v>
      </c>
      <c r="E2092" s="6">
        <f>January!E2092+February!E2092+March!E2092+April!E2092+May!E2092+June!E2092+July!E2092+August!E2092+September!E2092+October!E2092+November!E2092+December!E2092</f>
        <v>0</v>
      </c>
      <c r="F2092" s="6">
        <f>January!F2092+February!F2092+March!F2092+April!F2092+May!F2092+June!F2092+July!F2092+August!F2092+September!F2092+October!F2092+November!F2092+December!F2092</f>
        <v>0</v>
      </c>
      <c r="G2092" s="6">
        <f>January!G2092+February!G2092+March!G2092+April!G2092+May!G2092+June!G2092+July!G2092+August!G2092+September!G2092+October!G2092+November!G2092+December!G2092</f>
        <v>0</v>
      </c>
    </row>
    <row r="2093" spans="1:7" ht="30" customHeight="1" x14ac:dyDescent="0.25">
      <c r="A2093" s="21" t="s">
        <v>99</v>
      </c>
      <c r="B2093" s="13" t="s">
        <v>32</v>
      </c>
      <c r="C2093" s="5">
        <f>January!C2093+February!C2093+March!C2093+April!C2093+May!C2093+June!C2093+July!C2093+August!C2093+September!C2093+October!C2093+November!C2093+December!C2093</f>
        <v>0</v>
      </c>
      <c r="D2093" s="5">
        <f>January!D2093+February!D2093+March!D2093+April!D2093+May!D2093+June!D2093+July!D2093+August!D2093+September!D2093+October!D2093+November!D2093+December!D2093</f>
        <v>0</v>
      </c>
      <c r="E2093" s="5">
        <f>January!E2093+February!E2093+March!E2093+April!E2093+May!E2093+June!E2093+July!E2093+August!E2093+September!E2093+October!E2093+November!E2093+December!E2093</f>
        <v>0</v>
      </c>
      <c r="F2093" s="5">
        <f>January!F2093+February!F2093+March!F2093+April!F2093+May!F2093+June!F2093+July!F2093+August!F2093+September!F2093+October!F2093+November!F2093+December!F2093</f>
        <v>0</v>
      </c>
      <c r="G2093" s="5">
        <f>January!G2093+February!G2093+March!G2093+April!G2093+May!G2093+June!G2093+July!G2093+August!G2093+September!G2093+October!G2093+November!G2093+December!G2093</f>
        <v>0</v>
      </c>
    </row>
    <row r="2094" spans="1:7" ht="30" customHeight="1" x14ac:dyDescent="0.25">
      <c r="A2094" s="22" t="s">
        <v>99</v>
      </c>
      <c r="B2094" s="14" t="s">
        <v>33</v>
      </c>
      <c r="C2094" s="6">
        <f>January!C2094+February!C2094+March!C2094+April!C2094+May!C2094+June!C2094+July!C2094+August!C2094+September!C2094+October!C2094+November!C2094+December!C2094</f>
        <v>315</v>
      </c>
      <c r="D2094" s="6">
        <f>January!D2094+February!D2094+March!D2094+April!D2094+May!D2094+June!D2094+July!D2094+August!D2094+September!D2094+October!D2094+November!D2094+December!D2094</f>
        <v>5</v>
      </c>
      <c r="E2094" s="6">
        <f>January!E2094+February!E2094+March!E2094+April!E2094+May!E2094+June!E2094+July!E2094+August!E2094+September!E2094+October!E2094+November!E2094+December!E2094</f>
        <v>0</v>
      </c>
      <c r="F2094" s="6">
        <f>January!F2094+February!F2094+March!F2094+April!F2094+May!F2094+June!F2094+July!F2094+August!F2094+September!F2094+October!F2094+November!F2094+December!F2094</f>
        <v>310</v>
      </c>
      <c r="G2094" s="6">
        <f>January!G2094+February!G2094+March!G2094+April!G2094+May!G2094+June!G2094+July!G2094+August!G2094+September!G2094+October!G2094+November!G2094+December!G2094</f>
        <v>0</v>
      </c>
    </row>
    <row r="2095" spans="1:7" ht="30" customHeight="1" x14ac:dyDescent="0.25">
      <c r="A2095" s="21" t="s">
        <v>99</v>
      </c>
      <c r="B2095" s="13" t="s">
        <v>34</v>
      </c>
      <c r="C2095" s="5">
        <f>January!C2095+February!C2095+March!C2095+April!C2095+May!C2095+June!C2095+July!C2095+August!C2095+September!C2095+October!C2095+November!C2095+December!C2095</f>
        <v>0</v>
      </c>
      <c r="D2095" s="5">
        <f>January!D2095+February!D2095+March!D2095+April!D2095+May!D2095+June!D2095+July!D2095+August!D2095+September!D2095+October!D2095+November!D2095+December!D2095</f>
        <v>0</v>
      </c>
      <c r="E2095" s="5">
        <f>January!E2095+February!E2095+March!E2095+April!E2095+May!E2095+June!E2095+July!E2095+August!E2095+September!E2095+October!E2095+November!E2095+December!E2095</f>
        <v>0</v>
      </c>
      <c r="F2095" s="5">
        <f>January!F2095+February!F2095+March!F2095+April!F2095+May!F2095+June!F2095+July!F2095+August!F2095+September!F2095+October!F2095+November!F2095+December!F2095</f>
        <v>0</v>
      </c>
      <c r="G2095" s="5">
        <f>January!G2095+February!G2095+March!G2095+April!G2095+May!G2095+June!G2095+July!G2095+August!G2095+September!G2095+October!G2095+November!G2095+December!G2095</f>
        <v>0</v>
      </c>
    </row>
    <row r="2096" spans="1:7" ht="30" customHeight="1" x14ac:dyDescent="0.25">
      <c r="A2096" s="22" t="s">
        <v>99</v>
      </c>
      <c r="B2096" s="14" t="s">
        <v>35</v>
      </c>
      <c r="C2096" s="6">
        <f>January!C2096+February!C2096+March!C2096+April!C2096+May!C2096+June!C2096+July!C2096+August!C2096+September!C2096+October!C2096+November!C2096+December!C2096</f>
        <v>0</v>
      </c>
      <c r="D2096" s="6">
        <f>January!D2096+February!D2096+March!D2096+April!D2096+May!D2096+June!D2096+July!D2096+August!D2096+September!D2096+October!D2096+November!D2096+December!D2096</f>
        <v>0</v>
      </c>
      <c r="E2096" s="6">
        <f>January!E2096+February!E2096+March!E2096+April!E2096+May!E2096+June!E2096+July!E2096+August!E2096+September!E2096+October!E2096+November!E2096+December!E2096</f>
        <v>0</v>
      </c>
      <c r="F2096" s="6">
        <f>January!F2096+February!F2096+March!F2096+April!F2096+May!F2096+June!F2096+July!F2096+August!F2096+September!F2096+October!F2096+November!F2096+December!F2096</f>
        <v>0</v>
      </c>
      <c r="G2096" s="6">
        <f>January!G2096+February!G2096+March!G2096+April!G2096+May!G2096+June!G2096+July!G2096+August!G2096+September!G2096+October!G2096+November!G2096+December!G2096</f>
        <v>0</v>
      </c>
    </row>
    <row r="2097" spans="1:7" ht="30" customHeight="1" x14ac:dyDescent="0.25">
      <c r="A2097" s="21" t="s">
        <v>99</v>
      </c>
      <c r="B2097" s="13" t="s">
        <v>36</v>
      </c>
      <c r="C2097" s="5">
        <f>January!C2097+February!C2097+March!C2097+April!C2097+May!C2097+June!C2097+July!C2097+August!C2097+September!C2097+October!C2097+November!C2097+December!C2097</f>
        <v>58</v>
      </c>
      <c r="D2097" s="5">
        <f>January!D2097+February!D2097+March!D2097+April!D2097+May!D2097+June!D2097+July!D2097+August!D2097+September!D2097+October!D2097+November!D2097+December!D2097</f>
        <v>40</v>
      </c>
      <c r="E2097" s="5">
        <f>January!E2097+February!E2097+March!E2097+April!E2097+May!E2097+June!E2097+July!E2097+August!E2097+September!E2097+October!E2097+November!E2097+December!E2097</f>
        <v>5</v>
      </c>
      <c r="F2097" s="5">
        <f>January!F2097+February!F2097+March!F2097+April!F2097+May!F2097+June!F2097+July!F2097+August!F2097+September!F2097+October!F2097+November!F2097+December!F2097</f>
        <v>13</v>
      </c>
      <c r="G2097" s="5">
        <f>January!G2097+February!G2097+March!G2097+April!G2097+May!G2097+June!G2097+July!G2097+August!G2097+September!G2097+October!G2097+November!G2097+December!G2097</f>
        <v>0</v>
      </c>
    </row>
    <row r="2098" spans="1:7" ht="30" customHeight="1" x14ac:dyDescent="0.25">
      <c r="A2098" s="22" t="s">
        <v>99</v>
      </c>
      <c r="B2098" s="14" t="s">
        <v>37</v>
      </c>
      <c r="C2098" s="6">
        <f>January!C2098+February!C2098+March!C2098+April!C2098+May!C2098+June!C2098+July!C2098+August!C2098+September!C2098+October!C2098+November!C2098+December!C2098</f>
        <v>0</v>
      </c>
      <c r="D2098" s="6">
        <f>January!D2098+February!D2098+March!D2098+April!D2098+May!D2098+June!D2098+July!D2098+August!D2098+September!D2098+October!D2098+November!D2098+December!D2098</f>
        <v>0</v>
      </c>
      <c r="E2098" s="6">
        <f>January!E2098+February!E2098+March!E2098+April!E2098+May!E2098+June!E2098+July!E2098+August!E2098+September!E2098+October!E2098+November!E2098+December!E2098</f>
        <v>0</v>
      </c>
      <c r="F2098" s="6">
        <f>January!F2098+February!F2098+March!F2098+April!F2098+May!F2098+June!F2098+July!F2098+August!F2098+September!F2098+October!F2098+November!F2098+December!F2098</f>
        <v>0</v>
      </c>
      <c r="G2098" s="6">
        <f>January!G2098+February!G2098+March!G2098+April!G2098+May!G2098+June!G2098+July!G2098+August!G2098+September!G2098+October!G2098+November!G2098+December!G2098</f>
        <v>0</v>
      </c>
    </row>
    <row r="2099" spans="1:7" ht="30" customHeight="1" x14ac:dyDescent="0.25">
      <c r="A2099" s="21" t="s">
        <v>99</v>
      </c>
      <c r="B2099" s="13" t="s">
        <v>38</v>
      </c>
      <c r="C2099" s="5">
        <f>January!C2099+February!C2099+March!C2099+April!C2099+May!C2099+June!C2099+July!C2099+August!C2099+September!C2099+October!C2099+November!C2099+December!C2099</f>
        <v>382</v>
      </c>
      <c r="D2099" s="5">
        <f>January!D2099+February!D2099+March!D2099+April!D2099+May!D2099+June!D2099+July!D2099+August!D2099+September!D2099+October!D2099+November!D2099+December!D2099</f>
        <v>149</v>
      </c>
      <c r="E2099" s="5">
        <f>January!E2099+February!E2099+March!E2099+April!E2099+May!E2099+June!E2099+July!E2099+August!E2099+September!E2099+October!E2099+November!E2099+December!E2099</f>
        <v>45</v>
      </c>
      <c r="F2099" s="5">
        <f>January!F2099+February!F2099+March!F2099+April!F2099+May!F2099+June!F2099+July!F2099+August!F2099+September!F2099+October!F2099+November!F2099+December!F2099</f>
        <v>188</v>
      </c>
      <c r="G2099" s="5">
        <f>January!G2099+February!G2099+March!G2099+April!G2099+May!G2099+June!G2099+July!G2099+August!G2099+September!G2099+October!G2099+November!G2099+December!G2099</f>
        <v>0</v>
      </c>
    </row>
    <row r="2100" spans="1:7" ht="30" customHeight="1" x14ac:dyDescent="0.25">
      <c r="A2100" s="22" t="s">
        <v>99</v>
      </c>
      <c r="B2100" s="14" t="s">
        <v>39</v>
      </c>
      <c r="C2100" s="6">
        <f>January!C2100+February!C2100+March!C2100+April!C2100+May!C2100+June!C2100+July!C2100+August!C2100+September!C2100+October!C2100+November!C2100+December!C2100</f>
        <v>0</v>
      </c>
      <c r="D2100" s="6">
        <f>January!D2100+February!D2100+March!D2100+April!D2100+May!D2100+June!D2100+July!D2100+August!D2100+September!D2100+October!D2100+November!D2100+December!D2100</f>
        <v>0</v>
      </c>
      <c r="E2100" s="6">
        <f>January!E2100+February!E2100+March!E2100+April!E2100+May!E2100+June!E2100+July!E2100+August!E2100+September!E2100+October!E2100+November!E2100+December!E2100</f>
        <v>0</v>
      </c>
      <c r="F2100" s="6">
        <f>January!F2100+February!F2100+March!F2100+April!F2100+May!F2100+June!F2100+July!F2100+August!F2100+September!F2100+October!F2100+November!F2100+December!F2100</f>
        <v>0</v>
      </c>
      <c r="G2100" s="6">
        <f>January!G2100+February!G2100+March!G2100+April!G2100+May!G2100+June!G2100+July!G2100+August!G2100+September!G2100+October!G2100+November!G2100+December!G2100</f>
        <v>0</v>
      </c>
    </row>
    <row r="2101" spans="1:7" ht="30" customHeight="1" x14ac:dyDescent="0.25">
      <c r="A2101" s="21" t="s">
        <v>99</v>
      </c>
      <c r="B2101" s="13" t="s">
        <v>40</v>
      </c>
      <c r="C2101" s="5">
        <f>January!C2101+February!C2101+March!C2101+April!C2101+May!C2101+June!C2101+July!C2101+August!C2101+September!C2101+October!C2101+November!C2101+December!C2101</f>
        <v>0</v>
      </c>
      <c r="D2101" s="5">
        <f>January!D2101+February!D2101+March!D2101+April!D2101+May!D2101+June!D2101+July!D2101+August!D2101+September!D2101+October!D2101+November!D2101+December!D2101</f>
        <v>0</v>
      </c>
      <c r="E2101" s="5">
        <f>January!E2101+February!E2101+March!E2101+April!E2101+May!E2101+June!E2101+July!E2101+August!E2101+September!E2101+October!E2101+November!E2101+December!E2101</f>
        <v>0</v>
      </c>
      <c r="F2101" s="5">
        <f>January!F2101+February!F2101+March!F2101+April!F2101+May!F2101+June!F2101+July!F2101+August!F2101+September!F2101+October!F2101+November!F2101+December!F2101</f>
        <v>0</v>
      </c>
      <c r="G2101" s="5">
        <f>January!G2101+February!G2101+March!G2101+April!G2101+May!G2101+June!G2101+July!G2101+August!G2101+September!G2101+October!G2101+November!G2101+December!G2101</f>
        <v>0</v>
      </c>
    </row>
    <row r="2102" spans="1:7" ht="30" customHeight="1" x14ac:dyDescent="0.25">
      <c r="A2102" s="22" t="s">
        <v>99</v>
      </c>
      <c r="B2102" s="14" t="s">
        <v>41</v>
      </c>
      <c r="C2102" s="6">
        <f>January!C2102+February!C2102+March!C2102+April!C2102+May!C2102+June!C2102+July!C2102+August!C2102+September!C2102+October!C2102+November!C2102+December!C2102</f>
        <v>0</v>
      </c>
      <c r="D2102" s="6">
        <f>January!D2102+February!D2102+March!D2102+April!D2102+May!D2102+June!D2102+July!D2102+August!D2102+September!D2102+October!D2102+November!D2102+December!D2102</f>
        <v>0</v>
      </c>
      <c r="E2102" s="6">
        <f>January!E2102+February!E2102+March!E2102+April!E2102+May!E2102+June!E2102+July!E2102+August!E2102+September!E2102+October!E2102+November!E2102+December!E2102</f>
        <v>0</v>
      </c>
      <c r="F2102" s="6">
        <f>January!F2102+February!F2102+March!F2102+April!F2102+May!F2102+June!F2102+July!F2102+August!F2102+September!F2102+October!F2102+November!F2102+December!F2102</f>
        <v>0</v>
      </c>
      <c r="G2102" s="6">
        <f>January!G2102+February!G2102+March!G2102+April!G2102+May!G2102+June!G2102+July!G2102+August!G2102+September!G2102+October!G2102+November!G2102+December!G2102</f>
        <v>0</v>
      </c>
    </row>
    <row r="2103" spans="1:7" ht="30" customHeight="1" x14ac:dyDescent="0.25">
      <c r="A2103" s="21" t="s">
        <v>99</v>
      </c>
      <c r="B2103" s="13" t="s">
        <v>42</v>
      </c>
      <c r="C2103" s="5">
        <f>January!C2103+February!C2103+March!C2103+April!C2103+May!C2103+June!C2103+July!C2103+August!C2103+September!C2103+October!C2103+November!C2103+December!C2103</f>
        <v>0</v>
      </c>
      <c r="D2103" s="5">
        <f>January!D2103+February!D2103+March!D2103+April!D2103+May!D2103+June!D2103+July!D2103+August!D2103+September!D2103+October!D2103+November!D2103+December!D2103</f>
        <v>0</v>
      </c>
      <c r="E2103" s="5">
        <f>January!E2103+February!E2103+March!E2103+April!E2103+May!E2103+June!E2103+July!E2103+August!E2103+September!E2103+October!E2103+November!E2103+December!E2103</f>
        <v>0</v>
      </c>
      <c r="F2103" s="5">
        <f>January!F2103+February!F2103+March!F2103+April!F2103+May!F2103+June!F2103+July!F2103+August!F2103+September!F2103+October!F2103+November!F2103+December!F2103</f>
        <v>0</v>
      </c>
      <c r="G2103" s="5">
        <f>January!G2103+February!G2103+March!G2103+April!G2103+May!G2103+June!G2103+July!G2103+August!G2103+September!G2103+October!G2103+November!G2103+December!G2103</f>
        <v>0</v>
      </c>
    </row>
    <row r="2104" spans="1:7" ht="30" customHeight="1" x14ac:dyDescent="0.25">
      <c r="A2104" s="22" t="s">
        <v>99</v>
      </c>
      <c r="B2104" s="14" t="s">
        <v>43</v>
      </c>
      <c r="C2104" s="6">
        <f>January!C2104+February!C2104+March!C2104+April!C2104+May!C2104+June!C2104+July!C2104+August!C2104+September!C2104+October!C2104+November!C2104+December!C2104</f>
        <v>0</v>
      </c>
      <c r="D2104" s="6">
        <f>January!D2104+February!D2104+March!D2104+April!D2104+May!D2104+June!D2104+July!D2104+August!D2104+September!D2104+October!D2104+November!D2104+December!D2104</f>
        <v>0</v>
      </c>
      <c r="E2104" s="6">
        <f>January!E2104+February!E2104+March!E2104+April!E2104+May!E2104+June!E2104+July!E2104+August!E2104+September!E2104+October!E2104+November!E2104+December!E2104</f>
        <v>0</v>
      </c>
      <c r="F2104" s="6">
        <f>January!F2104+February!F2104+March!F2104+April!F2104+May!F2104+June!F2104+July!F2104+August!F2104+September!F2104+October!F2104+November!F2104+December!F2104</f>
        <v>0</v>
      </c>
      <c r="G2104" s="6">
        <f>January!G2104+February!G2104+March!G2104+April!G2104+May!G2104+June!G2104+July!G2104+August!G2104+September!G2104+October!G2104+November!G2104+December!G2104</f>
        <v>0</v>
      </c>
    </row>
    <row r="2105" spans="1:7" ht="30" customHeight="1" x14ac:dyDescent="0.25">
      <c r="A2105" s="21" t="s">
        <v>99</v>
      </c>
      <c r="B2105" s="13" t="s">
        <v>44</v>
      </c>
      <c r="C2105" s="5">
        <f>January!C2105+February!C2105+March!C2105+April!C2105+May!C2105+June!C2105+July!C2105+August!C2105+September!C2105+October!C2105+November!C2105+December!C2105</f>
        <v>0</v>
      </c>
      <c r="D2105" s="5">
        <f>January!D2105+February!D2105+March!D2105+April!D2105+May!D2105+June!D2105+July!D2105+August!D2105+September!D2105+October!D2105+November!D2105+December!D2105</f>
        <v>0</v>
      </c>
      <c r="E2105" s="5">
        <f>January!E2105+February!E2105+March!E2105+April!E2105+May!E2105+June!E2105+July!E2105+August!E2105+September!E2105+October!E2105+November!E2105+December!E2105</f>
        <v>0</v>
      </c>
      <c r="F2105" s="5">
        <f>January!F2105+February!F2105+March!F2105+April!F2105+May!F2105+June!F2105+July!F2105+August!F2105+September!F2105+October!F2105+November!F2105+December!F2105</f>
        <v>0</v>
      </c>
      <c r="G2105" s="5">
        <f>January!G2105+February!G2105+March!G2105+April!G2105+May!G2105+June!G2105+July!G2105+August!G2105+September!G2105+October!G2105+November!G2105+December!G2105</f>
        <v>0</v>
      </c>
    </row>
    <row r="2106" spans="1:7" ht="30" customHeight="1" x14ac:dyDescent="0.25">
      <c r="A2106" s="22" t="s">
        <v>99</v>
      </c>
      <c r="B2106" s="14" t="s">
        <v>45</v>
      </c>
      <c r="C2106" s="6">
        <f>January!C2106+February!C2106+March!C2106+April!C2106+May!C2106+June!C2106+July!C2106+August!C2106+September!C2106+October!C2106+November!C2106+December!C2106</f>
        <v>1688</v>
      </c>
      <c r="D2106" s="6">
        <f>January!D2106+February!D2106+March!D2106+April!D2106+May!D2106+June!D2106+July!D2106+August!D2106+September!D2106+October!D2106+November!D2106+December!D2106</f>
        <v>220</v>
      </c>
      <c r="E2106" s="6">
        <f>January!E2106+February!E2106+March!E2106+April!E2106+May!E2106+June!E2106+July!E2106+August!E2106+September!E2106+October!E2106+November!E2106+December!E2106</f>
        <v>80</v>
      </c>
      <c r="F2106" s="6">
        <f>January!F2106+February!F2106+March!F2106+April!F2106+May!F2106+June!F2106+July!F2106+August!F2106+September!F2106+October!F2106+November!F2106+December!F2106</f>
        <v>1388</v>
      </c>
      <c r="G2106" s="6">
        <f>January!G2106+February!G2106+March!G2106+April!G2106+May!G2106+June!G2106+July!G2106+August!G2106+September!G2106+October!G2106+November!G2106+December!G2106</f>
        <v>0</v>
      </c>
    </row>
    <row r="2107" spans="1:7" ht="30" customHeight="1" x14ac:dyDescent="0.25">
      <c r="A2107" s="21" t="s">
        <v>99</v>
      </c>
      <c r="B2107" s="13" t="s">
        <v>46</v>
      </c>
      <c r="C2107" s="5">
        <f>January!C2107+February!C2107+March!C2107+April!C2107+May!C2107+June!C2107+July!C2107+August!C2107+September!C2107+October!C2107+November!C2107+December!C2107</f>
        <v>0</v>
      </c>
      <c r="D2107" s="5">
        <f>January!D2107+February!D2107+March!D2107+April!D2107+May!D2107+June!D2107+July!D2107+August!D2107+September!D2107+October!D2107+November!D2107+December!D2107</f>
        <v>0</v>
      </c>
      <c r="E2107" s="5">
        <f>January!E2107+February!E2107+March!E2107+April!E2107+May!E2107+June!E2107+July!E2107+August!E2107+September!E2107+October!E2107+November!E2107+December!E2107</f>
        <v>0</v>
      </c>
      <c r="F2107" s="5">
        <f>January!F2107+February!F2107+March!F2107+April!F2107+May!F2107+June!F2107+July!F2107+August!F2107+September!F2107+October!F2107+November!F2107+December!F2107</f>
        <v>0</v>
      </c>
      <c r="G2107" s="5">
        <f>January!G2107+February!G2107+March!G2107+April!G2107+May!G2107+June!G2107+July!G2107+August!G2107+September!G2107+October!G2107+November!G2107+December!G2107</f>
        <v>0</v>
      </c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12211</v>
      </c>
      <c r="D2108" s="7">
        <f t="shared" ref="D2108:G2108" si="0">SUM(D392,D431,D470,D509)</f>
        <v>7702</v>
      </c>
      <c r="E2108" s="7">
        <f t="shared" si="0"/>
        <v>332</v>
      </c>
      <c r="F2108" s="7">
        <f t="shared" si="0"/>
        <v>4177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09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ref="C2110:G2110" si="2">SUM(C394,C433,C472,C511)</f>
        <v>0</v>
      </c>
      <c r="D2110" s="7">
        <f t="shared" si="2"/>
        <v>0</v>
      </c>
      <c r="E2110" s="7">
        <f t="shared" si="2"/>
        <v>0</v>
      </c>
      <c r="F2110" s="7">
        <f t="shared" si="2"/>
        <v>0</v>
      </c>
      <c r="G2110" s="7">
        <f t="shared" si="2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ref="C2111:G2111" si="3">SUM(C395,C434,C473,C512)</f>
        <v>0</v>
      </c>
      <c r="D2111" s="8">
        <f t="shared" si="3"/>
        <v>0</v>
      </c>
      <c r="E2111" s="8">
        <f t="shared" si="3"/>
        <v>0</v>
      </c>
      <c r="F2111" s="8">
        <f t="shared" si="3"/>
        <v>0</v>
      </c>
      <c r="G2111" s="8">
        <f t="shared" si="3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ref="C2112:G2112" si="4">SUM(C396,C435,C474,C513)</f>
        <v>0</v>
      </c>
      <c r="D2112" s="7">
        <f t="shared" si="4"/>
        <v>0</v>
      </c>
      <c r="E2112" s="7">
        <f t="shared" si="4"/>
        <v>0</v>
      </c>
      <c r="F2112" s="7">
        <f t="shared" si="4"/>
        <v>0</v>
      </c>
      <c r="G2112" s="7">
        <f t="shared" si="4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ref="C2113:G2113" si="5">SUM(C397,C436,C475,C514)</f>
        <v>0</v>
      </c>
      <c r="D2113" s="8">
        <f t="shared" si="5"/>
        <v>0</v>
      </c>
      <c r="E2113" s="8">
        <f t="shared" si="5"/>
        <v>0</v>
      </c>
      <c r="F2113" s="8">
        <f t="shared" si="5"/>
        <v>0</v>
      </c>
      <c r="G2113" s="8">
        <f t="shared" si="5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ref="C2114:G2114" si="6">SUM(C398,C437,C476,C515)</f>
        <v>83</v>
      </c>
      <c r="D2114" s="7">
        <f t="shared" si="6"/>
        <v>57</v>
      </c>
      <c r="E2114" s="7">
        <f t="shared" si="6"/>
        <v>3</v>
      </c>
      <c r="F2114" s="7">
        <f t="shared" si="6"/>
        <v>23</v>
      </c>
      <c r="G2114" s="7">
        <f t="shared" si="6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ref="C2115:G2115" si="7">SUM(C399,C438,C477,C516)</f>
        <v>0</v>
      </c>
      <c r="D2115" s="8">
        <f t="shared" si="7"/>
        <v>0</v>
      </c>
      <c r="E2115" s="8">
        <f t="shared" si="7"/>
        <v>0</v>
      </c>
      <c r="F2115" s="8">
        <f t="shared" si="7"/>
        <v>0</v>
      </c>
      <c r="G2115" s="8">
        <f t="shared" si="7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ref="C2116:G2116" si="8">SUM(C400,C439,C478,C517)</f>
        <v>0</v>
      </c>
      <c r="D2116" s="7">
        <f t="shared" si="8"/>
        <v>0</v>
      </c>
      <c r="E2116" s="7">
        <f t="shared" si="8"/>
        <v>0</v>
      </c>
      <c r="F2116" s="7">
        <f t="shared" si="8"/>
        <v>0</v>
      </c>
      <c r="G2116" s="7">
        <f t="shared" si="8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ref="C2117:G2117" si="9">SUM(C401,C440,C479,C518)</f>
        <v>0</v>
      </c>
      <c r="D2117" s="8">
        <f t="shared" si="9"/>
        <v>0</v>
      </c>
      <c r="E2117" s="8">
        <f t="shared" si="9"/>
        <v>0</v>
      </c>
      <c r="F2117" s="8">
        <f t="shared" si="9"/>
        <v>0</v>
      </c>
      <c r="G2117" s="8">
        <f t="shared" si="9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ref="C2118:G2118" si="10">SUM(C402,C441,C480,C519)</f>
        <v>2</v>
      </c>
      <c r="D2118" s="7">
        <f t="shared" si="10"/>
        <v>0</v>
      </c>
      <c r="E2118" s="7">
        <f t="shared" si="10"/>
        <v>0</v>
      </c>
      <c r="F2118" s="7">
        <f t="shared" si="10"/>
        <v>2</v>
      </c>
      <c r="G2118" s="7">
        <f t="shared" si="10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ref="C2119:G2119" si="11">SUM(C403,C442,C481,C520)</f>
        <v>0</v>
      </c>
      <c r="D2119" s="8">
        <f t="shared" si="11"/>
        <v>0</v>
      </c>
      <c r="E2119" s="8">
        <f t="shared" si="11"/>
        <v>0</v>
      </c>
      <c r="F2119" s="8">
        <f t="shared" si="11"/>
        <v>0</v>
      </c>
      <c r="G2119" s="8">
        <f t="shared" si="1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ref="C2120:G2120" si="12">SUM(C404,C443,C482,C521)</f>
        <v>0</v>
      </c>
      <c r="D2120" s="7">
        <f t="shared" si="12"/>
        <v>0</v>
      </c>
      <c r="E2120" s="7">
        <f t="shared" si="12"/>
        <v>0</v>
      </c>
      <c r="F2120" s="7">
        <f t="shared" si="12"/>
        <v>0</v>
      </c>
      <c r="G2120" s="7">
        <f t="shared" si="12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ref="C2121:G2121" si="13">SUM(C405,C444,C483,C522)</f>
        <v>9</v>
      </c>
      <c r="D2121" s="8">
        <f t="shared" si="13"/>
        <v>3</v>
      </c>
      <c r="E2121" s="8">
        <f t="shared" si="13"/>
        <v>0</v>
      </c>
      <c r="F2121" s="8">
        <f t="shared" si="13"/>
        <v>6</v>
      </c>
      <c r="G2121" s="8">
        <f t="shared" si="13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ref="C2122:G2122" si="14">SUM(C406,C445,C484,C523)</f>
        <v>0</v>
      </c>
      <c r="D2122" s="7">
        <f t="shared" si="14"/>
        <v>0</v>
      </c>
      <c r="E2122" s="7">
        <f t="shared" si="14"/>
        <v>0</v>
      </c>
      <c r="F2122" s="7">
        <f t="shared" si="14"/>
        <v>0</v>
      </c>
      <c r="G2122" s="7">
        <f t="shared" si="14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ref="C2123:G2123" si="15">SUM(C407,C446,C485,C524)</f>
        <v>0</v>
      </c>
      <c r="D2123" s="8">
        <f t="shared" si="15"/>
        <v>0</v>
      </c>
      <c r="E2123" s="8">
        <f t="shared" si="15"/>
        <v>0</v>
      </c>
      <c r="F2123" s="8">
        <f t="shared" si="15"/>
        <v>0</v>
      </c>
      <c r="G2123" s="8">
        <f t="shared" si="15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ref="C2124:G2124" si="16">SUM(C408,C447,C486,C525)</f>
        <v>0</v>
      </c>
      <c r="D2124" s="7">
        <f t="shared" si="16"/>
        <v>0</v>
      </c>
      <c r="E2124" s="7">
        <f t="shared" si="16"/>
        <v>0</v>
      </c>
      <c r="F2124" s="7">
        <f t="shared" si="16"/>
        <v>0</v>
      </c>
      <c r="G2124" s="7">
        <f t="shared" si="16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25" si="17">SUM(C409,C448,C487,C526)</f>
        <v>3031</v>
      </c>
      <c r="D2125" s="8">
        <f t="shared" si="17"/>
        <v>445</v>
      </c>
      <c r="E2125" s="8">
        <f t="shared" si="17"/>
        <v>129</v>
      </c>
      <c r="F2125" s="8">
        <f t="shared" si="17"/>
        <v>2457</v>
      </c>
      <c r="G2125" s="8">
        <f t="shared" si="17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ref="C2126:G2126" si="18">SUM(C410,C449,C488,C527)</f>
        <v>0</v>
      </c>
      <c r="D2126" s="7">
        <f t="shared" si="18"/>
        <v>0</v>
      </c>
      <c r="E2126" s="7">
        <f t="shared" si="18"/>
        <v>0</v>
      </c>
      <c r="F2126" s="7">
        <f t="shared" si="18"/>
        <v>0</v>
      </c>
      <c r="G2126" s="7">
        <f t="shared" si="18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ref="C2127:G2127" si="19">SUM(C411,C450,C489,C528)</f>
        <v>0</v>
      </c>
      <c r="D2127" s="8">
        <f t="shared" si="19"/>
        <v>0</v>
      </c>
      <c r="E2127" s="8">
        <f t="shared" si="19"/>
        <v>0</v>
      </c>
      <c r="F2127" s="8">
        <f t="shared" si="19"/>
        <v>0</v>
      </c>
      <c r="G2127" s="8">
        <f t="shared" si="19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ref="C2128:G2128" si="20">SUM(C412,C451,C490,C529)</f>
        <v>0</v>
      </c>
      <c r="D2128" s="7">
        <f t="shared" si="20"/>
        <v>0</v>
      </c>
      <c r="E2128" s="7">
        <f t="shared" si="20"/>
        <v>0</v>
      </c>
      <c r="F2128" s="7">
        <f t="shared" si="20"/>
        <v>0</v>
      </c>
      <c r="G2128" s="7">
        <f t="shared" si="20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ref="C2129:G2129" si="21">SUM(C413,C452,C491,C530)</f>
        <v>0</v>
      </c>
      <c r="D2129" s="8">
        <f t="shared" si="21"/>
        <v>0</v>
      </c>
      <c r="E2129" s="8">
        <f t="shared" si="21"/>
        <v>0</v>
      </c>
      <c r="F2129" s="8">
        <f t="shared" si="21"/>
        <v>0</v>
      </c>
      <c r="G2129" s="8">
        <f t="shared" si="21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ref="C2130:G2130" si="22">SUM(C414,C453,C492,C531)</f>
        <v>0</v>
      </c>
      <c r="D2130" s="7">
        <f t="shared" si="22"/>
        <v>0</v>
      </c>
      <c r="E2130" s="7">
        <f t="shared" si="22"/>
        <v>0</v>
      </c>
      <c r="F2130" s="7">
        <f t="shared" si="22"/>
        <v>0</v>
      </c>
      <c r="G2130" s="7">
        <f t="shared" si="2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ref="C2131:G2131" si="23">SUM(C415,C454,C493,C532)</f>
        <v>0</v>
      </c>
      <c r="D2131" s="8">
        <f t="shared" si="23"/>
        <v>0</v>
      </c>
      <c r="E2131" s="8">
        <f t="shared" si="23"/>
        <v>0</v>
      </c>
      <c r="F2131" s="8">
        <f t="shared" si="23"/>
        <v>0</v>
      </c>
      <c r="G2131" s="8">
        <f t="shared" si="23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ref="C2132:G2132" si="24">SUM(C416,C455,C494,C533)</f>
        <v>0</v>
      </c>
      <c r="D2132" s="7">
        <f t="shared" si="24"/>
        <v>0</v>
      </c>
      <c r="E2132" s="7">
        <f t="shared" si="24"/>
        <v>0</v>
      </c>
      <c r="F2132" s="7">
        <f t="shared" si="24"/>
        <v>0</v>
      </c>
      <c r="G2132" s="7">
        <f t="shared" si="24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ref="C2133:G2133" si="25">SUM(C417,C456,C495,C534)</f>
        <v>5</v>
      </c>
      <c r="D2133" s="8">
        <f t="shared" si="25"/>
        <v>1</v>
      </c>
      <c r="E2133" s="8">
        <f t="shared" si="25"/>
        <v>0</v>
      </c>
      <c r="F2133" s="8">
        <f t="shared" si="25"/>
        <v>4</v>
      </c>
      <c r="G2133" s="8">
        <f t="shared" si="25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ref="C2134:G2134" si="26">SUM(C418,C457,C496,C535)</f>
        <v>0</v>
      </c>
      <c r="D2134" s="7">
        <f t="shared" si="26"/>
        <v>0</v>
      </c>
      <c r="E2134" s="7">
        <f t="shared" si="26"/>
        <v>0</v>
      </c>
      <c r="F2134" s="7">
        <f t="shared" si="26"/>
        <v>0</v>
      </c>
      <c r="G2134" s="7">
        <f t="shared" si="26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ref="C2135:G2135" si="27">SUM(C419,C458,C497,C536)</f>
        <v>0</v>
      </c>
      <c r="D2135" s="8">
        <f t="shared" si="27"/>
        <v>0</v>
      </c>
      <c r="E2135" s="8">
        <f t="shared" si="27"/>
        <v>0</v>
      </c>
      <c r="F2135" s="8">
        <f t="shared" si="27"/>
        <v>0</v>
      </c>
      <c r="G2135" s="8">
        <f t="shared" si="27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ref="C2136:G2136" si="28">SUM(C420,C459,C498,C537)</f>
        <v>178</v>
      </c>
      <c r="D2136" s="7">
        <f t="shared" si="28"/>
        <v>177</v>
      </c>
      <c r="E2136" s="7">
        <f t="shared" si="28"/>
        <v>0</v>
      </c>
      <c r="F2136" s="7">
        <f t="shared" si="28"/>
        <v>1</v>
      </c>
      <c r="G2136" s="7">
        <f t="shared" si="28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ref="C2137:G2137" si="29">SUM(C421,C460,C499,C538)</f>
        <v>281</v>
      </c>
      <c r="D2137" s="8">
        <f t="shared" si="29"/>
        <v>228</v>
      </c>
      <c r="E2137" s="8">
        <f t="shared" si="29"/>
        <v>17</v>
      </c>
      <c r="F2137" s="8">
        <f t="shared" si="29"/>
        <v>36</v>
      </c>
      <c r="G2137" s="8">
        <f t="shared" si="29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ref="C2138:G2138" si="30">SUM(C422,C461,C500,C539)</f>
        <v>990</v>
      </c>
      <c r="D2138" s="7">
        <f t="shared" si="30"/>
        <v>661</v>
      </c>
      <c r="E2138" s="7">
        <f t="shared" si="30"/>
        <v>71</v>
      </c>
      <c r="F2138" s="7">
        <f t="shared" si="30"/>
        <v>258</v>
      </c>
      <c r="G2138" s="7">
        <f t="shared" si="30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ref="C2139:G2139" si="31">SUM(C423,C462,C501,C540)</f>
        <v>0</v>
      </c>
      <c r="D2139" s="8">
        <f t="shared" si="31"/>
        <v>0</v>
      </c>
      <c r="E2139" s="8">
        <f t="shared" si="31"/>
        <v>0</v>
      </c>
      <c r="F2139" s="8">
        <f t="shared" si="31"/>
        <v>0</v>
      </c>
      <c r="G2139" s="8">
        <f t="shared" si="31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ref="C2140:G2140" si="32">SUM(C424,C463,C502,C541)</f>
        <v>0</v>
      </c>
      <c r="D2140" s="7">
        <f t="shared" si="32"/>
        <v>0</v>
      </c>
      <c r="E2140" s="7">
        <f t="shared" si="32"/>
        <v>0</v>
      </c>
      <c r="F2140" s="7">
        <f t="shared" si="32"/>
        <v>0</v>
      </c>
      <c r="G2140" s="7">
        <f t="shared" si="3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1" si="33">SUM(C425,C464,C503,C542)</f>
        <v>0</v>
      </c>
      <c r="D2141" s="8">
        <f t="shared" si="33"/>
        <v>0</v>
      </c>
      <c r="E2141" s="8">
        <f t="shared" si="33"/>
        <v>0</v>
      </c>
      <c r="F2141" s="8">
        <f t="shared" si="33"/>
        <v>0</v>
      </c>
      <c r="G2141" s="8">
        <f t="shared" si="3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ref="C2142:G2142" si="34">SUM(C426,C465,C504,C543)</f>
        <v>0</v>
      </c>
      <c r="D2142" s="7">
        <f t="shared" si="34"/>
        <v>0</v>
      </c>
      <c r="E2142" s="7">
        <f t="shared" si="34"/>
        <v>0</v>
      </c>
      <c r="F2142" s="7">
        <f t="shared" si="34"/>
        <v>0</v>
      </c>
      <c r="G2142" s="7">
        <f t="shared" si="34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ref="C2143:G2143" si="35">SUM(C427,C466,C505,C544)</f>
        <v>0</v>
      </c>
      <c r="D2143" s="8">
        <f t="shared" si="35"/>
        <v>0</v>
      </c>
      <c r="E2143" s="8">
        <f t="shared" si="35"/>
        <v>0</v>
      </c>
      <c r="F2143" s="8">
        <f t="shared" si="35"/>
        <v>0</v>
      </c>
      <c r="G2143" s="8">
        <f t="shared" si="35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ref="C2144:G2144" si="36">SUM(C428,C467,C506,C545)</f>
        <v>0</v>
      </c>
      <c r="D2144" s="7">
        <f t="shared" si="36"/>
        <v>0</v>
      </c>
      <c r="E2144" s="7">
        <f t="shared" si="36"/>
        <v>0</v>
      </c>
      <c r="F2144" s="7">
        <f t="shared" si="36"/>
        <v>0</v>
      </c>
      <c r="G2144" s="7">
        <f t="shared" si="36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ref="C2145:G2145" si="37">SUM(C429,C468,C507,C546)</f>
        <v>170</v>
      </c>
      <c r="D2145" s="8">
        <f t="shared" si="37"/>
        <v>40</v>
      </c>
      <c r="E2145" s="8">
        <f t="shared" si="37"/>
        <v>17</v>
      </c>
      <c r="F2145" s="8">
        <f t="shared" si="37"/>
        <v>113</v>
      </c>
      <c r="G2145" s="8">
        <f t="shared" si="37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ref="C2146:G2146" si="38">SUM(C430,C469,C508,C547)</f>
        <v>0</v>
      </c>
      <c r="D2146" s="7">
        <f t="shared" si="38"/>
        <v>0</v>
      </c>
      <c r="E2146" s="7">
        <f t="shared" si="38"/>
        <v>0</v>
      </c>
      <c r="F2146" s="7">
        <f t="shared" si="38"/>
        <v>0</v>
      </c>
      <c r="G2146" s="7">
        <f t="shared" si="38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79</v>
      </c>
      <c r="D2147" s="9">
        <f t="shared" ref="D2147:G2147" si="39">SUM(D1484,D1523,D1562,D1601,D1640)</f>
        <v>14</v>
      </c>
      <c r="E2147" s="9">
        <f t="shared" si="39"/>
        <v>15</v>
      </c>
      <c r="F2147" s="9">
        <f t="shared" si="39"/>
        <v>50</v>
      </c>
      <c r="G2147" s="9">
        <f t="shared" si="39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48" si="40">SUM(C1485,C1524,C1563,C1602,C1641)</f>
        <v>0</v>
      </c>
      <c r="D2148" s="10">
        <f t="shared" si="40"/>
        <v>0</v>
      </c>
      <c r="E2148" s="10">
        <f t="shared" si="40"/>
        <v>0</v>
      </c>
      <c r="F2148" s="10">
        <f t="shared" si="40"/>
        <v>0</v>
      </c>
      <c r="G2148" s="10">
        <f t="shared" si="40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ref="C2149:G2149" si="41">SUM(C1486,C1525,C1564,C1603,C1642)</f>
        <v>0</v>
      </c>
      <c r="D2149" s="9">
        <f t="shared" si="41"/>
        <v>0</v>
      </c>
      <c r="E2149" s="9">
        <f t="shared" si="41"/>
        <v>0</v>
      </c>
      <c r="F2149" s="9">
        <f t="shared" si="41"/>
        <v>0</v>
      </c>
      <c r="G2149" s="9">
        <f t="shared" si="41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ref="C2150:G2150" si="42">SUM(C1487,C1526,C1565,C1604,C1643)</f>
        <v>0</v>
      </c>
      <c r="D2150" s="10">
        <f t="shared" si="42"/>
        <v>0</v>
      </c>
      <c r="E2150" s="10">
        <f t="shared" si="42"/>
        <v>0</v>
      </c>
      <c r="F2150" s="10">
        <f t="shared" si="42"/>
        <v>0</v>
      </c>
      <c r="G2150" s="10">
        <f t="shared" si="42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ref="C2151:G2151" si="43">SUM(C1488,C1527,C1566,C1605,C1644)</f>
        <v>0</v>
      </c>
      <c r="D2151" s="9">
        <f t="shared" si="43"/>
        <v>0</v>
      </c>
      <c r="E2151" s="9">
        <f t="shared" si="43"/>
        <v>0</v>
      </c>
      <c r="F2151" s="9">
        <f t="shared" si="43"/>
        <v>0</v>
      </c>
      <c r="G2151" s="9">
        <f t="shared" si="43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ref="C2152:G2152" si="44">SUM(C1489,C1528,C1567,C1606,C1645)</f>
        <v>0</v>
      </c>
      <c r="D2152" s="10">
        <f t="shared" si="44"/>
        <v>0</v>
      </c>
      <c r="E2152" s="10">
        <f t="shared" si="44"/>
        <v>0</v>
      </c>
      <c r="F2152" s="10">
        <f t="shared" si="44"/>
        <v>0</v>
      </c>
      <c r="G2152" s="10">
        <f t="shared" si="44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ref="C2153:G2153" si="45">SUM(C1490,C1529,C1568,C1607,C1646)</f>
        <v>0</v>
      </c>
      <c r="D2153" s="9">
        <f t="shared" si="45"/>
        <v>0</v>
      </c>
      <c r="E2153" s="9">
        <f t="shared" si="45"/>
        <v>0</v>
      </c>
      <c r="F2153" s="9">
        <f t="shared" si="45"/>
        <v>0</v>
      </c>
      <c r="G2153" s="9">
        <f t="shared" si="4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ref="C2154:G2154" si="46">SUM(C1491,C1530,C1569,C1608,C1647)</f>
        <v>0</v>
      </c>
      <c r="D2154" s="10">
        <f t="shared" si="46"/>
        <v>0</v>
      </c>
      <c r="E2154" s="10">
        <f t="shared" si="46"/>
        <v>0</v>
      </c>
      <c r="F2154" s="10">
        <f t="shared" si="46"/>
        <v>0</v>
      </c>
      <c r="G2154" s="10">
        <f t="shared" si="46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ref="C2155:G2155" si="47">SUM(C1492,C1531,C1570,C1609,C1648)</f>
        <v>0</v>
      </c>
      <c r="D2155" s="9">
        <f t="shared" si="47"/>
        <v>0</v>
      </c>
      <c r="E2155" s="9">
        <f t="shared" si="47"/>
        <v>0</v>
      </c>
      <c r="F2155" s="9">
        <f t="shared" si="47"/>
        <v>0</v>
      </c>
      <c r="G2155" s="9">
        <f t="shared" si="47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ref="C2156:G2156" si="48">SUM(C1493,C1532,C1571,C1610,C1649)</f>
        <v>0</v>
      </c>
      <c r="D2156" s="10">
        <f t="shared" si="48"/>
        <v>0</v>
      </c>
      <c r="E2156" s="10">
        <f t="shared" si="48"/>
        <v>0</v>
      </c>
      <c r="F2156" s="10">
        <f t="shared" si="48"/>
        <v>0</v>
      </c>
      <c r="G2156" s="10">
        <f t="shared" si="48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ref="C2157:G2157" si="49">SUM(C1494,C1533,C1572,C1611,C1650)</f>
        <v>0</v>
      </c>
      <c r="D2157" s="9">
        <f t="shared" si="49"/>
        <v>0</v>
      </c>
      <c r="E2157" s="9">
        <f t="shared" si="49"/>
        <v>0</v>
      </c>
      <c r="F2157" s="9">
        <f t="shared" si="49"/>
        <v>0</v>
      </c>
      <c r="G2157" s="9">
        <f t="shared" si="49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ref="C2158:G2158" si="50">SUM(C1495,C1534,C1573,C1612,C1651)</f>
        <v>0</v>
      </c>
      <c r="D2158" s="10">
        <f t="shared" si="50"/>
        <v>0</v>
      </c>
      <c r="E2158" s="10">
        <f t="shared" si="50"/>
        <v>0</v>
      </c>
      <c r="F2158" s="10">
        <f t="shared" si="50"/>
        <v>0</v>
      </c>
      <c r="G2158" s="10">
        <f t="shared" si="50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ref="C2159:G2159" si="51">SUM(C1496,C1535,C1574,C1613,C1652)</f>
        <v>0</v>
      </c>
      <c r="D2159" s="9">
        <f t="shared" si="51"/>
        <v>0</v>
      </c>
      <c r="E2159" s="9">
        <f t="shared" si="51"/>
        <v>0</v>
      </c>
      <c r="F2159" s="9">
        <f t="shared" si="51"/>
        <v>0</v>
      </c>
      <c r="G2159" s="9">
        <f t="shared" si="51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ref="C2160:G2160" si="52">SUM(C1497,C1536,C1575,C1614,C1653)</f>
        <v>0</v>
      </c>
      <c r="D2160" s="10">
        <f t="shared" si="52"/>
        <v>0</v>
      </c>
      <c r="E2160" s="10">
        <f t="shared" si="52"/>
        <v>0</v>
      </c>
      <c r="F2160" s="10">
        <f t="shared" si="52"/>
        <v>0</v>
      </c>
      <c r="G2160" s="10">
        <f t="shared" si="52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ref="C2161:G2161" si="53">SUM(C1498,C1537,C1576,C1615,C1654)</f>
        <v>12</v>
      </c>
      <c r="D2161" s="9">
        <f t="shared" si="53"/>
        <v>1</v>
      </c>
      <c r="E2161" s="9">
        <f t="shared" si="53"/>
        <v>1</v>
      </c>
      <c r="F2161" s="9">
        <f t="shared" si="53"/>
        <v>10</v>
      </c>
      <c r="G2161" s="9">
        <f t="shared" si="53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ref="C2162:G2162" si="54">SUM(C1499,C1538,C1577,C1616,C1655)</f>
        <v>0</v>
      </c>
      <c r="D2162" s="10">
        <f t="shared" si="54"/>
        <v>0</v>
      </c>
      <c r="E2162" s="10">
        <f t="shared" si="54"/>
        <v>0</v>
      </c>
      <c r="F2162" s="10">
        <f t="shared" si="54"/>
        <v>0</v>
      </c>
      <c r="G2162" s="10">
        <f t="shared" si="54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ref="C2163:G2163" si="55">SUM(C1500,C1539,C1578,C1617,C1656)</f>
        <v>0</v>
      </c>
      <c r="D2163" s="9">
        <f t="shared" si="55"/>
        <v>0</v>
      </c>
      <c r="E2163" s="9">
        <f t="shared" si="55"/>
        <v>0</v>
      </c>
      <c r="F2163" s="9">
        <f t="shared" si="55"/>
        <v>0</v>
      </c>
      <c r="G2163" s="9">
        <f t="shared" si="5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64" si="56">SUM(C1501,C1540,C1579,C1618,C1657)</f>
        <v>1</v>
      </c>
      <c r="D2164" s="10">
        <f t="shared" si="56"/>
        <v>0</v>
      </c>
      <c r="E2164" s="10">
        <f t="shared" si="56"/>
        <v>0</v>
      </c>
      <c r="F2164" s="10">
        <f t="shared" si="56"/>
        <v>1</v>
      </c>
      <c r="G2164" s="10">
        <f t="shared" si="5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ref="C2165:G2165" si="57">SUM(C1502,C1541,C1580,C1619,C1658)</f>
        <v>0</v>
      </c>
      <c r="D2165" s="9">
        <f t="shared" si="57"/>
        <v>0</v>
      </c>
      <c r="E2165" s="9">
        <f t="shared" si="57"/>
        <v>0</v>
      </c>
      <c r="F2165" s="9">
        <f t="shared" si="57"/>
        <v>0</v>
      </c>
      <c r="G2165" s="9">
        <f t="shared" si="57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ref="C2166:G2166" si="58">SUM(C1503,C1542,C1581,C1620,C1659)</f>
        <v>0</v>
      </c>
      <c r="D2166" s="10">
        <f t="shared" si="58"/>
        <v>0</v>
      </c>
      <c r="E2166" s="10">
        <f t="shared" si="58"/>
        <v>0</v>
      </c>
      <c r="F2166" s="10">
        <f t="shared" si="58"/>
        <v>0</v>
      </c>
      <c r="G2166" s="10">
        <f t="shared" si="58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ref="C2167:G2167" si="59">SUM(C1504,C1543,C1582,C1621,C1660)</f>
        <v>0</v>
      </c>
      <c r="D2167" s="9">
        <f t="shared" si="59"/>
        <v>0</v>
      </c>
      <c r="E2167" s="9">
        <f t="shared" si="59"/>
        <v>0</v>
      </c>
      <c r="F2167" s="9">
        <f t="shared" si="59"/>
        <v>0</v>
      </c>
      <c r="G2167" s="9">
        <f t="shared" si="59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ref="C2168:G2168" si="60">SUM(C1505,C1544,C1583,C1622,C1661)</f>
        <v>0</v>
      </c>
      <c r="D2168" s="10">
        <f t="shared" si="60"/>
        <v>0</v>
      </c>
      <c r="E2168" s="10">
        <f t="shared" si="60"/>
        <v>0</v>
      </c>
      <c r="F2168" s="10">
        <f t="shared" si="60"/>
        <v>0</v>
      </c>
      <c r="G2168" s="10">
        <f t="shared" si="60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ref="C2169:G2169" si="61">SUM(C1506,C1545,C1584,C1623,C1662)</f>
        <v>0</v>
      </c>
      <c r="D2169" s="9">
        <f t="shared" si="61"/>
        <v>0</v>
      </c>
      <c r="E2169" s="9">
        <f t="shared" si="61"/>
        <v>0</v>
      </c>
      <c r="F2169" s="9">
        <f t="shared" si="61"/>
        <v>0</v>
      </c>
      <c r="G2169" s="9">
        <f t="shared" si="61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ref="C2170:G2170" si="62">SUM(C1507,C1546,C1585,C1624,C1663)</f>
        <v>0</v>
      </c>
      <c r="D2170" s="10">
        <f t="shared" si="62"/>
        <v>0</v>
      </c>
      <c r="E2170" s="10">
        <f t="shared" si="62"/>
        <v>0</v>
      </c>
      <c r="F2170" s="10">
        <f t="shared" si="62"/>
        <v>0</v>
      </c>
      <c r="G2170" s="10">
        <f t="shared" si="62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ref="C2171:G2171" si="63">SUM(C1508,C1547,C1586,C1625,C1664)</f>
        <v>0</v>
      </c>
      <c r="D2171" s="9">
        <f t="shared" si="63"/>
        <v>0</v>
      </c>
      <c r="E2171" s="9">
        <f t="shared" si="63"/>
        <v>0</v>
      </c>
      <c r="F2171" s="9">
        <f t="shared" si="63"/>
        <v>0</v>
      </c>
      <c r="G2171" s="9">
        <f t="shared" si="63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ref="C2172:G2172" si="64">SUM(C1509,C1548,C1587,C1626,C1665)</f>
        <v>0</v>
      </c>
      <c r="D2172" s="10">
        <f t="shared" si="64"/>
        <v>0</v>
      </c>
      <c r="E2172" s="10">
        <f t="shared" si="64"/>
        <v>0</v>
      </c>
      <c r="F2172" s="10">
        <f t="shared" si="64"/>
        <v>0</v>
      </c>
      <c r="G2172" s="10">
        <f t="shared" si="64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ref="C2173:G2173" si="65">SUM(C1510,C1549,C1588,C1627,C1666)</f>
        <v>0</v>
      </c>
      <c r="D2173" s="9">
        <f t="shared" si="65"/>
        <v>0</v>
      </c>
      <c r="E2173" s="9">
        <f t="shared" si="65"/>
        <v>0</v>
      </c>
      <c r="F2173" s="9">
        <f t="shared" si="65"/>
        <v>0</v>
      </c>
      <c r="G2173" s="9">
        <f t="shared" si="65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ref="C2174:G2174" si="66">SUM(C1511,C1550,C1589,C1628,C1667)</f>
        <v>501</v>
      </c>
      <c r="D2174" s="10">
        <f t="shared" si="66"/>
        <v>10</v>
      </c>
      <c r="E2174" s="10">
        <f t="shared" si="66"/>
        <v>87</v>
      </c>
      <c r="F2174" s="10">
        <f t="shared" si="66"/>
        <v>404</v>
      </c>
      <c r="G2174" s="10">
        <f t="shared" si="6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ref="C2175:G2175" si="67">SUM(C1512,C1551,C1590,C1629,C1668)</f>
        <v>30</v>
      </c>
      <c r="D2175" s="9">
        <f t="shared" si="67"/>
        <v>29</v>
      </c>
      <c r="E2175" s="9">
        <f t="shared" si="67"/>
        <v>1</v>
      </c>
      <c r="F2175" s="9">
        <f t="shared" si="67"/>
        <v>0</v>
      </c>
      <c r="G2175" s="9">
        <f t="shared" si="67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ref="C2176:G2176" si="68">SUM(C1513,C1552,C1591,C1630,C1669)</f>
        <v>13</v>
      </c>
      <c r="D2176" s="10">
        <f t="shared" si="68"/>
        <v>6</v>
      </c>
      <c r="E2176" s="10">
        <f t="shared" si="68"/>
        <v>2</v>
      </c>
      <c r="F2176" s="10">
        <f t="shared" si="68"/>
        <v>5</v>
      </c>
      <c r="G2176" s="10">
        <f t="shared" si="68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ref="C2177:G2177" si="69">SUM(C1514,C1553,C1592,C1631,C1670)</f>
        <v>0</v>
      </c>
      <c r="D2177" s="9">
        <f t="shared" si="69"/>
        <v>0</v>
      </c>
      <c r="E2177" s="9">
        <f t="shared" si="69"/>
        <v>0</v>
      </c>
      <c r="F2177" s="9">
        <f t="shared" si="69"/>
        <v>0</v>
      </c>
      <c r="G2177" s="9">
        <f t="shared" si="69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ref="C2178:G2178" si="70">SUM(C1515,C1554,C1593,C1632,C1671)</f>
        <v>0</v>
      </c>
      <c r="D2178" s="10">
        <f t="shared" si="70"/>
        <v>0</v>
      </c>
      <c r="E2178" s="10">
        <f t="shared" si="70"/>
        <v>0</v>
      </c>
      <c r="F2178" s="10">
        <f t="shared" si="70"/>
        <v>0</v>
      </c>
      <c r="G2178" s="10">
        <f t="shared" si="70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ref="C2179:G2179" si="71">SUM(C1516,C1555,C1594,C1633,C1672)</f>
        <v>0</v>
      </c>
      <c r="D2179" s="9">
        <f t="shared" si="71"/>
        <v>0</v>
      </c>
      <c r="E2179" s="9">
        <f t="shared" si="71"/>
        <v>0</v>
      </c>
      <c r="F2179" s="9">
        <f t="shared" si="71"/>
        <v>0</v>
      </c>
      <c r="G2179" s="9">
        <f t="shared" si="71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0" si="72">SUM(C1517,C1556,C1595,C1634,C1673)</f>
        <v>0</v>
      </c>
      <c r="D2180" s="10">
        <f t="shared" si="72"/>
        <v>0</v>
      </c>
      <c r="E2180" s="10">
        <f t="shared" si="72"/>
        <v>0</v>
      </c>
      <c r="F2180" s="10">
        <f t="shared" si="72"/>
        <v>0</v>
      </c>
      <c r="G2180" s="10">
        <f t="shared" si="72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ref="C2181:G2181" si="73">SUM(C1518,C1557,C1596,C1635,C1674)</f>
        <v>1</v>
      </c>
      <c r="D2181" s="9">
        <f t="shared" si="73"/>
        <v>1</v>
      </c>
      <c r="E2181" s="9">
        <f t="shared" si="73"/>
        <v>0</v>
      </c>
      <c r="F2181" s="9">
        <f t="shared" si="73"/>
        <v>0</v>
      </c>
      <c r="G2181" s="9">
        <f t="shared" si="73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ref="C2182:G2182" si="74">SUM(C1519,C1558,C1597,C1636,C1675)</f>
        <v>19739</v>
      </c>
      <c r="D2182" s="10">
        <f t="shared" si="74"/>
        <v>368</v>
      </c>
      <c r="E2182" s="10">
        <f t="shared" si="74"/>
        <v>1323</v>
      </c>
      <c r="F2182" s="10">
        <f t="shared" si="74"/>
        <v>18036</v>
      </c>
      <c r="G2182" s="10">
        <f t="shared" si="74"/>
        <v>12</v>
      </c>
    </row>
    <row r="2183" spans="1:7" ht="30" customHeight="1" x14ac:dyDescent="0.25">
      <c r="A2183" s="25" t="s">
        <v>101</v>
      </c>
      <c r="B2183" s="17" t="s">
        <v>44</v>
      </c>
      <c r="C2183" s="9">
        <f t="shared" ref="C2183:G2183" si="75">SUM(C1520,C1559,C1598,C1637,C1676)</f>
        <v>0</v>
      </c>
      <c r="D2183" s="9">
        <f t="shared" si="75"/>
        <v>0</v>
      </c>
      <c r="E2183" s="9">
        <f t="shared" si="75"/>
        <v>0</v>
      </c>
      <c r="F2183" s="9">
        <f t="shared" si="75"/>
        <v>0</v>
      </c>
      <c r="G2183" s="9">
        <f t="shared" si="75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ref="C2184:G2184" si="76">SUM(C1521,C1560,C1599,C1638,C1677)</f>
        <v>1143</v>
      </c>
      <c r="D2184" s="10">
        <f t="shared" si="76"/>
        <v>72</v>
      </c>
      <c r="E2184" s="10">
        <f t="shared" si="76"/>
        <v>104</v>
      </c>
      <c r="F2184" s="10">
        <f t="shared" si="76"/>
        <v>943</v>
      </c>
      <c r="G2184" s="10">
        <f t="shared" si="76"/>
        <v>24</v>
      </c>
    </row>
    <row r="2185" spans="1:7" ht="30" customHeight="1" x14ac:dyDescent="0.25">
      <c r="A2185" s="25" t="s">
        <v>101</v>
      </c>
      <c r="B2185" s="17" t="s">
        <v>46</v>
      </c>
      <c r="C2185" s="9">
        <f t="shared" ref="C2185:G2185" si="77">SUM(C1522,C1561,C1600,C1639,C1678)</f>
        <v>0</v>
      </c>
      <c r="D2185" s="9">
        <f t="shared" si="77"/>
        <v>0</v>
      </c>
      <c r="E2185" s="9">
        <f t="shared" si="77"/>
        <v>0</v>
      </c>
      <c r="F2185" s="9">
        <f t="shared" si="77"/>
        <v>0</v>
      </c>
      <c r="G2185" s="9">
        <f t="shared" si="77"/>
        <v>0</v>
      </c>
    </row>
  </sheetData>
  <autoFilter ref="A1:G2185" xr:uid="{4DF6D2AE-90E2-48C7-9031-9A9CB8AF122E}"/>
  <sortState xmlns:xlrd2="http://schemas.microsoft.com/office/spreadsheetml/2017/richdata2" ref="A2:G2107">
    <sortCondition ref="A2:A2107"/>
    <sortCondition ref="B2:B2107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4222</v>
      </c>
      <c r="D2" s="3">
        <v>2031</v>
      </c>
      <c r="E2" s="3">
        <v>170</v>
      </c>
      <c r="F2" s="3">
        <v>2020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60</v>
      </c>
      <c r="D3" s="4">
        <v>24</v>
      </c>
      <c r="E3" s="4">
        <v>11</v>
      </c>
      <c r="F3" s="4">
        <v>25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81</v>
      </c>
      <c r="D5" s="4">
        <v>81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382</v>
      </c>
      <c r="D8" s="3">
        <v>247</v>
      </c>
      <c r="E8" s="3">
        <v>15</v>
      </c>
      <c r="F8" s="3">
        <v>120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>
        <v>689</v>
      </c>
      <c r="D19" s="4">
        <v>100</v>
      </c>
      <c r="E19" s="4">
        <v>98</v>
      </c>
      <c r="F19" s="4">
        <v>491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13</v>
      </c>
      <c r="D21" s="4">
        <v>5</v>
      </c>
      <c r="E21" s="4">
        <v>6</v>
      </c>
      <c r="F21" s="4">
        <v>2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10</v>
      </c>
      <c r="D27" s="4">
        <v>2</v>
      </c>
      <c r="E27" s="4">
        <v>1</v>
      </c>
      <c r="F27" s="4">
        <v>7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107</v>
      </c>
      <c r="D30" s="3">
        <v>75</v>
      </c>
      <c r="E30" s="3">
        <v>11</v>
      </c>
      <c r="F30" s="3">
        <v>21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24</v>
      </c>
      <c r="D31" s="4">
        <v>15</v>
      </c>
      <c r="E31" s="4"/>
      <c r="F31" s="4">
        <v>9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51</v>
      </c>
      <c r="D32" s="3">
        <v>32</v>
      </c>
      <c r="E32" s="3">
        <v>1</v>
      </c>
      <c r="F32" s="3">
        <v>18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155</v>
      </c>
      <c r="D39" s="4">
        <v>12</v>
      </c>
      <c r="E39" s="4">
        <v>15</v>
      </c>
      <c r="F39" s="4">
        <v>128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1918</v>
      </c>
      <c r="D41" s="5">
        <v>781</v>
      </c>
      <c r="E41" s="5">
        <v>52</v>
      </c>
      <c r="F41" s="5">
        <v>1083</v>
      </c>
      <c r="G41" s="5">
        <v>2</v>
      </c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6</v>
      </c>
      <c r="D44" s="6">
        <v>5</v>
      </c>
      <c r="E44" s="6"/>
      <c r="F44" s="6">
        <v>1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25</v>
      </c>
      <c r="D46" s="6">
        <v>17</v>
      </c>
      <c r="E46" s="6"/>
      <c r="F46" s="6">
        <v>8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663</v>
      </c>
      <c r="D47" s="5">
        <v>327</v>
      </c>
      <c r="E47" s="5">
        <v>15</v>
      </c>
      <c r="F47" s="5">
        <v>320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254</v>
      </c>
      <c r="D58" s="6">
        <v>67</v>
      </c>
      <c r="E58" s="6">
        <v>34</v>
      </c>
      <c r="F58" s="6">
        <v>153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98</v>
      </c>
      <c r="D66" s="6">
        <v>48</v>
      </c>
      <c r="E66" s="6">
        <v>18</v>
      </c>
      <c r="F66" s="6">
        <v>32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109</v>
      </c>
      <c r="D69" s="5">
        <v>15</v>
      </c>
      <c r="E69" s="5">
        <v>1</v>
      </c>
      <c r="F69" s="5">
        <v>93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169</v>
      </c>
      <c r="D71" s="5">
        <v>85</v>
      </c>
      <c r="E71" s="5">
        <v>24</v>
      </c>
      <c r="F71" s="5">
        <v>60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6786</v>
      </c>
      <c r="D80" s="3">
        <v>3032</v>
      </c>
      <c r="E80" s="3">
        <v>311</v>
      </c>
      <c r="F80" s="3">
        <v>3440</v>
      </c>
      <c r="G80" s="3">
        <v>3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20</v>
      </c>
      <c r="D84" s="3">
        <v>10</v>
      </c>
      <c r="E84" s="3"/>
      <c r="F84" s="3">
        <v>10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149</v>
      </c>
      <c r="D86" s="3">
        <v>82</v>
      </c>
      <c r="E86" s="3">
        <v>3</v>
      </c>
      <c r="F86" s="3">
        <v>64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1</v>
      </c>
      <c r="D96" s="3"/>
      <c r="E96" s="3"/>
      <c r="F96" s="3">
        <v>1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1380</v>
      </c>
      <c r="D97" s="4">
        <v>228</v>
      </c>
      <c r="E97" s="4">
        <v>433</v>
      </c>
      <c r="F97" s="4">
        <v>718</v>
      </c>
      <c r="G97" s="4">
        <v>1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11</v>
      </c>
      <c r="D99" s="4"/>
      <c r="E99" s="4">
        <v>11</v>
      </c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4</v>
      </c>
      <c r="D105" s="4">
        <v>1</v>
      </c>
      <c r="E105" s="4"/>
      <c r="F105" s="4">
        <v>3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60</v>
      </c>
      <c r="D108" s="3">
        <v>35</v>
      </c>
      <c r="E108" s="3">
        <v>17</v>
      </c>
      <c r="F108" s="3">
        <v>8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99</v>
      </c>
      <c r="D109" s="4">
        <v>29</v>
      </c>
      <c r="E109" s="4">
        <v>6</v>
      </c>
      <c r="F109" s="4">
        <v>64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4</v>
      </c>
      <c r="D110" s="3">
        <v>4</v>
      </c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111</v>
      </c>
      <c r="D117" s="4">
        <v>20</v>
      </c>
      <c r="E117" s="4">
        <v>2</v>
      </c>
      <c r="F117" s="4">
        <v>89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104</v>
      </c>
      <c r="D119" s="5">
        <v>36</v>
      </c>
      <c r="E119" s="5">
        <v>1</v>
      </c>
      <c r="F119" s="5">
        <v>67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37</v>
      </c>
      <c r="D136" s="6">
        <v>12</v>
      </c>
      <c r="E136" s="6">
        <v>1</v>
      </c>
      <c r="F136" s="6">
        <v>24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1</v>
      </c>
      <c r="D156" s="6">
        <v>1</v>
      </c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4529</v>
      </c>
      <c r="D158" s="3">
        <v>2123</v>
      </c>
      <c r="E158" s="3">
        <v>183</v>
      </c>
      <c r="F158" s="3">
        <v>2223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48</v>
      </c>
      <c r="D161" s="4">
        <v>48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45</v>
      </c>
      <c r="D164" s="3">
        <v>9</v>
      </c>
      <c r="E164" s="3"/>
      <c r="F164" s="3">
        <v>36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526</v>
      </c>
      <c r="D175" s="4">
        <v>132</v>
      </c>
      <c r="E175" s="4">
        <v>89</v>
      </c>
      <c r="F175" s="4">
        <v>305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4</v>
      </c>
      <c r="D183" s="4">
        <v>2</v>
      </c>
      <c r="E183" s="4"/>
      <c r="F183" s="4">
        <v>2</v>
      </c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91</v>
      </c>
      <c r="D186" s="3">
        <v>64</v>
      </c>
      <c r="E186" s="3">
        <v>5</v>
      </c>
      <c r="F186" s="3">
        <v>22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124</v>
      </c>
      <c r="D187" s="4">
        <v>42</v>
      </c>
      <c r="E187" s="4">
        <v>36</v>
      </c>
      <c r="F187" s="4">
        <v>46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503</v>
      </c>
      <c r="D188" s="3">
        <v>131</v>
      </c>
      <c r="E188" s="3">
        <v>37</v>
      </c>
      <c r="F188" s="3">
        <v>335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21</v>
      </c>
      <c r="D195" s="4">
        <v>20</v>
      </c>
      <c r="E195" s="4">
        <v>1</v>
      </c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628</v>
      </c>
      <c r="D197" s="5">
        <v>325</v>
      </c>
      <c r="E197" s="5">
        <v>14</v>
      </c>
      <c r="F197" s="5">
        <v>289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24</v>
      </c>
      <c r="D203" s="5">
        <v>14</v>
      </c>
      <c r="E203" s="5"/>
      <c r="F203" s="5">
        <v>10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91</v>
      </c>
      <c r="D214" s="6">
        <v>14</v>
      </c>
      <c r="E214" s="6">
        <v>1</v>
      </c>
      <c r="F214" s="6">
        <v>76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322</v>
      </c>
      <c r="D236" s="3">
        <v>223</v>
      </c>
      <c r="E236" s="3">
        <v>27</v>
      </c>
      <c r="F236" s="3">
        <v>72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160</v>
      </c>
      <c r="D242" s="3">
        <v>105</v>
      </c>
      <c r="E242" s="3">
        <v>13</v>
      </c>
      <c r="F242" s="3">
        <v>42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28</v>
      </c>
      <c r="D253" s="4">
        <v>2</v>
      </c>
      <c r="E253" s="4">
        <v>9</v>
      </c>
      <c r="F253" s="4">
        <v>17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10</v>
      </c>
      <c r="D264" s="3">
        <v>8</v>
      </c>
      <c r="E264" s="3">
        <v>1</v>
      </c>
      <c r="F264" s="3">
        <v>1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10</v>
      </c>
      <c r="D270" s="3">
        <v>7</v>
      </c>
      <c r="E270" s="3">
        <v>2</v>
      </c>
      <c r="F270" s="3">
        <v>1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207</v>
      </c>
      <c r="D275" s="5">
        <v>170</v>
      </c>
      <c r="E275" s="5">
        <v>4</v>
      </c>
      <c r="F275" s="5">
        <v>33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12</v>
      </c>
      <c r="D292" s="6">
        <v>3</v>
      </c>
      <c r="E292" s="6">
        <v>1</v>
      </c>
      <c r="F292" s="6">
        <v>8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6</v>
      </c>
      <c r="D303" s="5">
        <v>5</v>
      </c>
      <c r="E303" s="5"/>
      <c r="F303" s="5">
        <v>1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7</v>
      </c>
      <c r="D314" s="3">
        <v>5</v>
      </c>
      <c r="E314" s="3"/>
      <c r="F314" s="3">
        <v>2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121</v>
      </c>
      <c r="D331" s="4"/>
      <c r="E331" s="4"/>
      <c r="F331" s="4">
        <v>121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74</v>
      </c>
      <c r="D392" s="3">
        <v>26</v>
      </c>
      <c r="E392" s="3"/>
      <c r="F392" s="3">
        <v>48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9</v>
      </c>
      <c r="D409" s="4"/>
      <c r="E409" s="4"/>
      <c r="F409" s="4">
        <v>9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8</v>
      </c>
      <c r="D420" s="3">
        <v>8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3</v>
      </c>
      <c r="D421" s="4">
        <v>3</v>
      </c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>
        <v>3</v>
      </c>
      <c r="D422" s="3">
        <v>3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215</v>
      </c>
      <c r="D431" s="5">
        <v>124</v>
      </c>
      <c r="E431" s="5">
        <v>8</v>
      </c>
      <c r="F431" s="5">
        <v>83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</v>
      </c>
      <c r="D437" s="5">
        <v>1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57</v>
      </c>
      <c r="D448" s="6">
        <v>8</v>
      </c>
      <c r="E448" s="6"/>
      <c r="F448" s="6">
        <v>49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>
        <v>3</v>
      </c>
      <c r="D468" s="6"/>
      <c r="E468" s="6"/>
      <c r="F468" s="6">
        <v>3</v>
      </c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381</v>
      </c>
      <c r="D470" s="3">
        <v>239</v>
      </c>
      <c r="E470" s="3">
        <v>4</v>
      </c>
      <c r="F470" s="3">
        <v>138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>
        <v>1</v>
      </c>
      <c r="D476" s="3">
        <v>1</v>
      </c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117</v>
      </c>
      <c r="D487" s="4">
        <v>29</v>
      </c>
      <c r="E487" s="4">
        <v>5</v>
      </c>
      <c r="F487" s="4">
        <v>83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>
        <v>1</v>
      </c>
      <c r="D495" s="4"/>
      <c r="E495" s="4"/>
      <c r="F495" s="4">
        <v>1</v>
      </c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>
        <v>5</v>
      </c>
      <c r="D498" s="3">
        <v>5</v>
      </c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>
        <v>28</v>
      </c>
      <c r="D499" s="4">
        <v>24</v>
      </c>
      <c r="E499" s="4">
        <v>1</v>
      </c>
      <c r="F499" s="4">
        <v>3</v>
      </c>
      <c r="G499" s="4"/>
    </row>
    <row r="500" spans="1:7" ht="30" customHeight="1" x14ac:dyDescent="0.25">
      <c r="A500" s="19" t="s">
        <v>58</v>
      </c>
      <c r="B500" s="11" t="s">
        <v>38</v>
      </c>
      <c r="C500" s="3">
        <v>50</v>
      </c>
      <c r="D500" s="3">
        <v>21</v>
      </c>
      <c r="E500" s="3"/>
      <c r="F500" s="3">
        <v>29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2</v>
      </c>
      <c r="D507" s="4">
        <v>2</v>
      </c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234</v>
      </c>
      <c r="D509" s="5">
        <v>137</v>
      </c>
      <c r="E509" s="5">
        <v>5</v>
      </c>
      <c r="F509" s="5">
        <v>92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80</v>
      </c>
      <c r="D526" s="6">
        <v>5</v>
      </c>
      <c r="E526" s="6"/>
      <c r="F526" s="6">
        <v>75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29</v>
      </c>
      <c r="D539" s="5">
        <v>21</v>
      </c>
      <c r="E539" s="5">
        <v>8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>
        <v>5</v>
      </c>
      <c r="D546" s="6">
        <v>5</v>
      </c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129</v>
      </c>
      <c r="D548" s="3">
        <v>92</v>
      </c>
      <c r="E548" s="3">
        <v>13</v>
      </c>
      <c r="F548" s="3">
        <v>24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29</v>
      </c>
      <c r="D554" s="3">
        <v>27</v>
      </c>
      <c r="E554" s="3">
        <v>1</v>
      </c>
      <c r="F554" s="3">
        <v>1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>
        <v>10</v>
      </c>
      <c r="D562" s="3"/>
      <c r="E562" s="3"/>
      <c r="F562" s="3">
        <v>10</v>
      </c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33</v>
      </c>
      <c r="D565" s="4">
        <v>6</v>
      </c>
      <c r="E565" s="4">
        <v>6</v>
      </c>
      <c r="F565" s="4">
        <v>21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54</v>
      </c>
      <c r="D576" s="3">
        <v>34</v>
      </c>
      <c r="E576" s="3">
        <v>12</v>
      </c>
      <c r="F576" s="3">
        <v>8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1166</v>
      </c>
      <c r="D587" s="5">
        <v>466</v>
      </c>
      <c r="E587" s="5">
        <v>133</v>
      </c>
      <c r="F587" s="5">
        <v>567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110</v>
      </c>
      <c r="D591" s="5">
        <v>82</v>
      </c>
      <c r="E591" s="5">
        <v>10</v>
      </c>
      <c r="F591" s="5">
        <v>18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25</v>
      </c>
      <c r="D593" s="5">
        <v>23</v>
      </c>
      <c r="E593" s="5">
        <v>1</v>
      </c>
      <c r="F593" s="5">
        <v>1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124</v>
      </c>
      <c r="D604" s="6">
        <v>12</v>
      </c>
      <c r="E604" s="6">
        <v>50</v>
      </c>
      <c r="F604" s="6">
        <v>62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5</v>
      </c>
      <c r="D612" s="6"/>
      <c r="E612" s="6">
        <v>4</v>
      </c>
      <c r="F612" s="6">
        <v>1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19</v>
      </c>
      <c r="D614" s="6">
        <v>16</v>
      </c>
      <c r="E614" s="6"/>
      <c r="F614" s="6">
        <v>3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4</v>
      </c>
      <c r="D615" s="5"/>
      <c r="E615" s="5">
        <v>2</v>
      </c>
      <c r="F615" s="5">
        <v>2</v>
      </c>
      <c r="G615" s="5"/>
    </row>
    <row r="616" spans="1:7" ht="30" customHeight="1" x14ac:dyDescent="0.25">
      <c r="A616" s="22" t="s">
        <v>61</v>
      </c>
      <c r="B616" s="14" t="s">
        <v>37</v>
      </c>
      <c r="C616" s="6">
        <v>5</v>
      </c>
      <c r="D616" s="6"/>
      <c r="E616" s="6"/>
      <c r="F616" s="6">
        <v>5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724</v>
      </c>
      <c r="D625" s="5">
        <v>248</v>
      </c>
      <c r="E625" s="5">
        <v>131</v>
      </c>
      <c r="F625" s="5">
        <v>345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111</v>
      </c>
      <c r="D626" s="3">
        <v>48</v>
      </c>
      <c r="E626" s="3">
        <v>2</v>
      </c>
      <c r="F626" s="3">
        <v>61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2</v>
      </c>
      <c r="D632" s="3">
        <v>2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10</v>
      </c>
      <c r="D643" s="4">
        <v>1</v>
      </c>
      <c r="E643" s="4">
        <v>2</v>
      </c>
      <c r="F643" s="4">
        <v>7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10</v>
      </c>
      <c r="D651" s="4"/>
      <c r="E651" s="4">
        <v>5</v>
      </c>
      <c r="F651" s="4">
        <v>5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22</v>
      </c>
      <c r="D663" s="4">
        <v>6</v>
      </c>
      <c r="E663" s="4">
        <v>2</v>
      </c>
      <c r="F663" s="4">
        <v>14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1592</v>
      </c>
      <c r="D665" s="5">
        <v>873</v>
      </c>
      <c r="E665" s="5">
        <v>60</v>
      </c>
      <c r="F665" s="5">
        <v>659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467</v>
      </c>
      <c r="D671" s="5">
        <v>319</v>
      </c>
      <c r="E671" s="5">
        <v>15</v>
      </c>
      <c r="F671" s="5">
        <v>133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125</v>
      </c>
      <c r="D682" s="6">
        <v>21</v>
      </c>
      <c r="E682" s="6">
        <v>16</v>
      </c>
      <c r="F682" s="6">
        <v>88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22</v>
      </c>
      <c r="D690" s="6">
        <v>8</v>
      </c>
      <c r="E690" s="6">
        <v>4</v>
      </c>
      <c r="F690" s="6">
        <v>10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18</v>
      </c>
      <c r="D692" s="6">
        <v>16</v>
      </c>
      <c r="E692" s="6"/>
      <c r="F692" s="6">
        <v>2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23</v>
      </c>
      <c r="D693" s="5">
        <v>19</v>
      </c>
      <c r="E693" s="5"/>
      <c r="F693" s="5">
        <v>4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41</v>
      </c>
      <c r="D702" s="6">
        <v>5</v>
      </c>
      <c r="E702" s="6"/>
      <c r="F702" s="6">
        <v>36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40</v>
      </c>
      <c r="D704" s="3">
        <v>39</v>
      </c>
      <c r="E704" s="3"/>
      <c r="F704" s="3">
        <v>1</v>
      </c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3</v>
      </c>
      <c r="D714" s="3">
        <v>3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34</v>
      </c>
      <c r="D716" s="3">
        <v>18</v>
      </c>
      <c r="E716" s="3">
        <v>6</v>
      </c>
      <c r="F716" s="3">
        <v>10</v>
      </c>
      <c r="G716" s="3"/>
    </row>
    <row r="717" spans="1:7" ht="30" customHeight="1" x14ac:dyDescent="0.25">
      <c r="A717" s="20" t="s">
        <v>64</v>
      </c>
      <c r="B717" s="12" t="s">
        <v>21</v>
      </c>
      <c r="C717" s="4">
        <v>36</v>
      </c>
      <c r="D717" s="4">
        <v>25</v>
      </c>
      <c r="E717" s="4">
        <v>2</v>
      </c>
      <c r="F717" s="4">
        <v>9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1709</v>
      </c>
      <c r="D743" s="5">
        <v>1107</v>
      </c>
      <c r="E743" s="5">
        <v>56</v>
      </c>
      <c r="F743" s="5">
        <v>546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184</v>
      </c>
      <c r="D760" s="6">
        <v>23</v>
      </c>
      <c r="E760" s="6">
        <v>10</v>
      </c>
      <c r="F760" s="6">
        <v>151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26</v>
      </c>
      <c r="D771" s="5">
        <v>20</v>
      </c>
      <c r="E771" s="5">
        <v>1</v>
      </c>
      <c r="F771" s="5">
        <v>5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76</v>
      </c>
      <c r="D773" s="5">
        <v>56</v>
      </c>
      <c r="E773" s="5">
        <v>2</v>
      </c>
      <c r="F773" s="5">
        <v>18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127</v>
      </c>
      <c r="D780" s="6">
        <v>41</v>
      </c>
      <c r="E780" s="6"/>
      <c r="F780" s="6">
        <v>86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97</v>
      </c>
      <c r="D782" s="3">
        <v>90</v>
      </c>
      <c r="E782" s="3">
        <v>1</v>
      </c>
      <c r="F782" s="3">
        <v>6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>
        <v>1</v>
      </c>
      <c r="D786" s="3">
        <v>1</v>
      </c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3</v>
      </c>
      <c r="D788" s="3">
        <v>2</v>
      </c>
      <c r="E788" s="3">
        <v>1</v>
      </c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34</v>
      </c>
      <c r="D810" s="3">
        <v>25</v>
      </c>
      <c r="E810" s="3">
        <v>2</v>
      </c>
      <c r="F810" s="3">
        <v>7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>
        <v>2</v>
      </c>
      <c r="D820" s="3">
        <v>2</v>
      </c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1838</v>
      </c>
      <c r="D821" s="5">
        <v>865</v>
      </c>
      <c r="E821" s="5">
        <v>119</v>
      </c>
      <c r="F821" s="5">
        <v>853</v>
      </c>
      <c r="G821" s="5">
        <v>1</v>
      </c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>
        <v>2</v>
      </c>
      <c r="D823" s="5">
        <v>2</v>
      </c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24</v>
      </c>
      <c r="D824" s="6">
        <v>24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2</v>
      </c>
      <c r="D827" s="5">
        <v>2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30</v>
      </c>
      <c r="D837" s="5">
        <v>2</v>
      </c>
      <c r="E837" s="5">
        <v>8</v>
      </c>
      <c r="F837" s="5">
        <v>20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311</v>
      </c>
      <c r="D838" s="6">
        <v>52</v>
      </c>
      <c r="E838" s="6">
        <v>35</v>
      </c>
      <c r="F838" s="6">
        <v>224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6</v>
      </c>
      <c r="D840" s="6">
        <v>2</v>
      </c>
      <c r="E840" s="6">
        <v>4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16</v>
      </c>
      <c r="D849" s="5">
        <v>10</v>
      </c>
      <c r="E849" s="5">
        <v>3</v>
      </c>
      <c r="F849" s="5">
        <v>3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8</v>
      </c>
      <c r="D850" s="6"/>
      <c r="E850" s="6"/>
      <c r="F850" s="6">
        <v>8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10</v>
      </c>
      <c r="D851" s="5">
        <v>6</v>
      </c>
      <c r="E851" s="5">
        <v>4</v>
      </c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7626</v>
      </c>
      <c r="D860" s="3">
        <v>4080</v>
      </c>
      <c r="E860" s="3">
        <v>541</v>
      </c>
      <c r="F860" s="3">
        <v>3005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62</v>
      </c>
      <c r="D865" s="4">
        <v>62</v>
      </c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>
        <v>2</v>
      </c>
      <c r="D866" s="3"/>
      <c r="E866" s="3"/>
      <c r="F866" s="3">
        <v>2</v>
      </c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1213</v>
      </c>
      <c r="D876" s="3">
        <v>195</v>
      </c>
      <c r="E876" s="3">
        <v>87</v>
      </c>
      <c r="F876" s="3">
        <v>931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37</v>
      </c>
      <c r="D877" s="4">
        <v>11</v>
      </c>
      <c r="E877" s="4"/>
      <c r="F877" s="4">
        <v>26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74</v>
      </c>
      <c r="D878" s="3">
        <v>13</v>
      </c>
      <c r="E878" s="3">
        <v>3</v>
      </c>
      <c r="F878" s="3">
        <v>58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123</v>
      </c>
      <c r="D879" s="4">
        <v>36</v>
      </c>
      <c r="E879" s="4">
        <v>40</v>
      </c>
      <c r="F879" s="4">
        <v>47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30</v>
      </c>
      <c r="D888" s="3">
        <v>22</v>
      </c>
      <c r="E888" s="3">
        <v>1</v>
      </c>
      <c r="F888" s="3">
        <v>7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96</v>
      </c>
      <c r="D889" s="4">
        <v>39</v>
      </c>
      <c r="E889" s="4">
        <v>7</v>
      </c>
      <c r="F889" s="4">
        <v>50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325</v>
      </c>
      <c r="D890" s="3">
        <v>251</v>
      </c>
      <c r="E890" s="3">
        <v>31</v>
      </c>
      <c r="F890" s="3">
        <v>43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585</v>
      </c>
      <c r="D899" s="5">
        <v>214</v>
      </c>
      <c r="E899" s="5">
        <v>38</v>
      </c>
      <c r="F899" s="5">
        <v>333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13</v>
      </c>
      <c r="D905" s="5">
        <v>12</v>
      </c>
      <c r="E905" s="5">
        <v>1</v>
      </c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45</v>
      </c>
      <c r="D916" s="6"/>
      <c r="E916" s="6">
        <v>3</v>
      </c>
      <c r="F916" s="6">
        <v>42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21</v>
      </c>
      <c r="D929" s="5">
        <v>19</v>
      </c>
      <c r="E929" s="5">
        <v>1</v>
      </c>
      <c r="F929" s="5">
        <v>1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16</v>
      </c>
      <c r="D936" s="6">
        <v>8</v>
      </c>
      <c r="E936" s="6"/>
      <c r="F936" s="6">
        <v>8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523</v>
      </c>
      <c r="D977" s="5">
        <v>357</v>
      </c>
      <c r="E977" s="5">
        <v>64</v>
      </c>
      <c r="F977" s="5">
        <v>102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34</v>
      </c>
      <c r="D983" s="5">
        <v>34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176</v>
      </c>
      <c r="D994" s="6">
        <v>45</v>
      </c>
      <c r="E994" s="6">
        <v>109</v>
      </c>
      <c r="F994" s="6">
        <v>22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>
        <v>1</v>
      </c>
      <c r="D1004" s="6">
        <v>1</v>
      </c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36</v>
      </c>
      <c r="D1005" s="5">
        <v>11</v>
      </c>
      <c r="E1005" s="5">
        <v>5</v>
      </c>
      <c r="F1005" s="5">
        <v>20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7</v>
      </c>
      <c r="D1007" s="5">
        <v>7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156</v>
      </c>
      <c r="D1016" s="3">
        <v>77</v>
      </c>
      <c r="E1016" s="3">
        <v>2</v>
      </c>
      <c r="F1016" s="3">
        <v>77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>
        <v>4</v>
      </c>
      <c r="D1021" s="4">
        <v>4</v>
      </c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52</v>
      </c>
      <c r="D1022" s="3">
        <v>25</v>
      </c>
      <c r="E1022" s="3">
        <v>7</v>
      </c>
      <c r="F1022" s="3">
        <v>20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22</v>
      </c>
      <c r="D1033" s="4">
        <v>5</v>
      </c>
      <c r="E1033" s="4"/>
      <c r="F1033" s="4">
        <v>17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7</v>
      </c>
      <c r="D1041" s="4"/>
      <c r="E1041" s="4">
        <v>1</v>
      </c>
      <c r="F1041" s="4">
        <v>6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2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12</v>
      </c>
      <c r="D1046" s="3">
        <v>12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>
        <v>3</v>
      </c>
      <c r="D1050" s="3">
        <v>1</v>
      </c>
      <c r="E1050" s="3"/>
      <c r="F1050" s="3">
        <v>2</v>
      </c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104</v>
      </c>
      <c r="D1053" s="4">
        <v>27</v>
      </c>
      <c r="E1053" s="4">
        <v>4</v>
      </c>
      <c r="F1053" s="4">
        <v>73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1583</v>
      </c>
      <c r="D1055" s="5">
        <v>551</v>
      </c>
      <c r="E1055" s="5">
        <v>66</v>
      </c>
      <c r="F1055" s="5">
        <v>966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123</v>
      </c>
      <c r="D1061" s="5">
        <v>57</v>
      </c>
      <c r="E1061" s="5">
        <v>3</v>
      </c>
      <c r="F1061" s="5">
        <v>63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193</v>
      </c>
      <c r="D1072" s="6">
        <v>32</v>
      </c>
      <c r="E1072" s="6">
        <v>30</v>
      </c>
      <c r="F1072" s="6">
        <v>131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45</v>
      </c>
      <c r="D1085" s="5">
        <v>22</v>
      </c>
      <c r="E1085" s="5">
        <v>1</v>
      </c>
      <c r="F1085" s="5">
        <v>22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19</v>
      </c>
      <c r="D1094" s="3">
        <v>19</v>
      </c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7</v>
      </c>
      <c r="D1122" s="3">
        <v>7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13</v>
      </c>
      <c r="D1124" s="3">
        <v>12</v>
      </c>
      <c r="E1124" s="3"/>
      <c r="F1124" s="3">
        <v>1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189</v>
      </c>
      <c r="D1133" s="5">
        <v>78</v>
      </c>
      <c r="E1133" s="5">
        <v>21</v>
      </c>
      <c r="F1133" s="5">
        <v>90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10</v>
      </c>
      <c r="D1139" s="5">
        <v>10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38</v>
      </c>
      <c r="D1150" s="6">
        <v>2</v>
      </c>
      <c r="E1150" s="6">
        <v>5</v>
      </c>
      <c r="F1150" s="6">
        <v>31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40</v>
      </c>
      <c r="D1161" s="5">
        <v>32</v>
      </c>
      <c r="E1161" s="5">
        <v>2</v>
      </c>
      <c r="F1161" s="5">
        <v>6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7</v>
      </c>
      <c r="D1162" s="6"/>
      <c r="E1162" s="6"/>
      <c r="F1162" s="6">
        <v>7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1224</v>
      </c>
      <c r="D1172" s="3">
        <v>920</v>
      </c>
      <c r="E1172" s="3">
        <v>25</v>
      </c>
      <c r="F1172" s="3">
        <v>279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61</v>
      </c>
      <c r="D1175" s="4">
        <v>40</v>
      </c>
      <c r="E1175" s="4"/>
      <c r="F1175" s="4">
        <v>21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34</v>
      </c>
      <c r="D1178" s="3">
        <v>27</v>
      </c>
      <c r="E1178" s="3">
        <v>5</v>
      </c>
      <c r="F1178" s="3">
        <v>2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339</v>
      </c>
      <c r="D1189" s="4">
        <v>153</v>
      </c>
      <c r="E1189" s="4">
        <v>17</v>
      </c>
      <c r="F1189" s="4">
        <v>169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26</v>
      </c>
      <c r="D1200" s="3">
        <v>21</v>
      </c>
      <c r="E1200" s="3">
        <v>4</v>
      </c>
      <c r="F1200" s="3">
        <v>1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8</v>
      </c>
      <c r="D1201" s="4">
        <v>8</v>
      </c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</v>
      </c>
      <c r="D1202" s="3"/>
      <c r="E1202" s="3"/>
      <c r="F1202" s="3">
        <v>1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655</v>
      </c>
      <c r="D1211" s="5">
        <v>513</v>
      </c>
      <c r="E1211" s="5">
        <v>31</v>
      </c>
      <c r="F1211" s="5">
        <v>111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86</v>
      </c>
      <c r="D1217" s="5">
        <v>56</v>
      </c>
      <c r="E1217" s="5">
        <v>3</v>
      </c>
      <c r="F1217" s="5">
        <v>27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365</v>
      </c>
      <c r="D1228" s="6">
        <v>49</v>
      </c>
      <c r="E1228" s="6">
        <v>53</v>
      </c>
      <c r="F1228" s="6">
        <v>263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79</v>
      </c>
      <c r="D1235" s="5">
        <v>10</v>
      </c>
      <c r="E1235" s="5">
        <v>12</v>
      </c>
      <c r="F1235" s="5">
        <v>57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45</v>
      </c>
      <c r="D1236" s="6">
        <v>5</v>
      </c>
      <c r="E1236" s="6">
        <v>9</v>
      </c>
      <c r="F1236" s="6">
        <v>31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13</v>
      </c>
      <c r="D1239" s="5">
        <v>11</v>
      </c>
      <c r="E1239" s="5">
        <v>1</v>
      </c>
      <c r="F1239" s="5">
        <v>1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38</v>
      </c>
      <c r="D1241" s="5">
        <v>24</v>
      </c>
      <c r="E1241" s="5">
        <v>13</v>
      </c>
      <c r="F1241" s="5">
        <v>1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153</v>
      </c>
      <c r="D1248" s="6">
        <v>63</v>
      </c>
      <c r="E1248" s="6">
        <v>9</v>
      </c>
      <c r="F1248" s="6">
        <v>81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13</v>
      </c>
      <c r="D1249" s="5"/>
      <c r="E1249" s="5"/>
      <c r="F1249" s="5">
        <v>13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449</v>
      </c>
      <c r="D1250" s="3">
        <v>338</v>
      </c>
      <c r="E1250" s="3">
        <v>13</v>
      </c>
      <c r="F1250" s="3">
        <v>98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</v>
      </c>
      <c r="D1253" s="4">
        <v>1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1</v>
      </c>
      <c r="D1256" s="3">
        <v>1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54</v>
      </c>
      <c r="D1267" s="4">
        <v>10</v>
      </c>
      <c r="E1267" s="4">
        <v>18</v>
      </c>
      <c r="F1267" s="4">
        <v>26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>
        <v>1</v>
      </c>
      <c r="D1277" s="4">
        <v>1</v>
      </c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26</v>
      </c>
      <c r="D1280" s="3">
        <v>23</v>
      </c>
      <c r="E1280" s="3">
        <v>2</v>
      </c>
      <c r="F1280" s="3">
        <v>1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2746</v>
      </c>
      <c r="D1289" s="5">
        <v>1440</v>
      </c>
      <c r="E1289" s="5">
        <v>84</v>
      </c>
      <c r="F1289" s="5">
        <v>1221</v>
      </c>
      <c r="G1289" s="5">
        <v>1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24</v>
      </c>
      <c r="D1293" s="5">
        <v>24</v>
      </c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8</v>
      </c>
      <c r="D1294" s="6">
        <v>8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1529</v>
      </c>
      <c r="D1295" s="5">
        <v>635</v>
      </c>
      <c r="E1295" s="5">
        <v>47</v>
      </c>
      <c r="F1295" s="5">
        <v>847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494</v>
      </c>
      <c r="D1306" s="6">
        <v>89</v>
      </c>
      <c r="E1306" s="6">
        <v>52</v>
      </c>
      <c r="F1306" s="6">
        <v>353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252</v>
      </c>
      <c r="D1314" s="6">
        <v>31</v>
      </c>
      <c r="E1314" s="6">
        <v>51</v>
      </c>
      <c r="F1314" s="6">
        <v>170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10</v>
      </c>
      <c r="D1316" s="6"/>
      <c r="E1316" s="6">
        <v>10</v>
      </c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62</v>
      </c>
      <c r="D1317" s="5">
        <v>43</v>
      </c>
      <c r="E1317" s="5">
        <v>6</v>
      </c>
      <c r="F1317" s="5">
        <v>13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397</v>
      </c>
      <c r="D1318" s="6">
        <v>206</v>
      </c>
      <c r="E1318" s="6">
        <v>17</v>
      </c>
      <c r="F1318" s="6">
        <v>174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26</v>
      </c>
      <c r="D1326" s="6">
        <v>13</v>
      </c>
      <c r="E1326" s="6"/>
      <c r="F1326" s="6">
        <v>13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1061</v>
      </c>
      <c r="D1327" s="5">
        <v>252</v>
      </c>
      <c r="E1327" s="5">
        <v>32</v>
      </c>
      <c r="F1327" s="5">
        <v>777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438</v>
      </c>
      <c r="D1328" s="3">
        <v>269</v>
      </c>
      <c r="E1328" s="3">
        <v>17</v>
      </c>
      <c r="F1328" s="3">
        <v>150</v>
      </c>
      <c r="G1328" s="3">
        <v>2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260</v>
      </c>
      <c r="D1334" s="3">
        <v>202</v>
      </c>
      <c r="E1334" s="3">
        <v>5</v>
      </c>
      <c r="F1334" s="3">
        <v>45</v>
      </c>
      <c r="G1334" s="3">
        <v>8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115</v>
      </c>
      <c r="D1345" s="4">
        <v>23</v>
      </c>
      <c r="E1345" s="4">
        <v>7</v>
      </c>
      <c r="F1345" s="4">
        <v>84</v>
      </c>
      <c r="G1345" s="4">
        <v>1</v>
      </c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2</v>
      </c>
      <c r="D1353" s="4">
        <v>2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>
        <v>1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10</v>
      </c>
      <c r="D1356" s="3">
        <v>7</v>
      </c>
      <c r="E1356" s="3">
        <v>1</v>
      </c>
      <c r="F1356" s="3">
        <v>2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4</v>
      </c>
      <c r="D1358" s="3">
        <v>2</v>
      </c>
      <c r="E1358" s="3">
        <v>2</v>
      </c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1304</v>
      </c>
      <c r="D1367" s="5">
        <v>790</v>
      </c>
      <c r="E1367" s="5">
        <v>47</v>
      </c>
      <c r="F1367" s="5">
        <v>467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39</v>
      </c>
      <c r="D1370" s="6">
        <v>31</v>
      </c>
      <c r="E1370" s="6">
        <v>2</v>
      </c>
      <c r="F1370" s="6">
        <v>6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17</v>
      </c>
      <c r="D1371" s="5">
        <v>17</v>
      </c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1019</v>
      </c>
      <c r="D1373" s="5">
        <v>596</v>
      </c>
      <c r="E1373" s="5">
        <v>50</v>
      </c>
      <c r="F1373" s="5">
        <v>373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501</v>
      </c>
      <c r="D1384" s="6">
        <v>29</v>
      </c>
      <c r="E1384" s="6">
        <v>40</v>
      </c>
      <c r="F1384" s="6">
        <v>432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254</v>
      </c>
      <c r="D1392" s="6">
        <v>14</v>
      </c>
      <c r="E1392" s="6">
        <v>25</v>
      </c>
      <c r="F1392" s="6">
        <v>215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19</v>
      </c>
      <c r="D1395" s="5">
        <v>9</v>
      </c>
      <c r="E1395" s="5">
        <v>2</v>
      </c>
      <c r="F1395" s="5">
        <v>8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138</v>
      </c>
      <c r="D1396" s="6">
        <v>87</v>
      </c>
      <c r="E1396" s="6">
        <v>6</v>
      </c>
      <c r="F1396" s="6">
        <v>45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>
        <v>5</v>
      </c>
      <c r="D1397" s="5">
        <v>5</v>
      </c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7</v>
      </c>
      <c r="D1403" s="5"/>
      <c r="E1403" s="5">
        <v>1</v>
      </c>
      <c r="F1403" s="5">
        <v>6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12</v>
      </c>
      <c r="D1404" s="6">
        <v>3</v>
      </c>
      <c r="E1404" s="6"/>
      <c r="F1404" s="6">
        <v>9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111</v>
      </c>
      <c r="D1405" s="5">
        <v>29</v>
      </c>
      <c r="E1405" s="5">
        <v>11</v>
      </c>
      <c r="F1405" s="5">
        <v>71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155</v>
      </c>
      <c r="D1406" s="3">
        <v>50</v>
      </c>
      <c r="E1406" s="3">
        <v>5</v>
      </c>
      <c r="F1406" s="3">
        <v>100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13</v>
      </c>
      <c r="D1423" s="4"/>
      <c r="E1423" s="4"/>
      <c r="F1423" s="4">
        <v>13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2</v>
      </c>
      <c r="D1431" s="4"/>
      <c r="E1431" s="4"/>
      <c r="F1431" s="4">
        <v>2</v>
      </c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6</v>
      </c>
      <c r="D1436" s="3">
        <v>6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5</v>
      </c>
      <c r="D1440" s="3">
        <v>4</v>
      </c>
      <c r="E1440" s="3"/>
      <c r="F1440" s="3">
        <v>1</v>
      </c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82</v>
      </c>
      <c r="D1445" s="5">
        <v>28</v>
      </c>
      <c r="E1445" s="5">
        <v>5</v>
      </c>
      <c r="F1445" s="5">
        <v>49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19</v>
      </c>
      <c r="D1451" s="5">
        <v>11</v>
      </c>
      <c r="E1451" s="5">
        <v>5</v>
      </c>
      <c r="F1451" s="5">
        <v>3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58</v>
      </c>
      <c r="D1462" s="6">
        <v>4</v>
      </c>
      <c r="E1462" s="6">
        <v>19</v>
      </c>
      <c r="F1462" s="6">
        <v>35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2</v>
      </c>
      <c r="D1470" s="6"/>
      <c r="E1470" s="6">
        <v>2</v>
      </c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>
        <v>18</v>
      </c>
      <c r="D1473" s="5">
        <v>5</v>
      </c>
      <c r="E1473" s="5">
        <v>2</v>
      </c>
      <c r="F1473" s="5">
        <v>11</v>
      </c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1</v>
      </c>
      <c r="D1484" s="3"/>
      <c r="E1484" s="3">
        <v>1</v>
      </c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>
        <v>3</v>
      </c>
      <c r="D1498" s="3"/>
      <c r="E1498" s="3">
        <v>1</v>
      </c>
      <c r="F1498" s="3">
        <v>2</v>
      </c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36</v>
      </c>
      <c r="D1511" s="4">
        <v>1</v>
      </c>
      <c r="E1511" s="4">
        <v>6</v>
      </c>
      <c r="F1511" s="4">
        <v>29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3</v>
      </c>
      <c r="D1513" s="4">
        <v>2</v>
      </c>
      <c r="E1513" s="4"/>
      <c r="F1513" s="4">
        <v>1</v>
      </c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459</v>
      </c>
      <c r="D1519" s="4">
        <v>1</v>
      </c>
      <c r="E1519" s="4">
        <v>28</v>
      </c>
      <c r="F1519" s="4">
        <v>427</v>
      </c>
      <c r="G1519" s="4">
        <v>3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86</v>
      </c>
      <c r="D1521" s="4">
        <v>5</v>
      </c>
      <c r="E1521" s="4">
        <v>12</v>
      </c>
      <c r="F1521" s="4">
        <v>69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2</v>
      </c>
      <c r="D1523" s="5"/>
      <c r="E1523" s="5"/>
      <c r="F1523" s="5">
        <v>2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32</v>
      </c>
      <c r="D1550" s="6"/>
      <c r="E1550" s="6">
        <v>2</v>
      </c>
      <c r="F1550" s="6">
        <v>30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1829</v>
      </c>
      <c r="D1558" s="6">
        <v>3</v>
      </c>
      <c r="E1558" s="6">
        <v>7</v>
      </c>
      <c r="F1558" s="6">
        <v>1819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72</v>
      </c>
      <c r="D1560" s="6"/>
      <c r="E1560" s="6"/>
      <c r="F1560" s="6">
        <v>72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>
        <v>1</v>
      </c>
      <c r="D1562" s="3"/>
      <c r="E1562" s="3">
        <v>1</v>
      </c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4</v>
      </c>
      <c r="D1590" s="3">
        <v>4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62</v>
      </c>
      <c r="D1597" s="4">
        <v>49</v>
      </c>
      <c r="E1597" s="4">
        <v>9</v>
      </c>
      <c r="F1597" s="4">
        <v>4</v>
      </c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7</v>
      </c>
      <c r="D1599" s="4">
        <v>4</v>
      </c>
      <c r="E1599" s="4">
        <v>3</v>
      </c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140</v>
      </c>
      <c r="D1636" s="6">
        <v>2</v>
      </c>
      <c r="E1636" s="6">
        <v>128</v>
      </c>
      <c r="F1636" s="6">
        <v>10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1</v>
      </c>
      <c r="D1638" s="6"/>
      <c r="E1638" s="6">
        <v>1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102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102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102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102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102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102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102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102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102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102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102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102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102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102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102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102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102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102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102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102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102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102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102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102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102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102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102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102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102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102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102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102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102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102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102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102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102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102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102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295</v>
      </c>
      <c r="D1679" s="5">
        <v>219</v>
      </c>
      <c r="E1679" s="5">
        <v>21</v>
      </c>
      <c r="F1679" s="5">
        <v>55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22</v>
      </c>
      <c r="D1685" s="5">
        <v>14</v>
      </c>
      <c r="E1685" s="5">
        <v>3</v>
      </c>
      <c r="F1685" s="5">
        <v>5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26</v>
      </c>
      <c r="D1696" s="6">
        <v>8</v>
      </c>
      <c r="E1696" s="6">
        <v>6</v>
      </c>
      <c r="F1696" s="6">
        <v>12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1</v>
      </c>
      <c r="D1704" s="6"/>
      <c r="E1704" s="6"/>
      <c r="F1704" s="6">
        <v>1</v>
      </c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10</v>
      </c>
      <c r="D1707" s="5">
        <v>8</v>
      </c>
      <c r="E1707" s="5">
        <v>1</v>
      </c>
      <c r="F1707" s="5">
        <v>1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12</v>
      </c>
      <c r="D1709" s="5">
        <v>1</v>
      </c>
      <c r="E1709" s="5"/>
      <c r="F1709" s="5">
        <v>11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1525</v>
      </c>
      <c r="D1718" s="3">
        <v>674</v>
      </c>
      <c r="E1718" s="3">
        <v>60</v>
      </c>
      <c r="F1718" s="3">
        <v>791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1</v>
      </c>
      <c r="D1734" s="3"/>
      <c r="E1734" s="3"/>
      <c r="F1734" s="3">
        <v>1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181</v>
      </c>
      <c r="D1735" s="4">
        <v>43</v>
      </c>
      <c r="E1735" s="4">
        <v>31</v>
      </c>
      <c r="F1735" s="4">
        <v>107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3</v>
      </c>
      <c r="D1743" s="4"/>
      <c r="E1743" s="4"/>
      <c r="F1743" s="4">
        <v>3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/>
      <c r="D1745" s="4"/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30</v>
      </c>
      <c r="D1746" s="3">
        <v>28</v>
      </c>
      <c r="E1746" s="3"/>
      <c r="F1746" s="3">
        <v>2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3218</v>
      </c>
      <c r="D1757" s="5">
        <v>781</v>
      </c>
      <c r="E1757" s="5">
        <v>117</v>
      </c>
      <c r="F1757" s="5">
        <v>2320</v>
      </c>
      <c r="G1757" s="5"/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205</v>
      </c>
      <c r="D1763" s="5">
        <v>91</v>
      </c>
      <c r="E1763" s="5">
        <v>5</v>
      </c>
      <c r="F1763" s="5">
        <v>108</v>
      </c>
      <c r="G1763" s="5">
        <v>1</v>
      </c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>
        <v>1</v>
      </c>
      <c r="D1771" s="5"/>
      <c r="E1771" s="5">
        <v>1</v>
      </c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110</v>
      </c>
      <c r="D1774" s="6">
        <v>19</v>
      </c>
      <c r="E1774" s="6">
        <v>5</v>
      </c>
      <c r="F1774" s="6">
        <v>86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3</v>
      </c>
      <c r="D1782" s="6"/>
      <c r="E1782" s="6"/>
      <c r="F1782" s="6">
        <v>3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17</v>
      </c>
      <c r="D1785" s="5">
        <v>10</v>
      </c>
      <c r="E1785" s="5">
        <v>1</v>
      </c>
      <c r="F1785" s="5">
        <v>6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/>
      <c r="D1786" s="6"/>
      <c r="E1786" s="6"/>
      <c r="F1786" s="6"/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>
        <v>2</v>
      </c>
      <c r="D1792" s="6"/>
      <c r="E1792" s="6">
        <v>2</v>
      </c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3</v>
      </c>
      <c r="D1794" s="6">
        <v>3</v>
      </c>
      <c r="E1794" s="6"/>
      <c r="F1794" s="6"/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1673</v>
      </c>
      <c r="D1796" s="3">
        <v>647</v>
      </c>
      <c r="E1796" s="3">
        <v>34</v>
      </c>
      <c r="F1796" s="3">
        <v>991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>
        <v>2</v>
      </c>
      <c r="D1802" s="3"/>
      <c r="E1802" s="3"/>
      <c r="F1802" s="3">
        <v>2</v>
      </c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67</v>
      </c>
      <c r="D1813" s="4">
        <v>17</v>
      </c>
      <c r="E1813" s="4">
        <v>4</v>
      </c>
      <c r="F1813" s="4">
        <v>46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>
        <v>5</v>
      </c>
      <c r="D1823" s="4"/>
      <c r="E1823" s="4">
        <v>1</v>
      </c>
      <c r="F1823" s="4">
        <v>4</v>
      </c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40</v>
      </c>
      <c r="D1825" s="4">
        <v>27</v>
      </c>
      <c r="E1825" s="4">
        <v>1</v>
      </c>
      <c r="F1825" s="4">
        <v>12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38</v>
      </c>
      <c r="D1826" s="3">
        <v>17</v>
      </c>
      <c r="E1826" s="3"/>
      <c r="F1826" s="3">
        <v>21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1373</v>
      </c>
      <c r="D1835" s="5">
        <v>471</v>
      </c>
      <c r="E1835" s="5">
        <v>48</v>
      </c>
      <c r="F1835" s="5">
        <v>854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211</v>
      </c>
      <c r="D1851" s="5">
        <v>6</v>
      </c>
      <c r="E1851" s="5">
        <v>25</v>
      </c>
      <c r="F1851" s="5">
        <v>180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>
        <v>1</v>
      </c>
      <c r="D1852" s="6"/>
      <c r="E1852" s="6"/>
      <c r="F1852" s="6">
        <v>1</v>
      </c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53</v>
      </c>
      <c r="D1853" s="5">
        <v>10</v>
      </c>
      <c r="E1853" s="5">
        <v>6</v>
      </c>
      <c r="F1853" s="5">
        <v>37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79</v>
      </c>
      <c r="D1854" s="6">
        <v>37</v>
      </c>
      <c r="E1854" s="6">
        <v>26</v>
      </c>
      <c r="F1854" s="6">
        <v>16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>
        <v>18</v>
      </c>
      <c r="D1862" s="6"/>
      <c r="E1862" s="6"/>
      <c r="F1862" s="6">
        <v>18</v>
      </c>
      <c r="G1862" s="6"/>
    </row>
    <row r="1863" spans="1:7" ht="30" customHeight="1" x14ac:dyDescent="0.25">
      <c r="A1863" s="21" t="s">
        <v>93</v>
      </c>
      <c r="B1863" s="13" t="s">
        <v>36</v>
      </c>
      <c r="C1863" s="5"/>
      <c r="D1863" s="5"/>
      <c r="E1863" s="5"/>
      <c r="F1863" s="5"/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14</v>
      </c>
      <c r="D1873" s="5">
        <v>13</v>
      </c>
      <c r="E1873" s="5">
        <v>1</v>
      </c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2804</v>
      </c>
      <c r="D1874" s="3">
        <v>1590</v>
      </c>
      <c r="E1874" s="3">
        <v>146</v>
      </c>
      <c r="F1874" s="3">
        <v>1068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74</v>
      </c>
      <c r="D1880" s="3">
        <v>23</v>
      </c>
      <c r="E1880" s="3">
        <v>3</v>
      </c>
      <c r="F1880" s="3">
        <v>48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3</v>
      </c>
      <c r="D1890" s="3"/>
      <c r="E1890" s="3"/>
      <c r="F1890" s="3">
        <v>3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791</v>
      </c>
      <c r="D1891" s="4">
        <v>166</v>
      </c>
      <c r="E1891" s="4">
        <v>81</v>
      </c>
      <c r="F1891" s="4">
        <v>544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>
        <v>2</v>
      </c>
      <c r="D1892" s="3"/>
      <c r="E1892" s="3"/>
      <c r="F1892" s="3">
        <v>2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>
        <v>1</v>
      </c>
      <c r="D1893" s="4"/>
      <c r="E1893" s="4"/>
      <c r="F1893" s="4">
        <v>1</v>
      </c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26</v>
      </c>
      <c r="D1901" s="4">
        <v>18</v>
      </c>
      <c r="E1901" s="4"/>
      <c r="F1901" s="4">
        <v>8</v>
      </c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20</v>
      </c>
      <c r="D1902" s="3">
        <v>16</v>
      </c>
      <c r="E1902" s="3"/>
      <c r="F1902" s="3">
        <v>4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37</v>
      </c>
      <c r="D1904" s="3">
        <v>26</v>
      </c>
      <c r="E1904" s="3">
        <v>1</v>
      </c>
      <c r="F1904" s="3">
        <v>10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163</v>
      </c>
      <c r="D1911" s="4">
        <v>68</v>
      </c>
      <c r="E1911" s="4">
        <v>3</v>
      </c>
      <c r="F1911" s="4">
        <v>92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554</v>
      </c>
      <c r="D1913" s="5">
        <v>297</v>
      </c>
      <c r="E1913" s="5">
        <v>7</v>
      </c>
      <c r="F1913" s="5">
        <v>249</v>
      </c>
      <c r="G1913" s="5">
        <v>1</v>
      </c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2</v>
      </c>
      <c r="D1919" s="5">
        <v>2</v>
      </c>
      <c r="E1919" s="5"/>
      <c r="F1919" s="5"/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17</v>
      </c>
      <c r="D1930" s="6">
        <v>8</v>
      </c>
      <c r="E1930" s="6">
        <v>1</v>
      </c>
      <c r="F1930" s="6">
        <v>8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>
        <v>7</v>
      </c>
      <c r="D1941" s="5">
        <v>5</v>
      </c>
      <c r="E1941" s="5"/>
      <c r="F1941" s="5">
        <v>2</v>
      </c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>
        <v>105</v>
      </c>
      <c r="D1943" s="5">
        <v>5</v>
      </c>
      <c r="E1943" s="5"/>
      <c r="F1943" s="5">
        <v>100</v>
      </c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27</v>
      </c>
      <c r="D1950" s="6">
        <v>26</v>
      </c>
      <c r="E1950" s="6"/>
      <c r="F1950" s="6">
        <v>1</v>
      </c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690</v>
      </c>
      <c r="D1952" s="3">
        <v>358</v>
      </c>
      <c r="E1952" s="3">
        <v>83</v>
      </c>
      <c r="F1952" s="3">
        <v>249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147</v>
      </c>
      <c r="D1958" s="3">
        <v>75</v>
      </c>
      <c r="E1958" s="3">
        <v>41</v>
      </c>
      <c r="F1958" s="3">
        <v>31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137</v>
      </c>
      <c r="D1969" s="4">
        <v>20</v>
      </c>
      <c r="E1969" s="4">
        <v>59</v>
      </c>
      <c r="F1969" s="4">
        <v>58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>
        <v>5</v>
      </c>
      <c r="D1976" s="3"/>
      <c r="E1976" s="3"/>
      <c r="F1976" s="3">
        <v>5</v>
      </c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2</v>
      </c>
      <c r="D1977" s="4"/>
      <c r="E1977" s="4">
        <v>2</v>
      </c>
      <c r="F1977" s="4"/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11</v>
      </c>
      <c r="D1980" s="3">
        <v>7</v>
      </c>
      <c r="E1980" s="3">
        <v>3</v>
      </c>
      <c r="F1980" s="3">
        <v>1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1</v>
      </c>
      <c r="D1981" s="4">
        <v>1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123</v>
      </c>
      <c r="D1982" s="3">
        <v>47</v>
      </c>
      <c r="E1982" s="3">
        <v>27</v>
      </c>
      <c r="F1982" s="3">
        <v>48</v>
      </c>
      <c r="G1982" s="3">
        <v>1</v>
      </c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189</v>
      </c>
      <c r="D1989" s="4">
        <v>32</v>
      </c>
      <c r="E1989" s="4">
        <v>53</v>
      </c>
      <c r="F1989" s="4">
        <v>104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145</v>
      </c>
      <c r="D1991" s="5">
        <v>109</v>
      </c>
      <c r="E1991" s="5"/>
      <c r="F1991" s="5">
        <v>36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20</v>
      </c>
      <c r="D2008" s="6">
        <v>3</v>
      </c>
      <c r="E2008" s="6">
        <v>8</v>
      </c>
      <c r="F2008" s="6">
        <v>9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12</v>
      </c>
      <c r="D2019" s="5">
        <v>8</v>
      </c>
      <c r="E2019" s="5">
        <v>3</v>
      </c>
      <c r="F2019" s="5">
        <v>1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135</v>
      </c>
      <c r="D2028" s="6">
        <v>11</v>
      </c>
      <c r="E2028" s="6">
        <v>6</v>
      </c>
      <c r="F2028" s="6">
        <v>118</v>
      </c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130</v>
      </c>
      <c r="D2030" s="3">
        <v>76</v>
      </c>
      <c r="E2030" s="3">
        <v>7</v>
      </c>
      <c r="F2030" s="3">
        <v>47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44</v>
      </c>
      <c r="D2036" s="3">
        <v>4</v>
      </c>
      <c r="E2036" s="3"/>
      <c r="F2036" s="3">
        <v>40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/>
      <c r="D2047" s="4"/>
      <c r="E2047" s="4"/>
      <c r="F2047" s="4"/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14</v>
      </c>
      <c r="D2055" s="4"/>
      <c r="E2055" s="4">
        <v>7</v>
      </c>
      <c r="F2055" s="4">
        <v>7</v>
      </c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7</v>
      </c>
      <c r="D2057" s="4">
        <v>7</v>
      </c>
      <c r="E2057" s="4"/>
      <c r="F2057" s="4"/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58</v>
      </c>
      <c r="D2058" s="3">
        <v>35</v>
      </c>
      <c r="E2058" s="3">
        <v>1</v>
      </c>
      <c r="F2058" s="3">
        <v>22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396</v>
      </c>
      <c r="D2069" s="5">
        <v>181</v>
      </c>
      <c r="E2069" s="5">
        <v>3</v>
      </c>
      <c r="F2069" s="5">
        <v>212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/>
      <c r="D2075" s="5"/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12</v>
      </c>
      <c r="D2086" s="6"/>
      <c r="E2086" s="6">
        <v>8</v>
      </c>
      <c r="F2086" s="6">
        <v>4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/>
      <c r="D2094" s="6"/>
      <c r="E2094" s="6"/>
      <c r="F2094" s="6"/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7</v>
      </c>
      <c r="D2097" s="5">
        <v>6</v>
      </c>
      <c r="E2097" s="5"/>
      <c r="F2097" s="5">
        <v>1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19</v>
      </c>
      <c r="D2099" s="5">
        <v>19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100</v>
      </c>
      <c r="D2106" s="6">
        <v>24</v>
      </c>
      <c r="E2106" s="6">
        <v>4</v>
      </c>
      <c r="F2106" s="6">
        <v>72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/>
      <c r="B2108" s="15"/>
      <c r="C2108" s="7"/>
      <c r="D2108" s="7"/>
      <c r="E2108" s="7"/>
      <c r="F2108" s="7"/>
      <c r="G2108" s="7"/>
    </row>
    <row r="2109" spans="1:7" ht="30" customHeight="1" x14ac:dyDescent="0.25">
      <c r="A2109" s="24"/>
      <c r="B2109" s="16"/>
      <c r="C2109" s="8"/>
      <c r="D2109" s="8"/>
      <c r="E2109" s="8"/>
      <c r="F2109" s="8"/>
      <c r="G2109" s="8"/>
    </row>
    <row r="2110" spans="1:7" ht="30" customHeight="1" x14ac:dyDescent="0.25">
      <c r="A2110" s="23"/>
      <c r="B2110" s="15"/>
      <c r="C2110" s="7"/>
      <c r="D2110" s="7"/>
      <c r="E2110" s="7"/>
      <c r="F2110" s="7"/>
      <c r="G2110" s="7"/>
    </row>
    <row r="2111" spans="1:7" ht="30" customHeight="1" x14ac:dyDescent="0.25">
      <c r="A2111" s="24"/>
      <c r="B2111" s="16"/>
      <c r="C2111" s="8"/>
      <c r="D2111" s="8"/>
      <c r="E2111" s="8"/>
      <c r="F2111" s="8"/>
      <c r="G2111" s="8"/>
    </row>
    <row r="2112" spans="1:7" ht="30" customHeight="1" x14ac:dyDescent="0.25">
      <c r="A2112" s="23"/>
      <c r="B2112" s="15"/>
      <c r="C2112" s="7"/>
      <c r="D2112" s="7"/>
      <c r="E2112" s="7"/>
      <c r="F2112" s="7"/>
      <c r="G2112" s="7"/>
    </row>
    <row r="2113" spans="1:7" ht="30" customHeight="1" x14ac:dyDescent="0.25">
      <c r="A2113" s="24"/>
      <c r="B2113" s="16"/>
      <c r="C2113" s="8"/>
      <c r="D2113" s="8"/>
      <c r="E2113" s="8"/>
      <c r="F2113" s="8"/>
      <c r="G2113" s="8"/>
    </row>
    <row r="2114" spans="1:7" ht="30" customHeight="1" x14ac:dyDescent="0.25">
      <c r="A2114" s="23"/>
      <c r="B2114" s="15"/>
      <c r="C2114" s="7"/>
      <c r="D2114" s="7"/>
      <c r="E2114" s="7"/>
      <c r="F2114" s="7"/>
      <c r="G2114" s="7"/>
    </row>
    <row r="2115" spans="1:7" ht="30" customHeight="1" x14ac:dyDescent="0.25">
      <c r="A2115" s="24"/>
      <c r="B2115" s="16"/>
      <c r="C2115" s="8"/>
      <c r="D2115" s="8"/>
      <c r="E2115" s="8"/>
      <c r="F2115" s="8"/>
      <c r="G2115" s="8"/>
    </row>
    <row r="2116" spans="1:7" ht="30" customHeight="1" x14ac:dyDescent="0.25">
      <c r="A2116" s="23"/>
      <c r="B2116" s="15"/>
      <c r="C2116" s="7"/>
      <c r="D2116" s="7"/>
      <c r="E2116" s="7"/>
      <c r="F2116" s="7"/>
      <c r="G2116" s="7"/>
    </row>
    <row r="2117" spans="1:7" ht="30" customHeight="1" x14ac:dyDescent="0.25">
      <c r="A2117" s="24"/>
      <c r="B2117" s="16"/>
      <c r="C2117" s="8"/>
      <c r="D2117" s="8"/>
      <c r="E2117" s="8"/>
      <c r="F2117" s="8"/>
      <c r="G2117" s="8"/>
    </row>
    <row r="2118" spans="1:7" ht="30" customHeight="1" x14ac:dyDescent="0.25">
      <c r="A2118" s="23"/>
      <c r="B2118" s="15"/>
      <c r="C2118" s="7"/>
      <c r="D2118" s="7"/>
      <c r="E2118" s="7"/>
      <c r="F2118" s="7"/>
      <c r="G2118" s="7"/>
    </row>
    <row r="2119" spans="1:7" ht="30" customHeight="1" x14ac:dyDescent="0.25">
      <c r="A2119" s="24"/>
      <c r="B2119" s="16"/>
      <c r="C2119" s="8"/>
      <c r="D2119" s="8"/>
      <c r="E2119" s="8"/>
      <c r="F2119" s="8"/>
      <c r="G2119" s="8"/>
    </row>
    <row r="2120" spans="1:7" ht="30" customHeight="1" x14ac:dyDescent="0.25">
      <c r="A2120" s="23"/>
      <c r="B2120" s="15"/>
      <c r="C2120" s="7"/>
      <c r="D2120" s="7"/>
      <c r="E2120" s="7"/>
      <c r="F2120" s="7"/>
      <c r="G2120" s="7"/>
    </row>
    <row r="2121" spans="1:7" ht="30" customHeight="1" x14ac:dyDescent="0.25">
      <c r="A2121" s="24"/>
      <c r="B2121" s="16"/>
      <c r="C2121" s="8"/>
      <c r="D2121" s="8"/>
      <c r="E2121" s="8"/>
      <c r="F2121" s="8"/>
      <c r="G2121" s="8"/>
    </row>
    <row r="2122" spans="1:7" ht="30" customHeight="1" x14ac:dyDescent="0.25">
      <c r="A2122" s="23"/>
      <c r="B2122" s="15"/>
      <c r="C2122" s="7"/>
      <c r="D2122" s="7"/>
      <c r="E2122" s="7"/>
      <c r="F2122" s="7"/>
      <c r="G2122" s="7"/>
    </row>
    <row r="2123" spans="1:7" ht="30" customHeight="1" x14ac:dyDescent="0.25">
      <c r="A2123" s="24"/>
      <c r="B2123" s="16"/>
      <c r="C2123" s="8"/>
      <c r="D2123" s="8"/>
      <c r="E2123" s="8"/>
      <c r="F2123" s="8"/>
      <c r="G2123" s="8"/>
    </row>
    <row r="2124" spans="1:7" ht="30" customHeight="1" x14ac:dyDescent="0.25">
      <c r="A2124" s="23"/>
      <c r="B2124" s="15"/>
      <c r="C2124" s="7"/>
      <c r="D2124" s="7"/>
      <c r="E2124" s="7"/>
      <c r="F2124" s="7"/>
      <c r="G2124" s="7"/>
    </row>
    <row r="2125" spans="1:7" ht="30" customHeight="1" x14ac:dyDescent="0.25">
      <c r="A2125" s="24"/>
      <c r="B2125" s="16"/>
      <c r="C2125" s="8"/>
      <c r="D2125" s="8"/>
      <c r="E2125" s="8"/>
      <c r="F2125" s="8"/>
      <c r="G2125" s="8"/>
    </row>
    <row r="2126" spans="1:7" ht="30" customHeight="1" x14ac:dyDescent="0.25">
      <c r="A2126" s="23"/>
      <c r="B2126" s="15"/>
      <c r="C2126" s="7"/>
      <c r="D2126" s="7"/>
      <c r="E2126" s="7"/>
      <c r="F2126" s="7"/>
      <c r="G2126" s="7"/>
    </row>
    <row r="2127" spans="1:7" ht="30" customHeight="1" x14ac:dyDescent="0.25">
      <c r="A2127" s="24"/>
      <c r="B2127" s="16"/>
      <c r="C2127" s="8"/>
      <c r="D2127" s="8"/>
      <c r="E2127" s="8"/>
      <c r="F2127" s="8"/>
      <c r="G2127" s="8"/>
    </row>
    <row r="2128" spans="1:7" ht="30" customHeight="1" x14ac:dyDescent="0.25">
      <c r="A2128" s="23"/>
      <c r="B2128" s="15"/>
      <c r="C2128" s="7"/>
      <c r="D2128" s="7"/>
      <c r="E2128" s="7"/>
      <c r="F2128" s="7"/>
      <c r="G2128" s="7"/>
    </row>
    <row r="2129" spans="1:7" ht="30" customHeight="1" x14ac:dyDescent="0.25">
      <c r="A2129" s="24"/>
      <c r="B2129" s="16"/>
      <c r="C2129" s="8"/>
      <c r="D2129" s="8"/>
      <c r="E2129" s="8"/>
      <c r="F2129" s="8"/>
      <c r="G2129" s="8"/>
    </row>
    <row r="2130" spans="1:7" ht="30" customHeight="1" x14ac:dyDescent="0.25">
      <c r="A2130" s="23"/>
      <c r="B2130" s="15"/>
      <c r="C2130" s="7"/>
      <c r="D2130" s="7"/>
      <c r="E2130" s="7"/>
      <c r="F2130" s="7"/>
      <c r="G2130" s="7"/>
    </row>
    <row r="2131" spans="1:7" ht="30" customHeight="1" x14ac:dyDescent="0.25">
      <c r="A2131" s="24"/>
      <c r="B2131" s="16"/>
      <c r="C2131" s="8"/>
      <c r="D2131" s="8"/>
      <c r="E2131" s="8"/>
      <c r="F2131" s="8"/>
      <c r="G2131" s="8"/>
    </row>
    <row r="2132" spans="1:7" ht="30" customHeight="1" x14ac:dyDescent="0.25">
      <c r="A2132" s="23"/>
      <c r="B2132" s="15"/>
      <c r="C2132" s="7"/>
      <c r="D2132" s="7"/>
      <c r="E2132" s="7"/>
      <c r="F2132" s="7"/>
      <c r="G2132" s="7"/>
    </row>
    <row r="2133" spans="1:7" ht="30" customHeight="1" x14ac:dyDescent="0.25">
      <c r="A2133" s="24"/>
      <c r="B2133" s="16"/>
      <c r="C2133" s="8"/>
      <c r="D2133" s="8"/>
      <c r="E2133" s="8"/>
      <c r="F2133" s="8"/>
      <c r="G2133" s="8"/>
    </row>
    <row r="2134" spans="1:7" ht="30" customHeight="1" x14ac:dyDescent="0.25">
      <c r="A2134" s="23"/>
      <c r="B2134" s="15"/>
      <c r="C2134" s="7"/>
      <c r="D2134" s="7"/>
      <c r="E2134" s="7"/>
      <c r="F2134" s="7"/>
      <c r="G2134" s="7"/>
    </row>
    <row r="2135" spans="1:7" ht="30" customHeight="1" x14ac:dyDescent="0.25">
      <c r="A2135" s="24"/>
      <c r="B2135" s="16"/>
      <c r="C2135" s="8"/>
      <c r="D2135" s="8"/>
      <c r="E2135" s="8"/>
      <c r="F2135" s="8"/>
      <c r="G2135" s="8"/>
    </row>
    <row r="2136" spans="1:7" ht="30" customHeight="1" x14ac:dyDescent="0.25">
      <c r="A2136" s="23"/>
      <c r="B2136" s="15"/>
      <c r="C2136" s="7"/>
      <c r="D2136" s="7"/>
      <c r="E2136" s="7"/>
      <c r="F2136" s="7"/>
      <c r="G2136" s="7"/>
    </row>
    <row r="2137" spans="1:7" ht="30" customHeight="1" x14ac:dyDescent="0.25">
      <c r="A2137" s="24"/>
      <c r="B2137" s="16"/>
      <c r="C2137" s="8"/>
      <c r="D2137" s="8"/>
      <c r="E2137" s="8"/>
      <c r="F2137" s="8"/>
      <c r="G2137" s="8"/>
    </row>
    <row r="2138" spans="1:7" ht="30" customHeight="1" x14ac:dyDescent="0.25">
      <c r="A2138" s="23"/>
      <c r="B2138" s="15"/>
      <c r="C2138" s="7"/>
      <c r="D2138" s="7"/>
      <c r="E2138" s="7"/>
      <c r="F2138" s="7"/>
      <c r="G2138" s="7"/>
    </row>
    <row r="2139" spans="1:7" ht="30" customHeight="1" x14ac:dyDescent="0.25">
      <c r="A2139" s="24"/>
      <c r="B2139" s="16"/>
      <c r="C2139" s="8"/>
      <c r="D2139" s="8"/>
      <c r="E2139" s="8"/>
      <c r="F2139" s="8"/>
      <c r="G2139" s="8"/>
    </row>
    <row r="2140" spans="1:7" ht="30" customHeight="1" x14ac:dyDescent="0.25">
      <c r="A2140" s="23"/>
      <c r="B2140" s="15"/>
      <c r="C2140" s="7"/>
      <c r="D2140" s="7"/>
      <c r="E2140" s="7"/>
      <c r="F2140" s="7"/>
      <c r="G2140" s="7"/>
    </row>
    <row r="2141" spans="1:7" ht="30" customHeight="1" x14ac:dyDescent="0.25">
      <c r="A2141" s="24"/>
      <c r="B2141" s="16"/>
      <c r="C2141" s="8"/>
      <c r="D2141" s="8"/>
      <c r="E2141" s="8"/>
      <c r="F2141" s="8"/>
      <c r="G2141" s="8"/>
    </row>
    <row r="2142" spans="1:7" ht="30" customHeight="1" x14ac:dyDescent="0.25">
      <c r="A2142" s="23"/>
      <c r="B2142" s="15"/>
      <c r="C2142" s="7"/>
      <c r="D2142" s="7"/>
      <c r="E2142" s="7"/>
      <c r="F2142" s="7"/>
      <c r="G2142" s="7"/>
    </row>
    <row r="2143" spans="1:7" ht="30" customHeight="1" x14ac:dyDescent="0.25">
      <c r="A2143" s="24"/>
      <c r="B2143" s="16"/>
      <c r="C2143" s="8"/>
      <c r="D2143" s="8"/>
      <c r="E2143" s="8"/>
      <c r="F2143" s="8"/>
      <c r="G2143" s="8"/>
    </row>
    <row r="2144" spans="1:7" ht="30" customHeight="1" x14ac:dyDescent="0.25">
      <c r="A2144" s="23"/>
      <c r="B2144" s="15"/>
      <c r="C2144" s="7"/>
      <c r="D2144" s="7"/>
      <c r="E2144" s="7"/>
      <c r="F2144" s="7"/>
      <c r="G2144" s="7"/>
    </row>
    <row r="2145" spans="1:7" ht="30" customHeight="1" x14ac:dyDescent="0.25">
      <c r="A2145" s="24"/>
      <c r="B2145" s="16"/>
      <c r="C2145" s="8"/>
      <c r="D2145" s="8"/>
      <c r="E2145" s="8"/>
      <c r="F2145" s="8"/>
      <c r="G2145" s="8"/>
    </row>
    <row r="2146" spans="1:7" ht="30" customHeight="1" x14ac:dyDescent="0.25">
      <c r="A2146" s="23"/>
      <c r="B2146" s="15"/>
      <c r="C2146" s="7"/>
      <c r="D2146" s="7"/>
      <c r="E2146" s="7"/>
      <c r="F2146" s="7"/>
      <c r="G2146" s="7"/>
    </row>
    <row r="2147" spans="1:7" ht="30" customHeight="1" x14ac:dyDescent="0.25">
      <c r="A2147" s="25"/>
      <c r="B2147" s="17"/>
      <c r="C2147" s="9"/>
      <c r="D2147" s="9"/>
      <c r="E2147" s="9"/>
      <c r="F2147" s="9"/>
      <c r="G2147" s="9"/>
    </row>
    <row r="2148" spans="1:7" ht="30" customHeight="1" x14ac:dyDescent="0.25">
      <c r="A2148" s="26"/>
      <c r="B2148" s="18"/>
      <c r="C2148" s="10"/>
      <c r="D2148" s="10"/>
      <c r="E2148" s="10"/>
      <c r="F2148" s="10"/>
      <c r="G2148" s="10"/>
    </row>
    <row r="2149" spans="1:7" ht="30" customHeight="1" x14ac:dyDescent="0.25">
      <c r="A2149" s="25"/>
      <c r="B2149" s="17"/>
      <c r="C2149" s="9"/>
      <c r="D2149" s="9"/>
      <c r="E2149" s="9"/>
      <c r="F2149" s="9"/>
      <c r="G2149" s="9"/>
    </row>
    <row r="2150" spans="1:7" ht="30" customHeight="1" x14ac:dyDescent="0.25">
      <c r="A2150" s="26"/>
      <c r="B2150" s="18"/>
      <c r="C2150" s="10"/>
      <c r="D2150" s="10"/>
      <c r="E2150" s="10"/>
      <c r="F2150" s="10"/>
      <c r="G2150" s="10"/>
    </row>
    <row r="2151" spans="1:7" ht="30" customHeight="1" x14ac:dyDescent="0.25">
      <c r="A2151" s="25"/>
      <c r="B2151" s="17"/>
      <c r="C2151" s="9"/>
      <c r="D2151" s="9"/>
      <c r="E2151" s="9"/>
      <c r="F2151" s="9"/>
      <c r="G2151" s="9"/>
    </row>
    <row r="2152" spans="1:7" ht="30" customHeight="1" x14ac:dyDescent="0.25">
      <c r="A2152" s="26"/>
      <c r="B2152" s="18"/>
      <c r="C2152" s="10"/>
      <c r="D2152" s="10"/>
      <c r="E2152" s="10"/>
      <c r="F2152" s="10"/>
      <c r="G2152" s="10"/>
    </row>
    <row r="2153" spans="1:7" ht="30" customHeight="1" x14ac:dyDescent="0.25">
      <c r="A2153" s="25"/>
      <c r="B2153" s="17"/>
      <c r="C2153" s="9"/>
      <c r="D2153" s="9"/>
      <c r="E2153" s="9"/>
      <c r="F2153" s="9"/>
      <c r="G2153" s="9"/>
    </row>
    <row r="2154" spans="1:7" ht="30" customHeight="1" x14ac:dyDescent="0.25">
      <c r="A2154" s="26"/>
      <c r="B2154" s="18"/>
      <c r="C2154" s="10"/>
      <c r="D2154" s="10"/>
      <c r="E2154" s="10"/>
      <c r="F2154" s="10"/>
      <c r="G2154" s="10"/>
    </row>
    <row r="2155" spans="1:7" ht="30" customHeight="1" x14ac:dyDescent="0.25">
      <c r="A2155" s="25"/>
      <c r="B2155" s="17"/>
      <c r="C2155" s="9"/>
      <c r="D2155" s="9"/>
      <c r="E2155" s="9"/>
      <c r="F2155" s="9"/>
      <c r="G2155" s="9"/>
    </row>
    <row r="2156" spans="1:7" ht="30" customHeight="1" x14ac:dyDescent="0.25">
      <c r="A2156" s="26"/>
      <c r="B2156" s="18"/>
      <c r="C2156" s="10"/>
      <c r="D2156" s="10"/>
      <c r="E2156" s="10"/>
      <c r="F2156" s="10"/>
      <c r="G2156" s="10"/>
    </row>
    <row r="2157" spans="1:7" ht="30" customHeight="1" x14ac:dyDescent="0.25">
      <c r="A2157" s="25"/>
      <c r="B2157" s="17"/>
      <c r="C2157" s="9"/>
      <c r="D2157" s="9"/>
      <c r="E2157" s="9"/>
      <c r="F2157" s="9"/>
      <c r="G2157" s="9"/>
    </row>
    <row r="2158" spans="1:7" ht="30" customHeight="1" x14ac:dyDescent="0.25">
      <c r="A2158" s="26"/>
      <c r="B2158" s="18"/>
      <c r="C2158" s="10"/>
      <c r="D2158" s="10"/>
      <c r="E2158" s="10"/>
      <c r="F2158" s="10"/>
      <c r="G2158" s="10"/>
    </row>
    <row r="2159" spans="1:7" ht="30" customHeight="1" x14ac:dyDescent="0.25">
      <c r="A2159" s="25"/>
      <c r="B2159" s="17"/>
      <c r="C2159" s="9"/>
      <c r="D2159" s="9"/>
      <c r="E2159" s="9"/>
      <c r="F2159" s="9"/>
      <c r="G2159" s="9"/>
    </row>
    <row r="2160" spans="1:7" ht="30" customHeight="1" x14ac:dyDescent="0.25">
      <c r="A2160" s="26"/>
      <c r="B2160" s="18"/>
      <c r="C2160" s="10"/>
      <c r="D2160" s="10"/>
      <c r="E2160" s="10"/>
      <c r="F2160" s="10"/>
      <c r="G2160" s="10"/>
    </row>
    <row r="2161" spans="1:7" ht="30" customHeight="1" x14ac:dyDescent="0.25">
      <c r="A2161" s="25"/>
      <c r="B2161" s="17"/>
      <c r="C2161" s="9"/>
      <c r="D2161" s="9"/>
      <c r="E2161" s="9"/>
      <c r="F2161" s="9"/>
      <c r="G2161" s="9"/>
    </row>
    <row r="2162" spans="1:7" ht="30" customHeight="1" x14ac:dyDescent="0.25">
      <c r="A2162" s="26"/>
      <c r="B2162" s="18"/>
      <c r="C2162" s="10"/>
      <c r="D2162" s="10"/>
      <c r="E2162" s="10"/>
      <c r="F2162" s="10"/>
      <c r="G2162" s="10"/>
    </row>
    <row r="2163" spans="1:7" ht="30" customHeight="1" x14ac:dyDescent="0.25">
      <c r="A2163" s="25"/>
      <c r="B2163" s="17"/>
      <c r="C2163" s="9"/>
      <c r="D2163" s="9"/>
      <c r="E2163" s="9"/>
      <c r="F2163" s="9"/>
      <c r="G2163" s="9"/>
    </row>
    <row r="2164" spans="1:7" ht="30" customHeight="1" x14ac:dyDescent="0.25">
      <c r="A2164" s="26"/>
      <c r="B2164" s="18"/>
      <c r="C2164" s="10"/>
      <c r="D2164" s="10"/>
      <c r="E2164" s="10"/>
      <c r="F2164" s="10"/>
      <c r="G2164" s="10"/>
    </row>
    <row r="2165" spans="1:7" ht="30" customHeight="1" x14ac:dyDescent="0.25">
      <c r="A2165" s="25"/>
      <c r="B2165" s="17"/>
      <c r="C2165" s="9"/>
      <c r="D2165" s="9"/>
      <c r="E2165" s="9"/>
      <c r="F2165" s="9"/>
      <c r="G2165" s="9"/>
    </row>
    <row r="2166" spans="1:7" ht="30" customHeight="1" x14ac:dyDescent="0.25">
      <c r="A2166" s="26"/>
      <c r="B2166" s="18"/>
      <c r="C2166" s="10"/>
      <c r="D2166" s="10"/>
      <c r="E2166" s="10"/>
      <c r="F2166" s="10"/>
      <c r="G2166" s="10"/>
    </row>
    <row r="2167" spans="1:7" ht="30" customHeight="1" x14ac:dyDescent="0.25">
      <c r="A2167" s="25"/>
      <c r="B2167" s="17"/>
      <c r="C2167" s="9"/>
      <c r="D2167" s="9"/>
      <c r="E2167" s="9"/>
      <c r="F2167" s="9"/>
      <c r="G2167" s="9"/>
    </row>
    <row r="2168" spans="1:7" ht="30" customHeight="1" x14ac:dyDescent="0.25">
      <c r="A2168" s="26"/>
      <c r="B2168" s="18"/>
      <c r="C2168" s="10"/>
      <c r="D2168" s="10"/>
      <c r="E2168" s="10"/>
      <c r="F2168" s="10"/>
      <c r="G2168" s="10"/>
    </row>
    <row r="2169" spans="1:7" ht="30" customHeight="1" x14ac:dyDescent="0.25">
      <c r="A2169" s="25"/>
      <c r="B2169" s="17"/>
      <c r="C2169" s="9"/>
      <c r="D2169" s="9"/>
      <c r="E2169" s="9"/>
      <c r="F2169" s="9"/>
      <c r="G2169" s="9"/>
    </row>
    <row r="2170" spans="1:7" ht="30" customHeight="1" x14ac:dyDescent="0.25">
      <c r="A2170" s="26"/>
      <c r="B2170" s="18"/>
      <c r="C2170" s="10"/>
      <c r="D2170" s="10"/>
      <c r="E2170" s="10"/>
      <c r="F2170" s="10"/>
      <c r="G2170" s="10"/>
    </row>
    <row r="2171" spans="1:7" ht="30" customHeight="1" x14ac:dyDescent="0.25">
      <c r="A2171" s="25"/>
      <c r="B2171" s="17"/>
      <c r="C2171" s="9"/>
      <c r="D2171" s="9"/>
      <c r="E2171" s="9"/>
      <c r="F2171" s="9"/>
      <c r="G2171" s="9"/>
    </row>
    <row r="2172" spans="1:7" ht="30" customHeight="1" x14ac:dyDescent="0.25">
      <c r="A2172" s="26"/>
      <c r="B2172" s="18"/>
      <c r="C2172" s="10"/>
      <c r="D2172" s="10"/>
      <c r="E2172" s="10"/>
      <c r="F2172" s="10"/>
      <c r="G2172" s="10"/>
    </row>
    <row r="2173" spans="1:7" ht="30" customHeight="1" x14ac:dyDescent="0.25">
      <c r="A2173" s="25"/>
      <c r="B2173" s="17"/>
      <c r="C2173" s="9"/>
      <c r="D2173" s="9"/>
      <c r="E2173" s="9"/>
      <c r="F2173" s="9"/>
      <c r="G2173" s="9"/>
    </row>
    <row r="2174" spans="1:7" ht="30" customHeight="1" x14ac:dyDescent="0.25">
      <c r="A2174" s="26"/>
      <c r="B2174" s="18"/>
      <c r="C2174" s="10"/>
      <c r="D2174" s="10"/>
      <c r="E2174" s="10"/>
      <c r="F2174" s="10"/>
      <c r="G2174" s="10"/>
    </row>
    <row r="2175" spans="1:7" ht="30" customHeight="1" x14ac:dyDescent="0.25">
      <c r="A2175" s="25"/>
      <c r="B2175" s="17"/>
      <c r="C2175" s="9"/>
      <c r="D2175" s="9"/>
      <c r="E2175" s="9"/>
      <c r="F2175" s="9"/>
      <c r="G2175" s="9"/>
    </row>
    <row r="2176" spans="1:7" ht="30" customHeight="1" x14ac:dyDescent="0.25">
      <c r="A2176" s="26"/>
      <c r="B2176" s="18"/>
      <c r="C2176" s="10"/>
      <c r="D2176" s="10"/>
      <c r="E2176" s="10"/>
      <c r="F2176" s="10"/>
      <c r="G2176" s="10"/>
    </row>
    <row r="2177" spans="1:7" ht="30" customHeight="1" x14ac:dyDescent="0.25">
      <c r="A2177" s="25"/>
      <c r="B2177" s="17"/>
      <c r="C2177" s="9"/>
      <c r="D2177" s="9"/>
      <c r="E2177" s="9"/>
      <c r="F2177" s="9"/>
      <c r="G2177" s="9"/>
    </row>
    <row r="2178" spans="1:7" ht="30" customHeight="1" x14ac:dyDescent="0.25">
      <c r="A2178" s="26"/>
      <c r="B2178" s="18"/>
      <c r="C2178" s="10"/>
      <c r="D2178" s="10"/>
      <c r="E2178" s="10"/>
      <c r="F2178" s="10"/>
      <c r="G2178" s="10"/>
    </row>
    <row r="2179" spans="1:7" ht="30" customHeight="1" x14ac:dyDescent="0.25">
      <c r="A2179" s="25"/>
      <c r="B2179" s="17"/>
      <c r="C2179" s="9"/>
      <c r="D2179" s="9"/>
      <c r="E2179" s="9"/>
      <c r="F2179" s="9"/>
      <c r="G2179" s="9"/>
    </row>
    <row r="2180" spans="1:7" ht="30" customHeight="1" x14ac:dyDescent="0.25">
      <c r="A2180" s="26"/>
      <c r="B2180" s="18"/>
      <c r="C2180" s="10"/>
      <c r="D2180" s="10"/>
      <c r="E2180" s="10"/>
      <c r="F2180" s="10"/>
      <c r="G2180" s="10"/>
    </row>
    <row r="2181" spans="1:7" ht="30" customHeight="1" x14ac:dyDescent="0.25">
      <c r="A2181" s="25"/>
      <c r="B2181" s="17"/>
      <c r="C2181" s="9"/>
      <c r="D2181" s="9"/>
      <c r="E2181" s="9"/>
      <c r="F2181" s="9"/>
      <c r="G2181" s="9"/>
    </row>
    <row r="2182" spans="1:7" ht="30" customHeight="1" x14ac:dyDescent="0.25">
      <c r="A2182" s="26"/>
      <c r="B2182" s="18"/>
      <c r="C2182" s="10"/>
      <c r="D2182" s="10"/>
      <c r="E2182" s="10"/>
      <c r="F2182" s="10"/>
      <c r="G2182" s="10"/>
    </row>
    <row r="2183" spans="1:7" ht="30" customHeight="1" x14ac:dyDescent="0.25">
      <c r="A2183" s="25"/>
      <c r="B2183" s="17"/>
      <c r="C2183" s="9"/>
      <c r="D2183" s="9"/>
      <c r="E2183" s="9"/>
      <c r="F2183" s="9"/>
      <c r="G2183" s="9"/>
    </row>
    <row r="2184" spans="1:7" ht="30" customHeight="1" x14ac:dyDescent="0.25">
      <c r="A2184" s="26"/>
      <c r="B2184" s="18"/>
      <c r="C2184" s="10"/>
      <c r="D2184" s="10"/>
      <c r="E2184" s="10"/>
      <c r="F2184" s="10"/>
      <c r="G2184" s="10"/>
    </row>
    <row r="2185" spans="1:7" ht="30" customHeight="1" x14ac:dyDescent="0.25">
      <c r="A2185" s="25"/>
      <c r="B2185" s="17"/>
      <c r="C2185" s="9"/>
      <c r="D2185" s="9"/>
      <c r="E2185" s="9"/>
      <c r="F2185" s="9"/>
      <c r="G2185" s="9"/>
    </row>
  </sheetData>
  <autoFilter ref="A1:G2185" xr:uid="{517B5DCB-2ACE-4B06-81AC-7127B8C269F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4544</v>
      </c>
      <c r="D2" s="3">
        <v>2102</v>
      </c>
      <c r="E2" s="3">
        <v>222</v>
      </c>
      <c r="F2" s="3">
        <v>2220</v>
      </c>
      <c r="G2" s="3"/>
    </row>
    <row r="3" spans="1:7" ht="30" customHeight="1" x14ac:dyDescent="0.25">
      <c r="A3" s="20" t="s">
        <v>7</v>
      </c>
      <c r="B3" s="12" t="s">
        <v>9</v>
      </c>
      <c r="C3" s="4">
        <v>89</v>
      </c>
      <c r="D3" s="4">
        <v>58</v>
      </c>
      <c r="E3" s="4">
        <v>14</v>
      </c>
      <c r="F3" s="4">
        <v>17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55</v>
      </c>
      <c r="D5" s="4">
        <v>55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452</v>
      </c>
      <c r="D8" s="3">
        <v>290</v>
      </c>
      <c r="E8" s="3">
        <v>8</v>
      </c>
      <c r="F8" s="3">
        <v>154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11</v>
      </c>
      <c r="D18" s="3"/>
      <c r="E18" s="3"/>
      <c r="F18" s="3">
        <v>11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570</v>
      </c>
      <c r="D19" s="4">
        <v>73</v>
      </c>
      <c r="E19" s="4">
        <v>79</v>
      </c>
      <c r="F19" s="4">
        <v>418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7</v>
      </c>
      <c r="D21" s="4">
        <v>5</v>
      </c>
      <c r="E21" s="4">
        <v>2</v>
      </c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5</v>
      </c>
      <c r="D27" s="4"/>
      <c r="E27" s="4">
        <v>4</v>
      </c>
      <c r="F27" s="4">
        <v>1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77</v>
      </c>
      <c r="D30" s="3">
        <v>50</v>
      </c>
      <c r="E30" s="3">
        <v>10</v>
      </c>
      <c r="F30" s="3">
        <v>17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32</v>
      </c>
      <c r="D31" s="4">
        <v>9</v>
      </c>
      <c r="E31" s="4">
        <v>1</v>
      </c>
      <c r="F31" s="4">
        <v>22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56</v>
      </c>
      <c r="D32" s="3">
        <v>26</v>
      </c>
      <c r="E32" s="3"/>
      <c r="F32" s="3">
        <v>30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254</v>
      </c>
      <c r="D39" s="4">
        <v>23</v>
      </c>
      <c r="E39" s="4">
        <v>26</v>
      </c>
      <c r="F39" s="4">
        <v>205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1918</v>
      </c>
      <c r="D41" s="5">
        <v>887</v>
      </c>
      <c r="E41" s="5">
        <v>46</v>
      </c>
      <c r="F41" s="5">
        <v>983</v>
      </c>
      <c r="G41" s="5">
        <v>2</v>
      </c>
    </row>
    <row r="42" spans="1:7" ht="30" customHeight="1" x14ac:dyDescent="0.25">
      <c r="A42" s="22" t="s">
        <v>47</v>
      </c>
      <c r="B42" s="14" t="s">
        <v>9</v>
      </c>
      <c r="C42" s="6">
        <v>2</v>
      </c>
      <c r="D42" s="6">
        <v>1</v>
      </c>
      <c r="E42" s="6">
        <v>1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9</v>
      </c>
      <c r="D44" s="6">
        <v>7</v>
      </c>
      <c r="E44" s="6"/>
      <c r="F44" s="6">
        <v>2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45</v>
      </c>
      <c r="D46" s="6">
        <v>13</v>
      </c>
      <c r="E46" s="6"/>
      <c r="F46" s="6">
        <v>32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904</v>
      </c>
      <c r="D47" s="5">
        <v>393</v>
      </c>
      <c r="E47" s="5">
        <v>10</v>
      </c>
      <c r="F47" s="5">
        <v>501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289</v>
      </c>
      <c r="D58" s="6">
        <v>53</v>
      </c>
      <c r="E58" s="6">
        <v>38</v>
      </c>
      <c r="F58" s="6">
        <v>198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117</v>
      </c>
      <c r="D66" s="6">
        <v>80</v>
      </c>
      <c r="E66" s="6">
        <v>3</v>
      </c>
      <c r="F66" s="6">
        <v>34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60</v>
      </c>
      <c r="D69" s="5">
        <v>7</v>
      </c>
      <c r="E69" s="5"/>
      <c r="F69" s="5">
        <v>53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132</v>
      </c>
      <c r="D71" s="5">
        <v>104</v>
      </c>
      <c r="E71" s="5">
        <v>11</v>
      </c>
      <c r="F71" s="5">
        <v>17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>
        <v>37</v>
      </c>
      <c r="D78" s="6">
        <v>28</v>
      </c>
      <c r="E78" s="6">
        <v>5</v>
      </c>
      <c r="F78" s="6">
        <v>4</v>
      </c>
      <c r="G78" s="6"/>
    </row>
    <row r="79" spans="1:7" ht="30" customHeight="1" x14ac:dyDescent="0.25">
      <c r="A79" s="21" t="s">
        <v>47</v>
      </c>
      <c r="B79" s="13" t="s">
        <v>46</v>
      </c>
      <c r="C79" s="5">
        <v>8</v>
      </c>
      <c r="D79" s="5">
        <v>2</v>
      </c>
      <c r="E79" s="5"/>
      <c r="F79" s="5">
        <v>6</v>
      </c>
      <c r="G79" s="5"/>
    </row>
    <row r="80" spans="1:7" ht="30" customHeight="1" x14ac:dyDescent="0.25">
      <c r="A80" s="19" t="s">
        <v>48</v>
      </c>
      <c r="B80" s="11" t="s">
        <v>8</v>
      </c>
      <c r="C80" s="3">
        <v>6204</v>
      </c>
      <c r="D80" s="3">
        <v>2747</v>
      </c>
      <c r="E80" s="3">
        <v>354</v>
      </c>
      <c r="F80" s="3">
        <v>3102</v>
      </c>
      <c r="G80" s="3">
        <v>1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29</v>
      </c>
      <c r="D84" s="3">
        <v>15</v>
      </c>
      <c r="E84" s="3"/>
      <c r="F84" s="3">
        <v>14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174</v>
      </c>
      <c r="D86" s="3">
        <v>74</v>
      </c>
      <c r="E86" s="3">
        <v>6</v>
      </c>
      <c r="F86" s="3">
        <v>94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>
        <v>1618</v>
      </c>
      <c r="D97" s="4">
        <v>151</v>
      </c>
      <c r="E97" s="4">
        <v>534</v>
      </c>
      <c r="F97" s="4">
        <v>931</v>
      </c>
      <c r="G97" s="4">
        <v>2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13</v>
      </c>
      <c r="D99" s="4"/>
      <c r="E99" s="4"/>
      <c r="F99" s="4">
        <v>13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2</v>
      </c>
      <c r="D105" s="4">
        <v>2</v>
      </c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53</v>
      </c>
      <c r="D108" s="3">
        <v>24</v>
      </c>
      <c r="E108" s="3">
        <v>19</v>
      </c>
      <c r="F108" s="3">
        <v>10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133</v>
      </c>
      <c r="D109" s="4">
        <v>42</v>
      </c>
      <c r="E109" s="4">
        <v>15</v>
      </c>
      <c r="F109" s="4">
        <v>76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7</v>
      </c>
      <c r="D110" s="3">
        <v>2</v>
      </c>
      <c r="E110" s="3">
        <v>5</v>
      </c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79</v>
      </c>
      <c r="D117" s="4">
        <v>4</v>
      </c>
      <c r="E117" s="4">
        <v>4</v>
      </c>
      <c r="F117" s="4">
        <v>71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99</v>
      </c>
      <c r="D119" s="5">
        <v>78</v>
      </c>
      <c r="E119" s="5">
        <v>4</v>
      </c>
      <c r="F119" s="5">
        <v>17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24</v>
      </c>
      <c r="D136" s="6">
        <v>11</v>
      </c>
      <c r="E136" s="6"/>
      <c r="F136" s="6">
        <v>13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>
        <v>2</v>
      </c>
      <c r="D144" s="6"/>
      <c r="E144" s="6">
        <v>2</v>
      </c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3</v>
      </c>
      <c r="D156" s="6">
        <v>3</v>
      </c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4324</v>
      </c>
      <c r="D158" s="3">
        <v>2014</v>
      </c>
      <c r="E158" s="3">
        <v>123</v>
      </c>
      <c r="F158" s="3">
        <v>2187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71</v>
      </c>
      <c r="D161" s="4">
        <v>71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22</v>
      </c>
      <c r="D164" s="3">
        <v>12</v>
      </c>
      <c r="E164" s="3">
        <v>3</v>
      </c>
      <c r="F164" s="3">
        <v>7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1</v>
      </c>
      <c r="D174" s="3">
        <v>1</v>
      </c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685</v>
      </c>
      <c r="D175" s="4">
        <v>157</v>
      </c>
      <c r="E175" s="4">
        <v>128</v>
      </c>
      <c r="F175" s="4">
        <v>400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119</v>
      </c>
      <c r="D186" s="3">
        <v>94</v>
      </c>
      <c r="E186" s="3">
        <v>12</v>
      </c>
      <c r="F186" s="3">
        <v>13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124</v>
      </c>
      <c r="D187" s="4">
        <v>34</v>
      </c>
      <c r="E187" s="4">
        <v>66</v>
      </c>
      <c r="F187" s="4">
        <v>24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594</v>
      </c>
      <c r="D188" s="3">
        <v>213</v>
      </c>
      <c r="E188" s="3">
        <v>54</v>
      </c>
      <c r="F188" s="3">
        <v>327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17</v>
      </c>
      <c r="D195" s="4">
        <v>16</v>
      </c>
      <c r="E195" s="4">
        <v>1</v>
      </c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499</v>
      </c>
      <c r="D197" s="5">
        <v>295</v>
      </c>
      <c r="E197" s="5">
        <v>5</v>
      </c>
      <c r="F197" s="5">
        <v>199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15</v>
      </c>
      <c r="D203" s="5">
        <v>11</v>
      </c>
      <c r="E203" s="5">
        <v>4</v>
      </c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156</v>
      </c>
      <c r="D214" s="6">
        <v>20</v>
      </c>
      <c r="E214" s="6">
        <v>7</v>
      </c>
      <c r="F214" s="6">
        <v>129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>
        <v>1</v>
      </c>
      <c r="D222" s="6">
        <v>1</v>
      </c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474</v>
      </c>
      <c r="D236" s="3">
        <v>299</v>
      </c>
      <c r="E236" s="3">
        <v>30</v>
      </c>
      <c r="F236" s="3">
        <v>145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193</v>
      </c>
      <c r="D242" s="3">
        <v>125</v>
      </c>
      <c r="E242" s="3">
        <v>24</v>
      </c>
      <c r="F242" s="3">
        <v>44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100</v>
      </c>
      <c r="D253" s="4">
        <v>5</v>
      </c>
      <c r="E253" s="4">
        <v>13</v>
      </c>
      <c r="F253" s="4">
        <v>82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10</v>
      </c>
      <c r="D264" s="3">
        <v>8</v>
      </c>
      <c r="E264" s="3"/>
      <c r="F264" s="3">
        <v>2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12</v>
      </c>
      <c r="D270" s="3">
        <v>6</v>
      </c>
      <c r="E270" s="3"/>
      <c r="F270" s="3">
        <v>6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253</v>
      </c>
      <c r="D275" s="5">
        <v>189</v>
      </c>
      <c r="E275" s="5">
        <v>3</v>
      </c>
      <c r="F275" s="5">
        <v>61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8</v>
      </c>
      <c r="D303" s="5">
        <v>5</v>
      </c>
      <c r="E303" s="5">
        <v>1</v>
      </c>
      <c r="F303" s="5">
        <v>2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49</v>
      </c>
      <c r="D331" s="4"/>
      <c r="E331" s="4"/>
      <c r="F331" s="4">
        <v>49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36</v>
      </c>
      <c r="D392" s="3">
        <v>23</v>
      </c>
      <c r="E392" s="3"/>
      <c r="F392" s="3">
        <v>13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24</v>
      </c>
      <c r="D409" s="4">
        <v>8</v>
      </c>
      <c r="E409" s="4">
        <v>3</v>
      </c>
      <c r="F409" s="4">
        <v>13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18</v>
      </c>
      <c r="D420" s="3">
        <v>18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26</v>
      </c>
      <c r="D421" s="4">
        <v>19</v>
      </c>
      <c r="E421" s="4">
        <v>1</v>
      </c>
      <c r="F421" s="4">
        <v>6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1</v>
      </c>
      <c r="D422" s="3">
        <v>1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253</v>
      </c>
      <c r="D431" s="5">
        <v>154</v>
      </c>
      <c r="E431" s="5">
        <v>7</v>
      </c>
      <c r="F431" s="5">
        <v>92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2</v>
      </c>
      <c r="D437" s="5"/>
      <c r="E437" s="5"/>
      <c r="F437" s="5">
        <v>2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27</v>
      </c>
      <c r="D448" s="6">
        <v>7</v>
      </c>
      <c r="E448" s="6"/>
      <c r="F448" s="6">
        <v>20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>
        <v>2</v>
      </c>
      <c r="D468" s="6"/>
      <c r="E468" s="6">
        <v>1</v>
      </c>
      <c r="F468" s="6">
        <v>1</v>
      </c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386</v>
      </c>
      <c r="D470" s="3">
        <v>269</v>
      </c>
      <c r="E470" s="3">
        <v>6</v>
      </c>
      <c r="F470" s="3">
        <v>111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157</v>
      </c>
      <c r="D487" s="4">
        <v>47</v>
      </c>
      <c r="E487" s="4">
        <v>6</v>
      </c>
      <c r="F487" s="4">
        <v>104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>
        <v>1</v>
      </c>
      <c r="D495" s="4"/>
      <c r="E495" s="4"/>
      <c r="F495" s="4">
        <v>1</v>
      </c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62</v>
      </c>
      <c r="D500" s="3">
        <v>30</v>
      </c>
      <c r="E500" s="3"/>
      <c r="F500" s="3">
        <v>32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21</v>
      </c>
      <c r="D507" s="4">
        <v>3</v>
      </c>
      <c r="E507" s="4">
        <v>2</v>
      </c>
      <c r="F507" s="4">
        <v>16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266</v>
      </c>
      <c r="D509" s="5">
        <v>144</v>
      </c>
      <c r="E509" s="5">
        <v>4</v>
      </c>
      <c r="F509" s="5">
        <v>118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30</v>
      </c>
      <c r="D526" s="6">
        <v>2</v>
      </c>
      <c r="E526" s="6">
        <v>6</v>
      </c>
      <c r="F526" s="6">
        <v>22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18</v>
      </c>
      <c r="D539" s="5">
        <v>14</v>
      </c>
      <c r="E539" s="5">
        <v>4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84</v>
      </c>
      <c r="D548" s="3">
        <v>62</v>
      </c>
      <c r="E548" s="3">
        <v>6</v>
      </c>
      <c r="F548" s="3">
        <v>16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25</v>
      </c>
      <c r="D554" s="3">
        <v>24</v>
      </c>
      <c r="E554" s="3"/>
      <c r="F554" s="3">
        <v>1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>
        <v>1</v>
      </c>
      <c r="D562" s="3"/>
      <c r="E562" s="3"/>
      <c r="F562" s="3">
        <v>1</v>
      </c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>
        <v>10</v>
      </c>
      <c r="D564" s="3"/>
      <c r="E564" s="3"/>
      <c r="F564" s="3">
        <v>10</v>
      </c>
      <c r="G564" s="3"/>
    </row>
    <row r="565" spans="1:7" ht="30" customHeight="1" x14ac:dyDescent="0.25">
      <c r="A565" s="20" t="s">
        <v>60</v>
      </c>
      <c r="B565" s="12" t="s">
        <v>25</v>
      </c>
      <c r="C565" s="4">
        <v>34</v>
      </c>
      <c r="D565" s="4"/>
      <c r="E565" s="4">
        <v>4</v>
      </c>
      <c r="F565" s="4">
        <v>30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>
        <v>5</v>
      </c>
      <c r="D573" s="4">
        <v>1</v>
      </c>
      <c r="E573" s="4">
        <v>4</v>
      </c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1</v>
      </c>
      <c r="D575" s="4">
        <v>1</v>
      </c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67</v>
      </c>
      <c r="D576" s="3">
        <v>37</v>
      </c>
      <c r="E576" s="3">
        <v>10</v>
      </c>
      <c r="F576" s="3">
        <v>20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>
        <v>1</v>
      </c>
      <c r="D578" s="3">
        <v>1</v>
      </c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1103</v>
      </c>
      <c r="D587" s="5">
        <v>466</v>
      </c>
      <c r="E587" s="5">
        <v>159</v>
      </c>
      <c r="F587" s="5">
        <v>478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115</v>
      </c>
      <c r="D591" s="5">
        <v>101</v>
      </c>
      <c r="E591" s="5">
        <v>9</v>
      </c>
      <c r="F591" s="5">
        <v>5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17</v>
      </c>
      <c r="D593" s="5">
        <v>11</v>
      </c>
      <c r="E593" s="5">
        <v>4</v>
      </c>
      <c r="F593" s="5">
        <v>2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124</v>
      </c>
      <c r="D604" s="6">
        <v>17</v>
      </c>
      <c r="E604" s="6">
        <v>38</v>
      </c>
      <c r="F604" s="6">
        <v>69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25</v>
      </c>
      <c r="D614" s="6">
        <v>11</v>
      </c>
      <c r="E614" s="6">
        <v>2</v>
      </c>
      <c r="F614" s="6">
        <v>12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8</v>
      </c>
      <c r="D615" s="5">
        <v>7</v>
      </c>
      <c r="E615" s="5">
        <v>1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5</v>
      </c>
      <c r="D616" s="6"/>
      <c r="E616" s="6"/>
      <c r="F616" s="6">
        <v>5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687</v>
      </c>
      <c r="D625" s="5">
        <v>236</v>
      </c>
      <c r="E625" s="5">
        <v>101</v>
      </c>
      <c r="F625" s="5">
        <v>350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156</v>
      </c>
      <c r="D626" s="3">
        <v>68</v>
      </c>
      <c r="E626" s="3">
        <v>8</v>
      </c>
      <c r="F626" s="3">
        <v>80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13</v>
      </c>
      <c r="D632" s="3">
        <v>6</v>
      </c>
      <c r="E632" s="3"/>
      <c r="F632" s="3">
        <v>7</v>
      </c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10</v>
      </c>
      <c r="D643" s="4">
        <v>4</v>
      </c>
      <c r="E643" s="4">
        <v>3</v>
      </c>
      <c r="F643" s="4">
        <v>3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5</v>
      </c>
      <c r="D651" s="4">
        <v>1</v>
      </c>
      <c r="E651" s="4"/>
      <c r="F651" s="4">
        <v>4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48</v>
      </c>
      <c r="D663" s="4">
        <v>10</v>
      </c>
      <c r="E663" s="4">
        <v>4</v>
      </c>
      <c r="F663" s="4">
        <v>34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1629</v>
      </c>
      <c r="D665" s="5">
        <v>870</v>
      </c>
      <c r="E665" s="5">
        <v>49</v>
      </c>
      <c r="F665" s="5">
        <v>710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446</v>
      </c>
      <c r="D671" s="5">
        <v>279</v>
      </c>
      <c r="E671" s="5">
        <v>15</v>
      </c>
      <c r="F671" s="5">
        <v>152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133</v>
      </c>
      <c r="D682" s="6">
        <v>18</v>
      </c>
      <c r="E682" s="6">
        <v>9</v>
      </c>
      <c r="F682" s="6">
        <v>106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9</v>
      </c>
      <c r="D690" s="6">
        <v>2</v>
      </c>
      <c r="E690" s="6"/>
      <c r="F690" s="6">
        <v>7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30</v>
      </c>
      <c r="D692" s="6">
        <v>29</v>
      </c>
      <c r="E692" s="6"/>
      <c r="F692" s="6">
        <v>1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9</v>
      </c>
      <c r="D693" s="5">
        <v>7</v>
      </c>
      <c r="E693" s="5">
        <v>2</v>
      </c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13</v>
      </c>
      <c r="D702" s="6">
        <v>9</v>
      </c>
      <c r="E702" s="6">
        <v>4</v>
      </c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57</v>
      </c>
      <c r="D704" s="3">
        <v>57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7</v>
      </c>
      <c r="D714" s="3">
        <v>7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2</v>
      </c>
      <c r="D715" s="4">
        <v>1</v>
      </c>
      <c r="E715" s="4">
        <v>1</v>
      </c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5</v>
      </c>
      <c r="D716" s="3">
        <v>5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21</v>
      </c>
      <c r="D717" s="4">
        <v>15</v>
      </c>
      <c r="E717" s="4">
        <v>2</v>
      </c>
      <c r="F717" s="4">
        <v>4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1772</v>
      </c>
      <c r="D743" s="5">
        <v>1103</v>
      </c>
      <c r="E743" s="5">
        <v>67</v>
      </c>
      <c r="F743" s="5">
        <v>602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154</v>
      </c>
      <c r="D760" s="6">
        <v>38</v>
      </c>
      <c r="E760" s="6">
        <v>9</v>
      </c>
      <c r="F760" s="6">
        <v>107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30</v>
      </c>
      <c r="D771" s="5">
        <v>17</v>
      </c>
      <c r="E771" s="5">
        <v>12</v>
      </c>
      <c r="F771" s="5">
        <v>1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59</v>
      </c>
      <c r="D773" s="5">
        <v>43</v>
      </c>
      <c r="E773" s="5">
        <v>2</v>
      </c>
      <c r="F773" s="5">
        <v>14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198</v>
      </c>
      <c r="D780" s="6">
        <v>52</v>
      </c>
      <c r="E780" s="6">
        <v>2</v>
      </c>
      <c r="F780" s="6">
        <v>144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182</v>
      </c>
      <c r="D782" s="3">
        <v>132</v>
      </c>
      <c r="E782" s="3">
        <v>6</v>
      </c>
      <c r="F782" s="3">
        <v>43</v>
      </c>
      <c r="G782" s="3">
        <v>1</v>
      </c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>
        <v>4</v>
      </c>
      <c r="D786" s="3">
        <v>4</v>
      </c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2</v>
      </c>
      <c r="D788" s="3"/>
      <c r="E788" s="3">
        <v>2</v>
      </c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2</v>
      </c>
      <c r="D799" s="4"/>
      <c r="E799" s="4">
        <v>1</v>
      </c>
      <c r="F799" s="4">
        <v>1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17</v>
      </c>
      <c r="D810" s="3">
        <v>13</v>
      </c>
      <c r="E810" s="3">
        <v>1</v>
      </c>
      <c r="F810" s="3">
        <v>3</v>
      </c>
      <c r="G810" s="3"/>
    </row>
    <row r="811" spans="1:7" ht="30" customHeight="1" x14ac:dyDescent="0.25">
      <c r="A811" s="20" t="s">
        <v>66</v>
      </c>
      <c r="B811" s="12" t="s">
        <v>37</v>
      </c>
      <c r="C811" s="4">
        <v>13</v>
      </c>
      <c r="D811" s="4"/>
      <c r="E811" s="4"/>
      <c r="F811" s="4"/>
      <c r="G811" s="4">
        <v>13</v>
      </c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2106</v>
      </c>
      <c r="D821" s="5">
        <v>981</v>
      </c>
      <c r="E821" s="5">
        <v>147</v>
      </c>
      <c r="F821" s="5">
        <v>978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38</v>
      </c>
      <c r="D824" s="6">
        <v>38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28</v>
      </c>
      <c r="D827" s="5">
        <v>21</v>
      </c>
      <c r="E827" s="5"/>
      <c r="F827" s="5">
        <v>7</v>
      </c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6</v>
      </c>
      <c r="D837" s="5"/>
      <c r="E837" s="5">
        <v>1</v>
      </c>
      <c r="F837" s="5">
        <v>5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283</v>
      </c>
      <c r="D838" s="6">
        <v>44</v>
      </c>
      <c r="E838" s="6">
        <v>25</v>
      </c>
      <c r="F838" s="6">
        <v>214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5</v>
      </c>
      <c r="D839" s="5"/>
      <c r="E839" s="5"/>
      <c r="F839" s="5">
        <v>5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4</v>
      </c>
      <c r="D840" s="6">
        <v>4</v>
      </c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11</v>
      </c>
      <c r="D848" s="6">
        <v>10</v>
      </c>
      <c r="E848" s="6">
        <v>1</v>
      </c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15</v>
      </c>
      <c r="D849" s="5">
        <v>12</v>
      </c>
      <c r="E849" s="5"/>
      <c r="F849" s="5">
        <v>3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12</v>
      </c>
      <c r="D850" s="6"/>
      <c r="E850" s="6"/>
      <c r="F850" s="6">
        <v>12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8</v>
      </c>
      <c r="D851" s="5">
        <v>2</v>
      </c>
      <c r="E851" s="5">
        <v>6</v>
      </c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8379</v>
      </c>
      <c r="D860" s="3">
        <v>4220</v>
      </c>
      <c r="E860" s="3">
        <v>551</v>
      </c>
      <c r="F860" s="3">
        <v>3608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>
        <v>15</v>
      </c>
      <c r="D863" s="4">
        <v>15</v>
      </c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50</v>
      </c>
      <c r="D865" s="4">
        <v>50</v>
      </c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>
        <v>2</v>
      </c>
      <c r="D866" s="3">
        <v>1</v>
      </c>
      <c r="E866" s="3"/>
      <c r="F866" s="3">
        <v>1</v>
      </c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>
        <v>1</v>
      </c>
      <c r="D873" s="4">
        <v>1</v>
      </c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935</v>
      </c>
      <c r="D876" s="3">
        <v>41</v>
      </c>
      <c r="E876" s="3">
        <v>42</v>
      </c>
      <c r="F876" s="3">
        <v>852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139</v>
      </c>
      <c r="D877" s="4">
        <v>11</v>
      </c>
      <c r="E877" s="4">
        <v>40</v>
      </c>
      <c r="F877" s="4">
        <v>88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75</v>
      </c>
      <c r="D878" s="3">
        <v>8</v>
      </c>
      <c r="E878" s="3">
        <v>7</v>
      </c>
      <c r="F878" s="3">
        <v>60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206</v>
      </c>
      <c r="D879" s="4">
        <v>37</v>
      </c>
      <c r="E879" s="4">
        <v>71</v>
      </c>
      <c r="F879" s="4">
        <v>98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93</v>
      </c>
      <c r="D888" s="3">
        <v>71</v>
      </c>
      <c r="E888" s="3">
        <v>9</v>
      </c>
      <c r="F888" s="3">
        <v>13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151</v>
      </c>
      <c r="D889" s="4">
        <v>63</v>
      </c>
      <c r="E889" s="4">
        <v>3</v>
      </c>
      <c r="F889" s="4">
        <v>85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359</v>
      </c>
      <c r="D890" s="3">
        <v>294</v>
      </c>
      <c r="E890" s="3">
        <v>26</v>
      </c>
      <c r="F890" s="3">
        <v>39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614</v>
      </c>
      <c r="D899" s="5">
        <v>270</v>
      </c>
      <c r="E899" s="5">
        <v>36</v>
      </c>
      <c r="F899" s="5">
        <v>308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15</v>
      </c>
      <c r="D905" s="5">
        <v>7</v>
      </c>
      <c r="E905" s="5">
        <v>6</v>
      </c>
      <c r="F905" s="5">
        <v>2</v>
      </c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69</v>
      </c>
      <c r="D916" s="6">
        <v>1</v>
      </c>
      <c r="E916" s="6">
        <v>2</v>
      </c>
      <c r="F916" s="6">
        <v>66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1</v>
      </c>
      <c r="D926" s="6"/>
      <c r="E926" s="6"/>
      <c r="F926" s="6">
        <v>1</v>
      </c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53</v>
      </c>
      <c r="D929" s="5">
        <v>42</v>
      </c>
      <c r="E929" s="5"/>
      <c r="F929" s="5">
        <v>11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25</v>
      </c>
      <c r="D936" s="6">
        <v>10</v>
      </c>
      <c r="E936" s="6"/>
      <c r="F936" s="6">
        <v>15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628</v>
      </c>
      <c r="D977" s="5">
        <v>389</v>
      </c>
      <c r="E977" s="5">
        <v>106</v>
      </c>
      <c r="F977" s="5">
        <v>133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19</v>
      </c>
      <c r="D983" s="5">
        <v>19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76</v>
      </c>
      <c r="D994" s="6">
        <v>24</v>
      </c>
      <c r="E994" s="6">
        <v>36</v>
      </c>
      <c r="F994" s="6">
        <v>16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21</v>
      </c>
      <c r="D1005" s="5">
        <v>10</v>
      </c>
      <c r="E1005" s="5">
        <v>10</v>
      </c>
      <c r="F1005" s="5">
        <v>1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7</v>
      </c>
      <c r="D1007" s="5">
        <v>7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208</v>
      </c>
      <c r="D1016" s="3">
        <v>66</v>
      </c>
      <c r="E1016" s="3">
        <v>6</v>
      </c>
      <c r="F1016" s="3">
        <v>136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>
        <v>3</v>
      </c>
      <c r="D1021" s="4">
        <v>3</v>
      </c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53</v>
      </c>
      <c r="D1022" s="3">
        <v>25</v>
      </c>
      <c r="E1022" s="3">
        <v>3</v>
      </c>
      <c r="F1022" s="3">
        <v>25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32</v>
      </c>
      <c r="D1033" s="4">
        <v>4</v>
      </c>
      <c r="E1033" s="4"/>
      <c r="F1033" s="4">
        <v>28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13</v>
      </c>
      <c r="D1041" s="4">
        <v>1</v>
      </c>
      <c r="E1041" s="4"/>
      <c r="F1041" s="4">
        <v>12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1</v>
      </c>
      <c r="E1044" s="3"/>
      <c r="F1044" s="3">
        <v>1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16</v>
      </c>
      <c r="D1046" s="3">
        <v>13</v>
      </c>
      <c r="E1046" s="3"/>
      <c r="F1046" s="3">
        <v>3</v>
      </c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128</v>
      </c>
      <c r="D1053" s="4">
        <v>49</v>
      </c>
      <c r="E1053" s="4">
        <v>7</v>
      </c>
      <c r="F1053" s="4">
        <v>72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1782</v>
      </c>
      <c r="D1055" s="5">
        <v>652</v>
      </c>
      <c r="E1055" s="5">
        <v>68</v>
      </c>
      <c r="F1055" s="5">
        <v>1060</v>
      </c>
      <c r="G1055" s="5">
        <v>2</v>
      </c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110</v>
      </c>
      <c r="D1061" s="5">
        <v>72</v>
      </c>
      <c r="E1061" s="5">
        <v>1</v>
      </c>
      <c r="F1061" s="5">
        <v>37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267</v>
      </c>
      <c r="D1072" s="6">
        <v>39</v>
      </c>
      <c r="E1072" s="6">
        <v>31</v>
      </c>
      <c r="F1072" s="6">
        <v>197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78</v>
      </c>
      <c r="D1085" s="5">
        <v>54</v>
      </c>
      <c r="E1085" s="5">
        <v>1</v>
      </c>
      <c r="F1085" s="5">
        <v>23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27</v>
      </c>
      <c r="D1094" s="3">
        <v>25</v>
      </c>
      <c r="E1094" s="3"/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>
        <v>5</v>
      </c>
      <c r="D1111" s="4">
        <v>5</v>
      </c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5</v>
      </c>
      <c r="D1122" s="3">
        <v>4</v>
      </c>
      <c r="E1122" s="3">
        <v>1</v>
      </c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34</v>
      </c>
      <c r="D1124" s="3">
        <v>16</v>
      </c>
      <c r="E1124" s="3"/>
      <c r="F1124" s="3">
        <v>18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>
        <v>2</v>
      </c>
      <c r="D1128" s="3">
        <v>1</v>
      </c>
      <c r="E1128" s="3">
        <v>1</v>
      </c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>
        <v>1</v>
      </c>
      <c r="D1132" s="3">
        <v>1</v>
      </c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219</v>
      </c>
      <c r="D1133" s="5">
        <v>88</v>
      </c>
      <c r="E1133" s="5">
        <v>12</v>
      </c>
      <c r="F1133" s="5">
        <v>119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36</v>
      </c>
      <c r="D1139" s="5">
        <v>20</v>
      </c>
      <c r="E1139" s="5"/>
      <c r="F1139" s="5">
        <v>16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47</v>
      </c>
      <c r="D1150" s="6">
        <v>2</v>
      </c>
      <c r="E1150" s="6">
        <v>1</v>
      </c>
      <c r="F1150" s="6">
        <v>44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5</v>
      </c>
      <c r="D1158" s="6">
        <v>5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34</v>
      </c>
      <c r="D1161" s="5">
        <v>21</v>
      </c>
      <c r="E1161" s="5">
        <v>5</v>
      </c>
      <c r="F1161" s="5">
        <v>8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9</v>
      </c>
      <c r="D1162" s="6">
        <v>6</v>
      </c>
      <c r="E1162" s="6">
        <v>1</v>
      </c>
      <c r="F1162" s="6">
        <v>2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>
        <v>3</v>
      </c>
      <c r="D1171" s="5">
        <v>3</v>
      </c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1376</v>
      </c>
      <c r="D1172" s="3">
        <v>1055</v>
      </c>
      <c r="E1172" s="3">
        <v>25</v>
      </c>
      <c r="F1172" s="3">
        <v>296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77</v>
      </c>
      <c r="D1175" s="4">
        <v>72</v>
      </c>
      <c r="E1175" s="4"/>
      <c r="F1175" s="4">
        <v>5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43</v>
      </c>
      <c r="D1178" s="3">
        <v>39</v>
      </c>
      <c r="E1178" s="3">
        <v>2</v>
      </c>
      <c r="F1178" s="3">
        <v>2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422</v>
      </c>
      <c r="D1189" s="4">
        <v>191</v>
      </c>
      <c r="E1189" s="4">
        <v>30</v>
      </c>
      <c r="F1189" s="4">
        <v>201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27</v>
      </c>
      <c r="D1200" s="3">
        <v>24</v>
      </c>
      <c r="E1200" s="3">
        <v>1</v>
      </c>
      <c r="F1200" s="3">
        <v>2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18</v>
      </c>
      <c r="D1201" s="4">
        <v>13</v>
      </c>
      <c r="E1201" s="4"/>
      <c r="F1201" s="4">
        <v>5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</v>
      </c>
      <c r="D1202" s="3">
        <v>1</v>
      </c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556</v>
      </c>
      <c r="D1211" s="5">
        <v>464</v>
      </c>
      <c r="E1211" s="5">
        <v>19</v>
      </c>
      <c r="F1211" s="5">
        <v>73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84</v>
      </c>
      <c r="D1217" s="5">
        <v>77</v>
      </c>
      <c r="E1217" s="5">
        <v>3</v>
      </c>
      <c r="F1217" s="5">
        <v>4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274</v>
      </c>
      <c r="D1228" s="6">
        <v>22</v>
      </c>
      <c r="E1228" s="6">
        <v>39</v>
      </c>
      <c r="F1228" s="6">
        <v>213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58</v>
      </c>
      <c r="D1235" s="5">
        <v>15</v>
      </c>
      <c r="E1235" s="5">
        <v>8</v>
      </c>
      <c r="F1235" s="5">
        <v>35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24</v>
      </c>
      <c r="D1236" s="6">
        <v>3</v>
      </c>
      <c r="E1236" s="6">
        <v>6</v>
      </c>
      <c r="F1236" s="6">
        <v>15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8</v>
      </c>
      <c r="D1239" s="5">
        <v>8</v>
      </c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55</v>
      </c>
      <c r="D1241" s="5">
        <v>43</v>
      </c>
      <c r="E1241" s="5">
        <v>10</v>
      </c>
      <c r="F1241" s="5">
        <v>2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196</v>
      </c>
      <c r="D1248" s="6">
        <v>66</v>
      </c>
      <c r="E1248" s="6">
        <v>8</v>
      </c>
      <c r="F1248" s="6">
        <v>122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15</v>
      </c>
      <c r="D1249" s="5"/>
      <c r="E1249" s="5"/>
      <c r="F1249" s="5">
        <v>15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574</v>
      </c>
      <c r="D1250" s="3">
        <v>452</v>
      </c>
      <c r="E1250" s="3">
        <v>19</v>
      </c>
      <c r="F1250" s="3">
        <v>103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2</v>
      </c>
      <c r="D1253" s="4">
        <v>2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2</v>
      </c>
      <c r="D1256" s="3">
        <v>2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73</v>
      </c>
      <c r="D1267" s="4">
        <v>16</v>
      </c>
      <c r="E1267" s="4">
        <v>28</v>
      </c>
      <c r="F1267" s="4">
        <v>29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13</v>
      </c>
      <c r="D1280" s="3">
        <v>9</v>
      </c>
      <c r="E1280" s="3">
        <v>2</v>
      </c>
      <c r="F1280" s="3">
        <v>2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2690</v>
      </c>
      <c r="D1289" s="5">
        <v>1575</v>
      </c>
      <c r="E1289" s="5">
        <v>103</v>
      </c>
      <c r="F1289" s="5">
        <v>1012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39</v>
      </c>
      <c r="D1293" s="5">
        <v>38</v>
      </c>
      <c r="E1293" s="5"/>
      <c r="F1293" s="5">
        <v>1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3</v>
      </c>
      <c r="D1294" s="6">
        <v>2</v>
      </c>
      <c r="E1294" s="6">
        <v>1</v>
      </c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1503</v>
      </c>
      <c r="D1295" s="5">
        <v>649</v>
      </c>
      <c r="E1295" s="5">
        <v>31</v>
      </c>
      <c r="F1295" s="5">
        <v>823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513</v>
      </c>
      <c r="D1306" s="6">
        <v>63</v>
      </c>
      <c r="E1306" s="6">
        <v>54</v>
      </c>
      <c r="F1306" s="6">
        <v>396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182</v>
      </c>
      <c r="D1314" s="6">
        <v>20</v>
      </c>
      <c r="E1314" s="6">
        <v>56</v>
      </c>
      <c r="F1314" s="6">
        <v>106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7</v>
      </c>
      <c r="D1316" s="6"/>
      <c r="E1316" s="6">
        <v>5</v>
      </c>
      <c r="F1316" s="6">
        <v>2</v>
      </c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40</v>
      </c>
      <c r="D1317" s="5">
        <v>31</v>
      </c>
      <c r="E1317" s="5">
        <v>1</v>
      </c>
      <c r="F1317" s="5">
        <v>8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452</v>
      </c>
      <c r="D1318" s="6">
        <v>187</v>
      </c>
      <c r="E1318" s="6">
        <v>22</v>
      </c>
      <c r="F1318" s="6">
        <v>243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27</v>
      </c>
      <c r="D1326" s="6">
        <v>9</v>
      </c>
      <c r="E1326" s="6"/>
      <c r="F1326" s="6">
        <v>18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960</v>
      </c>
      <c r="D1327" s="5">
        <v>272</v>
      </c>
      <c r="E1327" s="5">
        <v>32</v>
      </c>
      <c r="F1327" s="5">
        <v>656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543</v>
      </c>
      <c r="D1328" s="3">
        <v>342</v>
      </c>
      <c r="E1328" s="3">
        <v>6</v>
      </c>
      <c r="F1328" s="3">
        <v>193</v>
      </c>
      <c r="G1328" s="3">
        <v>2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306</v>
      </c>
      <c r="D1334" s="3">
        <v>196</v>
      </c>
      <c r="E1334" s="3">
        <v>7</v>
      </c>
      <c r="F1334" s="3">
        <v>98</v>
      </c>
      <c r="G1334" s="3">
        <v>5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106</v>
      </c>
      <c r="D1345" s="4">
        <v>34</v>
      </c>
      <c r="E1345" s="4">
        <v>8</v>
      </c>
      <c r="F1345" s="4">
        <v>64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5</v>
      </c>
      <c r="D1353" s="4">
        <v>5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/>
      <c r="E1355" s="4"/>
      <c r="F1355" s="4"/>
      <c r="G1355" s="4">
        <v>1</v>
      </c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5</v>
      </c>
      <c r="D1358" s="3">
        <v>5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1377</v>
      </c>
      <c r="D1367" s="5">
        <v>796</v>
      </c>
      <c r="E1367" s="5">
        <v>65</v>
      </c>
      <c r="F1367" s="5">
        <v>516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30</v>
      </c>
      <c r="D1370" s="6">
        <v>24</v>
      </c>
      <c r="E1370" s="6">
        <v>1</v>
      </c>
      <c r="F1370" s="6">
        <v>5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19</v>
      </c>
      <c r="D1371" s="5">
        <v>19</v>
      </c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1070</v>
      </c>
      <c r="D1373" s="5">
        <v>635</v>
      </c>
      <c r="E1373" s="5">
        <v>67</v>
      </c>
      <c r="F1373" s="5">
        <v>368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485</v>
      </c>
      <c r="D1384" s="6">
        <v>33</v>
      </c>
      <c r="E1384" s="6">
        <v>53</v>
      </c>
      <c r="F1384" s="6">
        <v>399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1</v>
      </c>
      <c r="D1391" s="5"/>
      <c r="E1391" s="5"/>
      <c r="F1391" s="5">
        <v>1</v>
      </c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222</v>
      </c>
      <c r="D1392" s="6">
        <v>25</v>
      </c>
      <c r="E1392" s="6">
        <v>27</v>
      </c>
      <c r="F1392" s="6">
        <v>170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>
        <v>1</v>
      </c>
      <c r="D1394" s="6">
        <v>1</v>
      </c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21</v>
      </c>
      <c r="D1395" s="5">
        <v>13</v>
      </c>
      <c r="E1395" s="5">
        <v>2</v>
      </c>
      <c r="F1395" s="5">
        <v>6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115</v>
      </c>
      <c r="D1396" s="6">
        <v>78</v>
      </c>
      <c r="E1396" s="6">
        <v>2</v>
      </c>
      <c r="F1396" s="6">
        <v>35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7</v>
      </c>
      <c r="D1403" s="5"/>
      <c r="E1403" s="5">
        <v>1</v>
      </c>
      <c r="F1403" s="5">
        <v>6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4</v>
      </c>
      <c r="D1404" s="6">
        <v>1</v>
      </c>
      <c r="E1404" s="6"/>
      <c r="F1404" s="6">
        <v>3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83</v>
      </c>
      <c r="D1405" s="5">
        <v>14</v>
      </c>
      <c r="E1405" s="5">
        <v>7</v>
      </c>
      <c r="F1405" s="5">
        <v>62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172</v>
      </c>
      <c r="D1406" s="3">
        <v>51</v>
      </c>
      <c r="E1406" s="3">
        <v>16</v>
      </c>
      <c r="F1406" s="3">
        <v>105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>
        <v>1</v>
      </c>
      <c r="D1412" s="3"/>
      <c r="E1412" s="3">
        <v>1</v>
      </c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45</v>
      </c>
      <c r="D1423" s="4">
        <v>1</v>
      </c>
      <c r="E1423" s="4"/>
      <c r="F1423" s="4">
        <v>44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1</v>
      </c>
      <c r="D1431" s="4"/>
      <c r="E1431" s="4">
        <v>1</v>
      </c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11</v>
      </c>
      <c r="D1436" s="3">
        <v>11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3</v>
      </c>
      <c r="D1440" s="3">
        <v>1</v>
      </c>
      <c r="E1440" s="3"/>
      <c r="F1440" s="3">
        <v>2</v>
      </c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119</v>
      </c>
      <c r="D1445" s="5">
        <v>54</v>
      </c>
      <c r="E1445" s="5">
        <v>9</v>
      </c>
      <c r="F1445" s="5">
        <v>56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>
        <v>7</v>
      </c>
      <c r="D1446" s="6">
        <v>2</v>
      </c>
      <c r="E1446" s="6">
        <v>3</v>
      </c>
      <c r="F1446" s="6">
        <v>2</v>
      </c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14</v>
      </c>
      <c r="D1451" s="5">
        <v>6</v>
      </c>
      <c r="E1451" s="5">
        <v>4</v>
      </c>
      <c r="F1451" s="5">
        <v>4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77</v>
      </c>
      <c r="D1462" s="6">
        <v>7</v>
      </c>
      <c r="E1462" s="6">
        <v>23</v>
      </c>
      <c r="F1462" s="6">
        <v>47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4</v>
      </c>
      <c r="D1470" s="6"/>
      <c r="E1470" s="6">
        <v>4</v>
      </c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3</v>
      </c>
      <c r="D1472" s="6">
        <v>2</v>
      </c>
      <c r="E1472" s="6">
        <v>1</v>
      </c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>
        <v>1</v>
      </c>
      <c r="D1473" s="5"/>
      <c r="E1473" s="5"/>
      <c r="F1473" s="5">
        <v>1</v>
      </c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1</v>
      </c>
      <c r="D1484" s="3"/>
      <c r="E1484" s="3">
        <v>1</v>
      </c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>
        <v>1</v>
      </c>
      <c r="D1498" s="3"/>
      <c r="E1498" s="3"/>
      <c r="F1498" s="3">
        <v>1</v>
      </c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>
        <v>1</v>
      </c>
      <c r="D1501" s="4"/>
      <c r="E1501" s="4"/>
      <c r="F1501" s="4">
        <v>1</v>
      </c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30</v>
      </c>
      <c r="D1511" s="4">
        <v>2</v>
      </c>
      <c r="E1511" s="4">
        <v>4</v>
      </c>
      <c r="F1511" s="4">
        <v>24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4</v>
      </c>
      <c r="D1513" s="4">
        <v>3</v>
      </c>
      <c r="E1513" s="4">
        <v>1</v>
      </c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407</v>
      </c>
      <c r="D1519" s="4">
        <v>19</v>
      </c>
      <c r="E1519" s="4">
        <v>29</v>
      </c>
      <c r="F1519" s="4">
        <v>357</v>
      </c>
      <c r="G1519" s="4">
        <v>2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66</v>
      </c>
      <c r="D1521" s="4">
        <v>2</v>
      </c>
      <c r="E1521" s="4">
        <v>9</v>
      </c>
      <c r="F1521" s="4">
        <v>55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4</v>
      </c>
      <c r="D1523" s="5"/>
      <c r="E1523" s="5"/>
      <c r="F1523" s="5">
        <v>4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>
        <v>3</v>
      </c>
      <c r="D1537" s="5"/>
      <c r="E1537" s="5"/>
      <c r="F1537" s="5">
        <v>3</v>
      </c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16</v>
      </c>
      <c r="D1550" s="6"/>
      <c r="E1550" s="6"/>
      <c r="F1550" s="6">
        <v>16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2732</v>
      </c>
      <c r="D1558" s="6">
        <v>6</v>
      </c>
      <c r="E1558" s="6">
        <v>7</v>
      </c>
      <c r="F1558" s="6">
        <v>2719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124</v>
      </c>
      <c r="D1560" s="6"/>
      <c r="E1560" s="6"/>
      <c r="F1560" s="6">
        <v>111</v>
      </c>
      <c r="G1560" s="6">
        <v>13</v>
      </c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8</v>
      </c>
      <c r="D1590" s="3">
        <v>8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35</v>
      </c>
      <c r="D1597" s="4">
        <v>28</v>
      </c>
      <c r="E1597" s="4">
        <v>5</v>
      </c>
      <c r="F1597" s="4">
        <v>2</v>
      </c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16</v>
      </c>
      <c r="D1599" s="4">
        <v>12</v>
      </c>
      <c r="E1599" s="4">
        <v>2</v>
      </c>
      <c r="F1599" s="4">
        <v>2</v>
      </c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156</v>
      </c>
      <c r="D1636" s="6">
        <v>1</v>
      </c>
      <c r="E1636" s="6">
        <v>147</v>
      </c>
      <c r="F1636" s="6">
        <v>8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1</v>
      </c>
      <c r="D1638" s="6"/>
      <c r="E1638" s="6">
        <v>1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293</v>
      </c>
      <c r="D1679" s="5">
        <v>231</v>
      </c>
      <c r="E1679" s="5">
        <v>4</v>
      </c>
      <c r="F1679" s="5">
        <v>58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20</v>
      </c>
      <c r="D1685" s="5">
        <v>19</v>
      </c>
      <c r="E1685" s="5">
        <v>1</v>
      </c>
      <c r="F1685" s="5"/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33</v>
      </c>
      <c r="D1696" s="6">
        <v>23</v>
      </c>
      <c r="E1696" s="6">
        <v>2</v>
      </c>
      <c r="F1696" s="6">
        <v>8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6</v>
      </c>
      <c r="D1704" s="6">
        <v>5</v>
      </c>
      <c r="E1704" s="6"/>
      <c r="F1704" s="6">
        <v>1</v>
      </c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22</v>
      </c>
      <c r="D1707" s="5">
        <v>16</v>
      </c>
      <c r="E1707" s="5"/>
      <c r="F1707" s="5">
        <v>6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9</v>
      </c>
      <c r="D1709" s="5">
        <v>2</v>
      </c>
      <c r="E1709" s="5"/>
      <c r="F1709" s="5">
        <v>7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1777</v>
      </c>
      <c r="D1718" s="3">
        <v>756</v>
      </c>
      <c r="E1718" s="3">
        <v>69</v>
      </c>
      <c r="F1718" s="3">
        <v>952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9</v>
      </c>
      <c r="D1734" s="3"/>
      <c r="E1734" s="3"/>
      <c r="F1734" s="3">
        <v>9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192</v>
      </c>
      <c r="D1735" s="4">
        <v>32</v>
      </c>
      <c r="E1735" s="4">
        <v>28</v>
      </c>
      <c r="F1735" s="4">
        <v>132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3</v>
      </c>
      <c r="D1743" s="4"/>
      <c r="E1743" s="4"/>
      <c r="F1743" s="4">
        <v>3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/>
      <c r="D1745" s="4"/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47</v>
      </c>
      <c r="D1746" s="3">
        <v>43</v>
      </c>
      <c r="E1746" s="3"/>
      <c r="F1746" s="3">
        <v>4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>
        <v>11</v>
      </c>
      <c r="D1755" s="4"/>
      <c r="E1755" s="4"/>
      <c r="F1755" s="4">
        <v>11</v>
      </c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3658</v>
      </c>
      <c r="D1757" s="5">
        <v>881</v>
      </c>
      <c r="E1757" s="5">
        <v>166</v>
      </c>
      <c r="F1757" s="5">
        <v>2609</v>
      </c>
      <c r="G1757" s="5">
        <v>2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198</v>
      </c>
      <c r="D1763" s="5">
        <v>106</v>
      </c>
      <c r="E1763" s="5">
        <v>9</v>
      </c>
      <c r="F1763" s="5">
        <v>83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>
        <v>12</v>
      </c>
      <c r="D1771" s="5"/>
      <c r="E1771" s="5"/>
      <c r="F1771" s="5">
        <v>12</v>
      </c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125</v>
      </c>
      <c r="D1774" s="6">
        <v>33</v>
      </c>
      <c r="E1774" s="6">
        <v>34</v>
      </c>
      <c r="F1774" s="6">
        <v>58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8</v>
      </c>
      <c r="D1782" s="6"/>
      <c r="E1782" s="6"/>
      <c r="F1782" s="6">
        <v>8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16</v>
      </c>
      <c r="D1785" s="5">
        <v>9</v>
      </c>
      <c r="E1785" s="5">
        <v>3</v>
      </c>
      <c r="F1785" s="5">
        <v>4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/>
      <c r="D1786" s="6"/>
      <c r="E1786" s="6"/>
      <c r="F1786" s="6"/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99</v>
      </c>
      <c r="D1794" s="6">
        <v>5</v>
      </c>
      <c r="E1794" s="6">
        <v>1</v>
      </c>
      <c r="F1794" s="6">
        <v>93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1593</v>
      </c>
      <c r="D1796" s="3">
        <v>651</v>
      </c>
      <c r="E1796" s="3">
        <v>22</v>
      </c>
      <c r="F1796" s="3">
        <v>919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77</v>
      </c>
      <c r="D1813" s="4">
        <v>8</v>
      </c>
      <c r="E1813" s="4">
        <v>7</v>
      </c>
      <c r="F1813" s="4">
        <v>62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>
        <v>5</v>
      </c>
      <c r="D1823" s="4"/>
      <c r="E1823" s="4">
        <v>1</v>
      </c>
      <c r="F1823" s="4">
        <v>4</v>
      </c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39</v>
      </c>
      <c r="D1825" s="4">
        <v>30</v>
      </c>
      <c r="E1825" s="4">
        <v>1</v>
      </c>
      <c r="F1825" s="4">
        <v>8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37</v>
      </c>
      <c r="D1826" s="3">
        <v>22</v>
      </c>
      <c r="E1826" s="3"/>
      <c r="F1826" s="3">
        <v>15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1398</v>
      </c>
      <c r="D1835" s="5">
        <v>487</v>
      </c>
      <c r="E1835" s="5">
        <v>60</v>
      </c>
      <c r="F1835" s="5">
        <v>851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>
        <v>1</v>
      </c>
      <c r="D1849" s="5">
        <v>1</v>
      </c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253</v>
      </c>
      <c r="D1851" s="5">
        <v>10</v>
      </c>
      <c r="E1851" s="5">
        <v>46</v>
      </c>
      <c r="F1851" s="5">
        <v>197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>
        <v>1</v>
      </c>
      <c r="D1852" s="6"/>
      <c r="E1852" s="6"/>
      <c r="F1852" s="6">
        <v>1</v>
      </c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33</v>
      </c>
      <c r="D1853" s="5">
        <v>3</v>
      </c>
      <c r="E1853" s="5">
        <v>4</v>
      </c>
      <c r="F1853" s="5">
        <v>26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93</v>
      </c>
      <c r="D1854" s="6">
        <v>38</v>
      </c>
      <c r="E1854" s="6">
        <v>46</v>
      </c>
      <c r="F1854" s="6">
        <v>9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>
        <v>12</v>
      </c>
      <c r="D1862" s="6"/>
      <c r="E1862" s="6"/>
      <c r="F1862" s="6">
        <v>12</v>
      </c>
      <c r="G1862" s="6"/>
    </row>
    <row r="1863" spans="1:7" ht="30" customHeight="1" x14ac:dyDescent="0.25">
      <c r="A1863" s="21" t="s">
        <v>93</v>
      </c>
      <c r="B1863" s="13" t="s">
        <v>36</v>
      </c>
      <c r="C1863" s="5"/>
      <c r="D1863" s="5"/>
      <c r="E1863" s="5"/>
      <c r="F1863" s="5"/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7</v>
      </c>
      <c r="D1873" s="5">
        <v>6</v>
      </c>
      <c r="E1873" s="5">
        <v>1</v>
      </c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2715</v>
      </c>
      <c r="D1874" s="3">
        <v>1625</v>
      </c>
      <c r="E1874" s="3">
        <v>109</v>
      </c>
      <c r="F1874" s="3">
        <v>981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101</v>
      </c>
      <c r="D1880" s="3">
        <v>20</v>
      </c>
      <c r="E1880" s="3">
        <v>18</v>
      </c>
      <c r="F1880" s="3">
        <v>63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13</v>
      </c>
      <c r="D1890" s="3"/>
      <c r="E1890" s="3"/>
      <c r="F1890" s="3">
        <v>13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786</v>
      </c>
      <c r="D1891" s="4">
        <v>148</v>
      </c>
      <c r="E1891" s="4">
        <v>46</v>
      </c>
      <c r="F1891" s="4">
        <v>592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>
        <v>2</v>
      </c>
      <c r="D1892" s="3"/>
      <c r="E1892" s="3"/>
      <c r="F1892" s="3">
        <v>2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/>
      <c r="D1893" s="4"/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26</v>
      </c>
      <c r="D1901" s="4">
        <v>17</v>
      </c>
      <c r="E1901" s="4"/>
      <c r="F1901" s="4">
        <v>9</v>
      </c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27</v>
      </c>
      <c r="D1902" s="3">
        <v>15</v>
      </c>
      <c r="E1902" s="3">
        <v>6</v>
      </c>
      <c r="F1902" s="3">
        <v>6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60</v>
      </c>
      <c r="D1904" s="3">
        <v>50</v>
      </c>
      <c r="E1904" s="3">
        <v>2</v>
      </c>
      <c r="F1904" s="3">
        <v>8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203</v>
      </c>
      <c r="D1911" s="4">
        <v>59</v>
      </c>
      <c r="E1911" s="4">
        <v>7</v>
      </c>
      <c r="F1911" s="4">
        <v>137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664</v>
      </c>
      <c r="D1913" s="5">
        <v>339</v>
      </c>
      <c r="E1913" s="5">
        <v>19</v>
      </c>
      <c r="F1913" s="5">
        <v>306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11</v>
      </c>
      <c r="D1919" s="5">
        <v>4</v>
      </c>
      <c r="E1919" s="5"/>
      <c r="F1919" s="5">
        <v>7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3</v>
      </c>
      <c r="D1930" s="6">
        <v>1</v>
      </c>
      <c r="E1930" s="6">
        <v>1</v>
      </c>
      <c r="F1930" s="6">
        <v>1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>
        <v>5</v>
      </c>
      <c r="D1941" s="5">
        <v>4</v>
      </c>
      <c r="E1941" s="5">
        <v>1</v>
      </c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>
        <v>83</v>
      </c>
      <c r="D1943" s="5">
        <v>3</v>
      </c>
      <c r="E1943" s="5"/>
      <c r="F1943" s="5">
        <v>80</v>
      </c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38</v>
      </c>
      <c r="D1950" s="6">
        <v>34</v>
      </c>
      <c r="E1950" s="6">
        <v>3</v>
      </c>
      <c r="F1950" s="6">
        <v>1</v>
      </c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678</v>
      </c>
      <c r="D1952" s="3">
        <v>328</v>
      </c>
      <c r="E1952" s="3">
        <v>103</v>
      </c>
      <c r="F1952" s="3">
        <v>247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150</v>
      </c>
      <c r="D1958" s="3">
        <v>58</v>
      </c>
      <c r="E1958" s="3">
        <v>41</v>
      </c>
      <c r="F1958" s="3">
        <v>51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205</v>
      </c>
      <c r="D1969" s="4">
        <v>24</v>
      </c>
      <c r="E1969" s="4">
        <v>106</v>
      </c>
      <c r="F1969" s="4">
        <v>75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5</v>
      </c>
      <c r="D1977" s="4">
        <v>1</v>
      </c>
      <c r="E1977" s="4">
        <v>2</v>
      </c>
      <c r="F1977" s="4">
        <v>2</v>
      </c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14</v>
      </c>
      <c r="D1980" s="3">
        <v>6</v>
      </c>
      <c r="E1980" s="3">
        <v>5</v>
      </c>
      <c r="F1980" s="3">
        <v>3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1</v>
      </c>
      <c r="D1981" s="4"/>
      <c r="E1981" s="4">
        <v>1</v>
      </c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102</v>
      </c>
      <c r="D1982" s="3">
        <v>47</v>
      </c>
      <c r="E1982" s="3">
        <v>10</v>
      </c>
      <c r="F1982" s="3">
        <v>45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205</v>
      </c>
      <c r="D1989" s="4">
        <v>37</v>
      </c>
      <c r="E1989" s="4">
        <v>92</v>
      </c>
      <c r="F1989" s="4">
        <v>76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136</v>
      </c>
      <c r="D1991" s="5">
        <v>97</v>
      </c>
      <c r="E1991" s="5">
        <v>1</v>
      </c>
      <c r="F1991" s="5">
        <v>38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34</v>
      </c>
      <c r="D2008" s="6">
        <v>5</v>
      </c>
      <c r="E2008" s="6">
        <v>13</v>
      </c>
      <c r="F2008" s="6">
        <v>16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8</v>
      </c>
      <c r="D2019" s="5">
        <v>7</v>
      </c>
      <c r="E2019" s="5"/>
      <c r="F2019" s="5">
        <v>1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161</v>
      </c>
      <c r="D2028" s="6">
        <v>25</v>
      </c>
      <c r="E2028" s="6">
        <v>5</v>
      </c>
      <c r="F2028" s="6">
        <v>131</v>
      </c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126</v>
      </c>
      <c r="D2030" s="3">
        <v>64</v>
      </c>
      <c r="E2030" s="3">
        <v>6</v>
      </c>
      <c r="F2030" s="3">
        <v>56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23</v>
      </c>
      <c r="D2036" s="3">
        <v>15</v>
      </c>
      <c r="E2036" s="3"/>
      <c r="F2036" s="3">
        <v>8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17</v>
      </c>
      <c r="D2047" s="4">
        <v>2</v>
      </c>
      <c r="E2047" s="4">
        <v>1</v>
      </c>
      <c r="F2047" s="4">
        <v>14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13</v>
      </c>
      <c r="D2055" s="4">
        <v>3</v>
      </c>
      <c r="E2055" s="4">
        <v>4</v>
      </c>
      <c r="F2055" s="4">
        <v>6</v>
      </c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31</v>
      </c>
      <c r="D2057" s="4">
        <v>23</v>
      </c>
      <c r="E2057" s="4"/>
      <c r="F2057" s="4">
        <v>8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80</v>
      </c>
      <c r="D2058" s="3">
        <v>48</v>
      </c>
      <c r="E2058" s="3">
        <v>2</v>
      </c>
      <c r="F2058" s="3">
        <v>30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563</v>
      </c>
      <c r="D2069" s="5">
        <v>175</v>
      </c>
      <c r="E2069" s="5">
        <v>7</v>
      </c>
      <c r="F2069" s="5">
        <v>381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1</v>
      </c>
      <c r="D2075" s="5">
        <v>1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19</v>
      </c>
      <c r="D2086" s="6"/>
      <c r="E2086" s="6">
        <v>2</v>
      </c>
      <c r="F2086" s="6">
        <v>17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/>
      <c r="D2094" s="6"/>
      <c r="E2094" s="6"/>
      <c r="F2094" s="6"/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9</v>
      </c>
      <c r="D2097" s="5">
        <v>6</v>
      </c>
      <c r="E2097" s="5">
        <v>3</v>
      </c>
      <c r="F2097" s="5"/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11</v>
      </c>
      <c r="D2099" s="5">
        <v>11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141</v>
      </c>
      <c r="D2106" s="6">
        <v>17</v>
      </c>
      <c r="E2106" s="6">
        <v>6</v>
      </c>
      <c r="F2106" s="6">
        <v>118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941</v>
      </c>
      <c r="D2108" s="7">
        <f t="shared" ref="D2108:G2108" si="0">SUM(D392,D431,D470,D509)</f>
        <v>590</v>
      </c>
      <c r="E2108" s="7">
        <f t="shared" si="0"/>
        <v>17</v>
      </c>
      <c r="F2108" s="7">
        <f t="shared" si="0"/>
        <v>334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2</v>
      </c>
      <c r="D2114" s="7">
        <f t="shared" si="1"/>
        <v>0</v>
      </c>
      <c r="E2114" s="7">
        <f t="shared" si="1"/>
        <v>0</v>
      </c>
      <c r="F2114" s="7">
        <f t="shared" si="1"/>
        <v>2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238</v>
      </c>
      <c r="D2125" s="8">
        <f t="shared" si="2"/>
        <v>64</v>
      </c>
      <c r="E2125" s="8">
        <f t="shared" si="2"/>
        <v>15</v>
      </c>
      <c r="F2125" s="8">
        <f t="shared" si="2"/>
        <v>159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1</v>
      </c>
      <c r="D2133" s="8">
        <f t="shared" si="2"/>
        <v>0</v>
      </c>
      <c r="E2133" s="8">
        <f t="shared" si="2"/>
        <v>0</v>
      </c>
      <c r="F2133" s="8">
        <f t="shared" si="2"/>
        <v>1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18</v>
      </c>
      <c r="D2136" s="7">
        <f t="shared" si="2"/>
        <v>18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26</v>
      </c>
      <c r="D2137" s="8">
        <f t="shared" si="2"/>
        <v>19</v>
      </c>
      <c r="E2137" s="8">
        <f t="shared" si="2"/>
        <v>1</v>
      </c>
      <c r="F2137" s="8">
        <f t="shared" si="2"/>
        <v>6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81</v>
      </c>
      <c r="D2138" s="7">
        <f t="shared" si="2"/>
        <v>45</v>
      </c>
      <c r="E2138" s="7">
        <f t="shared" si="2"/>
        <v>4</v>
      </c>
      <c r="F2138" s="7">
        <f t="shared" si="2"/>
        <v>32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23</v>
      </c>
      <c r="D2145" s="8">
        <f t="shared" si="3"/>
        <v>3</v>
      </c>
      <c r="E2145" s="8">
        <f t="shared" si="3"/>
        <v>3</v>
      </c>
      <c r="F2145" s="8">
        <f t="shared" si="3"/>
        <v>17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5</v>
      </c>
      <c r="D2147" s="9">
        <f t="shared" ref="D2147:G2147" si="4">SUM(D1484,D1523,D1562,D1601,D1640)</f>
        <v>0</v>
      </c>
      <c r="E2147" s="9">
        <f t="shared" si="4"/>
        <v>1</v>
      </c>
      <c r="F2147" s="9">
        <f t="shared" si="4"/>
        <v>4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4</v>
      </c>
      <c r="D2161" s="9">
        <f t="shared" si="5"/>
        <v>0</v>
      </c>
      <c r="E2161" s="9">
        <f t="shared" si="5"/>
        <v>0</v>
      </c>
      <c r="F2161" s="9">
        <f t="shared" si="5"/>
        <v>4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1</v>
      </c>
      <c r="D2164" s="10">
        <f t="shared" si="6"/>
        <v>0</v>
      </c>
      <c r="E2164" s="10">
        <f t="shared" si="6"/>
        <v>0</v>
      </c>
      <c r="F2164" s="10">
        <f t="shared" si="6"/>
        <v>1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46</v>
      </c>
      <c r="D2174" s="10">
        <f t="shared" si="6"/>
        <v>2</v>
      </c>
      <c r="E2174" s="10">
        <f t="shared" si="6"/>
        <v>4</v>
      </c>
      <c r="F2174" s="10">
        <f t="shared" si="6"/>
        <v>40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8</v>
      </c>
      <c r="D2175" s="9">
        <f t="shared" si="6"/>
        <v>8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4</v>
      </c>
      <c r="D2176" s="10">
        <f t="shared" si="6"/>
        <v>3</v>
      </c>
      <c r="E2176" s="10">
        <f t="shared" si="6"/>
        <v>1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3330</v>
      </c>
      <c r="D2182" s="10">
        <f t="shared" si="7"/>
        <v>54</v>
      </c>
      <c r="E2182" s="10">
        <f t="shared" si="7"/>
        <v>188</v>
      </c>
      <c r="F2182" s="10">
        <f t="shared" si="7"/>
        <v>3086</v>
      </c>
      <c r="G2182" s="10">
        <f t="shared" si="7"/>
        <v>2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207</v>
      </c>
      <c r="D2184" s="10">
        <f t="shared" si="7"/>
        <v>14</v>
      </c>
      <c r="E2184" s="10">
        <f t="shared" si="7"/>
        <v>12</v>
      </c>
      <c r="F2184" s="10">
        <f t="shared" si="7"/>
        <v>168</v>
      </c>
      <c r="G2184" s="10">
        <f t="shared" si="7"/>
        <v>13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D5EB63A8-1423-461C-ACBE-C60CD7C79B8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4162</v>
      </c>
      <c r="D2" s="3">
        <v>2014</v>
      </c>
      <c r="E2" s="3">
        <v>168</v>
      </c>
      <c r="F2" s="3">
        <v>1980</v>
      </c>
      <c r="G2" s="3"/>
    </row>
    <row r="3" spans="1:7" ht="30" customHeight="1" x14ac:dyDescent="0.25">
      <c r="A3" s="20" t="s">
        <v>7</v>
      </c>
      <c r="B3" s="12" t="s">
        <v>9</v>
      </c>
      <c r="C3" s="4">
        <v>72</v>
      </c>
      <c r="D3" s="4">
        <v>46</v>
      </c>
      <c r="E3" s="4">
        <v>13</v>
      </c>
      <c r="F3" s="4">
        <v>13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67</v>
      </c>
      <c r="D5" s="4">
        <v>67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443</v>
      </c>
      <c r="D8" s="3">
        <v>258</v>
      </c>
      <c r="E8" s="3">
        <v>14</v>
      </c>
      <c r="F8" s="3">
        <v>171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10</v>
      </c>
      <c r="D18" s="3"/>
      <c r="E18" s="3"/>
      <c r="F18" s="3">
        <v>10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622</v>
      </c>
      <c r="D19" s="4">
        <v>74</v>
      </c>
      <c r="E19" s="4">
        <v>83</v>
      </c>
      <c r="F19" s="4">
        <v>465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9</v>
      </c>
      <c r="D21" s="4">
        <v>4</v>
      </c>
      <c r="E21" s="4">
        <v>5</v>
      </c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</v>
      </c>
      <c r="D27" s="4">
        <v>1</v>
      </c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76</v>
      </c>
      <c r="D30" s="3">
        <v>54</v>
      </c>
      <c r="E30" s="3">
        <v>8</v>
      </c>
      <c r="F30" s="3">
        <v>14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22</v>
      </c>
      <c r="D31" s="4">
        <v>7</v>
      </c>
      <c r="E31" s="4"/>
      <c r="F31" s="4">
        <v>15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24</v>
      </c>
      <c r="D32" s="3">
        <v>22</v>
      </c>
      <c r="E32" s="3"/>
      <c r="F32" s="3">
        <v>2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87</v>
      </c>
      <c r="D39" s="4">
        <v>11</v>
      </c>
      <c r="E39" s="4">
        <v>13</v>
      </c>
      <c r="F39" s="4">
        <v>63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1612</v>
      </c>
      <c r="D41" s="5">
        <v>667</v>
      </c>
      <c r="E41" s="5">
        <v>26</v>
      </c>
      <c r="F41" s="5">
        <v>919</v>
      </c>
      <c r="G41" s="5"/>
    </row>
    <row r="42" spans="1:7" ht="30" customHeight="1" x14ac:dyDescent="0.25">
      <c r="A42" s="22" t="s">
        <v>47</v>
      </c>
      <c r="B42" s="14" t="s">
        <v>9</v>
      </c>
      <c r="C42" s="6">
        <v>6</v>
      </c>
      <c r="D42" s="6">
        <v>5</v>
      </c>
      <c r="E42" s="6">
        <v>1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4</v>
      </c>
      <c r="D44" s="6">
        <v>3</v>
      </c>
      <c r="E44" s="6"/>
      <c r="F44" s="6">
        <v>1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36</v>
      </c>
      <c r="D46" s="6">
        <v>13</v>
      </c>
      <c r="E46" s="6"/>
      <c r="F46" s="6">
        <v>23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738</v>
      </c>
      <c r="D47" s="5">
        <v>328</v>
      </c>
      <c r="E47" s="5">
        <v>11</v>
      </c>
      <c r="F47" s="5">
        <v>398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201</v>
      </c>
      <c r="D58" s="6">
        <v>77</v>
      </c>
      <c r="E58" s="6">
        <v>18</v>
      </c>
      <c r="F58" s="6">
        <v>106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85</v>
      </c>
      <c r="D66" s="6">
        <v>40</v>
      </c>
      <c r="E66" s="6">
        <v>1</v>
      </c>
      <c r="F66" s="6">
        <v>44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100</v>
      </c>
      <c r="D69" s="5">
        <v>17</v>
      </c>
      <c r="E69" s="5"/>
      <c r="F69" s="5">
        <v>83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120</v>
      </c>
      <c r="D71" s="5">
        <v>101</v>
      </c>
      <c r="E71" s="5">
        <v>8</v>
      </c>
      <c r="F71" s="5">
        <v>11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>
        <v>22</v>
      </c>
      <c r="D78" s="6">
        <v>16</v>
      </c>
      <c r="E78" s="6">
        <v>2</v>
      </c>
      <c r="F78" s="6">
        <v>4</v>
      </c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6260</v>
      </c>
      <c r="D80" s="3">
        <v>2678</v>
      </c>
      <c r="E80" s="3">
        <v>383</v>
      </c>
      <c r="F80" s="3">
        <v>3195</v>
      </c>
      <c r="G80" s="3">
        <v>4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14</v>
      </c>
      <c r="D84" s="3">
        <v>3</v>
      </c>
      <c r="E84" s="3"/>
      <c r="F84" s="3">
        <v>11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158</v>
      </c>
      <c r="D86" s="3">
        <v>69</v>
      </c>
      <c r="E86" s="3">
        <v>2</v>
      </c>
      <c r="F86" s="3">
        <v>87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16</v>
      </c>
      <c r="D96" s="3"/>
      <c r="E96" s="3"/>
      <c r="F96" s="3">
        <v>16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1219</v>
      </c>
      <c r="D97" s="4">
        <v>195</v>
      </c>
      <c r="E97" s="4">
        <v>369</v>
      </c>
      <c r="F97" s="4">
        <v>655</v>
      </c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11</v>
      </c>
      <c r="D99" s="4"/>
      <c r="E99" s="4">
        <v>11</v>
      </c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1</v>
      </c>
      <c r="D105" s="4"/>
      <c r="E105" s="4"/>
      <c r="F105" s="4">
        <v>1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40</v>
      </c>
      <c r="D108" s="3">
        <v>27</v>
      </c>
      <c r="E108" s="3">
        <v>4</v>
      </c>
      <c r="F108" s="3">
        <v>9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109</v>
      </c>
      <c r="D109" s="4">
        <v>33</v>
      </c>
      <c r="E109" s="4">
        <v>3</v>
      </c>
      <c r="F109" s="4">
        <v>73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9</v>
      </c>
      <c r="D110" s="3"/>
      <c r="E110" s="3"/>
      <c r="F110" s="3">
        <v>9</v>
      </c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55</v>
      </c>
      <c r="D117" s="4">
        <v>5</v>
      </c>
      <c r="E117" s="4"/>
      <c r="F117" s="4">
        <v>50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100</v>
      </c>
      <c r="D119" s="5">
        <v>62</v>
      </c>
      <c r="E119" s="5">
        <v>4</v>
      </c>
      <c r="F119" s="5">
        <v>34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12</v>
      </c>
      <c r="D136" s="6">
        <v>2</v>
      </c>
      <c r="E136" s="6"/>
      <c r="F136" s="6">
        <v>10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15</v>
      </c>
      <c r="D156" s="6">
        <v>3</v>
      </c>
      <c r="E156" s="6"/>
      <c r="F156" s="6">
        <v>12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3736</v>
      </c>
      <c r="D158" s="3">
        <v>1693</v>
      </c>
      <c r="E158" s="3">
        <v>116</v>
      </c>
      <c r="F158" s="3">
        <v>1927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63</v>
      </c>
      <c r="D161" s="4">
        <v>62</v>
      </c>
      <c r="E161" s="4"/>
      <c r="F161" s="4">
        <v>1</v>
      </c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74</v>
      </c>
      <c r="D164" s="3">
        <v>20</v>
      </c>
      <c r="E164" s="3">
        <v>5</v>
      </c>
      <c r="F164" s="3">
        <v>49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592</v>
      </c>
      <c r="D175" s="4">
        <v>126</v>
      </c>
      <c r="E175" s="4">
        <v>100</v>
      </c>
      <c r="F175" s="4">
        <v>366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80</v>
      </c>
      <c r="D186" s="3">
        <v>70</v>
      </c>
      <c r="E186" s="3">
        <v>5</v>
      </c>
      <c r="F186" s="3">
        <v>5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110</v>
      </c>
      <c r="D187" s="4">
        <v>19</v>
      </c>
      <c r="E187" s="4">
        <v>50</v>
      </c>
      <c r="F187" s="4">
        <v>41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413</v>
      </c>
      <c r="D188" s="3">
        <v>125</v>
      </c>
      <c r="E188" s="3">
        <v>54</v>
      </c>
      <c r="F188" s="3">
        <v>234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1</v>
      </c>
      <c r="D195" s="4">
        <v>1</v>
      </c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421</v>
      </c>
      <c r="D197" s="5">
        <v>250</v>
      </c>
      <c r="E197" s="5">
        <v>6</v>
      </c>
      <c r="F197" s="5">
        <v>165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28</v>
      </c>
      <c r="D203" s="5">
        <v>5</v>
      </c>
      <c r="E203" s="5">
        <v>4</v>
      </c>
      <c r="F203" s="5">
        <v>19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67</v>
      </c>
      <c r="D214" s="6">
        <v>5</v>
      </c>
      <c r="E214" s="6">
        <v>3</v>
      </c>
      <c r="F214" s="6">
        <v>59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410</v>
      </c>
      <c r="D236" s="3">
        <v>275</v>
      </c>
      <c r="E236" s="3">
        <v>23</v>
      </c>
      <c r="F236" s="3">
        <v>112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160</v>
      </c>
      <c r="D242" s="3">
        <v>121</v>
      </c>
      <c r="E242" s="3">
        <v>14</v>
      </c>
      <c r="F242" s="3">
        <v>25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32</v>
      </c>
      <c r="D253" s="4">
        <v>3</v>
      </c>
      <c r="E253" s="4">
        <v>9</v>
      </c>
      <c r="F253" s="4">
        <v>20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10</v>
      </c>
      <c r="D264" s="3">
        <v>8</v>
      </c>
      <c r="E264" s="3"/>
      <c r="F264" s="3">
        <v>2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7</v>
      </c>
      <c r="D270" s="3">
        <v>7</v>
      </c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193</v>
      </c>
      <c r="D275" s="5">
        <v>131</v>
      </c>
      <c r="E275" s="5">
        <v>4</v>
      </c>
      <c r="F275" s="5">
        <v>58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14</v>
      </c>
      <c r="D303" s="5">
        <v>10</v>
      </c>
      <c r="E303" s="5">
        <v>1</v>
      </c>
      <c r="F303" s="5">
        <v>3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26</v>
      </c>
      <c r="D314" s="3">
        <v>7</v>
      </c>
      <c r="E314" s="3">
        <v>5</v>
      </c>
      <c r="F314" s="3">
        <v>14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76</v>
      </c>
      <c r="D331" s="4"/>
      <c r="E331" s="4"/>
      <c r="F331" s="4">
        <v>76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32</v>
      </c>
      <c r="D392" s="3">
        <v>25</v>
      </c>
      <c r="E392" s="3"/>
      <c r="F392" s="3">
        <v>7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24</v>
      </c>
      <c r="D409" s="4">
        <v>9</v>
      </c>
      <c r="E409" s="4">
        <v>5</v>
      </c>
      <c r="F409" s="4">
        <v>10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14</v>
      </c>
      <c r="D420" s="3">
        <v>14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24</v>
      </c>
      <c r="D421" s="4">
        <v>19</v>
      </c>
      <c r="E421" s="4">
        <v>1</v>
      </c>
      <c r="F421" s="4">
        <v>4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1</v>
      </c>
      <c r="D422" s="3">
        <v>1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190</v>
      </c>
      <c r="D431" s="5">
        <v>123</v>
      </c>
      <c r="E431" s="5"/>
      <c r="F431" s="5">
        <v>67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7</v>
      </c>
      <c r="D437" s="5">
        <v>2</v>
      </c>
      <c r="E437" s="5"/>
      <c r="F437" s="5">
        <v>5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13</v>
      </c>
      <c r="D448" s="6">
        <v>6</v>
      </c>
      <c r="E448" s="6"/>
      <c r="F448" s="6">
        <v>7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359</v>
      </c>
      <c r="D470" s="3">
        <v>251</v>
      </c>
      <c r="E470" s="3">
        <v>5</v>
      </c>
      <c r="F470" s="3">
        <v>103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123</v>
      </c>
      <c r="D487" s="4">
        <v>10</v>
      </c>
      <c r="E487" s="4">
        <v>1</v>
      </c>
      <c r="F487" s="4">
        <v>112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>
        <v>1</v>
      </c>
      <c r="D499" s="4">
        <v>1</v>
      </c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58</v>
      </c>
      <c r="D500" s="3">
        <v>20</v>
      </c>
      <c r="E500" s="3">
        <v>1</v>
      </c>
      <c r="F500" s="3">
        <v>37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60</v>
      </c>
      <c r="D507" s="4">
        <v>4</v>
      </c>
      <c r="E507" s="4">
        <v>4</v>
      </c>
      <c r="F507" s="4">
        <v>52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191</v>
      </c>
      <c r="D509" s="5">
        <v>117</v>
      </c>
      <c r="E509" s="5">
        <v>2</v>
      </c>
      <c r="F509" s="5">
        <v>72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59</v>
      </c>
      <c r="D526" s="6">
        <v>8</v>
      </c>
      <c r="E526" s="6">
        <v>4</v>
      </c>
      <c r="F526" s="6">
        <v>47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19</v>
      </c>
      <c r="D539" s="5">
        <v>17</v>
      </c>
      <c r="E539" s="5">
        <v>2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134</v>
      </c>
      <c r="D548" s="3">
        <v>70</v>
      </c>
      <c r="E548" s="3">
        <v>18</v>
      </c>
      <c r="F548" s="3">
        <v>46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35</v>
      </c>
      <c r="D554" s="3">
        <v>33</v>
      </c>
      <c r="E554" s="3"/>
      <c r="F554" s="3">
        <v>2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>
        <v>1</v>
      </c>
      <c r="D562" s="3"/>
      <c r="E562" s="3"/>
      <c r="F562" s="3">
        <v>1</v>
      </c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48</v>
      </c>
      <c r="D565" s="4">
        <v>9</v>
      </c>
      <c r="E565" s="4">
        <v>4</v>
      </c>
      <c r="F565" s="4">
        <v>35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36</v>
      </c>
      <c r="D576" s="3">
        <v>21</v>
      </c>
      <c r="E576" s="3">
        <v>5</v>
      </c>
      <c r="F576" s="3">
        <v>10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1101</v>
      </c>
      <c r="D587" s="5">
        <v>367</v>
      </c>
      <c r="E587" s="5">
        <v>144</v>
      </c>
      <c r="F587" s="5">
        <v>590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124</v>
      </c>
      <c r="D591" s="5">
        <v>105</v>
      </c>
      <c r="E591" s="5">
        <v>8</v>
      </c>
      <c r="F591" s="5">
        <v>11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4</v>
      </c>
      <c r="D593" s="5">
        <v>4</v>
      </c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97</v>
      </c>
      <c r="D604" s="6">
        <v>10</v>
      </c>
      <c r="E604" s="6">
        <v>33</v>
      </c>
      <c r="F604" s="6">
        <v>54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23</v>
      </c>
      <c r="D614" s="6">
        <v>22</v>
      </c>
      <c r="E614" s="6"/>
      <c r="F614" s="6">
        <v>1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8</v>
      </c>
      <c r="D615" s="5">
        <v>5</v>
      </c>
      <c r="E615" s="5">
        <v>3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589</v>
      </c>
      <c r="D625" s="5">
        <v>214</v>
      </c>
      <c r="E625" s="5">
        <v>112</v>
      </c>
      <c r="F625" s="5">
        <v>263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114</v>
      </c>
      <c r="D626" s="3">
        <v>33</v>
      </c>
      <c r="E626" s="3">
        <v>5</v>
      </c>
      <c r="F626" s="3">
        <v>76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4</v>
      </c>
      <c r="D632" s="3">
        <v>2</v>
      </c>
      <c r="E632" s="3"/>
      <c r="F632" s="3">
        <v>2</v>
      </c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3</v>
      </c>
      <c r="D643" s="4">
        <v>2</v>
      </c>
      <c r="E643" s="4">
        <v>1</v>
      </c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2</v>
      </c>
      <c r="D651" s="4"/>
      <c r="E651" s="4">
        <v>1</v>
      </c>
      <c r="F651" s="4">
        <v>1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19</v>
      </c>
      <c r="D663" s="4">
        <v>5</v>
      </c>
      <c r="E663" s="4"/>
      <c r="F663" s="4">
        <v>14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1337</v>
      </c>
      <c r="D665" s="5">
        <v>660</v>
      </c>
      <c r="E665" s="5">
        <v>43</v>
      </c>
      <c r="F665" s="5">
        <v>634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365</v>
      </c>
      <c r="D671" s="5">
        <v>215</v>
      </c>
      <c r="E671" s="5">
        <v>10</v>
      </c>
      <c r="F671" s="5">
        <v>140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>
        <v>2</v>
      </c>
      <c r="D679" s="5">
        <v>1</v>
      </c>
      <c r="E679" s="5">
        <v>1</v>
      </c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111</v>
      </c>
      <c r="D682" s="6">
        <v>11</v>
      </c>
      <c r="E682" s="6">
        <v>14</v>
      </c>
      <c r="F682" s="6">
        <v>86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2</v>
      </c>
      <c r="D690" s="6"/>
      <c r="E690" s="6"/>
      <c r="F690" s="6">
        <v>2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21</v>
      </c>
      <c r="D692" s="6">
        <v>20</v>
      </c>
      <c r="E692" s="6"/>
      <c r="F692" s="6">
        <v>1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31</v>
      </c>
      <c r="D693" s="5">
        <v>27</v>
      </c>
      <c r="E693" s="5">
        <v>1</v>
      </c>
      <c r="F693" s="5">
        <v>3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72</v>
      </c>
      <c r="D702" s="6">
        <v>11</v>
      </c>
      <c r="E702" s="6">
        <v>10</v>
      </c>
      <c r="F702" s="6">
        <v>51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37</v>
      </c>
      <c r="D704" s="3">
        <v>36</v>
      </c>
      <c r="E704" s="3"/>
      <c r="F704" s="3">
        <v>1</v>
      </c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>
        <v>2</v>
      </c>
      <c r="D713" s="4">
        <v>2</v>
      </c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1</v>
      </c>
      <c r="D714" s="3">
        <v>1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2</v>
      </c>
      <c r="D715" s="4">
        <v>2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9</v>
      </c>
      <c r="D716" s="3">
        <v>9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15</v>
      </c>
      <c r="D717" s="4">
        <v>11</v>
      </c>
      <c r="E717" s="4"/>
      <c r="F717" s="4">
        <v>4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1635</v>
      </c>
      <c r="D743" s="5">
        <v>1007</v>
      </c>
      <c r="E743" s="5">
        <v>43</v>
      </c>
      <c r="F743" s="5">
        <v>585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1</v>
      </c>
      <c r="D757" s="5">
        <v>1</v>
      </c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112</v>
      </c>
      <c r="D760" s="6">
        <v>26</v>
      </c>
      <c r="E760" s="6">
        <v>7</v>
      </c>
      <c r="F760" s="6">
        <v>79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21</v>
      </c>
      <c r="D771" s="5">
        <v>14</v>
      </c>
      <c r="E771" s="5">
        <v>4</v>
      </c>
      <c r="F771" s="5">
        <v>3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85</v>
      </c>
      <c r="D773" s="5">
        <v>50</v>
      </c>
      <c r="E773" s="5">
        <v>3</v>
      </c>
      <c r="F773" s="5">
        <v>32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148</v>
      </c>
      <c r="D780" s="6">
        <v>26</v>
      </c>
      <c r="E780" s="6">
        <v>2</v>
      </c>
      <c r="F780" s="6">
        <v>120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143</v>
      </c>
      <c r="D782" s="3">
        <v>118</v>
      </c>
      <c r="E782" s="3">
        <v>9</v>
      </c>
      <c r="F782" s="3">
        <v>16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>
        <v>2</v>
      </c>
      <c r="D786" s="3">
        <v>2</v>
      </c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2</v>
      </c>
      <c r="D788" s="3"/>
      <c r="E788" s="3"/>
      <c r="F788" s="3">
        <v>2</v>
      </c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30</v>
      </c>
      <c r="D799" s="4">
        <v>6</v>
      </c>
      <c r="E799" s="4">
        <v>2</v>
      </c>
      <c r="F799" s="4">
        <v>22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>
        <v>1</v>
      </c>
      <c r="D807" s="4">
        <v>1</v>
      </c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39</v>
      </c>
      <c r="D810" s="3">
        <v>21</v>
      </c>
      <c r="E810" s="3">
        <v>1</v>
      </c>
      <c r="F810" s="3">
        <v>17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1748</v>
      </c>
      <c r="D821" s="5">
        <v>831</v>
      </c>
      <c r="E821" s="5">
        <v>131</v>
      </c>
      <c r="F821" s="5">
        <v>786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60</v>
      </c>
      <c r="D824" s="6">
        <v>60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2</v>
      </c>
      <c r="D827" s="5">
        <v>2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36</v>
      </c>
      <c r="D837" s="5">
        <v>3</v>
      </c>
      <c r="E837" s="5">
        <v>3</v>
      </c>
      <c r="F837" s="5">
        <v>30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313</v>
      </c>
      <c r="D838" s="6">
        <v>41</v>
      </c>
      <c r="E838" s="6">
        <v>23</v>
      </c>
      <c r="F838" s="6">
        <v>249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9</v>
      </c>
      <c r="D839" s="5">
        <v>3</v>
      </c>
      <c r="E839" s="5"/>
      <c r="F839" s="5">
        <v>6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2</v>
      </c>
      <c r="D840" s="6">
        <v>2</v>
      </c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>
        <v>1</v>
      </c>
      <c r="D846" s="6"/>
      <c r="E846" s="6"/>
      <c r="F846" s="6">
        <v>1</v>
      </c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</v>
      </c>
      <c r="D848" s="6">
        <v>1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8</v>
      </c>
      <c r="D849" s="5">
        <v>8</v>
      </c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>
        <v>44</v>
      </c>
      <c r="D850" s="6">
        <v>15</v>
      </c>
      <c r="E850" s="6"/>
      <c r="F850" s="6">
        <v>29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15</v>
      </c>
      <c r="D851" s="5">
        <v>7</v>
      </c>
      <c r="E851" s="5">
        <v>7</v>
      </c>
      <c r="F851" s="5">
        <v>1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7716</v>
      </c>
      <c r="D860" s="3">
        <v>3800</v>
      </c>
      <c r="E860" s="3">
        <v>485</v>
      </c>
      <c r="F860" s="3">
        <v>3431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66</v>
      </c>
      <c r="D865" s="4">
        <v>62</v>
      </c>
      <c r="E865" s="4"/>
      <c r="F865" s="4">
        <v>4</v>
      </c>
      <c r="G865" s="4"/>
    </row>
    <row r="866" spans="1:7" ht="30" customHeight="1" x14ac:dyDescent="0.25">
      <c r="A866" s="19" t="s">
        <v>68</v>
      </c>
      <c r="B866" s="11" t="s">
        <v>14</v>
      </c>
      <c r="C866" s="3">
        <v>5</v>
      </c>
      <c r="D866" s="3">
        <v>5</v>
      </c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797</v>
      </c>
      <c r="D876" s="3">
        <v>70</v>
      </c>
      <c r="E876" s="3">
        <v>11</v>
      </c>
      <c r="F876" s="3">
        <v>716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93</v>
      </c>
      <c r="D877" s="4">
        <v>9</v>
      </c>
      <c r="E877" s="4">
        <v>36</v>
      </c>
      <c r="F877" s="4">
        <v>48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50</v>
      </c>
      <c r="D878" s="3">
        <v>7</v>
      </c>
      <c r="E878" s="3">
        <v>5</v>
      </c>
      <c r="F878" s="3">
        <v>38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198</v>
      </c>
      <c r="D879" s="4">
        <v>62</v>
      </c>
      <c r="E879" s="4">
        <v>44</v>
      </c>
      <c r="F879" s="4">
        <v>92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56</v>
      </c>
      <c r="D888" s="3">
        <v>37</v>
      </c>
      <c r="E888" s="3">
        <v>4</v>
      </c>
      <c r="F888" s="3">
        <v>15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146</v>
      </c>
      <c r="D889" s="4">
        <v>45</v>
      </c>
      <c r="E889" s="4">
        <v>5</v>
      </c>
      <c r="F889" s="4">
        <v>96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285</v>
      </c>
      <c r="D890" s="3">
        <v>216</v>
      </c>
      <c r="E890" s="3">
        <v>32</v>
      </c>
      <c r="F890" s="3">
        <v>37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568</v>
      </c>
      <c r="D899" s="5">
        <v>221</v>
      </c>
      <c r="E899" s="5">
        <v>32</v>
      </c>
      <c r="F899" s="5">
        <v>315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4</v>
      </c>
      <c r="D905" s="5">
        <v>4</v>
      </c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24</v>
      </c>
      <c r="D916" s="6"/>
      <c r="E916" s="6"/>
      <c r="F916" s="6">
        <v>24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20</v>
      </c>
      <c r="D929" s="5">
        <v>16</v>
      </c>
      <c r="E929" s="5">
        <v>1</v>
      </c>
      <c r="F929" s="5">
        <v>3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20</v>
      </c>
      <c r="D936" s="6">
        <v>17</v>
      </c>
      <c r="E936" s="6"/>
      <c r="F936" s="6">
        <v>3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509</v>
      </c>
      <c r="D977" s="5">
        <v>338</v>
      </c>
      <c r="E977" s="5">
        <v>69</v>
      </c>
      <c r="F977" s="5">
        <v>102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10</v>
      </c>
      <c r="D983" s="5">
        <v>7</v>
      </c>
      <c r="E983" s="5">
        <v>2</v>
      </c>
      <c r="F983" s="5">
        <v>1</v>
      </c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92</v>
      </c>
      <c r="D994" s="6">
        <v>32</v>
      </c>
      <c r="E994" s="6">
        <v>53</v>
      </c>
      <c r="F994" s="6">
        <v>7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13</v>
      </c>
      <c r="D1005" s="5">
        <v>11</v>
      </c>
      <c r="E1005" s="5">
        <v>2</v>
      </c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3</v>
      </c>
      <c r="D1007" s="5">
        <v>3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175</v>
      </c>
      <c r="D1016" s="3">
        <v>81</v>
      </c>
      <c r="E1016" s="3">
        <v>3</v>
      </c>
      <c r="F1016" s="3">
        <v>91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>
        <v>1</v>
      </c>
      <c r="D1021" s="4">
        <v>1</v>
      </c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47</v>
      </c>
      <c r="D1022" s="3">
        <v>16</v>
      </c>
      <c r="E1022" s="3">
        <v>2</v>
      </c>
      <c r="F1022" s="3">
        <v>29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23</v>
      </c>
      <c r="D1033" s="4">
        <v>2</v>
      </c>
      <c r="E1033" s="4">
        <v>3</v>
      </c>
      <c r="F1033" s="4">
        <v>18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14</v>
      </c>
      <c r="D1041" s="4">
        <v>2</v>
      </c>
      <c r="E1041" s="4"/>
      <c r="F1041" s="4">
        <v>12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>
        <v>3</v>
      </c>
      <c r="D1043" s="4">
        <v>3</v>
      </c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2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>
        <v>6</v>
      </c>
      <c r="D1045" s="4">
        <v>6</v>
      </c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12</v>
      </c>
      <c r="D1046" s="3">
        <v>12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68</v>
      </c>
      <c r="D1053" s="4">
        <v>21</v>
      </c>
      <c r="E1053" s="4">
        <v>3</v>
      </c>
      <c r="F1053" s="4">
        <v>44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1656</v>
      </c>
      <c r="D1055" s="5">
        <v>621</v>
      </c>
      <c r="E1055" s="5">
        <v>64</v>
      </c>
      <c r="F1055" s="5">
        <v>971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121</v>
      </c>
      <c r="D1061" s="5">
        <v>76</v>
      </c>
      <c r="E1061" s="5">
        <v>6</v>
      </c>
      <c r="F1061" s="5">
        <v>39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243</v>
      </c>
      <c r="D1072" s="6">
        <v>97</v>
      </c>
      <c r="E1072" s="6">
        <v>23</v>
      </c>
      <c r="F1072" s="6">
        <v>123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81</v>
      </c>
      <c r="D1085" s="5">
        <v>64</v>
      </c>
      <c r="E1085" s="5">
        <v>1</v>
      </c>
      <c r="F1085" s="5">
        <v>16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2</v>
      </c>
      <c r="D1092" s="6">
        <v>2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13</v>
      </c>
      <c r="D1094" s="3">
        <v>10</v>
      </c>
      <c r="E1094" s="3"/>
      <c r="F1094" s="3">
        <v>3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4</v>
      </c>
      <c r="D1122" s="3">
        <v>4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3</v>
      </c>
      <c r="D1124" s="3">
        <v>2</v>
      </c>
      <c r="E1124" s="3"/>
      <c r="F1124" s="3">
        <v>1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168</v>
      </c>
      <c r="D1133" s="5">
        <v>63</v>
      </c>
      <c r="E1133" s="5">
        <v>19</v>
      </c>
      <c r="F1133" s="5">
        <v>86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17</v>
      </c>
      <c r="D1139" s="5">
        <v>6</v>
      </c>
      <c r="E1139" s="5"/>
      <c r="F1139" s="5">
        <v>11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27</v>
      </c>
      <c r="D1150" s="6">
        <v>11</v>
      </c>
      <c r="E1150" s="6">
        <v>1</v>
      </c>
      <c r="F1150" s="6">
        <v>15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2</v>
      </c>
      <c r="D1158" s="6">
        <v>2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28</v>
      </c>
      <c r="D1161" s="5">
        <v>18</v>
      </c>
      <c r="E1161" s="5">
        <v>6</v>
      </c>
      <c r="F1161" s="5">
        <v>4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12</v>
      </c>
      <c r="D1162" s="6">
        <v>1</v>
      </c>
      <c r="E1162" s="6">
        <v>1</v>
      </c>
      <c r="F1162" s="6">
        <v>10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1184</v>
      </c>
      <c r="D1172" s="3">
        <v>950</v>
      </c>
      <c r="E1172" s="3">
        <v>17</v>
      </c>
      <c r="F1172" s="3">
        <v>217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117</v>
      </c>
      <c r="D1175" s="4">
        <v>72</v>
      </c>
      <c r="E1175" s="4"/>
      <c r="F1175" s="4">
        <v>45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31</v>
      </c>
      <c r="D1178" s="3">
        <v>30</v>
      </c>
      <c r="E1178" s="3"/>
      <c r="F1178" s="3">
        <v>1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238</v>
      </c>
      <c r="D1189" s="4">
        <v>129</v>
      </c>
      <c r="E1189" s="4">
        <v>7</v>
      </c>
      <c r="F1189" s="4">
        <v>102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2</v>
      </c>
      <c r="D1197" s="4"/>
      <c r="E1197" s="4"/>
      <c r="F1197" s="4">
        <v>2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23</v>
      </c>
      <c r="D1200" s="3">
        <v>16</v>
      </c>
      <c r="E1200" s="3">
        <v>6</v>
      </c>
      <c r="F1200" s="3">
        <v>1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3</v>
      </c>
      <c r="D1201" s="4">
        <v>2</v>
      </c>
      <c r="E1201" s="4"/>
      <c r="F1201" s="4">
        <v>1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37</v>
      </c>
      <c r="D1202" s="3">
        <v>3</v>
      </c>
      <c r="E1202" s="3">
        <v>31</v>
      </c>
      <c r="F1202" s="3">
        <v>3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475</v>
      </c>
      <c r="D1211" s="5">
        <v>387</v>
      </c>
      <c r="E1211" s="5">
        <v>23</v>
      </c>
      <c r="F1211" s="5">
        <v>65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70</v>
      </c>
      <c r="D1217" s="5">
        <v>47</v>
      </c>
      <c r="E1217" s="5">
        <v>5</v>
      </c>
      <c r="F1217" s="5">
        <v>18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>
        <v>1</v>
      </c>
      <c r="D1225" s="5">
        <v>1</v>
      </c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167</v>
      </c>
      <c r="D1228" s="6">
        <v>20</v>
      </c>
      <c r="E1228" s="6">
        <v>15</v>
      </c>
      <c r="F1228" s="6">
        <v>132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36</v>
      </c>
      <c r="D1235" s="5">
        <v>11</v>
      </c>
      <c r="E1235" s="5">
        <v>4</v>
      </c>
      <c r="F1235" s="5">
        <v>21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8</v>
      </c>
      <c r="D1236" s="6">
        <v>2</v>
      </c>
      <c r="E1236" s="6">
        <v>6</v>
      </c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8</v>
      </c>
      <c r="D1239" s="5">
        <v>7</v>
      </c>
      <c r="E1239" s="5">
        <v>1</v>
      </c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42</v>
      </c>
      <c r="D1241" s="5">
        <v>35</v>
      </c>
      <c r="E1241" s="5">
        <v>7</v>
      </c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159</v>
      </c>
      <c r="D1248" s="6">
        <v>66</v>
      </c>
      <c r="E1248" s="6">
        <v>1</v>
      </c>
      <c r="F1248" s="6">
        <v>92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430</v>
      </c>
      <c r="D1250" s="3">
        <v>361</v>
      </c>
      <c r="E1250" s="3">
        <v>10</v>
      </c>
      <c r="F1250" s="3">
        <v>59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3</v>
      </c>
      <c r="D1253" s="4">
        <v>3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1</v>
      </c>
      <c r="D1256" s="3">
        <v>1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47</v>
      </c>
      <c r="D1267" s="4">
        <v>12</v>
      </c>
      <c r="E1267" s="4">
        <v>15</v>
      </c>
      <c r="F1267" s="4">
        <v>20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8</v>
      </c>
      <c r="D1280" s="3">
        <v>4</v>
      </c>
      <c r="E1280" s="3">
        <v>3</v>
      </c>
      <c r="F1280" s="3">
        <v>1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>
        <v>1</v>
      </c>
      <c r="D1284" s="3">
        <v>1</v>
      </c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2381</v>
      </c>
      <c r="D1289" s="5">
        <v>1410</v>
      </c>
      <c r="E1289" s="5">
        <v>86</v>
      </c>
      <c r="F1289" s="5">
        <v>885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>
        <v>2</v>
      </c>
      <c r="D1292" s="6">
        <v>2</v>
      </c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27</v>
      </c>
      <c r="D1293" s="5">
        <v>27</v>
      </c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3</v>
      </c>
      <c r="D1294" s="6">
        <v>3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1376</v>
      </c>
      <c r="D1295" s="5">
        <v>664</v>
      </c>
      <c r="E1295" s="5">
        <v>32</v>
      </c>
      <c r="F1295" s="5">
        <v>679</v>
      </c>
      <c r="G1295" s="5">
        <v>1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594</v>
      </c>
      <c r="D1306" s="6">
        <v>49</v>
      </c>
      <c r="E1306" s="6">
        <v>82</v>
      </c>
      <c r="F1306" s="6">
        <v>463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372</v>
      </c>
      <c r="D1314" s="6">
        <v>24</v>
      </c>
      <c r="E1314" s="6">
        <v>47</v>
      </c>
      <c r="F1314" s="6">
        <v>301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11</v>
      </c>
      <c r="D1316" s="6"/>
      <c r="E1316" s="6">
        <v>9</v>
      </c>
      <c r="F1316" s="6">
        <v>2</v>
      </c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39</v>
      </c>
      <c r="D1317" s="5">
        <v>30</v>
      </c>
      <c r="E1317" s="5">
        <v>4</v>
      </c>
      <c r="F1317" s="5">
        <v>5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344</v>
      </c>
      <c r="D1318" s="6">
        <v>146</v>
      </c>
      <c r="E1318" s="6">
        <v>37</v>
      </c>
      <c r="F1318" s="6">
        <v>161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24</v>
      </c>
      <c r="D1326" s="6">
        <v>10</v>
      </c>
      <c r="E1326" s="6"/>
      <c r="F1326" s="6">
        <v>14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993</v>
      </c>
      <c r="D1327" s="5">
        <v>284</v>
      </c>
      <c r="E1327" s="5">
        <v>21</v>
      </c>
      <c r="F1327" s="5">
        <v>688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459</v>
      </c>
      <c r="D1328" s="3">
        <v>306</v>
      </c>
      <c r="E1328" s="3">
        <v>14</v>
      </c>
      <c r="F1328" s="3">
        <v>134</v>
      </c>
      <c r="G1328" s="3">
        <v>5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269</v>
      </c>
      <c r="D1334" s="3">
        <v>171</v>
      </c>
      <c r="E1334" s="3">
        <v>7</v>
      </c>
      <c r="F1334" s="3">
        <v>90</v>
      </c>
      <c r="G1334" s="3">
        <v>1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94</v>
      </c>
      <c r="D1345" s="4">
        <v>23</v>
      </c>
      <c r="E1345" s="4">
        <v>15</v>
      </c>
      <c r="F1345" s="4">
        <v>56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6</v>
      </c>
      <c r="D1353" s="4">
        <v>6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5</v>
      </c>
      <c r="D1356" s="3">
        <v>3</v>
      </c>
      <c r="E1356" s="3"/>
      <c r="F1356" s="3">
        <v>2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9</v>
      </c>
      <c r="D1358" s="3">
        <v>3</v>
      </c>
      <c r="E1358" s="3">
        <v>3</v>
      </c>
      <c r="F1358" s="3">
        <v>3</v>
      </c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1079</v>
      </c>
      <c r="D1367" s="5">
        <v>661</v>
      </c>
      <c r="E1367" s="5">
        <v>29</v>
      </c>
      <c r="F1367" s="5">
        <v>389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15</v>
      </c>
      <c r="D1370" s="6">
        <v>12</v>
      </c>
      <c r="E1370" s="6"/>
      <c r="F1370" s="6">
        <v>3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31</v>
      </c>
      <c r="D1371" s="5">
        <v>23</v>
      </c>
      <c r="E1371" s="5">
        <v>1</v>
      </c>
      <c r="F1371" s="5">
        <v>7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948</v>
      </c>
      <c r="D1373" s="5">
        <v>556</v>
      </c>
      <c r="E1373" s="5">
        <v>47</v>
      </c>
      <c r="F1373" s="5">
        <v>345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559</v>
      </c>
      <c r="D1384" s="6">
        <v>52</v>
      </c>
      <c r="E1384" s="6">
        <v>45</v>
      </c>
      <c r="F1384" s="6">
        <v>462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5</v>
      </c>
      <c r="D1391" s="5">
        <v>5</v>
      </c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263</v>
      </c>
      <c r="D1392" s="6">
        <v>26</v>
      </c>
      <c r="E1392" s="6">
        <v>31</v>
      </c>
      <c r="F1392" s="6">
        <v>206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18</v>
      </c>
      <c r="D1395" s="5">
        <v>13</v>
      </c>
      <c r="E1395" s="5">
        <v>1</v>
      </c>
      <c r="F1395" s="5">
        <v>4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108</v>
      </c>
      <c r="D1396" s="6">
        <v>73</v>
      </c>
      <c r="E1396" s="6">
        <v>1</v>
      </c>
      <c r="F1396" s="6">
        <v>34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>
        <v>2</v>
      </c>
      <c r="D1397" s="5"/>
      <c r="E1397" s="5">
        <v>2</v>
      </c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9</v>
      </c>
      <c r="D1403" s="5">
        <v>1</v>
      </c>
      <c r="E1403" s="5">
        <v>3</v>
      </c>
      <c r="F1403" s="5">
        <v>5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14</v>
      </c>
      <c r="D1404" s="6">
        <v>3</v>
      </c>
      <c r="E1404" s="6"/>
      <c r="F1404" s="6">
        <v>11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85</v>
      </c>
      <c r="D1405" s="5">
        <v>24</v>
      </c>
      <c r="E1405" s="5">
        <v>8</v>
      </c>
      <c r="F1405" s="5">
        <v>53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148</v>
      </c>
      <c r="D1406" s="3">
        <v>37</v>
      </c>
      <c r="E1406" s="3">
        <v>10</v>
      </c>
      <c r="F1406" s="3">
        <v>101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7</v>
      </c>
      <c r="D1423" s="4"/>
      <c r="E1423" s="4"/>
      <c r="F1423" s="4">
        <v>7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1</v>
      </c>
      <c r="D1431" s="4"/>
      <c r="E1431" s="4">
        <v>1</v>
      </c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4</v>
      </c>
      <c r="D1436" s="3">
        <v>4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2</v>
      </c>
      <c r="D1440" s="3">
        <v>1</v>
      </c>
      <c r="E1440" s="3"/>
      <c r="F1440" s="3">
        <v>1</v>
      </c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131</v>
      </c>
      <c r="D1445" s="5">
        <v>64</v>
      </c>
      <c r="E1445" s="5">
        <v>23</v>
      </c>
      <c r="F1445" s="5">
        <v>44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3</v>
      </c>
      <c r="D1451" s="5">
        <v>2</v>
      </c>
      <c r="E1451" s="5">
        <v>1</v>
      </c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63</v>
      </c>
      <c r="D1462" s="6">
        <v>2</v>
      </c>
      <c r="E1462" s="6">
        <v>16</v>
      </c>
      <c r="F1462" s="6">
        <v>45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45</v>
      </c>
      <c r="D1470" s="6">
        <v>1</v>
      </c>
      <c r="E1470" s="6">
        <v>27</v>
      </c>
      <c r="F1470" s="6">
        <v>17</v>
      </c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>
        <v>1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>
        <v>1</v>
      </c>
      <c r="D1483" s="5">
        <v>1</v>
      </c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19</v>
      </c>
      <c r="D1511" s="4">
        <v>1</v>
      </c>
      <c r="E1511" s="4">
        <v>8</v>
      </c>
      <c r="F1511" s="4">
        <v>10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274</v>
      </c>
      <c r="D1519" s="4">
        <v>9</v>
      </c>
      <c r="E1519" s="4">
        <v>15</v>
      </c>
      <c r="F1519" s="4">
        <v>250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49</v>
      </c>
      <c r="D1521" s="4">
        <v>7</v>
      </c>
      <c r="E1521" s="4">
        <v>8</v>
      </c>
      <c r="F1521" s="4">
        <v>34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6</v>
      </c>
      <c r="D1523" s="5"/>
      <c r="E1523" s="5">
        <v>1</v>
      </c>
      <c r="F1523" s="5">
        <v>5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>
        <v>4</v>
      </c>
      <c r="D1537" s="5"/>
      <c r="E1537" s="5"/>
      <c r="F1537" s="5">
        <v>4</v>
      </c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61</v>
      </c>
      <c r="D1550" s="6"/>
      <c r="E1550" s="6">
        <v>6</v>
      </c>
      <c r="F1550" s="6">
        <v>55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2184</v>
      </c>
      <c r="D1558" s="6">
        <v>3</v>
      </c>
      <c r="E1558" s="6">
        <v>19</v>
      </c>
      <c r="F1558" s="6">
        <v>2162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84</v>
      </c>
      <c r="D1560" s="6">
        <v>1</v>
      </c>
      <c r="E1560" s="6"/>
      <c r="F1560" s="6">
        <v>83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>
        <v>2</v>
      </c>
      <c r="D1562" s="3"/>
      <c r="E1562" s="3">
        <v>1</v>
      </c>
      <c r="F1562" s="3">
        <v>1</v>
      </c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13</v>
      </c>
      <c r="D1597" s="4">
        <v>10</v>
      </c>
      <c r="E1597" s="4">
        <v>3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9</v>
      </c>
      <c r="D1599" s="4">
        <v>5</v>
      </c>
      <c r="E1599" s="4">
        <v>4</v>
      </c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153</v>
      </c>
      <c r="D1636" s="6">
        <v>1</v>
      </c>
      <c r="E1636" s="6">
        <v>138</v>
      </c>
      <c r="F1636" s="6">
        <v>14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5</v>
      </c>
      <c r="D1638" s="6"/>
      <c r="E1638" s="6">
        <v>4</v>
      </c>
      <c r="F1638" s="6">
        <v>1</v>
      </c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291</v>
      </c>
      <c r="D1679" s="5">
        <v>255</v>
      </c>
      <c r="E1679" s="5">
        <v>1</v>
      </c>
      <c r="F1679" s="5">
        <v>35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16</v>
      </c>
      <c r="D1685" s="5">
        <v>12</v>
      </c>
      <c r="E1685" s="5">
        <v>1</v>
      </c>
      <c r="F1685" s="5">
        <v>3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72</v>
      </c>
      <c r="D1696" s="6">
        <v>26</v>
      </c>
      <c r="E1696" s="6">
        <v>2</v>
      </c>
      <c r="F1696" s="6">
        <v>44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3</v>
      </c>
      <c r="D1704" s="6">
        <v>3</v>
      </c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18</v>
      </c>
      <c r="D1707" s="5">
        <v>11</v>
      </c>
      <c r="E1707" s="5"/>
      <c r="F1707" s="5">
        <v>7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10</v>
      </c>
      <c r="D1709" s="5">
        <v>2</v>
      </c>
      <c r="E1709" s="5"/>
      <c r="F1709" s="5">
        <v>8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1488</v>
      </c>
      <c r="D1718" s="3">
        <v>621</v>
      </c>
      <c r="E1718" s="3">
        <v>35</v>
      </c>
      <c r="F1718" s="3">
        <v>832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/>
      <c r="D1734" s="3"/>
      <c r="E1734" s="3"/>
      <c r="F1734" s="3"/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201</v>
      </c>
      <c r="D1735" s="4">
        <v>35</v>
      </c>
      <c r="E1735" s="4">
        <v>15</v>
      </c>
      <c r="F1735" s="4">
        <v>151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4</v>
      </c>
      <c r="D1743" s="4"/>
      <c r="E1743" s="4">
        <v>1</v>
      </c>
      <c r="F1743" s="4">
        <v>3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/>
      <c r="D1745" s="4"/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30</v>
      </c>
      <c r="D1746" s="3">
        <v>23</v>
      </c>
      <c r="E1746" s="3">
        <v>2</v>
      </c>
      <c r="F1746" s="3">
        <v>5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2798</v>
      </c>
      <c r="D1757" s="5">
        <v>751</v>
      </c>
      <c r="E1757" s="5">
        <v>106</v>
      </c>
      <c r="F1757" s="5">
        <v>1940</v>
      </c>
      <c r="G1757" s="5">
        <v>1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138</v>
      </c>
      <c r="D1763" s="5">
        <v>65</v>
      </c>
      <c r="E1763" s="5">
        <v>3</v>
      </c>
      <c r="F1763" s="5">
        <v>70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>
        <v>3</v>
      </c>
      <c r="D1771" s="5"/>
      <c r="E1771" s="5"/>
      <c r="F1771" s="5">
        <v>3</v>
      </c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85</v>
      </c>
      <c r="D1774" s="6">
        <v>3</v>
      </c>
      <c r="E1774" s="6">
        <v>4</v>
      </c>
      <c r="F1774" s="6">
        <v>78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9</v>
      </c>
      <c r="D1782" s="6">
        <v>9</v>
      </c>
      <c r="E1782" s="6"/>
      <c r="F1782" s="6"/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16</v>
      </c>
      <c r="D1785" s="5">
        <v>9</v>
      </c>
      <c r="E1785" s="5"/>
      <c r="F1785" s="5">
        <v>7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/>
      <c r="D1786" s="6"/>
      <c r="E1786" s="6"/>
      <c r="F1786" s="6"/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7</v>
      </c>
      <c r="D1794" s="6">
        <v>7</v>
      </c>
      <c r="E1794" s="6"/>
      <c r="F1794" s="6"/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1308</v>
      </c>
      <c r="D1796" s="3">
        <v>559</v>
      </c>
      <c r="E1796" s="3">
        <v>22</v>
      </c>
      <c r="F1796" s="3">
        <v>727</v>
      </c>
      <c r="G1796" s="3"/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61</v>
      </c>
      <c r="D1813" s="4">
        <v>20</v>
      </c>
      <c r="E1813" s="4">
        <v>6</v>
      </c>
      <c r="F1813" s="4">
        <v>35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31</v>
      </c>
      <c r="D1825" s="4">
        <v>20</v>
      </c>
      <c r="E1825" s="4">
        <v>1</v>
      </c>
      <c r="F1825" s="4">
        <v>10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17</v>
      </c>
      <c r="D1826" s="3">
        <v>16</v>
      </c>
      <c r="E1826" s="3"/>
      <c r="F1826" s="3">
        <v>1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1400</v>
      </c>
      <c r="D1835" s="5">
        <v>419</v>
      </c>
      <c r="E1835" s="5">
        <v>73</v>
      </c>
      <c r="F1835" s="5">
        <v>908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175</v>
      </c>
      <c r="D1851" s="5">
        <v>13</v>
      </c>
      <c r="E1851" s="5">
        <v>20</v>
      </c>
      <c r="F1851" s="5">
        <v>142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22</v>
      </c>
      <c r="D1853" s="5">
        <v>2</v>
      </c>
      <c r="E1853" s="5">
        <v>4</v>
      </c>
      <c r="F1853" s="5">
        <v>16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71</v>
      </c>
      <c r="D1854" s="6">
        <v>30</v>
      </c>
      <c r="E1854" s="6">
        <v>30</v>
      </c>
      <c r="F1854" s="6">
        <v>11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>
        <v>60</v>
      </c>
      <c r="D1862" s="6">
        <v>2</v>
      </c>
      <c r="E1862" s="6">
        <v>2</v>
      </c>
      <c r="F1862" s="6">
        <v>56</v>
      </c>
      <c r="G1862" s="6"/>
    </row>
    <row r="1863" spans="1:7" ht="30" customHeight="1" x14ac:dyDescent="0.25">
      <c r="A1863" s="21" t="s">
        <v>93</v>
      </c>
      <c r="B1863" s="13" t="s">
        <v>36</v>
      </c>
      <c r="C1863" s="5">
        <v>3</v>
      </c>
      <c r="D1863" s="5"/>
      <c r="E1863" s="5"/>
      <c r="F1863" s="5">
        <v>3</v>
      </c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35</v>
      </c>
      <c r="D1873" s="5">
        <v>34</v>
      </c>
      <c r="E1873" s="5">
        <v>1</v>
      </c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2481</v>
      </c>
      <c r="D1874" s="3">
        <v>1481</v>
      </c>
      <c r="E1874" s="3">
        <v>61</v>
      </c>
      <c r="F1874" s="3">
        <v>939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95</v>
      </c>
      <c r="D1880" s="3">
        <v>23</v>
      </c>
      <c r="E1880" s="3">
        <v>18</v>
      </c>
      <c r="F1880" s="3">
        <v>54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3</v>
      </c>
      <c r="D1890" s="3"/>
      <c r="E1890" s="3"/>
      <c r="F1890" s="3">
        <v>3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697</v>
      </c>
      <c r="D1891" s="4">
        <v>146</v>
      </c>
      <c r="E1891" s="4">
        <v>38</v>
      </c>
      <c r="F1891" s="4">
        <v>513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/>
      <c r="D1892" s="3"/>
      <c r="E1892" s="3"/>
      <c r="F1892" s="3"/>
      <c r="G1892" s="3"/>
    </row>
    <row r="1893" spans="1:7" ht="30" customHeight="1" x14ac:dyDescent="0.25">
      <c r="A1893" s="20" t="s">
        <v>94</v>
      </c>
      <c r="B1893" s="12" t="s">
        <v>27</v>
      </c>
      <c r="C1893" s="4"/>
      <c r="D1893" s="4"/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37</v>
      </c>
      <c r="D1901" s="4">
        <v>8</v>
      </c>
      <c r="E1901" s="4">
        <v>20</v>
      </c>
      <c r="F1901" s="4">
        <v>9</v>
      </c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11</v>
      </c>
      <c r="D1902" s="3">
        <v>9</v>
      </c>
      <c r="E1902" s="3">
        <v>1</v>
      </c>
      <c r="F1902" s="3">
        <v>1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44</v>
      </c>
      <c r="D1904" s="3">
        <v>43</v>
      </c>
      <c r="E1904" s="3"/>
      <c r="F1904" s="3">
        <v>1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105</v>
      </c>
      <c r="D1911" s="4">
        <v>19</v>
      </c>
      <c r="E1911" s="4">
        <v>2</v>
      </c>
      <c r="F1911" s="4">
        <v>84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532</v>
      </c>
      <c r="D1913" s="5">
        <v>253</v>
      </c>
      <c r="E1913" s="5">
        <v>18</v>
      </c>
      <c r="F1913" s="5">
        <v>261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13</v>
      </c>
      <c r="D1919" s="5">
        <v>2</v>
      </c>
      <c r="E1919" s="5"/>
      <c r="F1919" s="5">
        <v>11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7</v>
      </c>
      <c r="D1930" s="6">
        <v>2</v>
      </c>
      <c r="E1930" s="6">
        <v>2</v>
      </c>
      <c r="F1930" s="6">
        <v>3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>
        <v>3</v>
      </c>
      <c r="D1941" s="5">
        <v>2</v>
      </c>
      <c r="E1941" s="5">
        <v>1</v>
      </c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>
        <v>78</v>
      </c>
      <c r="D1943" s="5">
        <v>6</v>
      </c>
      <c r="E1943" s="5">
        <v>1</v>
      </c>
      <c r="F1943" s="5">
        <v>71</v>
      </c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20</v>
      </c>
      <c r="D1950" s="6">
        <v>18</v>
      </c>
      <c r="E1950" s="6">
        <v>2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618</v>
      </c>
      <c r="D1952" s="3">
        <v>357</v>
      </c>
      <c r="E1952" s="3">
        <v>87</v>
      </c>
      <c r="F1952" s="3">
        <v>174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170</v>
      </c>
      <c r="D1958" s="3">
        <v>79</v>
      </c>
      <c r="E1958" s="3">
        <v>32</v>
      </c>
      <c r="F1958" s="3">
        <v>59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144</v>
      </c>
      <c r="D1969" s="4">
        <v>19</v>
      </c>
      <c r="E1969" s="4">
        <v>54</v>
      </c>
      <c r="F1969" s="4">
        <v>71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9</v>
      </c>
      <c r="D1977" s="4">
        <v>1</v>
      </c>
      <c r="E1977" s="4">
        <v>6</v>
      </c>
      <c r="F1977" s="4">
        <v>2</v>
      </c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9</v>
      </c>
      <c r="D1980" s="3">
        <v>5</v>
      </c>
      <c r="E1980" s="3">
        <v>2</v>
      </c>
      <c r="F1980" s="3">
        <v>2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4</v>
      </c>
      <c r="D1981" s="4">
        <v>4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26</v>
      </c>
      <c r="D1982" s="3">
        <v>2</v>
      </c>
      <c r="E1982" s="3">
        <v>6</v>
      </c>
      <c r="F1982" s="3">
        <v>18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171</v>
      </c>
      <c r="D1989" s="4">
        <v>27</v>
      </c>
      <c r="E1989" s="4">
        <v>66</v>
      </c>
      <c r="F1989" s="4">
        <v>78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146</v>
      </c>
      <c r="D1991" s="5">
        <v>95</v>
      </c>
      <c r="E1991" s="5"/>
      <c r="F1991" s="5">
        <v>51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>
        <v>1</v>
      </c>
      <c r="D1997" s="5">
        <v>1</v>
      </c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23</v>
      </c>
      <c r="D2008" s="6">
        <v>2</v>
      </c>
      <c r="E2008" s="6">
        <v>6</v>
      </c>
      <c r="F2008" s="6">
        <v>15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9</v>
      </c>
      <c r="D2019" s="5">
        <v>7</v>
      </c>
      <c r="E2019" s="5">
        <v>1</v>
      </c>
      <c r="F2019" s="5">
        <v>1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152</v>
      </c>
      <c r="D2028" s="6">
        <v>5</v>
      </c>
      <c r="E2028" s="6">
        <v>10</v>
      </c>
      <c r="F2028" s="6">
        <v>137</v>
      </c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100</v>
      </c>
      <c r="D2030" s="3">
        <v>56</v>
      </c>
      <c r="E2030" s="3">
        <v>6</v>
      </c>
      <c r="F2030" s="3">
        <v>38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12</v>
      </c>
      <c r="D2036" s="3">
        <v>8</v>
      </c>
      <c r="E2036" s="3"/>
      <c r="F2036" s="3">
        <v>4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8</v>
      </c>
      <c r="D2047" s="4">
        <v>1</v>
      </c>
      <c r="E2047" s="4"/>
      <c r="F2047" s="4">
        <v>7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4</v>
      </c>
      <c r="D2055" s="4">
        <v>1</v>
      </c>
      <c r="E2055" s="4">
        <v>3</v>
      </c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39</v>
      </c>
      <c r="D2057" s="4">
        <v>14</v>
      </c>
      <c r="E2057" s="4">
        <v>2</v>
      </c>
      <c r="F2057" s="4">
        <v>23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37</v>
      </c>
      <c r="D2058" s="3">
        <v>20</v>
      </c>
      <c r="E2058" s="3"/>
      <c r="F2058" s="3">
        <v>17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442</v>
      </c>
      <c r="D2069" s="5">
        <v>184</v>
      </c>
      <c r="E2069" s="5">
        <v>17</v>
      </c>
      <c r="F2069" s="5">
        <v>241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/>
      <c r="D2075" s="5"/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7</v>
      </c>
      <c r="D2086" s="6"/>
      <c r="E2086" s="6"/>
      <c r="F2086" s="6">
        <v>7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/>
      <c r="D2094" s="6"/>
      <c r="E2094" s="6"/>
      <c r="F2094" s="6"/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7</v>
      </c>
      <c r="D2097" s="5">
        <v>6</v>
      </c>
      <c r="E2097" s="5"/>
      <c r="F2097" s="5">
        <v>1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7</v>
      </c>
      <c r="D2099" s="5">
        <v>7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215</v>
      </c>
      <c r="D2106" s="6">
        <v>27</v>
      </c>
      <c r="E2106" s="6">
        <v>6</v>
      </c>
      <c r="F2106" s="6">
        <v>182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772</v>
      </c>
      <c r="D2108" s="7">
        <f t="shared" ref="D2108:G2108" si="0">SUM(D392,D431,D470,D509)</f>
        <v>516</v>
      </c>
      <c r="E2108" s="7">
        <f t="shared" si="0"/>
        <v>7</v>
      </c>
      <c r="F2108" s="7">
        <f t="shared" si="0"/>
        <v>249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7</v>
      </c>
      <c r="D2114" s="7">
        <f t="shared" si="1"/>
        <v>2</v>
      </c>
      <c r="E2114" s="7">
        <f t="shared" si="1"/>
        <v>0</v>
      </c>
      <c r="F2114" s="7">
        <f t="shared" si="1"/>
        <v>5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219</v>
      </c>
      <c r="D2125" s="8">
        <f t="shared" si="2"/>
        <v>33</v>
      </c>
      <c r="E2125" s="8">
        <f t="shared" si="2"/>
        <v>10</v>
      </c>
      <c r="F2125" s="8">
        <f t="shared" si="2"/>
        <v>176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14</v>
      </c>
      <c r="D2136" s="7">
        <f t="shared" si="2"/>
        <v>14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25</v>
      </c>
      <c r="D2137" s="8">
        <f t="shared" si="2"/>
        <v>20</v>
      </c>
      <c r="E2137" s="8">
        <f t="shared" si="2"/>
        <v>1</v>
      </c>
      <c r="F2137" s="8">
        <f t="shared" si="2"/>
        <v>4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78</v>
      </c>
      <c r="D2138" s="7">
        <f t="shared" si="2"/>
        <v>38</v>
      </c>
      <c r="E2138" s="7">
        <f t="shared" si="2"/>
        <v>3</v>
      </c>
      <c r="F2138" s="7">
        <f t="shared" si="2"/>
        <v>37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60</v>
      </c>
      <c r="D2145" s="8">
        <f t="shared" si="3"/>
        <v>4</v>
      </c>
      <c r="E2145" s="8">
        <f t="shared" si="3"/>
        <v>4</v>
      </c>
      <c r="F2145" s="8">
        <f t="shared" si="3"/>
        <v>52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8</v>
      </c>
      <c r="D2147" s="9">
        <f t="shared" ref="D2147:G2147" si="4">SUM(D1484,D1523,D1562,D1601,D1640)</f>
        <v>0</v>
      </c>
      <c r="E2147" s="9">
        <f t="shared" si="4"/>
        <v>2</v>
      </c>
      <c r="F2147" s="9">
        <f t="shared" si="4"/>
        <v>6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4</v>
      </c>
      <c r="D2161" s="9">
        <f t="shared" si="5"/>
        <v>0</v>
      </c>
      <c r="E2161" s="9">
        <f t="shared" si="5"/>
        <v>0</v>
      </c>
      <c r="F2161" s="9">
        <f t="shared" si="5"/>
        <v>4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80</v>
      </c>
      <c r="D2174" s="10">
        <f t="shared" si="6"/>
        <v>1</v>
      </c>
      <c r="E2174" s="10">
        <f t="shared" si="6"/>
        <v>14</v>
      </c>
      <c r="F2174" s="10">
        <f t="shared" si="6"/>
        <v>65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0</v>
      </c>
      <c r="D2175" s="9">
        <f t="shared" si="6"/>
        <v>0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0</v>
      </c>
      <c r="D2176" s="10">
        <f t="shared" si="6"/>
        <v>0</v>
      </c>
      <c r="E2176" s="10">
        <f t="shared" si="6"/>
        <v>0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2624</v>
      </c>
      <c r="D2182" s="10">
        <f t="shared" si="7"/>
        <v>23</v>
      </c>
      <c r="E2182" s="10">
        <f t="shared" si="7"/>
        <v>175</v>
      </c>
      <c r="F2182" s="10">
        <f t="shared" si="7"/>
        <v>2426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147</v>
      </c>
      <c r="D2184" s="10">
        <f t="shared" si="7"/>
        <v>13</v>
      </c>
      <c r="E2184" s="10">
        <f t="shared" si="7"/>
        <v>16</v>
      </c>
      <c r="F2184" s="10">
        <f t="shared" si="7"/>
        <v>118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CB0FD289-BC77-4759-9120-07D74C160E5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/>
      <c r="D2" s="3"/>
      <c r="E2" s="3"/>
      <c r="F2" s="3"/>
      <c r="G2" s="3"/>
    </row>
    <row r="3" spans="1:7" ht="30" customHeight="1" x14ac:dyDescent="0.25">
      <c r="A3" s="20" t="s">
        <v>7</v>
      </c>
      <c r="B3" s="12" t="s">
        <v>9</v>
      </c>
      <c r="C3" s="4"/>
      <c r="D3" s="4"/>
      <c r="E3" s="4"/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/>
      <c r="D5" s="4"/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/>
      <c r="D8" s="3"/>
      <c r="E8" s="3"/>
      <c r="F8" s="3"/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/>
      <c r="D19" s="4"/>
      <c r="E19" s="4"/>
      <c r="F19" s="4"/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/>
      <c r="D27" s="4"/>
      <c r="E27" s="4"/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/>
      <c r="D30" s="3"/>
      <c r="E30" s="3"/>
      <c r="F30" s="3"/>
      <c r="G30" s="3"/>
    </row>
    <row r="31" spans="1:7" ht="30" customHeight="1" x14ac:dyDescent="0.25">
      <c r="A31" s="20" t="s">
        <v>7</v>
      </c>
      <c r="B31" s="12" t="s">
        <v>37</v>
      </c>
      <c r="C31" s="4"/>
      <c r="D31" s="4"/>
      <c r="E31" s="4"/>
      <c r="F31" s="4"/>
      <c r="G31" s="4"/>
    </row>
    <row r="32" spans="1:7" ht="30" customHeight="1" x14ac:dyDescent="0.25">
      <c r="A32" s="19" t="s">
        <v>7</v>
      </c>
      <c r="B32" s="11" t="s">
        <v>38</v>
      </c>
      <c r="C32" s="3"/>
      <c r="D32" s="3"/>
      <c r="E32" s="3"/>
      <c r="F32" s="3"/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/>
      <c r="D39" s="4"/>
      <c r="E39" s="4"/>
      <c r="F39" s="4"/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/>
      <c r="D41" s="5"/>
      <c r="E41" s="5"/>
      <c r="F41" s="5"/>
      <c r="G41" s="5"/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/>
      <c r="D44" s="6"/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/>
      <c r="D46" s="6"/>
      <c r="E46" s="6"/>
      <c r="F46" s="6"/>
      <c r="G46" s="6"/>
    </row>
    <row r="47" spans="1:7" ht="30" customHeight="1" x14ac:dyDescent="0.25">
      <c r="A47" s="21" t="s">
        <v>47</v>
      </c>
      <c r="B47" s="13" t="s">
        <v>14</v>
      </c>
      <c r="C47" s="5"/>
      <c r="D47" s="5"/>
      <c r="E47" s="5"/>
      <c r="F47" s="5"/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/>
      <c r="D58" s="6"/>
      <c r="E58" s="6"/>
      <c r="F58" s="6"/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/>
      <c r="D66" s="6"/>
      <c r="E66" s="6"/>
      <c r="F66" s="6"/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/>
      <c r="D69" s="5"/>
      <c r="E69" s="5"/>
      <c r="F69" s="5"/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/>
      <c r="D71" s="5"/>
      <c r="E71" s="5"/>
      <c r="F71" s="5"/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/>
      <c r="D80" s="3"/>
      <c r="E80" s="3"/>
      <c r="F80" s="3"/>
      <c r="G80" s="3"/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/>
      <c r="D86" s="3"/>
      <c r="E86" s="3"/>
      <c r="F86" s="3"/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/>
      <c r="D97" s="4"/>
      <c r="E97" s="4"/>
      <c r="F97" s="4"/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/>
      <c r="D108" s="3"/>
      <c r="E108" s="3"/>
      <c r="F108" s="3"/>
      <c r="G108" s="3"/>
    </row>
    <row r="109" spans="1:7" ht="30" customHeight="1" x14ac:dyDescent="0.25">
      <c r="A109" s="20" t="s">
        <v>48</v>
      </c>
      <c r="B109" s="12" t="s">
        <v>37</v>
      </c>
      <c r="C109" s="4"/>
      <c r="D109" s="4"/>
      <c r="E109" s="4"/>
      <c r="F109" s="4"/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/>
      <c r="D117" s="4"/>
      <c r="E117" s="4"/>
      <c r="F117" s="4"/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/>
      <c r="D119" s="5"/>
      <c r="E119" s="5"/>
      <c r="F119" s="5"/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/>
      <c r="D136" s="6"/>
      <c r="E136" s="6"/>
      <c r="F136" s="6"/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/>
      <c r="D158" s="3"/>
      <c r="E158" s="3"/>
      <c r="F158" s="3"/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/>
      <c r="D161" s="4"/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/>
      <c r="D164" s="3"/>
      <c r="E164" s="3"/>
      <c r="F164" s="3"/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/>
      <c r="D175" s="4"/>
      <c r="E175" s="4"/>
      <c r="F175" s="4"/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/>
      <c r="D186" s="3"/>
      <c r="E186" s="3"/>
      <c r="F186" s="3"/>
      <c r="G186" s="3"/>
    </row>
    <row r="187" spans="1:7" ht="30" customHeight="1" x14ac:dyDescent="0.25">
      <c r="A187" s="20" t="s">
        <v>50</v>
      </c>
      <c r="B187" s="12" t="s">
        <v>37</v>
      </c>
      <c r="C187" s="4"/>
      <c r="D187" s="4"/>
      <c r="E187" s="4"/>
      <c r="F187" s="4"/>
      <c r="G187" s="4"/>
    </row>
    <row r="188" spans="1:7" ht="30" customHeight="1" x14ac:dyDescent="0.25">
      <c r="A188" s="19" t="s">
        <v>50</v>
      </c>
      <c r="B188" s="11" t="s">
        <v>38</v>
      </c>
      <c r="C188" s="3"/>
      <c r="D188" s="3"/>
      <c r="E188" s="3"/>
      <c r="F188" s="3"/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/>
      <c r="D197" s="5"/>
      <c r="E197" s="5"/>
      <c r="F197" s="5"/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/>
      <c r="D214" s="6"/>
      <c r="E214" s="6"/>
      <c r="F214" s="6"/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/>
      <c r="D236" s="3"/>
      <c r="E236" s="3"/>
      <c r="F236" s="3"/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/>
      <c r="D242" s="3"/>
      <c r="E242" s="3"/>
      <c r="F242" s="3"/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/>
      <c r="D253" s="4"/>
      <c r="E253" s="4"/>
      <c r="F253" s="4"/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/>
      <c r="D264" s="3"/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/>
      <c r="D270" s="3"/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/>
      <c r="D275" s="5"/>
      <c r="E275" s="5"/>
      <c r="F275" s="5"/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/>
      <c r="D292" s="6"/>
      <c r="E292" s="6"/>
      <c r="F292" s="6"/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/>
      <c r="D303" s="5"/>
      <c r="E303" s="5"/>
      <c r="F303" s="5"/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/>
      <c r="D314" s="3"/>
      <c r="E314" s="3"/>
      <c r="F314" s="3"/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/>
      <c r="D331" s="4"/>
      <c r="E331" s="4"/>
      <c r="F331" s="4"/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/>
      <c r="D392" s="3"/>
      <c r="E392" s="3"/>
      <c r="F392" s="3"/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/>
      <c r="D409" s="4"/>
      <c r="E409" s="4"/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/>
      <c r="D420" s="3"/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/>
      <c r="D421" s="4"/>
      <c r="E421" s="4"/>
      <c r="F421" s="4"/>
      <c r="G421" s="4"/>
    </row>
    <row r="422" spans="1:7" ht="30" customHeight="1" x14ac:dyDescent="0.25">
      <c r="A422" s="19" t="s">
        <v>56</v>
      </c>
      <c r="B422" s="11" t="s">
        <v>38</v>
      </c>
      <c r="C422" s="3"/>
      <c r="D422" s="3"/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/>
      <c r="D431" s="5"/>
      <c r="E431" s="5"/>
      <c r="F431" s="5"/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/>
      <c r="D437" s="5"/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/>
      <c r="D448" s="6"/>
      <c r="E448" s="6"/>
      <c r="F448" s="6"/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/>
      <c r="D470" s="3"/>
      <c r="E470" s="3"/>
      <c r="F470" s="3"/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/>
      <c r="D487" s="4"/>
      <c r="E487" s="4"/>
      <c r="F487" s="4"/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/>
      <c r="D500" s="3"/>
      <c r="E500" s="3"/>
      <c r="F500" s="3"/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/>
      <c r="D509" s="5"/>
      <c r="E509" s="5"/>
      <c r="F509" s="5"/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/>
      <c r="D526" s="6"/>
      <c r="E526" s="6"/>
      <c r="F526" s="6"/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/>
      <c r="D539" s="5"/>
      <c r="E539" s="5"/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/>
      <c r="D548" s="3"/>
      <c r="E548" s="3"/>
      <c r="F548" s="3"/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/>
      <c r="D554" s="3"/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/>
      <c r="D565" s="4"/>
      <c r="E565" s="4"/>
      <c r="F565" s="4"/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/>
      <c r="D576" s="3"/>
      <c r="E576" s="3"/>
      <c r="F576" s="3"/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/>
      <c r="D587" s="5"/>
      <c r="E587" s="5"/>
      <c r="F587" s="5"/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/>
      <c r="D591" s="5"/>
      <c r="E591" s="5"/>
      <c r="F591" s="5"/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/>
      <c r="D593" s="5"/>
      <c r="E593" s="5"/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/>
      <c r="D604" s="6"/>
      <c r="E604" s="6"/>
      <c r="F604" s="6"/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/>
      <c r="D615" s="5"/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/>
      <c r="D616" s="6"/>
      <c r="E616" s="6"/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/>
      <c r="D625" s="5"/>
      <c r="E625" s="5"/>
      <c r="F625" s="5"/>
      <c r="G625" s="5"/>
    </row>
    <row r="626" spans="1:7" ht="30" customHeight="1" x14ac:dyDescent="0.25">
      <c r="A626" s="19" t="s">
        <v>62</v>
      </c>
      <c r="B626" s="11" t="s">
        <v>8</v>
      </c>
      <c r="C626" s="3"/>
      <c r="D626" s="3"/>
      <c r="E626" s="3"/>
      <c r="F626" s="3"/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/>
      <c r="D632" s="3"/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/>
      <c r="D643" s="4"/>
      <c r="E643" s="4"/>
      <c r="F643" s="4"/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/>
      <c r="D651" s="4"/>
      <c r="E651" s="4"/>
      <c r="F651" s="4"/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/>
      <c r="D663" s="4"/>
      <c r="E663" s="4"/>
      <c r="F663" s="4"/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/>
      <c r="D665" s="5"/>
      <c r="E665" s="5"/>
      <c r="F665" s="5"/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/>
      <c r="D671" s="5"/>
      <c r="E671" s="5"/>
      <c r="F671" s="5"/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/>
      <c r="D682" s="6"/>
      <c r="E682" s="6"/>
      <c r="F682" s="6"/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/>
      <c r="D690" s="6"/>
      <c r="E690" s="6"/>
      <c r="F690" s="6"/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/>
      <c r="D692" s="6"/>
      <c r="E692" s="6"/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/>
      <c r="D693" s="5"/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/>
      <c r="D702" s="6"/>
      <c r="E702" s="6"/>
      <c r="F702" s="6"/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/>
      <c r="D716" s="3"/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/>
      <c r="D743" s="5"/>
      <c r="E743" s="5"/>
      <c r="F743" s="5"/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/>
      <c r="D760" s="6"/>
      <c r="E760" s="6"/>
      <c r="F760" s="6"/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/>
      <c r="D771" s="5"/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/>
      <c r="D773" s="5"/>
      <c r="E773" s="5"/>
      <c r="F773" s="5"/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/>
      <c r="D780" s="6"/>
      <c r="E780" s="6"/>
      <c r="F780" s="6"/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/>
      <c r="D782" s="3"/>
      <c r="E782" s="3"/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/>
      <c r="D799" s="4"/>
      <c r="E799" s="4"/>
      <c r="F799" s="4"/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/>
      <c r="D810" s="3"/>
      <c r="E810" s="3"/>
      <c r="F810" s="3"/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/>
      <c r="D821" s="5"/>
      <c r="E821" s="5"/>
      <c r="F821" s="5"/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/>
      <c r="D824" s="6"/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/>
      <c r="D837" s="5"/>
      <c r="E837" s="5"/>
      <c r="F837" s="5"/>
      <c r="G837" s="5"/>
    </row>
    <row r="838" spans="1:7" ht="30" customHeight="1" x14ac:dyDescent="0.25">
      <c r="A838" s="22" t="s">
        <v>67</v>
      </c>
      <c r="B838" s="14" t="s">
        <v>25</v>
      </c>
      <c r="C838" s="6"/>
      <c r="D838" s="6"/>
      <c r="E838" s="6"/>
      <c r="F838" s="6"/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/>
      <c r="D849" s="5"/>
      <c r="E849" s="5"/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/>
      <c r="D850" s="6"/>
      <c r="E850" s="6"/>
      <c r="F850" s="6"/>
      <c r="G850" s="6"/>
    </row>
    <row r="851" spans="1:7" ht="30" customHeight="1" x14ac:dyDescent="0.25">
      <c r="A851" s="21" t="s">
        <v>67</v>
      </c>
      <c r="B851" s="13" t="s">
        <v>38</v>
      </c>
      <c r="C851" s="5"/>
      <c r="D851" s="5"/>
      <c r="E851" s="5"/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/>
      <c r="D860" s="3"/>
      <c r="E860" s="3"/>
      <c r="F860" s="3"/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/>
      <c r="D865" s="4"/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/>
      <c r="D876" s="3"/>
      <c r="E876" s="3"/>
      <c r="F876" s="3"/>
      <c r="G876" s="3"/>
    </row>
    <row r="877" spans="1:7" ht="30" customHeight="1" x14ac:dyDescent="0.25">
      <c r="A877" s="20" t="s">
        <v>68</v>
      </c>
      <c r="B877" s="12" t="s">
        <v>25</v>
      </c>
      <c r="C877" s="4"/>
      <c r="D877" s="4"/>
      <c r="E877" s="4"/>
      <c r="F877" s="4"/>
      <c r="G877" s="4"/>
    </row>
    <row r="878" spans="1:7" ht="30" customHeight="1" x14ac:dyDescent="0.25">
      <c r="A878" s="19" t="s">
        <v>68</v>
      </c>
      <c r="B878" s="11" t="s">
        <v>26</v>
      </c>
      <c r="C878" s="3"/>
      <c r="D878" s="3"/>
      <c r="E878" s="3"/>
      <c r="F878" s="3"/>
      <c r="G878" s="3"/>
    </row>
    <row r="879" spans="1:7" ht="30" customHeight="1" x14ac:dyDescent="0.25">
      <c r="A879" s="20" t="s">
        <v>68</v>
      </c>
      <c r="B879" s="12" t="s">
        <v>27</v>
      </c>
      <c r="C879" s="4"/>
      <c r="D879" s="4"/>
      <c r="E879" s="4"/>
      <c r="F879" s="4"/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/>
      <c r="D888" s="3"/>
      <c r="E888" s="3"/>
      <c r="F888" s="3"/>
      <c r="G888" s="3"/>
    </row>
    <row r="889" spans="1:7" ht="30" customHeight="1" x14ac:dyDescent="0.25">
      <c r="A889" s="20" t="s">
        <v>68</v>
      </c>
      <c r="B889" s="12" t="s">
        <v>37</v>
      </c>
      <c r="C889" s="4"/>
      <c r="D889" s="4"/>
      <c r="E889" s="4"/>
      <c r="F889" s="4"/>
      <c r="G889" s="4"/>
    </row>
    <row r="890" spans="1:7" ht="30" customHeight="1" x14ac:dyDescent="0.25">
      <c r="A890" s="19" t="s">
        <v>68</v>
      </c>
      <c r="B890" s="11" t="s">
        <v>38</v>
      </c>
      <c r="C890" s="3"/>
      <c r="D890" s="3"/>
      <c r="E890" s="3"/>
      <c r="F890" s="3"/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/>
      <c r="D899" s="5"/>
      <c r="E899" s="5"/>
      <c r="F899" s="5"/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/>
      <c r="D916" s="6"/>
      <c r="E916" s="6"/>
      <c r="F916" s="6"/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/>
      <c r="D929" s="5"/>
      <c r="E929" s="5"/>
      <c r="F929" s="5"/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/>
      <c r="D977" s="5"/>
      <c r="E977" s="5"/>
      <c r="F977" s="5"/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/>
      <c r="D983" s="5"/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/>
      <c r="D994" s="6"/>
      <c r="E994" s="6"/>
      <c r="F994" s="6"/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/>
      <c r="D1005" s="5"/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/>
      <c r="D1007" s="5"/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/>
      <c r="D1016" s="3"/>
      <c r="E1016" s="3"/>
      <c r="F1016" s="3"/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/>
      <c r="D1022" s="3"/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/>
      <c r="D1033" s="4"/>
      <c r="E1033" s="4"/>
      <c r="F1033" s="4"/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/>
      <c r="D1044" s="3"/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/>
      <c r="D1046" s="3"/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/>
      <c r="D1053" s="4"/>
      <c r="E1053" s="4"/>
      <c r="F1053" s="4"/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/>
      <c r="D1055" s="5"/>
      <c r="E1055" s="5"/>
      <c r="F1055" s="5"/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/>
      <c r="D1061" s="5"/>
      <c r="E1061" s="5"/>
      <c r="F1061" s="5"/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/>
      <c r="D1072" s="6"/>
      <c r="E1072" s="6"/>
      <c r="F1072" s="6"/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/>
      <c r="D1085" s="5"/>
      <c r="E1085" s="5"/>
      <c r="F1085" s="5"/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/>
      <c r="D1094" s="3"/>
      <c r="E1094" s="3"/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/>
      <c r="D1122" s="3"/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/>
      <c r="D1124" s="3"/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/>
      <c r="D1133" s="5"/>
      <c r="E1133" s="5"/>
      <c r="F1133" s="5"/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/>
      <c r="D1139" s="5"/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/>
      <c r="D1150" s="6"/>
      <c r="E1150" s="6"/>
      <c r="F1150" s="6"/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/>
      <c r="D1161" s="5"/>
      <c r="E1161" s="5"/>
      <c r="F1161" s="5"/>
      <c r="G1161" s="5"/>
    </row>
    <row r="1162" spans="1:7" ht="30" customHeight="1" x14ac:dyDescent="0.25">
      <c r="A1162" s="22" t="s">
        <v>75</v>
      </c>
      <c r="B1162" s="14" t="s">
        <v>37</v>
      </c>
      <c r="C1162" s="6"/>
      <c r="D1162" s="6"/>
      <c r="E1162" s="6"/>
      <c r="F1162" s="6"/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/>
      <c r="D1172" s="3"/>
      <c r="E1172" s="3"/>
      <c r="F1172" s="3"/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/>
      <c r="D1175" s="4"/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/>
      <c r="D1178" s="3"/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/>
      <c r="D1189" s="4"/>
      <c r="E1189" s="4"/>
      <c r="F1189" s="4"/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/>
      <c r="D1200" s="3"/>
      <c r="E1200" s="3"/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/>
      <c r="D1201" s="4"/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/>
      <c r="D1202" s="3"/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/>
      <c r="D1211" s="5"/>
      <c r="E1211" s="5"/>
      <c r="F1211" s="5"/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/>
      <c r="D1217" s="5"/>
      <c r="E1217" s="5"/>
      <c r="F1217" s="5"/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/>
      <c r="D1228" s="6"/>
      <c r="E1228" s="6"/>
      <c r="F1228" s="6"/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/>
      <c r="D1235" s="5"/>
      <c r="E1235" s="5"/>
      <c r="F1235" s="5"/>
      <c r="G1235" s="5"/>
    </row>
    <row r="1236" spans="1:7" ht="30" customHeight="1" x14ac:dyDescent="0.25">
      <c r="A1236" s="22" t="s">
        <v>77</v>
      </c>
      <c r="B1236" s="14" t="s">
        <v>33</v>
      </c>
      <c r="C1236" s="6"/>
      <c r="D1236" s="6"/>
      <c r="E1236" s="6"/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/>
      <c r="D1239" s="5"/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/>
      <c r="D1241" s="5"/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/>
      <c r="D1248" s="6"/>
      <c r="E1248" s="6"/>
      <c r="F1248" s="6"/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/>
      <c r="D1250" s="3"/>
      <c r="E1250" s="3"/>
      <c r="F1250" s="3"/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/>
      <c r="D1253" s="4"/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/>
      <c r="D1267" s="4"/>
      <c r="E1267" s="4"/>
      <c r="F1267" s="4"/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/>
      <c r="D1280" s="3"/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/>
      <c r="D1289" s="5"/>
      <c r="E1289" s="5"/>
      <c r="F1289" s="5"/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/>
      <c r="D1293" s="5"/>
      <c r="E1293" s="5"/>
      <c r="F1293" s="5"/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/>
      <c r="D1295" s="5"/>
      <c r="E1295" s="5"/>
      <c r="F1295" s="5"/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/>
      <c r="D1306" s="6"/>
      <c r="E1306" s="6"/>
      <c r="F1306" s="6"/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/>
      <c r="D1314" s="6"/>
      <c r="E1314" s="6"/>
      <c r="F1314" s="6"/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/>
      <c r="D1317" s="5"/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/>
      <c r="D1318" s="6"/>
      <c r="E1318" s="6"/>
      <c r="F1318" s="6"/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/>
      <c r="D1326" s="6"/>
      <c r="E1326" s="6"/>
      <c r="F1326" s="6"/>
      <c r="G1326" s="6"/>
    </row>
    <row r="1327" spans="1:7" ht="30" customHeight="1" x14ac:dyDescent="0.25">
      <c r="A1327" s="21" t="s">
        <v>79</v>
      </c>
      <c r="B1327" s="13" t="s">
        <v>46</v>
      </c>
      <c r="C1327" s="5"/>
      <c r="D1327" s="5"/>
      <c r="E1327" s="5"/>
      <c r="F1327" s="5"/>
      <c r="G1327" s="5"/>
    </row>
    <row r="1328" spans="1:7" ht="30" customHeight="1" x14ac:dyDescent="0.25">
      <c r="A1328" s="19" t="s">
        <v>80</v>
      </c>
      <c r="B1328" s="11" t="s">
        <v>8</v>
      </c>
      <c r="C1328" s="3"/>
      <c r="D1328" s="3"/>
      <c r="E1328" s="3"/>
      <c r="F1328" s="3"/>
      <c r="G1328" s="3"/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/>
      <c r="D1334" s="3"/>
      <c r="E1334" s="3"/>
      <c r="F1334" s="3"/>
      <c r="G1334" s="3"/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/>
      <c r="D1345" s="4"/>
      <c r="E1345" s="4"/>
      <c r="F1345" s="4"/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/>
      <c r="D1353" s="4"/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/>
      <c r="D1356" s="3"/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/>
      <c r="D1367" s="5"/>
      <c r="E1367" s="5"/>
      <c r="F1367" s="5"/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/>
      <c r="D1370" s="6"/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/>
      <c r="D1371" s="5"/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/>
      <c r="D1373" s="5"/>
      <c r="E1373" s="5"/>
      <c r="F1373" s="5"/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/>
      <c r="D1384" s="6"/>
      <c r="E1384" s="6"/>
      <c r="F1384" s="6"/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/>
      <c r="D1392" s="6"/>
      <c r="E1392" s="6"/>
      <c r="F1392" s="6"/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/>
      <c r="D1395" s="5"/>
      <c r="E1395" s="5"/>
      <c r="F1395" s="5"/>
      <c r="G1395" s="5"/>
    </row>
    <row r="1396" spans="1:7" ht="30" customHeight="1" x14ac:dyDescent="0.25">
      <c r="A1396" s="22" t="s">
        <v>81</v>
      </c>
      <c r="B1396" s="14" t="s">
        <v>37</v>
      </c>
      <c r="C1396" s="6"/>
      <c r="D1396" s="6"/>
      <c r="E1396" s="6"/>
      <c r="F1396" s="6"/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/>
      <c r="D1405" s="5"/>
      <c r="E1405" s="5"/>
      <c r="F1405" s="5"/>
      <c r="G1405" s="5"/>
    </row>
    <row r="1406" spans="1:7" ht="30" customHeight="1" x14ac:dyDescent="0.25">
      <c r="A1406" s="19" t="s">
        <v>82</v>
      </c>
      <c r="B1406" s="11" t="s">
        <v>8</v>
      </c>
      <c r="C1406" s="3"/>
      <c r="D1406" s="3"/>
      <c r="E1406" s="3"/>
      <c r="F1406" s="3"/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/>
      <c r="D1436" s="3"/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/>
      <c r="D1445" s="5"/>
      <c r="E1445" s="5"/>
      <c r="F1445" s="5"/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/>
      <c r="D1451" s="5"/>
      <c r="E1451" s="5"/>
      <c r="F1451" s="5"/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/>
      <c r="D1462" s="6"/>
      <c r="E1462" s="6"/>
      <c r="F1462" s="6"/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/>
      <c r="D1679" s="5"/>
      <c r="E1679" s="5"/>
      <c r="F1679" s="5"/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/>
      <c r="D1685" s="5"/>
      <c r="E1685" s="5"/>
      <c r="F1685" s="5"/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/>
      <c r="D1696" s="6"/>
      <c r="E1696" s="6"/>
      <c r="F1696" s="6"/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/>
      <c r="D1704" s="6"/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/>
      <c r="D1707" s="5"/>
      <c r="E1707" s="5"/>
      <c r="F1707" s="5"/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/>
      <c r="D1709" s="5"/>
      <c r="E1709" s="5"/>
      <c r="F1709" s="5"/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/>
      <c r="D1718" s="3"/>
      <c r="E1718" s="3"/>
      <c r="F1718" s="3"/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/>
      <c r="D1734" s="3"/>
      <c r="E1734" s="3"/>
      <c r="F1734" s="3"/>
      <c r="G1734" s="3"/>
    </row>
    <row r="1735" spans="1:7" ht="30" customHeight="1" x14ac:dyDescent="0.25">
      <c r="A1735" s="20" t="s">
        <v>90</v>
      </c>
      <c r="B1735" s="12" t="s">
        <v>25</v>
      </c>
      <c r="C1735" s="4"/>
      <c r="D1735" s="4"/>
      <c r="E1735" s="4"/>
      <c r="F1735" s="4"/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/>
      <c r="D1743" s="4"/>
      <c r="E1743" s="4"/>
      <c r="F1743" s="4"/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/>
      <c r="D1745" s="4"/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/>
      <c r="D1746" s="3"/>
      <c r="E1746" s="3"/>
      <c r="F1746" s="3"/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/>
      <c r="D1757" s="5"/>
      <c r="E1757" s="5"/>
      <c r="F1757" s="5"/>
      <c r="G1757" s="5"/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/>
      <c r="D1763" s="5"/>
      <c r="E1763" s="5"/>
      <c r="F1763" s="5"/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/>
      <c r="D1774" s="6"/>
      <c r="E1774" s="6"/>
      <c r="F1774" s="6"/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/>
      <c r="D1782" s="6"/>
      <c r="E1782" s="6"/>
      <c r="F1782" s="6"/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/>
      <c r="D1785" s="5"/>
      <c r="E1785" s="5"/>
      <c r="F1785" s="5"/>
      <c r="G1785" s="5"/>
    </row>
    <row r="1786" spans="1:7" ht="30" customHeight="1" x14ac:dyDescent="0.25">
      <c r="A1786" s="22" t="s">
        <v>91</v>
      </c>
      <c r="B1786" s="14" t="s">
        <v>37</v>
      </c>
      <c r="C1786" s="6"/>
      <c r="D1786" s="6"/>
      <c r="E1786" s="6"/>
      <c r="F1786" s="6"/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/>
      <c r="D1794" s="6"/>
      <c r="E1794" s="6"/>
      <c r="F1794" s="6"/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/>
      <c r="D1796" s="3"/>
      <c r="E1796" s="3"/>
      <c r="F1796" s="3"/>
      <c r="G1796" s="3"/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/>
      <c r="D1813" s="4"/>
      <c r="E1813" s="4"/>
      <c r="F1813" s="4"/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/>
      <c r="D1825" s="4"/>
      <c r="E1825" s="4"/>
      <c r="F1825" s="4"/>
      <c r="G1825" s="4"/>
    </row>
    <row r="1826" spans="1:7" ht="30" customHeight="1" x14ac:dyDescent="0.25">
      <c r="A1826" s="19" t="s">
        <v>92</v>
      </c>
      <c r="B1826" s="11" t="s">
        <v>38</v>
      </c>
      <c r="C1826" s="3"/>
      <c r="D1826" s="3"/>
      <c r="E1826" s="3"/>
      <c r="F1826" s="3"/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/>
      <c r="D1835" s="5"/>
      <c r="E1835" s="5"/>
      <c r="F1835" s="5"/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/>
      <c r="D1851" s="5"/>
      <c r="E1851" s="5"/>
      <c r="F1851" s="5"/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/>
      <c r="D1853" s="5"/>
      <c r="E1853" s="5"/>
      <c r="F1853" s="5"/>
      <c r="G1853" s="5"/>
    </row>
    <row r="1854" spans="1:7" ht="30" customHeight="1" x14ac:dyDescent="0.25">
      <c r="A1854" s="22" t="s">
        <v>93</v>
      </c>
      <c r="B1854" s="14" t="s">
        <v>27</v>
      </c>
      <c r="C1854" s="6"/>
      <c r="D1854" s="6"/>
      <c r="E1854" s="6"/>
      <c r="F1854" s="6"/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/>
      <c r="D1863" s="5"/>
      <c r="E1863" s="5"/>
      <c r="F1863" s="5"/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/>
      <c r="D1873" s="5"/>
      <c r="E1873" s="5"/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/>
      <c r="D1874" s="3"/>
      <c r="E1874" s="3"/>
      <c r="F1874" s="3"/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/>
      <c r="D1880" s="3"/>
      <c r="E1880" s="3"/>
      <c r="F1880" s="3"/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/>
      <c r="D1890" s="3"/>
      <c r="E1890" s="3"/>
      <c r="F1890" s="3"/>
      <c r="G1890" s="3"/>
    </row>
    <row r="1891" spans="1:7" ht="30" customHeight="1" x14ac:dyDescent="0.25">
      <c r="A1891" s="20" t="s">
        <v>94</v>
      </c>
      <c r="B1891" s="12" t="s">
        <v>25</v>
      </c>
      <c r="C1891" s="4"/>
      <c r="D1891" s="4"/>
      <c r="E1891" s="4"/>
      <c r="F1891" s="4"/>
      <c r="G1891" s="4"/>
    </row>
    <row r="1892" spans="1:7" ht="30" customHeight="1" x14ac:dyDescent="0.25">
      <c r="A1892" s="19" t="s">
        <v>94</v>
      </c>
      <c r="B1892" s="11" t="s">
        <v>26</v>
      </c>
      <c r="C1892" s="3"/>
      <c r="D1892" s="3"/>
      <c r="E1892" s="3"/>
      <c r="F1892" s="3"/>
      <c r="G1892" s="3"/>
    </row>
    <row r="1893" spans="1:7" ht="30" customHeight="1" x14ac:dyDescent="0.25">
      <c r="A1893" s="20" t="s">
        <v>94</v>
      </c>
      <c r="B1893" s="12" t="s">
        <v>27</v>
      </c>
      <c r="C1893" s="4"/>
      <c r="D1893" s="4"/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/>
      <c r="D1901" s="4"/>
      <c r="E1901" s="4"/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/>
      <c r="D1902" s="3"/>
      <c r="E1902" s="3"/>
      <c r="F1902" s="3"/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/>
      <c r="D1904" s="3"/>
      <c r="E1904" s="3"/>
      <c r="F1904" s="3"/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/>
      <c r="D1911" s="4"/>
      <c r="E1911" s="4"/>
      <c r="F1911" s="4"/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/>
      <c r="D1913" s="5"/>
      <c r="E1913" s="5"/>
      <c r="F1913" s="5"/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/>
      <c r="D1919" s="5"/>
      <c r="E1919" s="5"/>
      <c r="F1919" s="5"/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/>
      <c r="D1930" s="6"/>
      <c r="E1930" s="6"/>
      <c r="F1930" s="6"/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/>
      <c r="D1941" s="5"/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/>
      <c r="D1943" s="5"/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/>
      <c r="D1950" s="6"/>
      <c r="E1950" s="6"/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/>
      <c r="D1952" s="3"/>
      <c r="E1952" s="3"/>
      <c r="F1952" s="3"/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/>
      <c r="D1958" s="3"/>
      <c r="E1958" s="3"/>
      <c r="F1958" s="3"/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/>
      <c r="D1969" s="4"/>
      <c r="E1969" s="4"/>
      <c r="F1969" s="4"/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/>
      <c r="D1977" s="4"/>
      <c r="E1977" s="4"/>
      <c r="F1977" s="4"/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/>
      <c r="D1980" s="3"/>
      <c r="E1980" s="3"/>
      <c r="F1980" s="3"/>
      <c r="G1980" s="3"/>
    </row>
    <row r="1981" spans="1:7" ht="30" customHeight="1" x14ac:dyDescent="0.25">
      <c r="A1981" s="20" t="s">
        <v>96</v>
      </c>
      <c r="B1981" s="12" t="s">
        <v>37</v>
      </c>
      <c r="C1981" s="4"/>
      <c r="D1981" s="4"/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/>
      <c r="D1982" s="3"/>
      <c r="E1982" s="3"/>
      <c r="F1982" s="3"/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/>
      <c r="D1989" s="4"/>
      <c r="E1989" s="4"/>
      <c r="F1989" s="4"/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/>
      <c r="D1991" s="5"/>
      <c r="E1991" s="5"/>
      <c r="F1991" s="5"/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/>
      <c r="D2008" s="6"/>
      <c r="E2008" s="6"/>
      <c r="F2008" s="6"/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/>
      <c r="D2019" s="5"/>
      <c r="E2019" s="5"/>
      <c r="F2019" s="5"/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/>
      <c r="D2028" s="6"/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/>
      <c r="D2030" s="3"/>
      <c r="E2030" s="3"/>
      <c r="F2030" s="3"/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/>
      <c r="D2036" s="3"/>
      <c r="E2036" s="3"/>
      <c r="F2036" s="3"/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/>
      <c r="D2047" s="4"/>
      <c r="E2047" s="4"/>
      <c r="F2047" s="4"/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/>
      <c r="D2055" s="4"/>
      <c r="E2055" s="4"/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/>
      <c r="D2057" s="4"/>
      <c r="E2057" s="4"/>
      <c r="F2057" s="4"/>
      <c r="G2057" s="4"/>
    </row>
    <row r="2058" spans="1:7" ht="30" customHeight="1" x14ac:dyDescent="0.25">
      <c r="A2058" s="19" t="s">
        <v>98</v>
      </c>
      <c r="B2058" s="11" t="s">
        <v>36</v>
      </c>
      <c r="C2058" s="3"/>
      <c r="D2058" s="3"/>
      <c r="E2058" s="3"/>
      <c r="F2058" s="3"/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/>
      <c r="D2069" s="5"/>
      <c r="E2069" s="5"/>
      <c r="F2069" s="5"/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/>
      <c r="D2075" s="5"/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/>
      <c r="D2086" s="6"/>
      <c r="E2086" s="6"/>
      <c r="F2086" s="6"/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/>
      <c r="D2094" s="6"/>
      <c r="E2094" s="6"/>
      <c r="F2094" s="6"/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/>
      <c r="D2097" s="5"/>
      <c r="E2097" s="5"/>
      <c r="F2097" s="5"/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/>
      <c r="D2099" s="5"/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/>
      <c r="D2106" s="6"/>
      <c r="E2106" s="6"/>
      <c r="F2106" s="6"/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0</v>
      </c>
      <c r="D2108" s="7">
        <f t="shared" ref="D2108:G2108" si="0">SUM(D392,D431,D470,D509)</f>
        <v>0</v>
      </c>
      <c r="E2108" s="7">
        <f t="shared" si="0"/>
        <v>0</v>
      </c>
      <c r="F2108" s="7">
        <f t="shared" si="0"/>
        <v>0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0</v>
      </c>
      <c r="D2114" s="7">
        <f t="shared" si="1"/>
        <v>0</v>
      </c>
      <c r="E2114" s="7">
        <f t="shared" si="1"/>
        <v>0</v>
      </c>
      <c r="F2114" s="7">
        <f t="shared" si="1"/>
        <v>0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0</v>
      </c>
      <c r="D2125" s="8">
        <f t="shared" si="2"/>
        <v>0</v>
      </c>
      <c r="E2125" s="8">
        <f t="shared" si="2"/>
        <v>0</v>
      </c>
      <c r="F2125" s="8">
        <f t="shared" si="2"/>
        <v>0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0</v>
      </c>
      <c r="D2136" s="7">
        <f t="shared" si="2"/>
        <v>0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0</v>
      </c>
      <c r="D2137" s="8">
        <f t="shared" si="2"/>
        <v>0</v>
      </c>
      <c r="E2137" s="8">
        <f t="shared" si="2"/>
        <v>0</v>
      </c>
      <c r="F2137" s="8">
        <f t="shared" si="2"/>
        <v>0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0</v>
      </c>
      <c r="D2138" s="7">
        <f t="shared" si="2"/>
        <v>0</v>
      </c>
      <c r="E2138" s="7">
        <f t="shared" si="2"/>
        <v>0</v>
      </c>
      <c r="F2138" s="7">
        <f t="shared" si="2"/>
        <v>0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0</v>
      </c>
      <c r="D2145" s="8">
        <f t="shared" si="3"/>
        <v>0</v>
      </c>
      <c r="E2145" s="8">
        <f t="shared" si="3"/>
        <v>0</v>
      </c>
      <c r="F2145" s="8">
        <f t="shared" si="3"/>
        <v>0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0</v>
      </c>
      <c r="D2147" s="9">
        <f t="shared" ref="D2147:G2147" si="4">SUM(D1484,D1523,D1562,D1601,D1640)</f>
        <v>0</v>
      </c>
      <c r="E2147" s="9">
        <f t="shared" si="4"/>
        <v>0</v>
      </c>
      <c r="F2147" s="9">
        <f t="shared" si="4"/>
        <v>0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0</v>
      </c>
      <c r="D2174" s="10">
        <f t="shared" si="6"/>
        <v>0</v>
      </c>
      <c r="E2174" s="10">
        <f t="shared" si="6"/>
        <v>0</v>
      </c>
      <c r="F2174" s="10">
        <f t="shared" si="6"/>
        <v>0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0</v>
      </c>
      <c r="D2175" s="9">
        <f t="shared" si="6"/>
        <v>0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0</v>
      </c>
      <c r="D2176" s="10">
        <f t="shared" si="6"/>
        <v>0</v>
      </c>
      <c r="E2176" s="10">
        <f t="shared" si="6"/>
        <v>0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0</v>
      </c>
      <c r="D2182" s="10">
        <f t="shared" si="7"/>
        <v>0</v>
      </c>
      <c r="E2182" s="10">
        <f t="shared" si="7"/>
        <v>0</v>
      </c>
      <c r="F2182" s="10">
        <f t="shared" si="7"/>
        <v>0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0</v>
      </c>
      <c r="D2184" s="10">
        <f t="shared" si="7"/>
        <v>0</v>
      </c>
      <c r="E2184" s="10">
        <f t="shared" si="7"/>
        <v>0</v>
      </c>
      <c r="F2184" s="10">
        <f t="shared" si="7"/>
        <v>0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C9E04F1C-A3C6-49E9-970B-06D7F71619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4067</v>
      </c>
      <c r="D2" s="3">
        <v>2031</v>
      </c>
      <c r="E2" s="3">
        <v>244</v>
      </c>
      <c r="F2" s="3">
        <v>1792</v>
      </c>
      <c r="G2" s="3"/>
    </row>
    <row r="3" spans="1:7" ht="30" customHeight="1" x14ac:dyDescent="0.25">
      <c r="A3" s="20" t="s">
        <v>7</v>
      </c>
      <c r="B3" s="12" t="s">
        <v>9</v>
      </c>
      <c r="C3" s="4">
        <v>65</v>
      </c>
      <c r="D3" s="4">
        <v>23</v>
      </c>
      <c r="E3" s="4">
        <v>19</v>
      </c>
      <c r="F3" s="4">
        <v>23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63</v>
      </c>
      <c r="D5" s="4">
        <v>63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485</v>
      </c>
      <c r="D8" s="3">
        <v>315</v>
      </c>
      <c r="E8" s="3">
        <v>8</v>
      </c>
      <c r="F8" s="3">
        <v>162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15</v>
      </c>
      <c r="D18" s="3"/>
      <c r="E18" s="3"/>
      <c r="F18" s="3">
        <v>15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313</v>
      </c>
      <c r="D19" s="4">
        <v>80</v>
      </c>
      <c r="E19" s="4">
        <v>43</v>
      </c>
      <c r="F19" s="4">
        <v>190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16</v>
      </c>
      <c r="D21" s="4">
        <v>5</v>
      </c>
      <c r="E21" s="4"/>
      <c r="F21" s="4">
        <v>11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14</v>
      </c>
      <c r="D27" s="4">
        <v>2</v>
      </c>
      <c r="E27" s="4">
        <v>12</v>
      </c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72</v>
      </c>
      <c r="D30" s="3">
        <v>58</v>
      </c>
      <c r="E30" s="3">
        <v>4</v>
      </c>
      <c r="F30" s="3">
        <v>10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69</v>
      </c>
      <c r="D31" s="4">
        <v>54</v>
      </c>
      <c r="E31" s="4">
        <v>7</v>
      </c>
      <c r="F31" s="4">
        <v>8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72</v>
      </c>
      <c r="D32" s="3">
        <v>17</v>
      </c>
      <c r="E32" s="3">
        <v>7</v>
      </c>
      <c r="F32" s="3">
        <v>48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18</v>
      </c>
      <c r="D39" s="4">
        <v>2</v>
      </c>
      <c r="E39" s="4">
        <v>3</v>
      </c>
      <c r="F39" s="4">
        <v>13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1776</v>
      </c>
      <c r="D41" s="5">
        <v>892</v>
      </c>
      <c r="E41" s="5">
        <v>43</v>
      </c>
      <c r="F41" s="5">
        <v>839</v>
      </c>
      <c r="G41" s="5">
        <v>2</v>
      </c>
    </row>
    <row r="42" spans="1:7" ht="30" customHeight="1" x14ac:dyDescent="0.25">
      <c r="A42" s="22" t="s">
        <v>47</v>
      </c>
      <c r="B42" s="14" t="s">
        <v>9</v>
      </c>
      <c r="C42" s="6">
        <v>10</v>
      </c>
      <c r="D42" s="6">
        <v>9</v>
      </c>
      <c r="E42" s="6">
        <v>1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3</v>
      </c>
      <c r="D44" s="6">
        <v>3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56</v>
      </c>
      <c r="D46" s="6">
        <v>25</v>
      </c>
      <c r="E46" s="6">
        <v>8</v>
      </c>
      <c r="F46" s="6">
        <v>23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906</v>
      </c>
      <c r="D47" s="5">
        <v>405</v>
      </c>
      <c r="E47" s="5">
        <v>27</v>
      </c>
      <c r="F47" s="5">
        <v>474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126</v>
      </c>
      <c r="D58" s="6">
        <v>41</v>
      </c>
      <c r="E58" s="6">
        <v>22</v>
      </c>
      <c r="F58" s="6">
        <v>63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64</v>
      </c>
      <c r="D66" s="6">
        <v>17</v>
      </c>
      <c r="E66" s="6">
        <v>8</v>
      </c>
      <c r="F66" s="6">
        <v>39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74</v>
      </c>
      <c r="D69" s="5">
        <v>15</v>
      </c>
      <c r="E69" s="5">
        <v>2</v>
      </c>
      <c r="F69" s="5">
        <v>57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69</v>
      </c>
      <c r="D71" s="5">
        <v>63</v>
      </c>
      <c r="E71" s="5">
        <v>1</v>
      </c>
      <c r="F71" s="5">
        <v>5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>
        <v>44</v>
      </c>
      <c r="D78" s="6">
        <v>19</v>
      </c>
      <c r="E78" s="6">
        <v>24</v>
      </c>
      <c r="F78" s="6">
        <v>1</v>
      </c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6791</v>
      </c>
      <c r="D80" s="3">
        <v>3021</v>
      </c>
      <c r="E80" s="3">
        <v>382</v>
      </c>
      <c r="F80" s="3">
        <v>3384</v>
      </c>
      <c r="G80" s="3">
        <v>4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186</v>
      </c>
      <c r="D86" s="3">
        <v>142</v>
      </c>
      <c r="E86" s="3">
        <v>7</v>
      </c>
      <c r="F86" s="3">
        <v>37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>
        <v>1715</v>
      </c>
      <c r="D97" s="4">
        <v>214</v>
      </c>
      <c r="E97" s="4">
        <v>451</v>
      </c>
      <c r="F97" s="4">
        <v>1048</v>
      </c>
      <c r="G97" s="4">
        <v>2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3</v>
      </c>
      <c r="D105" s="4">
        <v>1</v>
      </c>
      <c r="E105" s="4">
        <v>2</v>
      </c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43</v>
      </c>
      <c r="D108" s="3">
        <v>31</v>
      </c>
      <c r="E108" s="3">
        <v>9</v>
      </c>
      <c r="F108" s="3">
        <v>3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87</v>
      </c>
      <c r="D109" s="4">
        <v>37</v>
      </c>
      <c r="E109" s="4">
        <v>5</v>
      </c>
      <c r="F109" s="4">
        <v>45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51</v>
      </c>
      <c r="D110" s="3">
        <v>40</v>
      </c>
      <c r="E110" s="3">
        <v>10</v>
      </c>
      <c r="F110" s="3">
        <v>1</v>
      </c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32</v>
      </c>
      <c r="D117" s="4">
        <v>16</v>
      </c>
      <c r="E117" s="4"/>
      <c r="F117" s="4">
        <v>16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135</v>
      </c>
      <c r="D119" s="5">
        <v>71</v>
      </c>
      <c r="E119" s="5">
        <v>1</v>
      </c>
      <c r="F119" s="5">
        <v>63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>
        <v>5</v>
      </c>
      <c r="D125" s="5">
        <v>5</v>
      </c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2</v>
      </c>
      <c r="D136" s="6"/>
      <c r="E136" s="6">
        <v>1</v>
      </c>
      <c r="F136" s="6">
        <v>1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>
        <v>1</v>
      </c>
      <c r="D144" s="6">
        <v>1</v>
      </c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/>
      <c r="D156" s="6"/>
      <c r="E156" s="6"/>
      <c r="F156" s="6"/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4901</v>
      </c>
      <c r="D158" s="3">
        <v>2445</v>
      </c>
      <c r="E158" s="3">
        <v>149</v>
      </c>
      <c r="F158" s="3">
        <v>2307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42</v>
      </c>
      <c r="D161" s="4">
        <v>42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46</v>
      </c>
      <c r="D164" s="3">
        <v>4</v>
      </c>
      <c r="E164" s="3">
        <v>1</v>
      </c>
      <c r="F164" s="3">
        <v>41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23</v>
      </c>
      <c r="D174" s="3">
        <v>1</v>
      </c>
      <c r="E174" s="3"/>
      <c r="F174" s="3">
        <v>22</v>
      </c>
      <c r="G174" s="3"/>
    </row>
    <row r="175" spans="1:7" ht="30" customHeight="1" x14ac:dyDescent="0.25">
      <c r="A175" s="20" t="s">
        <v>50</v>
      </c>
      <c r="B175" s="12" t="s">
        <v>25</v>
      </c>
      <c r="C175" s="4">
        <v>727</v>
      </c>
      <c r="D175" s="4">
        <v>180</v>
      </c>
      <c r="E175" s="4">
        <v>68</v>
      </c>
      <c r="F175" s="4">
        <v>479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>
        <v>9</v>
      </c>
      <c r="D177" s="4"/>
      <c r="E177" s="4"/>
      <c r="F177" s="4">
        <v>9</v>
      </c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117</v>
      </c>
      <c r="D186" s="3">
        <v>88</v>
      </c>
      <c r="E186" s="3">
        <v>9</v>
      </c>
      <c r="F186" s="3">
        <v>20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193</v>
      </c>
      <c r="D187" s="4">
        <v>75</v>
      </c>
      <c r="E187" s="4">
        <v>51</v>
      </c>
      <c r="F187" s="4">
        <v>67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674</v>
      </c>
      <c r="D188" s="3">
        <v>297</v>
      </c>
      <c r="E188" s="3">
        <v>41</v>
      </c>
      <c r="F188" s="3">
        <v>336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4</v>
      </c>
      <c r="D195" s="4">
        <v>4</v>
      </c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507</v>
      </c>
      <c r="D197" s="5">
        <v>298</v>
      </c>
      <c r="E197" s="5">
        <v>43</v>
      </c>
      <c r="F197" s="5">
        <v>166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4</v>
      </c>
      <c r="D203" s="5">
        <v>4</v>
      </c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29</v>
      </c>
      <c r="D214" s="6">
        <v>5</v>
      </c>
      <c r="E214" s="6">
        <v>3</v>
      </c>
      <c r="F214" s="6">
        <v>21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>
        <v>2</v>
      </c>
      <c r="D222" s="6"/>
      <c r="E222" s="6"/>
      <c r="F222" s="6">
        <v>2</v>
      </c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335</v>
      </c>
      <c r="D236" s="3">
        <v>283</v>
      </c>
      <c r="E236" s="3">
        <v>21</v>
      </c>
      <c r="F236" s="3">
        <v>31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160</v>
      </c>
      <c r="D242" s="3">
        <v>120</v>
      </c>
      <c r="E242" s="3">
        <v>13</v>
      </c>
      <c r="F242" s="3">
        <v>27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64</v>
      </c>
      <c r="D253" s="4">
        <v>20</v>
      </c>
      <c r="E253" s="4">
        <v>17</v>
      </c>
      <c r="F253" s="4">
        <v>27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16</v>
      </c>
      <c r="D264" s="3">
        <v>12</v>
      </c>
      <c r="E264" s="3">
        <v>2</v>
      </c>
      <c r="F264" s="3">
        <v>2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1</v>
      </c>
      <c r="D270" s="3">
        <v>1</v>
      </c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263</v>
      </c>
      <c r="D275" s="5">
        <v>214</v>
      </c>
      <c r="E275" s="5">
        <v>4</v>
      </c>
      <c r="F275" s="5">
        <v>45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8</v>
      </c>
      <c r="D292" s="6">
        <v>4</v>
      </c>
      <c r="E292" s="6">
        <v>1</v>
      </c>
      <c r="F292" s="6">
        <v>3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21</v>
      </c>
      <c r="D303" s="5">
        <v>10</v>
      </c>
      <c r="E303" s="5">
        <v>2</v>
      </c>
      <c r="F303" s="5">
        <v>9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16</v>
      </c>
      <c r="D314" s="3">
        <v>7</v>
      </c>
      <c r="E314" s="3">
        <v>7</v>
      </c>
      <c r="F314" s="3">
        <v>2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51</v>
      </c>
      <c r="D331" s="4">
        <v>5</v>
      </c>
      <c r="E331" s="4">
        <v>4</v>
      </c>
      <c r="F331" s="4">
        <v>42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67</v>
      </c>
      <c r="D392" s="3">
        <v>40</v>
      </c>
      <c r="E392" s="3">
        <v>5</v>
      </c>
      <c r="F392" s="3">
        <v>22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9</v>
      </c>
      <c r="D409" s="4"/>
      <c r="E409" s="4">
        <v>1</v>
      </c>
      <c r="F409" s="4">
        <v>8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11</v>
      </c>
      <c r="D420" s="3">
        <v>11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43</v>
      </c>
      <c r="D421" s="4">
        <v>31</v>
      </c>
      <c r="E421" s="4">
        <v>5</v>
      </c>
      <c r="F421" s="4">
        <v>7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4</v>
      </c>
      <c r="D422" s="3">
        <v>4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341</v>
      </c>
      <c r="D431" s="5">
        <v>234</v>
      </c>
      <c r="E431" s="5">
        <v>6</v>
      </c>
      <c r="F431" s="5">
        <v>101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12</v>
      </c>
      <c r="D437" s="5">
        <v>9</v>
      </c>
      <c r="E437" s="5"/>
      <c r="F437" s="5">
        <v>3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>
        <v>1</v>
      </c>
      <c r="D444" s="6">
        <v>1</v>
      </c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2</v>
      </c>
      <c r="D448" s="6">
        <v>1</v>
      </c>
      <c r="E448" s="6"/>
      <c r="F448" s="6">
        <v>1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>
        <v>1</v>
      </c>
      <c r="D468" s="6"/>
      <c r="E468" s="6"/>
      <c r="F468" s="6">
        <v>1</v>
      </c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524</v>
      </c>
      <c r="D470" s="3">
        <v>383</v>
      </c>
      <c r="E470" s="3">
        <v>13</v>
      </c>
      <c r="F470" s="3">
        <v>128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97</v>
      </c>
      <c r="D487" s="4">
        <v>10</v>
      </c>
      <c r="E487" s="4">
        <v>1</v>
      </c>
      <c r="F487" s="4">
        <v>86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54</v>
      </c>
      <c r="D500" s="3">
        <v>27</v>
      </c>
      <c r="E500" s="3"/>
      <c r="F500" s="3">
        <v>27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2</v>
      </c>
      <c r="D507" s="4">
        <v>1</v>
      </c>
      <c r="E507" s="4"/>
      <c r="F507" s="4">
        <v>1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197</v>
      </c>
      <c r="D509" s="5">
        <v>136</v>
      </c>
      <c r="E509" s="5"/>
      <c r="F509" s="5">
        <v>61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141</v>
      </c>
      <c r="D526" s="6">
        <v>12</v>
      </c>
      <c r="E526" s="6">
        <v>5</v>
      </c>
      <c r="F526" s="6">
        <v>124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51</v>
      </c>
      <c r="D539" s="5">
        <v>42</v>
      </c>
      <c r="E539" s="5">
        <v>9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149</v>
      </c>
      <c r="D548" s="3">
        <v>74</v>
      </c>
      <c r="E548" s="3">
        <v>17</v>
      </c>
      <c r="F548" s="3">
        <v>58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38</v>
      </c>
      <c r="D554" s="3">
        <v>34</v>
      </c>
      <c r="E554" s="3"/>
      <c r="F554" s="3">
        <v>4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11</v>
      </c>
      <c r="D565" s="4"/>
      <c r="E565" s="4">
        <v>3</v>
      </c>
      <c r="F565" s="4">
        <v>8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28</v>
      </c>
      <c r="D575" s="4">
        <v>8</v>
      </c>
      <c r="E575" s="4">
        <v>18</v>
      </c>
      <c r="F575" s="4">
        <v>2</v>
      </c>
      <c r="G575" s="4"/>
    </row>
    <row r="576" spans="1:7" ht="30" customHeight="1" x14ac:dyDescent="0.25">
      <c r="A576" s="19" t="s">
        <v>60</v>
      </c>
      <c r="B576" s="11" t="s">
        <v>36</v>
      </c>
      <c r="C576" s="3">
        <v>48</v>
      </c>
      <c r="D576" s="3">
        <v>31</v>
      </c>
      <c r="E576" s="3">
        <v>7</v>
      </c>
      <c r="F576" s="3">
        <v>10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1158</v>
      </c>
      <c r="D587" s="5">
        <v>503</v>
      </c>
      <c r="E587" s="5">
        <v>129</v>
      </c>
      <c r="F587" s="5">
        <v>526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71</v>
      </c>
      <c r="D591" s="5">
        <v>46</v>
      </c>
      <c r="E591" s="5">
        <v>12</v>
      </c>
      <c r="F591" s="5">
        <v>13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11</v>
      </c>
      <c r="D593" s="5">
        <v>6</v>
      </c>
      <c r="E593" s="5">
        <v>5</v>
      </c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93</v>
      </c>
      <c r="D604" s="6">
        <v>11</v>
      </c>
      <c r="E604" s="6">
        <v>55</v>
      </c>
      <c r="F604" s="6">
        <v>27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1</v>
      </c>
      <c r="D612" s="6"/>
      <c r="E612" s="6"/>
      <c r="F612" s="6">
        <v>1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20</v>
      </c>
      <c r="D614" s="6">
        <v>15</v>
      </c>
      <c r="E614" s="6">
        <v>3</v>
      </c>
      <c r="F614" s="6">
        <v>2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19</v>
      </c>
      <c r="D615" s="5">
        <v>11</v>
      </c>
      <c r="E615" s="5">
        <v>7</v>
      </c>
      <c r="F615" s="5">
        <v>1</v>
      </c>
      <c r="G615" s="5"/>
    </row>
    <row r="616" spans="1:7" ht="30" customHeight="1" x14ac:dyDescent="0.25">
      <c r="A616" s="22" t="s">
        <v>61</v>
      </c>
      <c r="B616" s="14" t="s">
        <v>37</v>
      </c>
      <c r="C616" s="6">
        <v>17</v>
      </c>
      <c r="D616" s="6">
        <v>1</v>
      </c>
      <c r="E616" s="6">
        <v>1</v>
      </c>
      <c r="F616" s="6">
        <v>15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732</v>
      </c>
      <c r="D625" s="5">
        <v>208</v>
      </c>
      <c r="E625" s="5">
        <v>117</v>
      </c>
      <c r="F625" s="5">
        <v>407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75</v>
      </c>
      <c r="D626" s="3">
        <v>47</v>
      </c>
      <c r="E626" s="3">
        <v>5</v>
      </c>
      <c r="F626" s="3">
        <v>23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31</v>
      </c>
      <c r="D632" s="3">
        <v>2</v>
      </c>
      <c r="E632" s="3">
        <v>3</v>
      </c>
      <c r="F632" s="3">
        <v>26</v>
      </c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11</v>
      </c>
      <c r="D643" s="4">
        <v>5</v>
      </c>
      <c r="E643" s="4">
        <v>3</v>
      </c>
      <c r="F643" s="4">
        <v>3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2</v>
      </c>
      <c r="D651" s="4"/>
      <c r="E651" s="4"/>
      <c r="F651" s="4">
        <v>2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7</v>
      </c>
      <c r="D663" s="4">
        <v>3</v>
      </c>
      <c r="E663" s="4">
        <v>3</v>
      </c>
      <c r="F663" s="4">
        <v>1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1420</v>
      </c>
      <c r="D665" s="5">
        <v>710</v>
      </c>
      <c r="E665" s="5">
        <v>78</v>
      </c>
      <c r="F665" s="5">
        <v>632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371</v>
      </c>
      <c r="D671" s="5">
        <v>260</v>
      </c>
      <c r="E671" s="5">
        <v>21</v>
      </c>
      <c r="F671" s="5">
        <v>90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188</v>
      </c>
      <c r="D682" s="6">
        <v>40</v>
      </c>
      <c r="E682" s="6">
        <v>27</v>
      </c>
      <c r="F682" s="6">
        <v>121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35</v>
      </c>
      <c r="D690" s="6">
        <v>8</v>
      </c>
      <c r="E690" s="6">
        <v>1</v>
      </c>
      <c r="F690" s="6">
        <v>26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8</v>
      </c>
      <c r="D692" s="6">
        <v>4</v>
      </c>
      <c r="E692" s="6">
        <v>4</v>
      </c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9</v>
      </c>
      <c r="D693" s="5">
        <v>8</v>
      </c>
      <c r="E693" s="5">
        <v>1</v>
      </c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89</v>
      </c>
      <c r="D702" s="6">
        <v>10</v>
      </c>
      <c r="E702" s="6">
        <v>12</v>
      </c>
      <c r="F702" s="6">
        <v>67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/>
      <c r="D704" s="3"/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7</v>
      </c>
      <c r="D716" s="3">
        <v>3</v>
      </c>
      <c r="E716" s="3">
        <v>4</v>
      </c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9</v>
      </c>
      <c r="D717" s="4">
        <v>6</v>
      </c>
      <c r="E717" s="4"/>
      <c r="F717" s="4">
        <v>3</v>
      </c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>
        <v>6</v>
      </c>
      <c r="D732" s="3">
        <v>6</v>
      </c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1614</v>
      </c>
      <c r="D743" s="5">
        <v>1101</v>
      </c>
      <c r="E743" s="5">
        <v>38</v>
      </c>
      <c r="F743" s="5">
        <v>475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>
        <v>4</v>
      </c>
      <c r="D749" s="5"/>
      <c r="E749" s="5"/>
      <c r="F749" s="5">
        <v>4</v>
      </c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198</v>
      </c>
      <c r="D760" s="6">
        <v>34</v>
      </c>
      <c r="E760" s="6">
        <v>67</v>
      </c>
      <c r="F760" s="6">
        <v>97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16</v>
      </c>
      <c r="D771" s="5">
        <v>10</v>
      </c>
      <c r="E771" s="5">
        <v>5</v>
      </c>
      <c r="F771" s="5">
        <v>1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46</v>
      </c>
      <c r="D773" s="5">
        <v>42</v>
      </c>
      <c r="E773" s="5">
        <v>1</v>
      </c>
      <c r="F773" s="5">
        <v>3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158</v>
      </c>
      <c r="D780" s="6">
        <v>42</v>
      </c>
      <c r="E780" s="6">
        <v>2</v>
      </c>
      <c r="F780" s="6">
        <v>114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74</v>
      </c>
      <c r="D782" s="3">
        <v>73</v>
      </c>
      <c r="E782" s="3">
        <v>1</v>
      </c>
      <c r="F782" s="3"/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>
        <v>1</v>
      </c>
      <c r="D786" s="3"/>
      <c r="E786" s="3">
        <v>1</v>
      </c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3</v>
      </c>
      <c r="D799" s="4"/>
      <c r="E799" s="4">
        <v>2</v>
      </c>
      <c r="F799" s="4">
        <v>1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37</v>
      </c>
      <c r="D810" s="3">
        <v>18</v>
      </c>
      <c r="E810" s="3">
        <v>7</v>
      </c>
      <c r="F810" s="3">
        <v>12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2164</v>
      </c>
      <c r="D821" s="5">
        <v>1102</v>
      </c>
      <c r="E821" s="5">
        <v>87</v>
      </c>
      <c r="F821" s="5">
        <v>974</v>
      </c>
      <c r="G821" s="5">
        <v>1</v>
      </c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58</v>
      </c>
      <c r="D824" s="6">
        <v>57</v>
      </c>
      <c r="E824" s="6"/>
      <c r="F824" s="6">
        <v>1</v>
      </c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65</v>
      </c>
      <c r="D837" s="5"/>
      <c r="E837" s="5"/>
      <c r="F837" s="5">
        <v>65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215</v>
      </c>
      <c r="D838" s="6">
        <v>39</v>
      </c>
      <c r="E838" s="6">
        <v>20</v>
      </c>
      <c r="F838" s="6">
        <v>156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1</v>
      </c>
      <c r="D839" s="5"/>
      <c r="E839" s="5"/>
      <c r="F839" s="5">
        <v>1</v>
      </c>
      <c r="G839" s="5"/>
    </row>
    <row r="840" spans="1:7" ht="30" customHeight="1" x14ac:dyDescent="0.25">
      <c r="A840" s="22" t="s">
        <v>67</v>
      </c>
      <c r="B840" s="14" t="s">
        <v>27</v>
      </c>
      <c r="C840" s="6"/>
      <c r="D840" s="6"/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28</v>
      </c>
      <c r="D849" s="5">
        <v>19</v>
      </c>
      <c r="E849" s="5">
        <v>3</v>
      </c>
      <c r="F849" s="5">
        <v>6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11</v>
      </c>
      <c r="D850" s="6"/>
      <c r="E850" s="6">
        <v>1</v>
      </c>
      <c r="F850" s="6">
        <v>10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21</v>
      </c>
      <c r="D851" s="5">
        <v>9</v>
      </c>
      <c r="E851" s="5">
        <v>12</v>
      </c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8172</v>
      </c>
      <c r="D860" s="3">
        <v>4653</v>
      </c>
      <c r="E860" s="3">
        <v>469</v>
      </c>
      <c r="F860" s="3">
        <v>3050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50</v>
      </c>
      <c r="D865" s="4">
        <v>46</v>
      </c>
      <c r="E865" s="4">
        <v>1</v>
      </c>
      <c r="F865" s="4">
        <v>3</v>
      </c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>
        <v>6</v>
      </c>
      <c r="D874" s="3">
        <v>1</v>
      </c>
      <c r="E874" s="3"/>
      <c r="F874" s="3">
        <v>5</v>
      </c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1038</v>
      </c>
      <c r="D876" s="3">
        <v>88</v>
      </c>
      <c r="E876" s="3">
        <v>28</v>
      </c>
      <c r="F876" s="3">
        <v>920</v>
      </c>
      <c r="G876" s="3">
        <v>2</v>
      </c>
    </row>
    <row r="877" spans="1:7" ht="30" customHeight="1" x14ac:dyDescent="0.25">
      <c r="A877" s="20" t="s">
        <v>68</v>
      </c>
      <c r="B877" s="12" t="s">
        <v>25</v>
      </c>
      <c r="C877" s="4">
        <v>42</v>
      </c>
      <c r="D877" s="4">
        <v>7</v>
      </c>
      <c r="E877" s="4">
        <v>12</v>
      </c>
      <c r="F877" s="4">
        <v>23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61</v>
      </c>
      <c r="D878" s="3">
        <v>13</v>
      </c>
      <c r="E878" s="3">
        <v>15</v>
      </c>
      <c r="F878" s="3">
        <v>33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333</v>
      </c>
      <c r="D879" s="4">
        <v>93</v>
      </c>
      <c r="E879" s="4">
        <v>108</v>
      </c>
      <c r="F879" s="4">
        <v>132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92</v>
      </c>
      <c r="D888" s="3">
        <v>78</v>
      </c>
      <c r="E888" s="3">
        <v>8</v>
      </c>
      <c r="F888" s="3">
        <v>6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179</v>
      </c>
      <c r="D889" s="4">
        <v>61</v>
      </c>
      <c r="E889" s="4">
        <v>4</v>
      </c>
      <c r="F889" s="4">
        <v>114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335</v>
      </c>
      <c r="D890" s="3">
        <v>269</v>
      </c>
      <c r="E890" s="3">
        <v>22</v>
      </c>
      <c r="F890" s="3">
        <v>43</v>
      </c>
      <c r="G890" s="3">
        <v>1</v>
      </c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780</v>
      </c>
      <c r="D899" s="5">
        <v>338</v>
      </c>
      <c r="E899" s="5">
        <v>19</v>
      </c>
      <c r="F899" s="5">
        <v>423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6</v>
      </c>
      <c r="D905" s="5">
        <v>6</v>
      </c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20</v>
      </c>
      <c r="D916" s="6">
        <v>6</v>
      </c>
      <c r="E916" s="6"/>
      <c r="F916" s="6">
        <v>14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2</v>
      </c>
      <c r="D926" s="6">
        <v>2</v>
      </c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26</v>
      </c>
      <c r="D929" s="5">
        <v>22</v>
      </c>
      <c r="E929" s="5"/>
      <c r="F929" s="5">
        <v>4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465</v>
      </c>
      <c r="D977" s="5">
        <v>273</v>
      </c>
      <c r="E977" s="5">
        <v>72</v>
      </c>
      <c r="F977" s="5">
        <v>120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63</v>
      </c>
      <c r="D983" s="5">
        <v>63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39</v>
      </c>
      <c r="D994" s="6">
        <v>21</v>
      </c>
      <c r="E994" s="6">
        <v>13</v>
      </c>
      <c r="F994" s="6">
        <v>5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11</v>
      </c>
      <c r="D1005" s="5">
        <v>7</v>
      </c>
      <c r="E1005" s="5">
        <v>4</v>
      </c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7</v>
      </c>
      <c r="D1007" s="5">
        <v>7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1</v>
      </c>
      <c r="D1014" s="6">
        <v>1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74</v>
      </c>
      <c r="D1016" s="3">
        <v>42</v>
      </c>
      <c r="E1016" s="3">
        <v>5</v>
      </c>
      <c r="F1016" s="3">
        <v>27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7</v>
      </c>
      <c r="D1022" s="3">
        <v>7</v>
      </c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13</v>
      </c>
      <c r="D1033" s="4">
        <v>2</v>
      </c>
      <c r="E1033" s="4">
        <v>1</v>
      </c>
      <c r="F1033" s="4">
        <v>10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/>
      <c r="E1044" s="3">
        <v>1</v>
      </c>
      <c r="F1044" s="3">
        <v>1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15</v>
      </c>
      <c r="D1046" s="3">
        <v>15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67</v>
      </c>
      <c r="D1053" s="4">
        <v>24</v>
      </c>
      <c r="E1053" s="4">
        <v>7</v>
      </c>
      <c r="F1053" s="4">
        <v>36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1190</v>
      </c>
      <c r="D1055" s="5">
        <v>543</v>
      </c>
      <c r="E1055" s="5">
        <v>57</v>
      </c>
      <c r="F1055" s="5">
        <v>589</v>
      </c>
      <c r="G1055" s="5">
        <v>1</v>
      </c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96</v>
      </c>
      <c r="D1061" s="5">
        <v>62</v>
      </c>
      <c r="E1061" s="5">
        <v>5</v>
      </c>
      <c r="F1061" s="5">
        <v>29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150</v>
      </c>
      <c r="D1072" s="6">
        <v>26</v>
      </c>
      <c r="E1072" s="6">
        <v>52</v>
      </c>
      <c r="F1072" s="6">
        <v>72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58</v>
      </c>
      <c r="D1085" s="5">
        <v>40</v>
      </c>
      <c r="E1085" s="5">
        <v>7</v>
      </c>
      <c r="F1085" s="5">
        <v>11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3</v>
      </c>
      <c r="D1092" s="6"/>
      <c r="E1092" s="6">
        <v>1</v>
      </c>
      <c r="F1092" s="6">
        <v>2</v>
      </c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32</v>
      </c>
      <c r="D1094" s="3">
        <v>30</v>
      </c>
      <c r="E1094" s="3"/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>
        <v>1</v>
      </c>
      <c r="D1111" s="4"/>
      <c r="E1111" s="4"/>
      <c r="F1111" s="4">
        <v>1</v>
      </c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5</v>
      </c>
      <c r="D1122" s="3">
        <v>5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42</v>
      </c>
      <c r="D1124" s="3">
        <v>1</v>
      </c>
      <c r="E1124" s="3">
        <v>1</v>
      </c>
      <c r="F1124" s="3">
        <v>40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175</v>
      </c>
      <c r="D1133" s="5">
        <v>53</v>
      </c>
      <c r="E1133" s="5">
        <v>15</v>
      </c>
      <c r="F1133" s="5">
        <v>107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38</v>
      </c>
      <c r="D1139" s="5">
        <v>14</v>
      </c>
      <c r="E1139" s="5"/>
      <c r="F1139" s="5">
        <v>24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83</v>
      </c>
      <c r="D1150" s="6">
        <v>37</v>
      </c>
      <c r="E1150" s="6">
        <v>5</v>
      </c>
      <c r="F1150" s="6">
        <v>41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43</v>
      </c>
      <c r="D1161" s="5">
        <v>38</v>
      </c>
      <c r="E1161" s="5">
        <v>2</v>
      </c>
      <c r="F1161" s="5">
        <v>3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8</v>
      </c>
      <c r="D1162" s="6">
        <v>4</v>
      </c>
      <c r="E1162" s="6"/>
      <c r="F1162" s="6">
        <v>4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1245</v>
      </c>
      <c r="D1172" s="3">
        <v>1019</v>
      </c>
      <c r="E1172" s="3">
        <v>34</v>
      </c>
      <c r="F1172" s="3">
        <v>192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43</v>
      </c>
      <c r="D1175" s="4">
        <v>22</v>
      </c>
      <c r="E1175" s="4"/>
      <c r="F1175" s="4">
        <v>21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62</v>
      </c>
      <c r="D1178" s="3">
        <v>61</v>
      </c>
      <c r="E1178" s="3"/>
      <c r="F1178" s="3">
        <v>1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>
        <v>1</v>
      </c>
      <c r="D1185" s="4">
        <v>1</v>
      </c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158</v>
      </c>
      <c r="D1189" s="4">
        <v>59</v>
      </c>
      <c r="E1189" s="4">
        <v>15</v>
      </c>
      <c r="F1189" s="4">
        <v>84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20</v>
      </c>
      <c r="D1200" s="3">
        <v>18</v>
      </c>
      <c r="E1200" s="3">
        <v>2</v>
      </c>
      <c r="F1200" s="3"/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6</v>
      </c>
      <c r="D1201" s="4">
        <v>6</v>
      </c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12</v>
      </c>
      <c r="D1202" s="3"/>
      <c r="E1202" s="3">
        <v>11</v>
      </c>
      <c r="F1202" s="3">
        <v>1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626</v>
      </c>
      <c r="D1211" s="5">
        <v>525</v>
      </c>
      <c r="E1211" s="5">
        <v>40</v>
      </c>
      <c r="F1211" s="5">
        <v>61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73</v>
      </c>
      <c r="D1217" s="5">
        <v>55</v>
      </c>
      <c r="E1217" s="5"/>
      <c r="F1217" s="5">
        <v>18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175</v>
      </c>
      <c r="D1228" s="6">
        <v>25</v>
      </c>
      <c r="E1228" s="6">
        <v>26</v>
      </c>
      <c r="F1228" s="6">
        <v>124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85</v>
      </c>
      <c r="D1235" s="5">
        <v>9</v>
      </c>
      <c r="E1235" s="5">
        <v>41</v>
      </c>
      <c r="F1235" s="5">
        <v>35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9</v>
      </c>
      <c r="D1236" s="6"/>
      <c r="E1236" s="6">
        <v>3</v>
      </c>
      <c r="F1236" s="6">
        <v>6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16</v>
      </c>
      <c r="D1239" s="5">
        <v>13</v>
      </c>
      <c r="E1239" s="5">
        <v>1</v>
      </c>
      <c r="F1239" s="5">
        <v>2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30</v>
      </c>
      <c r="D1241" s="5">
        <v>25</v>
      </c>
      <c r="E1241" s="5"/>
      <c r="F1241" s="5">
        <v>5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101</v>
      </c>
      <c r="D1248" s="6">
        <v>45</v>
      </c>
      <c r="E1248" s="6">
        <v>7</v>
      </c>
      <c r="F1248" s="6">
        <v>49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14</v>
      </c>
      <c r="D1249" s="5"/>
      <c r="E1249" s="5"/>
      <c r="F1249" s="5">
        <v>14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529</v>
      </c>
      <c r="D1250" s="3">
        <v>377</v>
      </c>
      <c r="E1250" s="3">
        <v>12</v>
      </c>
      <c r="F1250" s="3">
        <v>140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22</v>
      </c>
      <c r="D1253" s="4">
        <v>22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1</v>
      </c>
      <c r="D1256" s="3">
        <v>1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25</v>
      </c>
      <c r="D1267" s="4">
        <v>2</v>
      </c>
      <c r="E1267" s="4">
        <v>4</v>
      </c>
      <c r="F1267" s="4">
        <v>19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26</v>
      </c>
      <c r="D1280" s="3">
        <v>24</v>
      </c>
      <c r="E1280" s="3">
        <v>2</v>
      </c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2609</v>
      </c>
      <c r="D1289" s="5">
        <v>1638</v>
      </c>
      <c r="E1289" s="5">
        <v>76</v>
      </c>
      <c r="F1289" s="5">
        <v>894</v>
      </c>
      <c r="G1289" s="5">
        <v>1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38</v>
      </c>
      <c r="D1293" s="5">
        <v>30</v>
      </c>
      <c r="E1293" s="5">
        <v>3</v>
      </c>
      <c r="F1293" s="5">
        <v>5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1522</v>
      </c>
      <c r="D1295" s="5">
        <v>743</v>
      </c>
      <c r="E1295" s="5">
        <v>73</v>
      </c>
      <c r="F1295" s="5">
        <v>705</v>
      </c>
      <c r="G1295" s="5">
        <v>1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643</v>
      </c>
      <c r="D1306" s="6">
        <v>128</v>
      </c>
      <c r="E1306" s="6">
        <v>69</v>
      </c>
      <c r="F1306" s="6">
        <v>446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516</v>
      </c>
      <c r="D1314" s="6">
        <v>56</v>
      </c>
      <c r="E1314" s="6">
        <v>48</v>
      </c>
      <c r="F1314" s="6">
        <v>412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1</v>
      </c>
      <c r="D1316" s="6"/>
      <c r="E1316" s="6">
        <v>1</v>
      </c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34</v>
      </c>
      <c r="D1317" s="5">
        <v>26</v>
      </c>
      <c r="E1317" s="5">
        <v>3</v>
      </c>
      <c r="F1317" s="5">
        <v>5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421</v>
      </c>
      <c r="D1318" s="6">
        <v>188</v>
      </c>
      <c r="E1318" s="6">
        <v>21</v>
      </c>
      <c r="F1318" s="6">
        <v>212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>
        <v>1</v>
      </c>
      <c r="D1323" s="5"/>
      <c r="E1323" s="5">
        <v>1</v>
      </c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62</v>
      </c>
      <c r="D1326" s="6">
        <v>9</v>
      </c>
      <c r="E1326" s="6">
        <v>16</v>
      </c>
      <c r="F1326" s="6">
        <v>37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1105</v>
      </c>
      <c r="D1327" s="5">
        <v>286</v>
      </c>
      <c r="E1327" s="5">
        <v>16</v>
      </c>
      <c r="F1327" s="5">
        <v>803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625</v>
      </c>
      <c r="D1328" s="3">
        <v>374</v>
      </c>
      <c r="E1328" s="3">
        <v>17</v>
      </c>
      <c r="F1328" s="3">
        <v>230</v>
      </c>
      <c r="G1328" s="3">
        <v>4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297</v>
      </c>
      <c r="D1334" s="3">
        <v>237</v>
      </c>
      <c r="E1334" s="3"/>
      <c r="F1334" s="3">
        <v>56</v>
      </c>
      <c r="G1334" s="3">
        <v>4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24</v>
      </c>
      <c r="D1345" s="4">
        <v>6</v>
      </c>
      <c r="E1345" s="4">
        <v>1</v>
      </c>
      <c r="F1345" s="4">
        <v>17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7</v>
      </c>
      <c r="D1353" s="4">
        <v>5</v>
      </c>
      <c r="E1353" s="4">
        <v>2</v>
      </c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/>
      <c r="D1355" s="4"/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5</v>
      </c>
      <c r="D1356" s="3">
        <v>2</v>
      </c>
      <c r="E1356" s="3">
        <v>3</v>
      </c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4</v>
      </c>
      <c r="D1358" s="3">
        <v>3</v>
      </c>
      <c r="E1358" s="3">
        <v>1</v>
      </c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1183</v>
      </c>
      <c r="D1367" s="5">
        <v>782</v>
      </c>
      <c r="E1367" s="5">
        <v>44</v>
      </c>
      <c r="F1367" s="5">
        <v>357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12</v>
      </c>
      <c r="D1370" s="6">
        <v>10</v>
      </c>
      <c r="E1370" s="6"/>
      <c r="F1370" s="6">
        <v>2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18</v>
      </c>
      <c r="D1371" s="5">
        <v>17</v>
      </c>
      <c r="E1371" s="5"/>
      <c r="F1371" s="5">
        <v>1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1059</v>
      </c>
      <c r="D1373" s="5">
        <v>686</v>
      </c>
      <c r="E1373" s="5">
        <v>18</v>
      </c>
      <c r="F1373" s="5">
        <v>355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410</v>
      </c>
      <c r="D1384" s="6">
        <v>43</v>
      </c>
      <c r="E1384" s="6">
        <v>27</v>
      </c>
      <c r="F1384" s="6">
        <v>340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264</v>
      </c>
      <c r="D1392" s="6">
        <v>41</v>
      </c>
      <c r="E1392" s="6">
        <v>19</v>
      </c>
      <c r="F1392" s="6">
        <v>204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21</v>
      </c>
      <c r="D1395" s="5">
        <v>15</v>
      </c>
      <c r="E1395" s="5">
        <v>3</v>
      </c>
      <c r="F1395" s="5">
        <v>3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222</v>
      </c>
      <c r="D1396" s="6">
        <v>163</v>
      </c>
      <c r="E1396" s="6">
        <v>2</v>
      </c>
      <c r="F1396" s="6">
        <v>57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220</v>
      </c>
      <c r="D1405" s="5">
        <v>39</v>
      </c>
      <c r="E1405" s="5">
        <v>10</v>
      </c>
      <c r="F1405" s="5">
        <v>171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62</v>
      </c>
      <c r="D1406" s="3">
        <v>34</v>
      </c>
      <c r="E1406" s="3">
        <v>5</v>
      </c>
      <c r="F1406" s="3">
        <v>23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17</v>
      </c>
      <c r="D1423" s="4">
        <v>6</v>
      </c>
      <c r="E1423" s="4"/>
      <c r="F1423" s="4">
        <v>11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7</v>
      </c>
      <c r="D1436" s="3">
        <v>7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66</v>
      </c>
      <c r="D1445" s="5">
        <v>20</v>
      </c>
      <c r="E1445" s="5">
        <v>19</v>
      </c>
      <c r="F1445" s="5">
        <v>27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11</v>
      </c>
      <c r="D1451" s="5">
        <v>2</v>
      </c>
      <c r="E1451" s="5">
        <v>2</v>
      </c>
      <c r="F1451" s="5">
        <v>7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31</v>
      </c>
      <c r="D1462" s="6"/>
      <c r="E1462" s="6">
        <v>20</v>
      </c>
      <c r="F1462" s="6">
        <v>11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>
        <v>1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3</v>
      </c>
      <c r="D1484" s="3"/>
      <c r="E1484" s="3"/>
      <c r="F1484" s="3">
        <v>3</v>
      </c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45</v>
      </c>
      <c r="D1511" s="4"/>
      <c r="E1511" s="4">
        <v>6</v>
      </c>
      <c r="F1511" s="4">
        <v>39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339</v>
      </c>
      <c r="D1519" s="4">
        <v>4</v>
      </c>
      <c r="E1519" s="4">
        <v>18</v>
      </c>
      <c r="F1519" s="4">
        <v>317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57</v>
      </c>
      <c r="D1521" s="4"/>
      <c r="E1521" s="4">
        <v>3</v>
      </c>
      <c r="F1521" s="4">
        <v>54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1</v>
      </c>
      <c r="D1523" s="5"/>
      <c r="E1523" s="5"/>
      <c r="F1523" s="5">
        <v>1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75</v>
      </c>
      <c r="D1550" s="6">
        <v>1</v>
      </c>
      <c r="E1550" s="6">
        <v>13</v>
      </c>
      <c r="F1550" s="6">
        <v>61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1531</v>
      </c>
      <c r="D1558" s="6">
        <v>3</v>
      </c>
      <c r="E1558" s="6">
        <v>1</v>
      </c>
      <c r="F1558" s="6">
        <v>1527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57</v>
      </c>
      <c r="D1560" s="6">
        <v>3</v>
      </c>
      <c r="E1560" s="6"/>
      <c r="F1560" s="6">
        <v>44</v>
      </c>
      <c r="G1560" s="6">
        <v>10</v>
      </c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6</v>
      </c>
      <c r="D1590" s="3">
        <v>6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54</v>
      </c>
      <c r="D1597" s="4">
        <v>52</v>
      </c>
      <c r="E1597" s="4">
        <v>2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>
        <v>8</v>
      </c>
      <c r="D1601" s="5"/>
      <c r="E1601" s="5">
        <v>6</v>
      </c>
      <c r="F1601" s="5">
        <v>2</v>
      </c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121</v>
      </c>
      <c r="D1636" s="6">
        <v>1</v>
      </c>
      <c r="E1636" s="6">
        <v>109</v>
      </c>
      <c r="F1636" s="6">
        <v>11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12</v>
      </c>
      <c r="D1638" s="6">
        <v>3</v>
      </c>
      <c r="E1638" s="6">
        <v>9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343</v>
      </c>
      <c r="D1679" s="5">
        <v>279</v>
      </c>
      <c r="E1679" s="5">
        <v>9</v>
      </c>
      <c r="F1679" s="5">
        <v>55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2</v>
      </c>
      <c r="D1685" s="5"/>
      <c r="E1685" s="5">
        <v>1</v>
      </c>
      <c r="F1685" s="5">
        <v>1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23</v>
      </c>
      <c r="D1696" s="6">
        <v>20</v>
      </c>
      <c r="E1696" s="6"/>
      <c r="F1696" s="6">
        <v>3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/>
      <c r="D1704" s="6"/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21</v>
      </c>
      <c r="D1707" s="5">
        <v>18</v>
      </c>
      <c r="E1707" s="5"/>
      <c r="F1707" s="5">
        <v>3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6</v>
      </c>
      <c r="D1709" s="5"/>
      <c r="E1709" s="5"/>
      <c r="F1709" s="5">
        <v>6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1473</v>
      </c>
      <c r="D1718" s="3">
        <v>847</v>
      </c>
      <c r="E1718" s="3">
        <v>41</v>
      </c>
      <c r="F1718" s="3">
        <v>585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8</v>
      </c>
      <c r="D1734" s="3"/>
      <c r="E1734" s="3"/>
      <c r="F1734" s="3">
        <v>8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236</v>
      </c>
      <c r="D1735" s="4">
        <v>62</v>
      </c>
      <c r="E1735" s="4">
        <v>16</v>
      </c>
      <c r="F1735" s="4">
        <v>158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1</v>
      </c>
      <c r="D1743" s="4"/>
      <c r="E1743" s="4"/>
      <c r="F1743" s="4">
        <v>1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2</v>
      </c>
      <c r="D1745" s="4">
        <v>2</v>
      </c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37</v>
      </c>
      <c r="D1746" s="3">
        <v>27</v>
      </c>
      <c r="E1746" s="3">
        <v>2</v>
      </c>
      <c r="F1746" s="3">
        <v>8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3496</v>
      </c>
      <c r="D1757" s="5">
        <v>1060</v>
      </c>
      <c r="E1757" s="5">
        <v>126</v>
      </c>
      <c r="F1757" s="5">
        <v>2310</v>
      </c>
      <c r="G1757" s="5"/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155</v>
      </c>
      <c r="D1763" s="5">
        <v>72</v>
      </c>
      <c r="E1763" s="5">
        <v>6</v>
      </c>
      <c r="F1763" s="5">
        <v>77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92</v>
      </c>
      <c r="D1774" s="6">
        <v>29</v>
      </c>
      <c r="E1774" s="6">
        <v>12</v>
      </c>
      <c r="F1774" s="6">
        <v>51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/>
      <c r="D1782" s="6"/>
      <c r="E1782" s="6"/>
      <c r="F1782" s="6"/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24</v>
      </c>
      <c r="D1785" s="5">
        <v>11</v>
      </c>
      <c r="E1785" s="5">
        <v>2</v>
      </c>
      <c r="F1785" s="5">
        <v>11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18</v>
      </c>
      <c r="D1786" s="6"/>
      <c r="E1786" s="6"/>
      <c r="F1786" s="6">
        <v>18</v>
      </c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52</v>
      </c>
      <c r="D1794" s="6">
        <v>19</v>
      </c>
      <c r="E1794" s="6">
        <v>2</v>
      </c>
      <c r="F1794" s="6">
        <v>31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1325</v>
      </c>
      <c r="D1796" s="3">
        <v>686</v>
      </c>
      <c r="E1796" s="3">
        <v>28</v>
      </c>
      <c r="F1796" s="3">
        <v>611</v>
      </c>
      <c r="G1796" s="3"/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114</v>
      </c>
      <c r="D1813" s="4">
        <v>5</v>
      </c>
      <c r="E1813" s="4">
        <v>11</v>
      </c>
      <c r="F1813" s="4">
        <v>98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57</v>
      </c>
      <c r="D1825" s="4">
        <v>33</v>
      </c>
      <c r="E1825" s="4">
        <v>5</v>
      </c>
      <c r="F1825" s="4">
        <v>19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49</v>
      </c>
      <c r="D1826" s="3">
        <v>27</v>
      </c>
      <c r="E1826" s="3"/>
      <c r="F1826" s="3">
        <v>22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>
        <v>1</v>
      </c>
      <c r="D1832" s="3"/>
      <c r="E1832" s="3"/>
      <c r="F1832" s="3">
        <v>1</v>
      </c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1130</v>
      </c>
      <c r="D1835" s="5">
        <v>470</v>
      </c>
      <c r="E1835" s="5">
        <v>52</v>
      </c>
      <c r="F1835" s="5">
        <v>607</v>
      </c>
      <c r="G1835" s="5">
        <v>1</v>
      </c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183</v>
      </c>
      <c r="D1851" s="5">
        <v>3</v>
      </c>
      <c r="E1851" s="5">
        <v>19</v>
      </c>
      <c r="F1851" s="5">
        <v>161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6</v>
      </c>
      <c r="D1853" s="5"/>
      <c r="E1853" s="5">
        <v>4</v>
      </c>
      <c r="F1853" s="5">
        <v>2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38</v>
      </c>
      <c r="D1854" s="6">
        <v>20</v>
      </c>
      <c r="E1854" s="6">
        <v>12</v>
      </c>
      <c r="F1854" s="6">
        <v>6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>
        <v>34</v>
      </c>
      <c r="D1863" s="5">
        <v>1</v>
      </c>
      <c r="E1863" s="5">
        <v>15</v>
      </c>
      <c r="F1863" s="5">
        <v>18</v>
      </c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12</v>
      </c>
      <c r="D1873" s="5">
        <v>11</v>
      </c>
      <c r="E1873" s="5"/>
      <c r="F1873" s="5">
        <v>1</v>
      </c>
      <c r="G1873" s="5"/>
    </row>
    <row r="1874" spans="1:7" ht="30" customHeight="1" x14ac:dyDescent="0.25">
      <c r="A1874" s="19" t="s">
        <v>94</v>
      </c>
      <c r="B1874" s="11" t="s">
        <v>8</v>
      </c>
      <c r="C1874" s="3">
        <v>2921</v>
      </c>
      <c r="D1874" s="3">
        <v>1834</v>
      </c>
      <c r="E1874" s="3">
        <v>266</v>
      </c>
      <c r="F1874" s="3">
        <v>821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83</v>
      </c>
      <c r="D1880" s="3">
        <v>28</v>
      </c>
      <c r="E1880" s="3">
        <v>3</v>
      </c>
      <c r="F1880" s="3">
        <v>52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/>
      <c r="D1890" s="3"/>
      <c r="E1890" s="3"/>
      <c r="F1890" s="3"/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604</v>
      </c>
      <c r="D1891" s="4">
        <v>126</v>
      </c>
      <c r="E1891" s="4">
        <v>22</v>
      </c>
      <c r="F1891" s="4">
        <v>456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>
        <v>2</v>
      </c>
      <c r="D1892" s="3">
        <v>1</v>
      </c>
      <c r="E1892" s="3"/>
      <c r="F1892" s="3">
        <v>1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>
        <v>3</v>
      </c>
      <c r="D1893" s="4">
        <v>3</v>
      </c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34</v>
      </c>
      <c r="D1901" s="4">
        <v>33</v>
      </c>
      <c r="E1901" s="4">
        <v>1</v>
      </c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28</v>
      </c>
      <c r="D1902" s="3">
        <v>20</v>
      </c>
      <c r="E1902" s="3">
        <v>3</v>
      </c>
      <c r="F1902" s="3">
        <v>5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82</v>
      </c>
      <c r="D1904" s="3">
        <v>76</v>
      </c>
      <c r="E1904" s="3">
        <v>1</v>
      </c>
      <c r="F1904" s="3">
        <v>5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259</v>
      </c>
      <c r="D1911" s="4">
        <v>69</v>
      </c>
      <c r="E1911" s="4">
        <v>30</v>
      </c>
      <c r="F1911" s="4">
        <v>160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448</v>
      </c>
      <c r="D1913" s="5">
        <v>254</v>
      </c>
      <c r="E1913" s="5">
        <v>16</v>
      </c>
      <c r="F1913" s="5">
        <v>177</v>
      </c>
      <c r="G1913" s="5">
        <v>1</v>
      </c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/>
      <c r="D1919" s="5"/>
      <c r="E1919" s="5"/>
      <c r="F1919" s="5"/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13</v>
      </c>
      <c r="D1930" s="6">
        <v>2</v>
      </c>
      <c r="E1930" s="6">
        <v>3</v>
      </c>
      <c r="F1930" s="6">
        <v>8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/>
      <c r="D1941" s="5"/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/>
      <c r="D1943" s="5"/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28</v>
      </c>
      <c r="D1950" s="6">
        <v>25</v>
      </c>
      <c r="E1950" s="6">
        <v>3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784</v>
      </c>
      <c r="D1952" s="3">
        <v>416</v>
      </c>
      <c r="E1952" s="3">
        <v>94</v>
      </c>
      <c r="F1952" s="3">
        <v>274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192</v>
      </c>
      <c r="D1958" s="3">
        <v>119</v>
      </c>
      <c r="E1958" s="3">
        <v>31</v>
      </c>
      <c r="F1958" s="3">
        <v>42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241</v>
      </c>
      <c r="D1969" s="4">
        <v>58</v>
      </c>
      <c r="E1969" s="4">
        <v>64</v>
      </c>
      <c r="F1969" s="4">
        <v>119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9</v>
      </c>
      <c r="D1977" s="4">
        <v>3</v>
      </c>
      <c r="E1977" s="4">
        <v>6</v>
      </c>
      <c r="F1977" s="4"/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12</v>
      </c>
      <c r="D1980" s="3">
        <v>7</v>
      </c>
      <c r="E1980" s="3">
        <v>2</v>
      </c>
      <c r="F1980" s="3">
        <v>3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2</v>
      </c>
      <c r="D1981" s="4">
        <v>2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49</v>
      </c>
      <c r="D1982" s="3">
        <v>33</v>
      </c>
      <c r="E1982" s="3">
        <v>13</v>
      </c>
      <c r="F1982" s="3">
        <v>3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139</v>
      </c>
      <c r="D1989" s="4">
        <v>26</v>
      </c>
      <c r="E1989" s="4">
        <v>72</v>
      </c>
      <c r="F1989" s="4">
        <v>41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257</v>
      </c>
      <c r="D1991" s="5">
        <v>194</v>
      </c>
      <c r="E1991" s="5">
        <v>2</v>
      </c>
      <c r="F1991" s="5">
        <v>61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15</v>
      </c>
      <c r="D2008" s="6">
        <v>4</v>
      </c>
      <c r="E2008" s="6">
        <v>2</v>
      </c>
      <c r="F2008" s="6">
        <v>9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8</v>
      </c>
      <c r="D2019" s="5">
        <v>5</v>
      </c>
      <c r="E2019" s="5">
        <v>3</v>
      </c>
      <c r="F2019" s="5"/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3</v>
      </c>
      <c r="D2028" s="6">
        <v>3</v>
      </c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118</v>
      </c>
      <c r="D2030" s="3">
        <v>77</v>
      </c>
      <c r="E2030" s="3">
        <v>1</v>
      </c>
      <c r="F2030" s="3">
        <v>40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9</v>
      </c>
      <c r="D2036" s="3">
        <v>4</v>
      </c>
      <c r="E2036" s="3"/>
      <c r="F2036" s="3">
        <v>5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/>
      <c r="D2047" s="4"/>
      <c r="E2047" s="4"/>
      <c r="F2047" s="4"/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6</v>
      </c>
      <c r="D2055" s="4"/>
      <c r="E2055" s="4">
        <v>6</v>
      </c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59</v>
      </c>
      <c r="D2057" s="4"/>
      <c r="E2057" s="4">
        <v>2</v>
      </c>
      <c r="F2057" s="4">
        <v>57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67</v>
      </c>
      <c r="D2058" s="3">
        <v>43</v>
      </c>
      <c r="E2058" s="3">
        <v>2</v>
      </c>
      <c r="F2058" s="3">
        <v>22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512</v>
      </c>
      <c r="D2069" s="5">
        <v>201</v>
      </c>
      <c r="E2069" s="5">
        <v>19</v>
      </c>
      <c r="F2069" s="5">
        <v>292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7</v>
      </c>
      <c r="D2075" s="5">
        <v>7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21</v>
      </c>
      <c r="D2086" s="6">
        <v>1</v>
      </c>
      <c r="E2086" s="6">
        <v>3</v>
      </c>
      <c r="F2086" s="6">
        <v>17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81</v>
      </c>
      <c r="D2094" s="6">
        <v>1</v>
      </c>
      <c r="E2094" s="6"/>
      <c r="F2094" s="6">
        <v>80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8</v>
      </c>
      <c r="D2097" s="5">
        <v>7</v>
      </c>
      <c r="E2097" s="5"/>
      <c r="F2097" s="5">
        <v>1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15</v>
      </c>
      <c r="D2099" s="5">
        <v>15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72</v>
      </c>
      <c r="D2106" s="6">
        <v>17</v>
      </c>
      <c r="E2106" s="6">
        <v>3</v>
      </c>
      <c r="F2106" s="6">
        <v>52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1129</v>
      </c>
      <c r="D2108" s="7">
        <f t="shared" ref="D2108:G2108" si="0">SUM(D392,D431,D470,D509)</f>
        <v>793</v>
      </c>
      <c r="E2108" s="7">
        <f t="shared" si="0"/>
        <v>24</v>
      </c>
      <c r="F2108" s="7">
        <f t="shared" si="0"/>
        <v>312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12</v>
      </c>
      <c r="D2114" s="7">
        <f t="shared" si="1"/>
        <v>9</v>
      </c>
      <c r="E2114" s="7">
        <f t="shared" si="1"/>
        <v>0</v>
      </c>
      <c r="F2114" s="7">
        <f t="shared" si="1"/>
        <v>3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1</v>
      </c>
      <c r="D2121" s="8">
        <f t="shared" si="1"/>
        <v>1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249</v>
      </c>
      <c r="D2125" s="8">
        <f t="shared" si="2"/>
        <v>23</v>
      </c>
      <c r="E2125" s="8">
        <f t="shared" si="2"/>
        <v>7</v>
      </c>
      <c r="F2125" s="8">
        <f t="shared" si="2"/>
        <v>219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11</v>
      </c>
      <c r="D2136" s="7">
        <f t="shared" si="2"/>
        <v>11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43</v>
      </c>
      <c r="D2137" s="8">
        <f t="shared" si="2"/>
        <v>31</v>
      </c>
      <c r="E2137" s="8">
        <f t="shared" si="2"/>
        <v>5</v>
      </c>
      <c r="F2137" s="8">
        <f t="shared" si="2"/>
        <v>7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109</v>
      </c>
      <c r="D2138" s="7">
        <f t="shared" si="2"/>
        <v>73</v>
      </c>
      <c r="E2138" s="7">
        <f t="shared" si="2"/>
        <v>9</v>
      </c>
      <c r="F2138" s="7">
        <f t="shared" si="2"/>
        <v>27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3</v>
      </c>
      <c r="D2145" s="8">
        <f t="shared" si="3"/>
        <v>1</v>
      </c>
      <c r="E2145" s="8">
        <f t="shared" si="3"/>
        <v>0</v>
      </c>
      <c r="F2145" s="8">
        <f t="shared" si="3"/>
        <v>2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12</v>
      </c>
      <c r="D2147" s="9">
        <f t="shared" ref="D2147:G2147" si="4">SUM(D1484,D1523,D1562,D1601,D1640)</f>
        <v>0</v>
      </c>
      <c r="E2147" s="9">
        <f t="shared" si="4"/>
        <v>6</v>
      </c>
      <c r="F2147" s="9">
        <f t="shared" si="4"/>
        <v>6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120</v>
      </c>
      <c r="D2174" s="10">
        <f t="shared" si="6"/>
        <v>1</v>
      </c>
      <c r="E2174" s="10">
        <f t="shared" si="6"/>
        <v>19</v>
      </c>
      <c r="F2174" s="10">
        <f t="shared" si="6"/>
        <v>100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6</v>
      </c>
      <c r="D2175" s="9">
        <f t="shared" si="6"/>
        <v>6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0</v>
      </c>
      <c r="D2176" s="10">
        <f t="shared" si="6"/>
        <v>0</v>
      </c>
      <c r="E2176" s="10">
        <f t="shared" si="6"/>
        <v>0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2045</v>
      </c>
      <c r="D2182" s="10">
        <f t="shared" si="7"/>
        <v>60</v>
      </c>
      <c r="E2182" s="10">
        <f t="shared" si="7"/>
        <v>130</v>
      </c>
      <c r="F2182" s="10">
        <f t="shared" si="7"/>
        <v>1855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126</v>
      </c>
      <c r="D2184" s="10">
        <f t="shared" si="7"/>
        <v>6</v>
      </c>
      <c r="E2184" s="10">
        <f t="shared" si="7"/>
        <v>12</v>
      </c>
      <c r="F2184" s="10">
        <f t="shared" si="7"/>
        <v>98</v>
      </c>
      <c r="G2184" s="10">
        <f t="shared" si="7"/>
        <v>10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9E7117FB-1F7B-48B5-B144-61BDE85514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4057</v>
      </c>
      <c r="D2" s="3">
        <v>1964</v>
      </c>
      <c r="E2" s="3">
        <v>270</v>
      </c>
      <c r="F2" s="3">
        <v>1822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51</v>
      </c>
      <c r="D3" s="4">
        <v>35</v>
      </c>
      <c r="E3" s="4">
        <v>9</v>
      </c>
      <c r="F3" s="4">
        <v>7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7</v>
      </c>
      <c r="D5" s="4">
        <v>7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474</v>
      </c>
      <c r="D8" s="3">
        <v>306</v>
      </c>
      <c r="E8" s="3">
        <v>12</v>
      </c>
      <c r="F8" s="3">
        <v>156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>
        <v>1</v>
      </c>
      <c r="D16" s="3"/>
      <c r="E16" s="3">
        <v>1</v>
      </c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1</v>
      </c>
      <c r="D18" s="3"/>
      <c r="E18" s="3"/>
      <c r="F18" s="3">
        <v>1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437</v>
      </c>
      <c r="D19" s="4">
        <v>103</v>
      </c>
      <c r="E19" s="4">
        <v>70</v>
      </c>
      <c r="F19" s="4">
        <v>264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10</v>
      </c>
      <c r="D21" s="4">
        <v>1</v>
      </c>
      <c r="E21" s="4">
        <v>8</v>
      </c>
      <c r="F21" s="4">
        <v>1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21</v>
      </c>
      <c r="D27" s="4">
        <v>3</v>
      </c>
      <c r="E27" s="4">
        <v>15</v>
      </c>
      <c r="F27" s="4">
        <v>3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53</v>
      </c>
      <c r="D30" s="3">
        <v>41</v>
      </c>
      <c r="E30" s="3">
        <v>4</v>
      </c>
      <c r="F30" s="3">
        <v>8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56</v>
      </c>
      <c r="D31" s="4">
        <v>50</v>
      </c>
      <c r="E31" s="4">
        <v>1</v>
      </c>
      <c r="F31" s="4">
        <v>5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69</v>
      </c>
      <c r="D32" s="3">
        <v>38</v>
      </c>
      <c r="E32" s="3">
        <v>3</v>
      </c>
      <c r="F32" s="3">
        <v>28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36</v>
      </c>
      <c r="D39" s="4">
        <v>9</v>
      </c>
      <c r="E39" s="4">
        <v>5</v>
      </c>
      <c r="F39" s="4">
        <v>22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1824</v>
      </c>
      <c r="D41" s="5">
        <v>830</v>
      </c>
      <c r="E41" s="5">
        <v>96</v>
      </c>
      <c r="F41" s="5">
        <v>898</v>
      </c>
      <c r="G41" s="5"/>
    </row>
    <row r="42" spans="1:7" ht="30" customHeight="1" x14ac:dyDescent="0.25">
      <c r="A42" s="22" t="s">
        <v>47</v>
      </c>
      <c r="B42" s="14" t="s">
        <v>9</v>
      </c>
      <c r="C42" s="6">
        <v>10</v>
      </c>
      <c r="D42" s="6">
        <v>7</v>
      </c>
      <c r="E42" s="6"/>
      <c r="F42" s="6">
        <v>3</v>
      </c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7</v>
      </c>
      <c r="D44" s="6">
        <v>4</v>
      </c>
      <c r="E44" s="6"/>
      <c r="F44" s="6">
        <v>3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44</v>
      </c>
      <c r="D46" s="6">
        <v>14</v>
      </c>
      <c r="E46" s="6">
        <v>9</v>
      </c>
      <c r="F46" s="6">
        <v>21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807</v>
      </c>
      <c r="D47" s="5">
        <v>406</v>
      </c>
      <c r="E47" s="5">
        <v>20</v>
      </c>
      <c r="F47" s="5">
        <v>381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195</v>
      </c>
      <c r="D58" s="6">
        <v>72</v>
      </c>
      <c r="E58" s="6">
        <v>17</v>
      </c>
      <c r="F58" s="6">
        <v>106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45</v>
      </c>
      <c r="D66" s="6">
        <v>17</v>
      </c>
      <c r="E66" s="6">
        <v>3</v>
      </c>
      <c r="F66" s="6">
        <v>25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>
        <v>3</v>
      </c>
      <c r="D68" s="6">
        <v>3</v>
      </c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66</v>
      </c>
      <c r="D69" s="5">
        <v>26</v>
      </c>
      <c r="E69" s="5">
        <v>2</v>
      </c>
      <c r="F69" s="5">
        <v>38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113</v>
      </c>
      <c r="D71" s="5">
        <v>102</v>
      </c>
      <c r="E71" s="5">
        <v>5</v>
      </c>
      <c r="F71" s="5">
        <v>6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>
        <v>7</v>
      </c>
      <c r="D78" s="6">
        <v>2</v>
      </c>
      <c r="E78" s="6">
        <v>5</v>
      </c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6828</v>
      </c>
      <c r="D80" s="3">
        <v>3039</v>
      </c>
      <c r="E80" s="3">
        <v>404</v>
      </c>
      <c r="F80" s="3">
        <v>3383</v>
      </c>
      <c r="G80" s="3">
        <v>2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147</v>
      </c>
      <c r="D86" s="3">
        <v>91</v>
      </c>
      <c r="E86" s="3">
        <v>2</v>
      </c>
      <c r="F86" s="3">
        <v>54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5</v>
      </c>
      <c r="D96" s="3"/>
      <c r="E96" s="3"/>
      <c r="F96" s="3">
        <v>5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1615</v>
      </c>
      <c r="D97" s="4">
        <v>155</v>
      </c>
      <c r="E97" s="4">
        <v>725</v>
      </c>
      <c r="F97" s="4">
        <v>735</v>
      </c>
      <c r="G97" s="4"/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/>
      <c r="D99" s="4"/>
      <c r="E99" s="4"/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/>
      <c r="D105" s="4"/>
      <c r="E105" s="4"/>
      <c r="F105" s="4"/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31</v>
      </c>
      <c r="D108" s="3">
        <v>28</v>
      </c>
      <c r="E108" s="3">
        <v>1</v>
      </c>
      <c r="F108" s="3">
        <v>2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75</v>
      </c>
      <c r="D109" s="4">
        <v>31</v>
      </c>
      <c r="E109" s="4">
        <v>8</v>
      </c>
      <c r="F109" s="4">
        <v>36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9</v>
      </c>
      <c r="D110" s="3">
        <v>5</v>
      </c>
      <c r="E110" s="3">
        <v>4</v>
      </c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74</v>
      </c>
      <c r="D117" s="4">
        <v>45</v>
      </c>
      <c r="E117" s="4"/>
      <c r="F117" s="4">
        <v>29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122</v>
      </c>
      <c r="D119" s="5">
        <v>80</v>
      </c>
      <c r="E119" s="5">
        <v>3</v>
      </c>
      <c r="F119" s="5">
        <v>39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>
        <v>4</v>
      </c>
      <c r="D125" s="5">
        <v>4</v>
      </c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12</v>
      </c>
      <c r="D136" s="6">
        <v>2</v>
      </c>
      <c r="E136" s="6"/>
      <c r="F136" s="6">
        <v>10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13</v>
      </c>
      <c r="D156" s="6">
        <v>6</v>
      </c>
      <c r="E156" s="6"/>
      <c r="F156" s="6">
        <v>7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4368</v>
      </c>
      <c r="D158" s="3">
        <v>2040</v>
      </c>
      <c r="E158" s="3">
        <v>132</v>
      </c>
      <c r="F158" s="3">
        <v>2196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44</v>
      </c>
      <c r="D161" s="4">
        <v>43</v>
      </c>
      <c r="E161" s="4"/>
      <c r="F161" s="4">
        <v>1</v>
      </c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36</v>
      </c>
      <c r="D164" s="3">
        <v>7</v>
      </c>
      <c r="E164" s="3"/>
      <c r="F164" s="3">
        <v>29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33</v>
      </c>
      <c r="D174" s="3"/>
      <c r="E174" s="3">
        <v>11</v>
      </c>
      <c r="F174" s="3">
        <v>22</v>
      </c>
      <c r="G174" s="3"/>
    </row>
    <row r="175" spans="1:7" ht="30" customHeight="1" x14ac:dyDescent="0.25">
      <c r="A175" s="20" t="s">
        <v>50</v>
      </c>
      <c r="B175" s="12" t="s">
        <v>25</v>
      </c>
      <c r="C175" s="4">
        <v>549</v>
      </c>
      <c r="D175" s="4">
        <v>166</v>
      </c>
      <c r="E175" s="4">
        <v>60</v>
      </c>
      <c r="F175" s="4">
        <v>323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>
        <v>63</v>
      </c>
      <c r="D177" s="4"/>
      <c r="E177" s="4"/>
      <c r="F177" s="4">
        <v>63</v>
      </c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1</v>
      </c>
      <c r="D183" s="4"/>
      <c r="E183" s="4"/>
      <c r="F183" s="4">
        <v>1</v>
      </c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81</v>
      </c>
      <c r="D186" s="3">
        <v>53</v>
      </c>
      <c r="E186" s="3">
        <v>5</v>
      </c>
      <c r="F186" s="3">
        <v>23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86</v>
      </c>
      <c r="D187" s="4">
        <v>18</v>
      </c>
      <c r="E187" s="4">
        <v>30</v>
      </c>
      <c r="F187" s="4">
        <v>38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460</v>
      </c>
      <c r="D188" s="3">
        <v>208</v>
      </c>
      <c r="E188" s="3">
        <v>50</v>
      </c>
      <c r="F188" s="3">
        <v>202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14</v>
      </c>
      <c r="D195" s="4">
        <v>9</v>
      </c>
      <c r="E195" s="4"/>
      <c r="F195" s="4">
        <v>5</v>
      </c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591</v>
      </c>
      <c r="D197" s="5">
        <v>325</v>
      </c>
      <c r="E197" s="5">
        <v>40</v>
      </c>
      <c r="F197" s="5">
        <v>226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/>
      <c r="D203" s="5"/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65</v>
      </c>
      <c r="D214" s="6">
        <v>7</v>
      </c>
      <c r="E214" s="6"/>
      <c r="F214" s="6">
        <v>58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459</v>
      </c>
      <c r="D236" s="3">
        <v>340</v>
      </c>
      <c r="E236" s="3">
        <v>22</v>
      </c>
      <c r="F236" s="3">
        <v>96</v>
      </c>
      <c r="G236" s="3">
        <v>1</v>
      </c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166</v>
      </c>
      <c r="D242" s="3">
        <v>123</v>
      </c>
      <c r="E242" s="3">
        <v>13</v>
      </c>
      <c r="F242" s="3">
        <v>30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54</v>
      </c>
      <c r="D253" s="4">
        <v>7</v>
      </c>
      <c r="E253" s="4">
        <v>24</v>
      </c>
      <c r="F253" s="4">
        <v>23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>
        <v>1</v>
      </c>
      <c r="D263" s="4">
        <v>1</v>
      </c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15</v>
      </c>
      <c r="D264" s="3">
        <v>15</v>
      </c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5</v>
      </c>
      <c r="D270" s="3">
        <v>5</v>
      </c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251</v>
      </c>
      <c r="D275" s="5">
        <v>194</v>
      </c>
      <c r="E275" s="5">
        <v>6</v>
      </c>
      <c r="F275" s="5">
        <v>51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7</v>
      </c>
      <c r="D292" s="6">
        <v>5</v>
      </c>
      <c r="E292" s="6">
        <v>1</v>
      </c>
      <c r="F292" s="6">
        <v>1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8</v>
      </c>
      <c r="D303" s="5">
        <v>5</v>
      </c>
      <c r="E303" s="5">
        <v>2</v>
      </c>
      <c r="F303" s="5">
        <v>1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19</v>
      </c>
      <c r="D314" s="3">
        <v>14</v>
      </c>
      <c r="E314" s="3">
        <v>2</v>
      </c>
      <c r="F314" s="3">
        <v>3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80</v>
      </c>
      <c r="D331" s="4">
        <v>2</v>
      </c>
      <c r="E331" s="4">
        <v>2</v>
      </c>
      <c r="F331" s="4">
        <v>76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130</v>
      </c>
      <c r="D392" s="3">
        <v>98</v>
      </c>
      <c r="E392" s="3">
        <v>12</v>
      </c>
      <c r="F392" s="3">
        <v>20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18</v>
      </c>
      <c r="D409" s="4">
        <v>4</v>
      </c>
      <c r="E409" s="4">
        <v>2</v>
      </c>
      <c r="F409" s="4">
        <v>12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7</v>
      </c>
      <c r="D420" s="3">
        <v>7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24</v>
      </c>
      <c r="D421" s="4">
        <v>21</v>
      </c>
      <c r="E421" s="4"/>
      <c r="F421" s="4">
        <v>3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8</v>
      </c>
      <c r="D422" s="3">
        <v>5</v>
      </c>
      <c r="E422" s="3">
        <v>1</v>
      </c>
      <c r="F422" s="3">
        <v>2</v>
      </c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372</v>
      </c>
      <c r="D431" s="5">
        <v>251</v>
      </c>
      <c r="E431" s="5">
        <v>6</v>
      </c>
      <c r="F431" s="5">
        <v>115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</v>
      </c>
      <c r="D437" s="5">
        <v>1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11</v>
      </c>
      <c r="D448" s="6">
        <v>4</v>
      </c>
      <c r="E448" s="6"/>
      <c r="F448" s="6">
        <v>7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>
        <v>2</v>
      </c>
      <c r="D468" s="6">
        <v>2</v>
      </c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482</v>
      </c>
      <c r="D470" s="3">
        <v>367</v>
      </c>
      <c r="E470" s="3">
        <v>18</v>
      </c>
      <c r="F470" s="3">
        <v>97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99</v>
      </c>
      <c r="D487" s="4">
        <v>13</v>
      </c>
      <c r="E487" s="4">
        <v>7</v>
      </c>
      <c r="F487" s="4">
        <v>79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>
        <v>4</v>
      </c>
      <c r="D498" s="3">
        <v>4</v>
      </c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41</v>
      </c>
      <c r="D500" s="3">
        <v>29</v>
      </c>
      <c r="E500" s="3"/>
      <c r="F500" s="3">
        <v>12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1</v>
      </c>
      <c r="D507" s="4"/>
      <c r="E507" s="4"/>
      <c r="F507" s="4">
        <v>1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248</v>
      </c>
      <c r="D509" s="5">
        <v>152</v>
      </c>
      <c r="E509" s="5">
        <v>6</v>
      </c>
      <c r="F509" s="5">
        <v>90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107</v>
      </c>
      <c r="D526" s="6">
        <v>13</v>
      </c>
      <c r="E526" s="6"/>
      <c r="F526" s="6">
        <v>94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>
        <v>4</v>
      </c>
      <c r="D537" s="5">
        <v>4</v>
      </c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60</v>
      </c>
      <c r="D539" s="5">
        <v>52</v>
      </c>
      <c r="E539" s="5">
        <v>7</v>
      </c>
      <c r="F539" s="5">
        <v>1</v>
      </c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177</v>
      </c>
      <c r="D548" s="3">
        <v>73</v>
      </c>
      <c r="E548" s="3">
        <v>10</v>
      </c>
      <c r="F548" s="3">
        <v>94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33</v>
      </c>
      <c r="D554" s="3">
        <v>32</v>
      </c>
      <c r="E554" s="3"/>
      <c r="F554" s="3">
        <v>1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60</v>
      </c>
      <c r="D565" s="4">
        <v>15</v>
      </c>
      <c r="E565" s="4">
        <v>3</v>
      </c>
      <c r="F565" s="4">
        <v>42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10</v>
      </c>
      <c r="D575" s="4">
        <v>2</v>
      </c>
      <c r="E575" s="4">
        <v>7</v>
      </c>
      <c r="F575" s="4">
        <v>1</v>
      </c>
      <c r="G575" s="4"/>
    </row>
    <row r="576" spans="1:7" ht="30" customHeight="1" x14ac:dyDescent="0.25">
      <c r="A576" s="19" t="s">
        <v>60</v>
      </c>
      <c r="B576" s="11" t="s">
        <v>36</v>
      </c>
      <c r="C576" s="3">
        <v>53</v>
      </c>
      <c r="D576" s="3">
        <v>28</v>
      </c>
      <c r="E576" s="3">
        <v>12</v>
      </c>
      <c r="F576" s="3">
        <v>13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998</v>
      </c>
      <c r="D587" s="5">
        <v>457</v>
      </c>
      <c r="E587" s="5">
        <v>122</v>
      </c>
      <c r="F587" s="5">
        <v>419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98</v>
      </c>
      <c r="D591" s="5">
        <v>66</v>
      </c>
      <c r="E591" s="5">
        <v>14</v>
      </c>
      <c r="F591" s="5">
        <v>18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14</v>
      </c>
      <c r="D593" s="5">
        <v>8</v>
      </c>
      <c r="E593" s="5">
        <v>6</v>
      </c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178</v>
      </c>
      <c r="D604" s="6">
        <v>34</v>
      </c>
      <c r="E604" s="6">
        <v>84</v>
      </c>
      <c r="F604" s="6">
        <v>60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1</v>
      </c>
      <c r="D612" s="6"/>
      <c r="E612" s="6"/>
      <c r="F612" s="6">
        <v>1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13</v>
      </c>
      <c r="D614" s="6">
        <v>10</v>
      </c>
      <c r="E614" s="6">
        <v>3</v>
      </c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>
        <v>6</v>
      </c>
      <c r="D615" s="5">
        <v>4</v>
      </c>
      <c r="E615" s="5">
        <v>2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11</v>
      </c>
      <c r="D616" s="6"/>
      <c r="E616" s="6">
        <v>1</v>
      </c>
      <c r="F616" s="6">
        <v>10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737</v>
      </c>
      <c r="D625" s="5">
        <v>233</v>
      </c>
      <c r="E625" s="5">
        <v>92</v>
      </c>
      <c r="F625" s="5">
        <v>412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95</v>
      </c>
      <c r="D626" s="3">
        <v>44</v>
      </c>
      <c r="E626" s="3">
        <v>2</v>
      </c>
      <c r="F626" s="3">
        <v>49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5</v>
      </c>
      <c r="D632" s="3">
        <v>5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8</v>
      </c>
      <c r="D643" s="4">
        <v>2</v>
      </c>
      <c r="E643" s="4">
        <v>2</v>
      </c>
      <c r="F643" s="4">
        <v>4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13</v>
      </c>
      <c r="D651" s="4"/>
      <c r="E651" s="4">
        <v>5</v>
      </c>
      <c r="F651" s="4">
        <v>8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34</v>
      </c>
      <c r="D663" s="4">
        <v>9</v>
      </c>
      <c r="E663" s="4">
        <v>3</v>
      </c>
      <c r="F663" s="4">
        <v>22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1343</v>
      </c>
      <c r="D665" s="5">
        <v>680</v>
      </c>
      <c r="E665" s="5">
        <v>94</v>
      </c>
      <c r="F665" s="5">
        <v>569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398</v>
      </c>
      <c r="D671" s="5">
        <v>254</v>
      </c>
      <c r="E671" s="5">
        <v>12</v>
      </c>
      <c r="F671" s="5">
        <v>132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207</v>
      </c>
      <c r="D682" s="6">
        <v>23</v>
      </c>
      <c r="E682" s="6">
        <v>29</v>
      </c>
      <c r="F682" s="6">
        <v>155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21</v>
      </c>
      <c r="D690" s="6">
        <v>7</v>
      </c>
      <c r="E690" s="6"/>
      <c r="F690" s="6">
        <v>14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6</v>
      </c>
      <c r="D692" s="6">
        <v>4</v>
      </c>
      <c r="E692" s="6"/>
      <c r="F692" s="6">
        <v>2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7</v>
      </c>
      <c r="D693" s="5">
        <v>7</v>
      </c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83</v>
      </c>
      <c r="D702" s="6">
        <v>16</v>
      </c>
      <c r="E702" s="6">
        <v>7</v>
      </c>
      <c r="F702" s="6">
        <v>60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5</v>
      </c>
      <c r="D704" s="3">
        <v>5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/>
      <c r="D714" s="3"/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7</v>
      </c>
      <c r="D716" s="3">
        <v>6</v>
      </c>
      <c r="E716" s="3">
        <v>1</v>
      </c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12</v>
      </c>
      <c r="D717" s="4">
        <v>12</v>
      </c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>
        <v>14</v>
      </c>
      <c r="D732" s="3">
        <v>13</v>
      </c>
      <c r="E732" s="3"/>
      <c r="F732" s="3">
        <v>1</v>
      </c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1535</v>
      </c>
      <c r="D743" s="5">
        <v>1059</v>
      </c>
      <c r="E743" s="5">
        <v>34</v>
      </c>
      <c r="F743" s="5">
        <v>442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134</v>
      </c>
      <c r="D760" s="6">
        <v>8</v>
      </c>
      <c r="E760" s="6">
        <v>42</v>
      </c>
      <c r="F760" s="6">
        <v>84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38</v>
      </c>
      <c r="D771" s="5">
        <v>20</v>
      </c>
      <c r="E771" s="5">
        <v>7</v>
      </c>
      <c r="F771" s="5">
        <v>11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43</v>
      </c>
      <c r="D773" s="5">
        <v>39</v>
      </c>
      <c r="E773" s="5"/>
      <c r="F773" s="5">
        <v>4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197</v>
      </c>
      <c r="D780" s="6">
        <v>45</v>
      </c>
      <c r="E780" s="6">
        <v>4</v>
      </c>
      <c r="F780" s="6">
        <v>148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89</v>
      </c>
      <c r="D782" s="3">
        <v>76</v>
      </c>
      <c r="E782" s="3">
        <v>5</v>
      </c>
      <c r="F782" s="3">
        <v>8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>
        <v>2</v>
      </c>
      <c r="D786" s="3">
        <v>2</v>
      </c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7</v>
      </c>
      <c r="D799" s="4">
        <v>1</v>
      </c>
      <c r="E799" s="4">
        <v>4</v>
      </c>
      <c r="F799" s="4">
        <v>2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22</v>
      </c>
      <c r="D810" s="3">
        <v>14</v>
      </c>
      <c r="E810" s="3">
        <v>2</v>
      </c>
      <c r="F810" s="3">
        <v>6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>
        <v>1</v>
      </c>
      <c r="D820" s="3">
        <v>1</v>
      </c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1978</v>
      </c>
      <c r="D821" s="5">
        <v>1003</v>
      </c>
      <c r="E821" s="5">
        <v>105</v>
      </c>
      <c r="F821" s="5">
        <v>868</v>
      </c>
      <c r="G821" s="5">
        <v>2</v>
      </c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95</v>
      </c>
      <c r="D824" s="6">
        <v>94</v>
      </c>
      <c r="E824" s="6"/>
      <c r="F824" s="6">
        <v>1</v>
      </c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2</v>
      </c>
      <c r="D827" s="5">
        <v>2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33</v>
      </c>
      <c r="D837" s="5">
        <v>2</v>
      </c>
      <c r="E837" s="5"/>
      <c r="F837" s="5">
        <v>31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269</v>
      </c>
      <c r="D838" s="6">
        <v>32</v>
      </c>
      <c r="E838" s="6">
        <v>27</v>
      </c>
      <c r="F838" s="6">
        <v>209</v>
      </c>
      <c r="G838" s="6">
        <v>1</v>
      </c>
    </row>
    <row r="839" spans="1:7" ht="30" customHeight="1" x14ac:dyDescent="0.25">
      <c r="A839" s="21" t="s">
        <v>67</v>
      </c>
      <c r="B839" s="13" t="s">
        <v>26</v>
      </c>
      <c r="C839" s="5">
        <v>2</v>
      </c>
      <c r="D839" s="5"/>
      <c r="E839" s="5"/>
      <c r="F839" s="5">
        <v>2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7</v>
      </c>
      <c r="D840" s="6">
        <v>1</v>
      </c>
      <c r="E840" s="6"/>
      <c r="F840" s="6">
        <v>6</v>
      </c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15</v>
      </c>
      <c r="D848" s="6">
        <v>15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13</v>
      </c>
      <c r="D849" s="5">
        <v>7</v>
      </c>
      <c r="E849" s="5">
        <v>3</v>
      </c>
      <c r="F849" s="5">
        <v>3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9</v>
      </c>
      <c r="D850" s="6"/>
      <c r="E850" s="6"/>
      <c r="F850" s="6">
        <v>9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17</v>
      </c>
      <c r="D851" s="5">
        <v>10</v>
      </c>
      <c r="E851" s="5">
        <v>7</v>
      </c>
      <c r="F851" s="5"/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7775</v>
      </c>
      <c r="D860" s="3">
        <v>4399</v>
      </c>
      <c r="E860" s="3">
        <v>452</v>
      </c>
      <c r="F860" s="3">
        <v>2924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52</v>
      </c>
      <c r="D865" s="4">
        <v>49</v>
      </c>
      <c r="E865" s="4">
        <v>2</v>
      </c>
      <c r="F865" s="4">
        <v>1</v>
      </c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>
        <v>15</v>
      </c>
      <c r="D874" s="3"/>
      <c r="E874" s="3"/>
      <c r="F874" s="3">
        <v>15</v>
      </c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1118</v>
      </c>
      <c r="D876" s="3">
        <v>61</v>
      </c>
      <c r="E876" s="3">
        <v>33</v>
      </c>
      <c r="F876" s="3">
        <v>1024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30</v>
      </c>
      <c r="D877" s="4">
        <v>5</v>
      </c>
      <c r="E877" s="4">
        <v>15</v>
      </c>
      <c r="F877" s="4">
        <v>10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57</v>
      </c>
      <c r="D878" s="3">
        <v>16</v>
      </c>
      <c r="E878" s="3">
        <v>10</v>
      </c>
      <c r="F878" s="3">
        <v>31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275</v>
      </c>
      <c r="D879" s="4">
        <v>76</v>
      </c>
      <c r="E879" s="4">
        <v>100</v>
      </c>
      <c r="F879" s="4">
        <v>99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>
        <v>1</v>
      </c>
      <c r="D883" s="4">
        <v>1</v>
      </c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79</v>
      </c>
      <c r="D888" s="3">
        <v>63</v>
      </c>
      <c r="E888" s="3">
        <v>10</v>
      </c>
      <c r="F888" s="3">
        <v>6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264</v>
      </c>
      <c r="D889" s="4">
        <v>129</v>
      </c>
      <c r="E889" s="4">
        <v>8</v>
      </c>
      <c r="F889" s="4">
        <v>127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415</v>
      </c>
      <c r="D890" s="3">
        <v>322</v>
      </c>
      <c r="E890" s="3">
        <v>43</v>
      </c>
      <c r="F890" s="3">
        <v>48</v>
      </c>
      <c r="G890" s="3">
        <v>2</v>
      </c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>
        <v>5</v>
      </c>
      <c r="D897" s="4">
        <v>5</v>
      </c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688</v>
      </c>
      <c r="D899" s="5">
        <v>237</v>
      </c>
      <c r="E899" s="5">
        <v>28</v>
      </c>
      <c r="F899" s="5">
        <v>423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11</v>
      </c>
      <c r="D905" s="5">
        <v>8</v>
      </c>
      <c r="E905" s="5"/>
      <c r="F905" s="5">
        <v>3</v>
      </c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19</v>
      </c>
      <c r="D916" s="6"/>
      <c r="E916" s="6"/>
      <c r="F916" s="6">
        <v>19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2</v>
      </c>
      <c r="D926" s="6">
        <v>2</v>
      </c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25</v>
      </c>
      <c r="D929" s="5">
        <v>19</v>
      </c>
      <c r="E929" s="5"/>
      <c r="F929" s="5">
        <v>5</v>
      </c>
      <c r="G929" s="5">
        <v>1</v>
      </c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1</v>
      </c>
      <c r="D936" s="6">
        <v>1</v>
      </c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501</v>
      </c>
      <c r="D977" s="5">
        <v>302</v>
      </c>
      <c r="E977" s="5">
        <v>61</v>
      </c>
      <c r="F977" s="5">
        <v>138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19</v>
      </c>
      <c r="D983" s="5">
        <v>19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54</v>
      </c>
      <c r="D994" s="6">
        <v>18</v>
      </c>
      <c r="E994" s="6">
        <v>13</v>
      </c>
      <c r="F994" s="6">
        <v>23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>
        <v>1</v>
      </c>
      <c r="D1004" s="6">
        <v>1</v>
      </c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9</v>
      </c>
      <c r="D1005" s="5">
        <v>4</v>
      </c>
      <c r="E1005" s="5">
        <v>2</v>
      </c>
      <c r="F1005" s="5">
        <v>3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11</v>
      </c>
      <c r="D1007" s="5">
        <v>11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1</v>
      </c>
      <c r="D1014" s="6">
        <v>1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91</v>
      </c>
      <c r="D1016" s="3">
        <v>51</v>
      </c>
      <c r="E1016" s="3">
        <v>2</v>
      </c>
      <c r="F1016" s="3">
        <v>38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13</v>
      </c>
      <c r="D1022" s="3">
        <v>8</v>
      </c>
      <c r="E1022" s="3"/>
      <c r="F1022" s="3">
        <v>5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17</v>
      </c>
      <c r="D1033" s="4">
        <v>9</v>
      </c>
      <c r="E1033" s="4">
        <v>1</v>
      </c>
      <c r="F1033" s="4">
        <v>7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1</v>
      </c>
      <c r="D1041" s="4">
        <v>1</v>
      </c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1</v>
      </c>
      <c r="D1044" s="3">
        <v>1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23</v>
      </c>
      <c r="D1046" s="3">
        <v>14</v>
      </c>
      <c r="E1046" s="3"/>
      <c r="F1046" s="3">
        <v>9</v>
      </c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67</v>
      </c>
      <c r="D1053" s="4">
        <v>17</v>
      </c>
      <c r="E1053" s="4">
        <v>5</v>
      </c>
      <c r="F1053" s="4">
        <v>45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1445</v>
      </c>
      <c r="D1055" s="5">
        <v>552</v>
      </c>
      <c r="E1055" s="5">
        <v>59</v>
      </c>
      <c r="F1055" s="5">
        <v>834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75</v>
      </c>
      <c r="D1061" s="5">
        <v>49</v>
      </c>
      <c r="E1061" s="5">
        <v>2</v>
      </c>
      <c r="F1061" s="5">
        <v>24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139</v>
      </c>
      <c r="D1072" s="6">
        <v>38</v>
      </c>
      <c r="E1072" s="6">
        <v>39</v>
      </c>
      <c r="F1072" s="6">
        <v>62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33</v>
      </c>
      <c r="D1085" s="5">
        <v>22</v>
      </c>
      <c r="E1085" s="5">
        <v>6</v>
      </c>
      <c r="F1085" s="5">
        <v>5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1</v>
      </c>
      <c r="D1092" s="6">
        <v>1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23</v>
      </c>
      <c r="D1094" s="3">
        <v>20</v>
      </c>
      <c r="E1094" s="3">
        <v>3</v>
      </c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5</v>
      </c>
      <c r="D1122" s="3">
        <v>5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14</v>
      </c>
      <c r="D1124" s="3">
        <v>2</v>
      </c>
      <c r="E1124" s="3">
        <v>2</v>
      </c>
      <c r="F1124" s="3">
        <v>10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179</v>
      </c>
      <c r="D1133" s="5">
        <v>64</v>
      </c>
      <c r="E1133" s="5">
        <v>8</v>
      </c>
      <c r="F1133" s="5">
        <v>107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15</v>
      </c>
      <c r="D1139" s="5">
        <v>10</v>
      </c>
      <c r="E1139" s="5"/>
      <c r="F1139" s="5">
        <v>5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107</v>
      </c>
      <c r="D1150" s="6">
        <v>67</v>
      </c>
      <c r="E1150" s="6">
        <v>7</v>
      </c>
      <c r="F1150" s="6">
        <v>33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/>
      <c r="D1158" s="6"/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34</v>
      </c>
      <c r="D1161" s="5">
        <v>27</v>
      </c>
      <c r="E1161" s="5">
        <v>2</v>
      </c>
      <c r="F1161" s="5">
        <v>5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18</v>
      </c>
      <c r="D1162" s="6">
        <v>1</v>
      </c>
      <c r="E1162" s="6"/>
      <c r="F1162" s="6">
        <v>17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1380</v>
      </c>
      <c r="D1172" s="3">
        <v>1029</v>
      </c>
      <c r="E1172" s="3">
        <v>29</v>
      </c>
      <c r="F1172" s="3">
        <v>322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72</v>
      </c>
      <c r="D1175" s="4">
        <v>46</v>
      </c>
      <c r="E1175" s="4"/>
      <c r="F1175" s="4">
        <v>26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36</v>
      </c>
      <c r="D1178" s="3">
        <v>33</v>
      </c>
      <c r="E1178" s="3">
        <v>2</v>
      </c>
      <c r="F1178" s="3">
        <v>1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175</v>
      </c>
      <c r="D1189" s="4">
        <v>38</v>
      </c>
      <c r="E1189" s="4">
        <v>14</v>
      </c>
      <c r="F1189" s="4">
        <v>123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17</v>
      </c>
      <c r="D1200" s="3">
        <v>15</v>
      </c>
      <c r="E1200" s="3"/>
      <c r="F1200" s="3">
        <v>2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2</v>
      </c>
      <c r="D1201" s="4">
        <v>2</v>
      </c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47</v>
      </c>
      <c r="D1202" s="3">
        <v>7</v>
      </c>
      <c r="E1202" s="3">
        <v>35</v>
      </c>
      <c r="F1202" s="3">
        <v>5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590</v>
      </c>
      <c r="D1211" s="5">
        <v>486</v>
      </c>
      <c r="E1211" s="5">
        <v>36</v>
      </c>
      <c r="F1211" s="5">
        <v>68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72</v>
      </c>
      <c r="D1217" s="5">
        <v>56</v>
      </c>
      <c r="E1217" s="5">
        <v>1</v>
      </c>
      <c r="F1217" s="5">
        <v>15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286</v>
      </c>
      <c r="D1228" s="6">
        <v>30</v>
      </c>
      <c r="E1228" s="6">
        <v>45</v>
      </c>
      <c r="F1228" s="6">
        <v>211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105</v>
      </c>
      <c r="D1235" s="5">
        <v>3</v>
      </c>
      <c r="E1235" s="5">
        <v>23</v>
      </c>
      <c r="F1235" s="5">
        <v>79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13</v>
      </c>
      <c r="D1236" s="6">
        <v>1</v>
      </c>
      <c r="E1236" s="6">
        <v>4</v>
      </c>
      <c r="F1236" s="6">
        <v>8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15</v>
      </c>
      <c r="D1239" s="5">
        <v>9</v>
      </c>
      <c r="E1239" s="5">
        <v>3</v>
      </c>
      <c r="F1239" s="5">
        <v>3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34</v>
      </c>
      <c r="D1241" s="5">
        <v>34</v>
      </c>
      <c r="E1241" s="5"/>
      <c r="F1241" s="5"/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67</v>
      </c>
      <c r="D1248" s="6">
        <v>47</v>
      </c>
      <c r="E1248" s="6">
        <v>3</v>
      </c>
      <c r="F1248" s="6">
        <v>17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28</v>
      </c>
      <c r="D1249" s="5"/>
      <c r="E1249" s="5"/>
      <c r="F1249" s="5">
        <v>28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529</v>
      </c>
      <c r="D1250" s="3">
        <v>379</v>
      </c>
      <c r="E1250" s="3">
        <v>11</v>
      </c>
      <c r="F1250" s="3">
        <v>139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12</v>
      </c>
      <c r="D1253" s="4">
        <v>12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7</v>
      </c>
      <c r="D1256" s="3">
        <v>7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55</v>
      </c>
      <c r="D1267" s="4">
        <v>5</v>
      </c>
      <c r="E1267" s="4">
        <v>13</v>
      </c>
      <c r="F1267" s="4">
        <v>37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>
        <v>2</v>
      </c>
      <c r="D1277" s="4">
        <v>2</v>
      </c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27</v>
      </c>
      <c r="D1280" s="3">
        <v>25</v>
      </c>
      <c r="E1280" s="3">
        <v>2</v>
      </c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2708</v>
      </c>
      <c r="D1289" s="5">
        <v>1515</v>
      </c>
      <c r="E1289" s="5">
        <v>66</v>
      </c>
      <c r="F1289" s="5">
        <v>1127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37</v>
      </c>
      <c r="D1293" s="5">
        <v>30</v>
      </c>
      <c r="E1293" s="5">
        <v>5</v>
      </c>
      <c r="F1293" s="5">
        <v>2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/>
      <c r="D1294" s="6"/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1474</v>
      </c>
      <c r="D1295" s="5">
        <v>772</v>
      </c>
      <c r="E1295" s="5">
        <v>43</v>
      </c>
      <c r="F1295" s="5">
        <v>659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668</v>
      </c>
      <c r="D1306" s="6">
        <v>135</v>
      </c>
      <c r="E1306" s="6">
        <v>70</v>
      </c>
      <c r="F1306" s="6">
        <v>463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429</v>
      </c>
      <c r="D1314" s="6">
        <v>60</v>
      </c>
      <c r="E1314" s="6">
        <v>45</v>
      </c>
      <c r="F1314" s="6">
        <v>324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11</v>
      </c>
      <c r="D1316" s="6"/>
      <c r="E1316" s="6">
        <v>11</v>
      </c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46</v>
      </c>
      <c r="D1317" s="5">
        <v>34</v>
      </c>
      <c r="E1317" s="5">
        <v>1</v>
      </c>
      <c r="F1317" s="5">
        <v>11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509</v>
      </c>
      <c r="D1318" s="6">
        <v>300</v>
      </c>
      <c r="E1318" s="6">
        <v>20</v>
      </c>
      <c r="F1318" s="6">
        <v>189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28</v>
      </c>
      <c r="D1326" s="6">
        <v>9</v>
      </c>
      <c r="E1326" s="6">
        <v>11</v>
      </c>
      <c r="F1326" s="6">
        <v>8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1160</v>
      </c>
      <c r="D1327" s="5">
        <v>275</v>
      </c>
      <c r="E1327" s="5">
        <v>24</v>
      </c>
      <c r="F1327" s="5">
        <v>861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690</v>
      </c>
      <c r="D1328" s="3">
        <v>406</v>
      </c>
      <c r="E1328" s="3">
        <v>21</v>
      </c>
      <c r="F1328" s="3">
        <v>255</v>
      </c>
      <c r="G1328" s="3">
        <v>8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291</v>
      </c>
      <c r="D1334" s="3">
        <v>233</v>
      </c>
      <c r="E1334" s="3">
        <v>2</v>
      </c>
      <c r="F1334" s="3">
        <v>49</v>
      </c>
      <c r="G1334" s="3">
        <v>7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97</v>
      </c>
      <c r="D1345" s="4">
        <v>36</v>
      </c>
      <c r="E1345" s="4">
        <v>9</v>
      </c>
      <c r="F1345" s="4">
        <v>52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24</v>
      </c>
      <c r="D1353" s="4">
        <v>6</v>
      </c>
      <c r="E1353" s="4"/>
      <c r="F1353" s="4">
        <v>18</v>
      </c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>
        <v>1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4</v>
      </c>
      <c r="D1356" s="3">
        <v>2</v>
      </c>
      <c r="E1356" s="3"/>
      <c r="F1356" s="3">
        <v>2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2</v>
      </c>
      <c r="D1358" s="3">
        <v>2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962</v>
      </c>
      <c r="D1367" s="5">
        <v>613</v>
      </c>
      <c r="E1367" s="5">
        <v>59</v>
      </c>
      <c r="F1367" s="5">
        <v>289</v>
      </c>
      <c r="G1367" s="5">
        <v>1</v>
      </c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6</v>
      </c>
      <c r="D1370" s="6">
        <v>4</v>
      </c>
      <c r="E1370" s="6"/>
      <c r="F1370" s="6">
        <v>2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20</v>
      </c>
      <c r="D1371" s="5">
        <v>20</v>
      </c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1111</v>
      </c>
      <c r="D1373" s="5">
        <v>710</v>
      </c>
      <c r="E1373" s="5">
        <v>37</v>
      </c>
      <c r="F1373" s="5">
        <v>364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447</v>
      </c>
      <c r="D1384" s="6">
        <v>28</v>
      </c>
      <c r="E1384" s="6">
        <v>31</v>
      </c>
      <c r="F1384" s="6">
        <v>388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1</v>
      </c>
      <c r="D1391" s="5">
        <v>1</v>
      </c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261</v>
      </c>
      <c r="D1392" s="6">
        <v>23</v>
      </c>
      <c r="E1392" s="6">
        <v>24</v>
      </c>
      <c r="F1392" s="6">
        <v>214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15</v>
      </c>
      <c r="D1395" s="5">
        <v>8</v>
      </c>
      <c r="E1395" s="5">
        <v>1</v>
      </c>
      <c r="F1395" s="5">
        <v>6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88</v>
      </c>
      <c r="D1396" s="6">
        <v>63</v>
      </c>
      <c r="E1396" s="6"/>
      <c r="F1396" s="6">
        <v>25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/>
      <c r="D1403" s="5"/>
      <c r="E1403" s="5"/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158</v>
      </c>
      <c r="D1405" s="5">
        <v>24</v>
      </c>
      <c r="E1405" s="5">
        <v>7</v>
      </c>
      <c r="F1405" s="5">
        <v>127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65</v>
      </c>
      <c r="D1406" s="3">
        <v>47</v>
      </c>
      <c r="E1406" s="3">
        <v>3</v>
      </c>
      <c r="F1406" s="3">
        <v>15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8</v>
      </c>
      <c r="D1423" s="4"/>
      <c r="E1423" s="4"/>
      <c r="F1423" s="4">
        <v>8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5</v>
      </c>
      <c r="D1436" s="3">
        <v>5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1</v>
      </c>
      <c r="D1440" s="3">
        <v>1</v>
      </c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95</v>
      </c>
      <c r="D1445" s="5">
        <v>29</v>
      </c>
      <c r="E1445" s="5">
        <v>28</v>
      </c>
      <c r="F1445" s="5">
        <v>38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15</v>
      </c>
      <c r="D1451" s="5">
        <v>2</v>
      </c>
      <c r="E1451" s="5">
        <v>6</v>
      </c>
      <c r="F1451" s="5">
        <v>7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79</v>
      </c>
      <c r="D1462" s="6">
        <v>3</v>
      </c>
      <c r="E1462" s="6">
        <v>34</v>
      </c>
      <c r="F1462" s="6">
        <v>42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>
        <v>1</v>
      </c>
      <c r="D1473" s="5"/>
      <c r="E1473" s="5"/>
      <c r="F1473" s="5">
        <v>1</v>
      </c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14</v>
      </c>
      <c r="D1511" s="4"/>
      <c r="E1511" s="4">
        <v>6</v>
      </c>
      <c r="F1511" s="4">
        <v>8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1</v>
      </c>
      <c r="D1513" s="4"/>
      <c r="E1513" s="4"/>
      <c r="F1513" s="4">
        <v>1</v>
      </c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352</v>
      </c>
      <c r="D1519" s="4">
        <v>5</v>
      </c>
      <c r="E1519" s="4">
        <v>22</v>
      </c>
      <c r="F1519" s="4">
        <v>323</v>
      </c>
      <c r="G1519" s="4">
        <v>2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22</v>
      </c>
      <c r="D1521" s="4"/>
      <c r="E1521" s="4">
        <v>2</v>
      </c>
      <c r="F1521" s="4">
        <v>20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6</v>
      </c>
      <c r="D1523" s="5"/>
      <c r="E1523" s="5"/>
      <c r="F1523" s="5">
        <v>6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59</v>
      </c>
      <c r="D1550" s="6">
        <v>2</v>
      </c>
      <c r="E1550" s="6">
        <v>11</v>
      </c>
      <c r="F1550" s="6">
        <v>46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2000</v>
      </c>
      <c r="D1558" s="6">
        <v>5</v>
      </c>
      <c r="E1558" s="6">
        <v>8</v>
      </c>
      <c r="F1558" s="6">
        <v>1987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27</v>
      </c>
      <c r="D1560" s="6"/>
      <c r="E1560" s="6"/>
      <c r="F1560" s="6">
        <v>27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5</v>
      </c>
      <c r="D1590" s="3">
        <v>4</v>
      </c>
      <c r="E1590" s="3">
        <v>1</v>
      </c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>
        <v>1</v>
      </c>
      <c r="D1596" s="3">
        <v>1</v>
      </c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18</v>
      </c>
      <c r="D1597" s="4">
        <v>18</v>
      </c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4</v>
      </c>
      <c r="D1599" s="4">
        <v>4</v>
      </c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>
        <v>1</v>
      </c>
      <c r="D1628" s="6"/>
      <c r="E1628" s="6">
        <v>1</v>
      </c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126</v>
      </c>
      <c r="D1636" s="6">
        <v>2</v>
      </c>
      <c r="E1636" s="6">
        <v>118</v>
      </c>
      <c r="F1636" s="6">
        <v>6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10</v>
      </c>
      <c r="D1638" s="6"/>
      <c r="E1638" s="6">
        <v>10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348</v>
      </c>
      <c r="D1679" s="5">
        <v>256</v>
      </c>
      <c r="E1679" s="5">
        <v>17</v>
      </c>
      <c r="F1679" s="5">
        <v>74</v>
      </c>
      <c r="G1679" s="5">
        <v>1</v>
      </c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/>
      <c r="D1685" s="5"/>
      <c r="E1685" s="5"/>
      <c r="F1685" s="5"/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34</v>
      </c>
      <c r="D1696" s="6">
        <v>26</v>
      </c>
      <c r="E1696" s="6"/>
      <c r="F1696" s="6">
        <v>8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/>
      <c r="D1704" s="6"/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21</v>
      </c>
      <c r="D1707" s="5">
        <v>17</v>
      </c>
      <c r="E1707" s="5"/>
      <c r="F1707" s="5">
        <v>4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12</v>
      </c>
      <c r="D1709" s="5">
        <v>1</v>
      </c>
      <c r="E1709" s="5">
        <v>2</v>
      </c>
      <c r="F1709" s="5">
        <v>9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1447</v>
      </c>
      <c r="D1718" s="3">
        <v>689</v>
      </c>
      <c r="E1718" s="3">
        <v>21</v>
      </c>
      <c r="F1718" s="3">
        <v>737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5</v>
      </c>
      <c r="D1734" s="3"/>
      <c r="E1734" s="3"/>
      <c r="F1734" s="3">
        <v>5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292</v>
      </c>
      <c r="D1735" s="4">
        <v>72</v>
      </c>
      <c r="E1735" s="4">
        <v>19</v>
      </c>
      <c r="F1735" s="4">
        <v>201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1</v>
      </c>
      <c r="D1743" s="4"/>
      <c r="E1743" s="4"/>
      <c r="F1743" s="4">
        <v>1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/>
      <c r="D1745" s="4"/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37</v>
      </c>
      <c r="D1746" s="3">
        <v>22</v>
      </c>
      <c r="E1746" s="3">
        <v>6</v>
      </c>
      <c r="F1746" s="3">
        <v>9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3582</v>
      </c>
      <c r="D1757" s="5">
        <v>1022</v>
      </c>
      <c r="E1757" s="5">
        <v>114</v>
      </c>
      <c r="F1757" s="5">
        <v>2445</v>
      </c>
      <c r="G1757" s="5">
        <v>1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112</v>
      </c>
      <c r="D1763" s="5">
        <v>69</v>
      </c>
      <c r="E1763" s="5">
        <v>3</v>
      </c>
      <c r="F1763" s="5">
        <v>40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161</v>
      </c>
      <c r="D1774" s="6">
        <v>60</v>
      </c>
      <c r="E1774" s="6">
        <v>36</v>
      </c>
      <c r="F1774" s="6">
        <v>65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/>
      <c r="D1782" s="6"/>
      <c r="E1782" s="6"/>
      <c r="F1782" s="6"/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14</v>
      </c>
      <c r="D1785" s="5">
        <v>10</v>
      </c>
      <c r="E1785" s="5"/>
      <c r="F1785" s="5">
        <v>4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54</v>
      </c>
      <c r="D1786" s="6"/>
      <c r="E1786" s="6"/>
      <c r="F1786" s="6">
        <v>54</v>
      </c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>
        <v>1</v>
      </c>
      <c r="D1792" s="6"/>
      <c r="E1792" s="6"/>
      <c r="F1792" s="6">
        <v>1</v>
      </c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19</v>
      </c>
      <c r="D1794" s="6">
        <v>13</v>
      </c>
      <c r="E1794" s="6">
        <v>2</v>
      </c>
      <c r="F1794" s="6">
        <v>4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1610</v>
      </c>
      <c r="D1796" s="3">
        <v>727</v>
      </c>
      <c r="E1796" s="3">
        <v>28</v>
      </c>
      <c r="F1796" s="3">
        <v>854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115</v>
      </c>
      <c r="D1813" s="4">
        <v>11</v>
      </c>
      <c r="E1813" s="4">
        <v>17</v>
      </c>
      <c r="F1813" s="4">
        <v>87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>
        <v>21</v>
      </c>
      <c r="D1821" s="4"/>
      <c r="E1821" s="4"/>
      <c r="F1821" s="4">
        <v>21</v>
      </c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62</v>
      </c>
      <c r="D1825" s="4">
        <v>41</v>
      </c>
      <c r="E1825" s="4">
        <v>2</v>
      </c>
      <c r="F1825" s="4">
        <v>19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58</v>
      </c>
      <c r="D1826" s="3">
        <v>24</v>
      </c>
      <c r="E1826" s="3">
        <v>1</v>
      </c>
      <c r="F1826" s="3">
        <v>33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>
        <v>1</v>
      </c>
      <c r="D1833" s="4">
        <v>1</v>
      </c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1121</v>
      </c>
      <c r="D1835" s="5">
        <v>497</v>
      </c>
      <c r="E1835" s="5">
        <v>53</v>
      </c>
      <c r="F1835" s="5">
        <v>571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177</v>
      </c>
      <c r="D1851" s="5">
        <v>13</v>
      </c>
      <c r="E1851" s="5">
        <v>9</v>
      </c>
      <c r="F1851" s="5">
        <v>155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14</v>
      </c>
      <c r="D1853" s="5"/>
      <c r="E1853" s="5">
        <v>4</v>
      </c>
      <c r="F1853" s="5">
        <v>10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56</v>
      </c>
      <c r="D1854" s="6">
        <v>39</v>
      </c>
      <c r="E1854" s="6">
        <v>11</v>
      </c>
      <c r="F1854" s="6">
        <v>6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>
        <v>39</v>
      </c>
      <c r="D1863" s="5">
        <v>3</v>
      </c>
      <c r="E1863" s="5">
        <v>16</v>
      </c>
      <c r="F1863" s="5">
        <v>20</v>
      </c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9</v>
      </c>
      <c r="D1873" s="5">
        <v>8</v>
      </c>
      <c r="E1873" s="5">
        <v>1</v>
      </c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2942</v>
      </c>
      <c r="D1874" s="3">
        <v>1764</v>
      </c>
      <c r="E1874" s="3">
        <v>226</v>
      </c>
      <c r="F1874" s="3">
        <v>952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131</v>
      </c>
      <c r="D1880" s="3">
        <v>24</v>
      </c>
      <c r="E1880" s="3">
        <v>4</v>
      </c>
      <c r="F1880" s="3">
        <v>103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28</v>
      </c>
      <c r="D1890" s="3">
        <v>1</v>
      </c>
      <c r="E1890" s="3"/>
      <c r="F1890" s="3">
        <v>27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725</v>
      </c>
      <c r="D1891" s="4">
        <v>142</v>
      </c>
      <c r="E1891" s="4">
        <v>75</v>
      </c>
      <c r="F1891" s="4">
        <v>508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>
        <v>3</v>
      </c>
      <c r="D1892" s="3"/>
      <c r="E1892" s="3"/>
      <c r="F1892" s="3">
        <v>3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>
        <v>2</v>
      </c>
      <c r="D1893" s="4">
        <v>2</v>
      </c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92</v>
      </c>
      <c r="D1901" s="4">
        <v>42</v>
      </c>
      <c r="E1901" s="4">
        <v>11</v>
      </c>
      <c r="F1901" s="4">
        <v>39</v>
      </c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12</v>
      </c>
      <c r="D1902" s="3">
        <v>9</v>
      </c>
      <c r="E1902" s="3"/>
      <c r="F1902" s="3">
        <v>3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45</v>
      </c>
      <c r="D1904" s="3">
        <v>38</v>
      </c>
      <c r="E1904" s="3"/>
      <c r="F1904" s="3">
        <v>7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276</v>
      </c>
      <c r="D1911" s="4">
        <v>63</v>
      </c>
      <c r="E1911" s="4">
        <v>21</v>
      </c>
      <c r="F1911" s="4">
        <v>192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492</v>
      </c>
      <c r="D1913" s="5">
        <v>257</v>
      </c>
      <c r="E1913" s="5">
        <v>6</v>
      </c>
      <c r="F1913" s="5">
        <v>229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5</v>
      </c>
      <c r="D1919" s="5">
        <v>1</v>
      </c>
      <c r="E1919" s="5"/>
      <c r="F1919" s="5">
        <v>4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25</v>
      </c>
      <c r="D1930" s="6">
        <v>7</v>
      </c>
      <c r="E1930" s="6">
        <v>7</v>
      </c>
      <c r="F1930" s="6">
        <v>11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/>
      <c r="D1941" s="5"/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/>
      <c r="D1943" s="5"/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40</v>
      </c>
      <c r="D1950" s="6">
        <v>36</v>
      </c>
      <c r="E1950" s="6">
        <v>4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684</v>
      </c>
      <c r="D1952" s="3">
        <v>440</v>
      </c>
      <c r="E1952" s="3">
        <v>77</v>
      </c>
      <c r="F1952" s="3">
        <v>167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>
        <v>2</v>
      </c>
      <c r="D1956" s="3">
        <v>2</v>
      </c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133</v>
      </c>
      <c r="D1958" s="3">
        <v>61</v>
      </c>
      <c r="E1958" s="3">
        <v>28</v>
      </c>
      <c r="F1958" s="3">
        <v>44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138</v>
      </c>
      <c r="D1969" s="4">
        <v>11</v>
      </c>
      <c r="E1969" s="4">
        <v>82</v>
      </c>
      <c r="F1969" s="4">
        <v>45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82</v>
      </c>
      <c r="D1977" s="4">
        <v>3</v>
      </c>
      <c r="E1977" s="4">
        <v>54</v>
      </c>
      <c r="F1977" s="4">
        <v>25</v>
      </c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16</v>
      </c>
      <c r="D1980" s="3">
        <v>9</v>
      </c>
      <c r="E1980" s="3">
        <v>2</v>
      </c>
      <c r="F1980" s="3">
        <v>5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2</v>
      </c>
      <c r="D1981" s="4">
        <v>2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45</v>
      </c>
      <c r="D1982" s="3">
        <v>20</v>
      </c>
      <c r="E1982" s="3">
        <v>13</v>
      </c>
      <c r="F1982" s="3">
        <v>12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379</v>
      </c>
      <c r="D1989" s="4">
        <v>80</v>
      </c>
      <c r="E1989" s="4">
        <v>144</v>
      </c>
      <c r="F1989" s="4">
        <v>153</v>
      </c>
      <c r="G1989" s="4">
        <v>2</v>
      </c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200</v>
      </c>
      <c r="D1991" s="5">
        <v>161</v>
      </c>
      <c r="E1991" s="5"/>
      <c r="F1991" s="5">
        <v>39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53</v>
      </c>
      <c r="D2008" s="6">
        <v>7</v>
      </c>
      <c r="E2008" s="6">
        <v>15</v>
      </c>
      <c r="F2008" s="6">
        <v>31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8</v>
      </c>
      <c r="D2019" s="5">
        <v>5</v>
      </c>
      <c r="E2019" s="5">
        <v>2</v>
      </c>
      <c r="F2019" s="5">
        <v>1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1</v>
      </c>
      <c r="D2028" s="6">
        <v>1</v>
      </c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127</v>
      </c>
      <c r="D2030" s="3">
        <v>81</v>
      </c>
      <c r="E2030" s="3"/>
      <c r="F2030" s="3">
        <v>45</v>
      </c>
      <c r="G2030" s="3">
        <v>1</v>
      </c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13</v>
      </c>
      <c r="D2036" s="3">
        <v>8</v>
      </c>
      <c r="E2036" s="3"/>
      <c r="F2036" s="3">
        <v>5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11</v>
      </c>
      <c r="D2047" s="4">
        <v>1</v>
      </c>
      <c r="E2047" s="4">
        <v>1</v>
      </c>
      <c r="F2047" s="4">
        <v>9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/>
      <c r="D2055" s="4"/>
      <c r="E2055" s="4"/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166</v>
      </c>
      <c r="D2057" s="4">
        <v>11</v>
      </c>
      <c r="E2057" s="4">
        <v>7</v>
      </c>
      <c r="F2057" s="4">
        <v>148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56</v>
      </c>
      <c r="D2058" s="3">
        <v>31</v>
      </c>
      <c r="E2058" s="3">
        <v>7</v>
      </c>
      <c r="F2058" s="3">
        <v>18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>
        <v>3</v>
      </c>
      <c r="D2064" s="3">
        <v>3</v>
      </c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483</v>
      </c>
      <c r="D2069" s="5">
        <v>140</v>
      </c>
      <c r="E2069" s="5">
        <v>7</v>
      </c>
      <c r="F2069" s="5">
        <v>336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6</v>
      </c>
      <c r="D2075" s="5">
        <v>6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14</v>
      </c>
      <c r="D2086" s="6">
        <v>2</v>
      </c>
      <c r="E2086" s="6">
        <v>2</v>
      </c>
      <c r="F2086" s="6">
        <v>10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59</v>
      </c>
      <c r="D2094" s="6">
        <v>3</v>
      </c>
      <c r="E2094" s="6"/>
      <c r="F2094" s="6">
        <v>56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6</v>
      </c>
      <c r="D2097" s="5">
        <v>4</v>
      </c>
      <c r="E2097" s="5"/>
      <c r="F2097" s="5">
        <v>2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17</v>
      </c>
      <c r="D2099" s="5">
        <v>17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113</v>
      </c>
      <c r="D2106" s="6">
        <v>14</v>
      </c>
      <c r="E2106" s="6">
        <v>8</v>
      </c>
      <c r="F2106" s="6">
        <v>91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1232</v>
      </c>
      <c r="D2108" s="7">
        <f t="shared" ref="D2108:G2108" si="0">SUM(D392,D431,D470,D509)</f>
        <v>868</v>
      </c>
      <c r="E2108" s="7">
        <f t="shared" si="0"/>
        <v>42</v>
      </c>
      <c r="F2108" s="7">
        <f t="shared" si="0"/>
        <v>322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1</v>
      </c>
      <c r="D2114" s="7">
        <f t="shared" si="1"/>
        <v>1</v>
      </c>
      <c r="E2114" s="7">
        <f t="shared" si="1"/>
        <v>0</v>
      </c>
      <c r="F2114" s="7">
        <f t="shared" si="1"/>
        <v>0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235</v>
      </c>
      <c r="D2125" s="8">
        <f t="shared" si="2"/>
        <v>34</v>
      </c>
      <c r="E2125" s="8">
        <f t="shared" si="2"/>
        <v>9</v>
      </c>
      <c r="F2125" s="8">
        <f t="shared" si="2"/>
        <v>192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15</v>
      </c>
      <c r="D2136" s="7">
        <f t="shared" si="2"/>
        <v>15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24</v>
      </c>
      <c r="D2137" s="8">
        <f t="shared" si="2"/>
        <v>21</v>
      </c>
      <c r="E2137" s="8">
        <f t="shared" si="2"/>
        <v>0</v>
      </c>
      <c r="F2137" s="8">
        <f t="shared" si="2"/>
        <v>3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109</v>
      </c>
      <c r="D2138" s="7">
        <f t="shared" si="2"/>
        <v>86</v>
      </c>
      <c r="E2138" s="7">
        <f t="shared" si="2"/>
        <v>8</v>
      </c>
      <c r="F2138" s="7">
        <f t="shared" si="2"/>
        <v>15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3</v>
      </c>
      <c r="D2145" s="8">
        <f t="shared" si="3"/>
        <v>2</v>
      </c>
      <c r="E2145" s="8">
        <f t="shared" si="3"/>
        <v>0</v>
      </c>
      <c r="F2145" s="8">
        <f t="shared" si="3"/>
        <v>1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6</v>
      </c>
      <c r="D2147" s="9">
        <f t="shared" ref="D2147:G2147" si="4">SUM(D1484,D1523,D1562,D1601,D1640)</f>
        <v>0</v>
      </c>
      <c r="E2147" s="9">
        <f t="shared" si="4"/>
        <v>0</v>
      </c>
      <c r="F2147" s="9">
        <f t="shared" si="4"/>
        <v>6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74</v>
      </c>
      <c r="D2174" s="10">
        <f t="shared" si="6"/>
        <v>2</v>
      </c>
      <c r="E2174" s="10">
        <f t="shared" si="6"/>
        <v>18</v>
      </c>
      <c r="F2174" s="10">
        <f t="shared" si="6"/>
        <v>54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5</v>
      </c>
      <c r="D2175" s="9">
        <f t="shared" si="6"/>
        <v>4</v>
      </c>
      <c r="E2175" s="9">
        <f t="shared" si="6"/>
        <v>1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1</v>
      </c>
      <c r="D2176" s="10">
        <f t="shared" si="6"/>
        <v>0</v>
      </c>
      <c r="E2176" s="10">
        <f t="shared" si="6"/>
        <v>0</v>
      </c>
      <c r="F2176" s="10">
        <f t="shared" si="6"/>
        <v>1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1</v>
      </c>
      <c r="D2181" s="9">
        <f t="shared" si="7"/>
        <v>1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2496</v>
      </c>
      <c r="D2182" s="10">
        <f t="shared" si="7"/>
        <v>30</v>
      </c>
      <c r="E2182" s="10">
        <f t="shared" si="7"/>
        <v>148</v>
      </c>
      <c r="F2182" s="10">
        <f t="shared" si="7"/>
        <v>2316</v>
      </c>
      <c r="G2182" s="10">
        <f t="shared" si="7"/>
        <v>2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63</v>
      </c>
      <c r="D2184" s="10">
        <f t="shared" si="7"/>
        <v>4</v>
      </c>
      <c r="E2184" s="10">
        <f t="shared" si="7"/>
        <v>12</v>
      </c>
      <c r="F2184" s="10">
        <f t="shared" si="7"/>
        <v>47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45F46D6F-3888-494B-9D3B-869CE8CB754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4362</v>
      </c>
      <c r="D2" s="3">
        <v>2137</v>
      </c>
      <c r="E2" s="3">
        <v>235</v>
      </c>
      <c r="F2" s="3">
        <v>1989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47</v>
      </c>
      <c r="D3" s="4">
        <v>36</v>
      </c>
      <c r="E3" s="4">
        <v>8</v>
      </c>
      <c r="F3" s="4">
        <v>3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107</v>
      </c>
      <c r="D5" s="4">
        <v>107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535</v>
      </c>
      <c r="D8" s="3">
        <v>284</v>
      </c>
      <c r="E8" s="3">
        <v>24</v>
      </c>
      <c r="F8" s="3">
        <v>227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>
        <v>524</v>
      </c>
      <c r="D19" s="4">
        <v>81</v>
      </c>
      <c r="E19" s="4">
        <v>118</v>
      </c>
      <c r="F19" s="4">
        <v>325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2</v>
      </c>
      <c r="D21" s="4"/>
      <c r="E21" s="4">
        <v>2</v>
      </c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14</v>
      </c>
      <c r="D27" s="4"/>
      <c r="E27" s="4">
        <v>13</v>
      </c>
      <c r="F27" s="4">
        <v>1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39</v>
      </c>
      <c r="D30" s="3">
        <v>28</v>
      </c>
      <c r="E30" s="3">
        <v>4</v>
      </c>
      <c r="F30" s="3">
        <v>7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57</v>
      </c>
      <c r="D31" s="4">
        <v>40</v>
      </c>
      <c r="E31" s="4">
        <v>8</v>
      </c>
      <c r="F31" s="4">
        <v>9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106</v>
      </c>
      <c r="D32" s="3">
        <v>28</v>
      </c>
      <c r="E32" s="3">
        <v>8</v>
      </c>
      <c r="F32" s="3">
        <v>70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30</v>
      </c>
      <c r="D39" s="4">
        <v>9</v>
      </c>
      <c r="E39" s="4">
        <v>2</v>
      </c>
      <c r="F39" s="4">
        <v>18</v>
      </c>
      <c r="G39" s="4">
        <v>1</v>
      </c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1921</v>
      </c>
      <c r="D41" s="5">
        <v>780</v>
      </c>
      <c r="E41" s="5">
        <v>42</v>
      </c>
      <c r="F41" s="5">
        <v>1098</v>
      </c>
      <c r="G41" s="5">
        <v>1</v>
      </c>
    </row>
    <row r="42" spans="1:7" ht="30" customHeight="1" x14ac:dyDescent="0.25">
      <c r="A42" s="22" t="s">
        <v>47</v>
      </c>
      <c r="B42" s="14" t="s">
        <v>9</v>
      </c>
      <c r="C42" s="6">
        <v>3</v>
      </c>
      <c r="D42" s="6">
        <v>1</v>
      </c>
      <c r="E42" s="6">
        <v>2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9</v>
      </c>
      <c r="D44" s="6">
        <v>5</v>
      </c>
      <c r="E44" s="6"/>
      <c r="F44" s="6">
        <v>4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55</v>
      </c>
      <c r="D46" s="6">
        <v>17</v>
      </c>
      <c r="E46" s="6">
        <v>6</v>
      </c>
      <c r="F46" s="6">
        <v>32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945</v>
      </c>
      <c r="D47" s="5">
        <v>366</v>
      </c>
      <c r="E47" s="5">
        <v>27</v>
      </c>
      <c r="F47" s="5">
        <v>552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134</v>
      </c>
      <c r="D58" s="6">
        <v>35</v>
      </c>
      <c r="E58" s="6">
        <v>14</v>
      </c>
      <c r="F58" s="6">
        <v>85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55</v>
      </c>
      <c r="D66" s="6">
        <v>17</v>
      </c>
      <c r="E66" s="6">
        <v>5</v>
      </c>
      <c r="F66" s="6">
        <v>33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>
        <v>10</v>
      </c>
      <c r="D68" s="6">
        <v>10</v>
      </c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19</v>
      </c>
      <c r="D69" s="5">
        <v>7</v>
      </c>
      <c r="E69" s="5">
        <v>1</v>
      </c>
      <c r="F69" s="5">
        <v>11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102</v>
      </c>
      <c r="D71" s="5">
        <v>92</v>
      </c>
      <c r="E71" s="5">
        <v>4</v>
      </c>
      <c r="F71" s="5">
        <v>6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7165</v>
      </c>
      <c r="D80" s="3">
        <v>3151</v>
      </c>
      <c r="E80" s="3">
        <v>412</v>
      </c>
      <c r="F80" s="3">
        <v>3597</v>
      </c>
      <c r="G80" s="3">
        <v>5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209</v>
      </c>
      <c r="D86" s="3">
        <v>102</v>
      </c>
      <c r="E86" s="3">
        <v>10</v>
      </c>
      <c r="F86" s="3">
        <v>97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16</v>
      </c>
      <c r="D96" s="3"/>
      <c r="E96" s="3"/>
      <c r="F96" s="3">
        <v>16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1905</v>
      </c>
      <c r="D97" s="4">
        <v>192</v>
      </c>
      <c r="E97" s="4">
        <v>695</v>
      </c>
      <c r="F97" s="4">
        <v>1014</v>
      </c>
      <c r="G97" s="4">
        <v>4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3</v>
      </c>
      <c r="D99" s="4"/>
      <c r="E99" s="4"/>
      <c r="F99" s="4">
        <v>3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12</v>
      </c>
      <c r="D105" s="4">
        <v>3</v>
      </c>
      <c r="E105" s="4">
        <v>3</v>
      </c>
      <c r="F105" s="4">
        <v>6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45</v>
      </c>
      <c r="D108" s="3">
        <v>24</v>
      </c>
      <c r="E108" s="3">
        <v>16</v>
      </c>
      <c r="F108" s="3">
        <v>5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112</v>
      </c>
      <c r="D109" s="4">
        <v>53</v>
      </c>
      <c r="E109" s="4">
        <v>8</v>
      </c>
      <c r="F109" s="4">
        <v>51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11</v>
      </c>
      <c r="D110" s="3">
        <v>11</v>
      </c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53</v>
      </c>
      <c r="D117" s="4">
        <v>16</v>
      </c>
      <c r="E117" s="4">
        <v>1</v>
      </c>
      <c r="F117" s="4">
        <v>36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144</v>
      </c>
      <c r="D119" s="5">
        <v>87</v>
      </c>
      <c r="E119" s="5"/>
      <c r="F119" s="5">
        <v>57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>
        <v>10</v>
      </c>
      <c r="D125" s="5">
        <v>10</v>
      </c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3</v>
      </c>
      <c r="D136" s="6"/>
      <c r="E136" s="6"/>
      <c r="F136" s="6">
        <v>3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17</v>
      </c>
      <c r="D156" s="6">
        <v>3</v>
      </c>
      <c r="E156" s="6"/>
      <c r="F156" s="6">
        <v>14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4817</v>
      </c>
      <c r="D158" s="3">
        <v>2181</v>
      </c>
      <c r="E158" s="3">
        <v>138</v>
      </c>
      <c r="F158" s="3">
        <v>2498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56</v>
      </c>
      <c r="D161" s="4">
        <v>56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27</v>
      </c>
      <c r="D164" s="3">
        <v>8</v>
      </c>
      <c r="E164" s="3"/>
      <c r="F164" s="3">
        <v>19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33</v>
      </c>
      <c r="D174" s="3"/>
      <c r="E174" s="3">
        <v>4</v>
      </c>
      <c r="F174" s="3">
        <v>29</v>
      </c>
      <c r="G174" s="3"/>
    </row>
    <row r="175" spans="1:7" ht="30" customHeight="1" x14ac:dyDescent="0.25">
      <c r="A175" s="20" t="s">
        <v>50</v>
      </c>
      <c r="B175" s="12" t="s">
        <v>25</v>
      </c>
      <c r="C175" s="4">
        <v>492</v>
      </c>
      <c r="D175" s="4">
        <v>146</v>
      </c>
      <c r="E175" s="4">
        <v>94</v>
      </c>
      <c r="F175" s="4">
        <v>252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>
        <v>10</v>
      </c>
      <c r="D177" s="4"/>
      <c r="E177" s="4"/>
      <c r="F177" s="4">
        <v>10</v>
      </c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87</v>
      </c>
      <c r="D186" s="3">
        <v>66</v>
      </c>
      <c r="E186" s="3">
        <v>5</v>
      </c>
      <c r="F186" s="3">
        <v>16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151</v>
      </c>
      <c r="D187" s="4">
        <v>48</v>
      </c>
      <c r="E187" s="4">
        <v>72</v>
      </c>
      <c r="F187" s="4">
        <v>31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579</v>
      </c>
      <c r="D188" s="3">
        <v>256</v>
      </c>
      <c r="E188" s="3">
        <v>46</v>
      </c>
      <c r="F188" s="3">
        <v>277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18</v>
      </c>
      <c r="D195" s="4">
        <v>15</v>
      </c>
      <c r="E195" s="4">
        <v>2</v>
      </c>
      <c r="F195" s="4">
        <v>1</v>
      </c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736</v>
      </c>
      <c r="D197" s="5">
        <v>381</v>
      </c>
      <c r="E197" s="5">
        <v>41</v>
      </c>
      <c r="F197" s="5">
        <v>314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6</v>
      </c>
      <c r="D203" s="5">
        <v>6</v>
      </c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58</v>
      </c>
      <c r="D214" s="6">
        <v>4</v>
      </c>
      <c r="E214" s="6">
        <v>1</v>
      </c>
      <c r="F214" s="6">
        <v>53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445</v>
      </c>
      <c r="D236" s="3">
        <v>332</v>
      </c>
      <c r="E236" s="3">
        <v>17</v>
      </c>
      <c r="F236" s="3">
        <v>96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174</v>
      </c>
      <c r="D242" s="3">
        <v>123</v>
      </c>
      <c r="E242" s="3">
        <v>13</v>
      </c>
      <c r="F242" s="3">
        <v>37</v>
      </c>
      <c r="G242" s="3">
        <v>1</v>
      </c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96</v>
      </c>
      <c r="D253" s="4">
        <v>13</v>
      </c>
      <c r="E253" s="4">
        <v>32</v>
      </c>
      <c r="F253" s="4">
        <v>51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10</v>
      </c>
      <c r="D264" s="3">
        <v>10</v>
      </c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8</v>
      </c>
      <c r="D270" s="3">
        <v>7</v>
      </c>
      <c r="E270" s="3"/>
      <c r="F270" s="3">
        <v>1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263</v>
      </c>
      <c r="D275" s="5">
        <v>193</v>
      </c>
      <c r="E275" s="5">
        <v>4</v>
      </c>
      <c r="F275" s="5">
        <v>66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10</v>
      </c>
      <c r="D292" s="6">
        <v>3</v>
      </c>
      <c r="E292" s="6">
        <v>3</v>
      </c>
      <c r="F292" s="6">
        <v>4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17</v>
      </c>
      <c r="D303" s="5">
        <v>13</v>
      </c>
      <c r="E303" s="5"/>
      <c r="F303" s="5">
        <v>4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34</v>
      </c>
      <c r="D314" s="3">
        <v>20</v>
      </c>
      <c r="E314" s="3">
        <v>3</v>
      </c>
      <c r="F314" s="3">
        <v>11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57</v>
      </c>
      <c r="D331" s="4">
        <v>9</v>
      </c>
      <c r="E331" s="4">
        <v>7</v>
      </c>
      <c r="F331" s="4">
        <v>41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33</v>
      </c>
      <c r="D392" s="3">
        <v>26</v>
      </c>
      <c r="E392" s="3">
        <v>1</v>
      </c>
      <c r="F392" s="3">
        <v>6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7</v>
      </c>
      <c r="D409" s="4">
        <v>2</v>
      </c>
      <c r="E409" s="4"/>
      <c r="F409" s="4">
        <v>5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10</v>
      </c>
      <c r="D420" s="3">
        <v>10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18</v>
      </c>
      <c r="D421" s="4">
        <v>14</v>
      </c>
      <c r="E421" s="4">
        <v>2</v>
      </c>
      <c r="F421" s="4">
        <v>2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1</v>
      </c>
      <c r="D422" s="3">
        <v>1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442</v>
      </c>
      <c r="D431" s="5">
        <v>322</v>
      </c>
      <c r="E431" s="5">
        <v>4</v>
      </c>
      <c r="F431" s="5">
        <v>116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4</v>
      </c>
      <c r="D437" s="5">
        <v>4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36</v>
      </c>
      <c r="D448" s="6">
        <v>12</v>
      </c>
      <c r="E448" s="6"/>
      <c r="F448" s="6">
        <v>24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>
        <v>6</v>
      </c>
      <c r="D459" s="5">
        <v>6</v>
      </c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>
        <v>3</v>
      </c>
      <c r="D468" s="6"/>
      <c r="E468" s="6"/>
      <c r="F468" s="6">
        <v>3</v>
      </c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447</v>
      </c>
      <c r="D470" s="3">
        <v>318</v>
      </c>
      <c r="E470" s="3">
        <v>12</v>
      </c>
      <c r="F470" s="3">
        <v>117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98</v>
      </c>
      <c r="D487" s="4">
        <v>14</v>
      </c>
      <c r="E487" s="4">
        <v>13</v>
      </c>
      <c r="F487" s="4">
        <v>71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57</v>
      </c>
      <c r="D500" s="3">
        <v>25</v>
      </c>
      <c r="E500" s="3"/>
      <c r="F500" s="3">
        <v>32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6</v>
      </c>
      <c r="D507" s="4"/>
      <c r="E507" s="4"/>
      <c r="F507" s="4">
        <v>6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289</v>
      </c>
      <c r="D509" s="5">
        <v>151</v>
      </c>
      <c r="E509" s="5">
        <v>7</v>
      </c>
      <c r="F509" s="5">
        <v>131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105</v>
      </c>
      <c r="D526" s="6">
        <v>10</v>
      </c>
      <c r="E526" s="6">
        <v>2</v>
      </c>
      <c r="F526" s="6">
        <v>93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58</v>
      </c>
      <c r="D539" s="5">
        <v>46</v>
      </c>
      <c r="E539" s="5">
        <v>11</v>
      </c>
      <c r="F539" s="5">
        <v>1</v>
      </c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211</v>
      </c>
      <c r="D548" s="3">
        <v>80</v>
      </c>
      <c r="E548" s="3">
        <v>24</v>
      </c>
      <c r="F548" s="3">
        <v>107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40</v>
      </c>
      <c r="D554" s="3">
        <v>37</v>
      </c>
      <c r="E554" s="3"/>
      <c r="F554" s="3">
        <v>3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58</v>
      </c>
      <c r="D565" s="4">
        <v>11</v>
      </c>
      <c r="E565" s="4">
        <v>8</v>
      </c>
      <c r="F565" s="4">
        <v>39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12</v>
      </c>
      <c r="D575" s="4">
        <v>9</v>
      </c>
      <c r="E575" s="4">
        <v>3</v>
      </c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53</v>
      </c>
      <c r="D576" s="3">
        <v>29</v>
      </c>
      <c r="E576" s="3">
        <v>8</v>
      </c>
      <c r="F576" s="3">
        <v>16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1213</v>
      </c>
      <c r="D587" s="5">
        <v>575</v>
      </c>
      <c r="E587" s="5">
        <v>183</v>
      </c>
      <c r="F587" s="5">
        <v>455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64</v>
      </c>
      <c r="D591" s="5">
        <v>52</v>
      </c>
      <c r="E591" s="5">
        <v>7</v>
      </c>
      <c r="F591" s="5">
        <v>5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4</v>
      </c>
      <c r="D593" s="5">
        <v>2</v>
      </c>
      <c r="E593" s="5">
        <v>2</v>
      </c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205</v>
      </c>
      <c r="D604" s="6">
        <v>43</v>
      </c>
      <c r="E604" s="6">
        <v>97</v>
      </c>
      <c r="F604" s="6">
        <v>65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14</v>
      </c>
      <c r="D612" s="6">
        <v>1</v>
      </c>
      <c r="E612" s="6">
        <v>2</v>
      </c>
      <c r="F612" s="6">
        <v>11</v>
      </c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19</v>
      </c>
      <c r="D614" s="6">
        <v>16</v>
      </c>
      <c r="E614" s="6">
        <v>3</v>
      </c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>
        <v>8</v>
      </c>
      <c r="D615" s="5">
        <v>6</v>
      </c>
      <c r="E615" s="5">
        <v>2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4</v>
      </c>
      <c r="D616" s="6"/>
      <c r="E616" s="6"/>
      <c r="F616" s="6">
        <v>4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827</v>
      </c>
      <c r="D625" s="5">
        <v>245</v>
      </c>
      <c r="E625" s="5">
        <v>156</v>
      </c>
      <c r="F625" s="5">
        <v>426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164</v>
      </c>
      <c r="D626" s="3">
        <v>47</v>
      </c>
      <c r="E626" s="3">
        <v>5</v>
      </c>
      <c r="F626" s="3">
        <v>112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2</v>
      </c>
      <c r="D632" s="3">
        <v>2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15</v>
      </c>
      <c r="D643" s="4">
        <v>3</v>
      </c>
      <c r="E643" s="4">
        <v>1</v>
      </c>
      <c r="F643" s="4">
        <v>11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6</v>
      </c>
      <c r="D651" s="4"/>
      <c r="E651" s="4"/>
      <c r="F651" s="4">
        <v>6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18</v>
      </c>
      <c r="D663" s="4">
        <v>7</v>
      </c>
      <c r="E663" s="4">
        <v>3</v>
      </c>
      <c r="F663" s="4">
        <v>8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1475</v>
      </c>
      <c r="D665" s="5">
        <v>769</v>
      </c>
      <c r="E665" s="5">
        <v>58</v>
      </c>
      <c r="F665" s="5">
        <v>648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569</v>
      </c>
      <c r="D671" s="5">
        <v>342</v>
      </c>
      <c r="E671" s="5">
        <v>21</v>
      </c>
      <c r="F671" s="5">
        <v>206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185</v>
      </c>
      <c r="D682" s="6">
        <v>31</v>
      </c>
      <c r="E682" s="6">
        <v>30</v>
      </c>
      <c r="F682" s="6">
        <v>124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48</v>
      </c>
      <c r="D690" s="6">
        <v>4</v>
      </c>
      <c r="E690" s="6">
        <v>7</v>
      </c>
      <c r="F690" s="6">
        <v>37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19</v>
      </c>
      <c r="D692" s="6">
        <v>13</v>
      </c>
      <c r="E692" s="6">
        <v>6</v>
      </c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6</v>
      </c>
      <c r="D693" s="5">
        <v>6</v>
      </c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95</v>
      </c>
      <c r="D702" s="6">
        <v>9</v>
      </c>
      <c r="E702" s="6">
        <v>2</v>
      </c>
      <c r="F702" s="6">
        <v>84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14</v>
      </c>
      <c r="D704" s="3">
        <v>14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2</v>
      </c>
      <c r="D714" s="3">
        <v>2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/>
      <c r="D715" s="4"/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6</v>
      </c>
      <c r="D716" s="3">
        <v>6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17</v>
      </c>
      <c r="D717" s="4">
        <v>16</v>
      </c>
      <c r="E717" s="4">
        <v>1</v>
      </c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>
        <v>14</v>
      </c>
      <c r="D732" s="3">
        <v>13</v>
      </c>
      <c r="E732" s="3"/>
      <c r="F732" s="3">
        <v>1</v>
      </c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1728</v>
      </c>
      <c r="D743" s="5">
        <v>1103</v>
      </c>
      <c r="E743" s="5">
        <v>36</v>
      </c>
      <c r="F743" s="5">
        <v>589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2</v>
      </c>
      <c r="D757" s="5">
        <v>1</v>
      </c>
      <c r="E757" s="5">
        <v>1</v>
      </c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237</v>
      </c>
      <c r="D760" s="6">
        <v>30</v>
      </c>
      <c r="E760" s="6">
        <v>43</v>
      </c>
      <c r="F760" s="6">
        <v>164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>
        <v>2</v>
      </c>
      <c r="D770" s="6">
        <v>2</v>
      </c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28</v>
      </c>
      <c r="D771" s="5">
        <v>19</v>
      </c>
      <c r="E771" s="5">
        <v>6</v>
      </c>
      <c r="F771" s="5">
        <v>3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55</v>
      </c>
      <c r="D773" s="5">
        <v>51</v>
      </c>
      <c r="E773" s="5">
        <v>2</v>
      </c>
      <c r="F773" s="5">
        <v>2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223</v>
      </c>
      <c r="D780" s="6">
        <v>45</v>
      </c>
      <c r="E780" s="6">
        <v>4</v>
      </c>
      <c r="F780" s="6">
        <v>174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84</v>
      </c>
      <c r="D782" s="3">
        <v>70</v>
      </c>
      <c r="E782" s="3">
        <v>2</v>
      </c>
      <c r="F782" s="3">
        <v>12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6</v>
      </c>
      <c r="D799" s="4"/>
      <c r="E799" s="4"/>
      <c r="F799" s="4">
        <v>6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>
        <v>1</v>
      </c>
      <c r="D807" s="4"/>
      <c r="E807" s="4"/>
      <c r="F807" s="4">
        <v>1</v>
      </c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45</v>
      </c>
      <c r="D810" s="3">
        <v>23</v>
      </c>
      <c r="E810" s="3">
        <v>7</v>
      </c>
      <c r="F810" s="3">
        <v>15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>
        <v>7</v>
      </c>
      <c r="D820" s="3">
        <v>1</v>
      </c>
      <c r="E820" s="3">
        <v>1</v>
      </c>
      <c r="F820" s="3">
        <v>5</v>
      </c>
      <c r="G820" s="3"/>
    </row>
    <row r="821" spans="1:7" ht="30" customHeight="1" x14ac:dyDescent="0.25">
      <c r="A821" s="21" t="s">
        <v>67</v>
      </c>
      <c r="B821" s="13" t="s">
        <v>8</v>
      </c>
      <c r="C821" s="5">
        <v>1995</v>
      </c>
      <c r="D821" s="5">
        <v>983</v>
      </c>
      <c r="E821" s="5">
        <v>127</v>
      </c>
      <c r="F821" s="5">
        <v>885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51</v>
      </c>
      <c r="D824" s="6">
        <v>50</v>
      </c>
      <c r="E824" s="6"/>
      <c r="F824" s="6">
        <v>1</v>
      </c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1</v>
      </c>
      <c r="D827" s="5">
        <v>1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4</v>
      </c>
      <c r="D837" s="5">
        <v>2</v>
      </c>
      <c r="E837" s="5"/>
      <c r="F837" s="5">
        <v>2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249</v>
      </c>
      <c r="D838" s="6">
        <v>39</v>
      </c>
      <c r="E838" s="6">
        <v>36</v>
      </c>
      <c r="F838" s="6">
        <v>174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7</v>
      </c>
      <c r="D840" s="6"/>
      <c r="E840" s="6"/>
      <c r="F840" s="6">
        <v>7</v>
      </c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6</v>
      </c>
      <c r="D848" s="6">
        <v>6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11</v>
      </c>
      <c r="D849" s="5">
        <v>8</v>
      </c>
      <c r="E849" s="5"/>
      <c r="F849" s="5">
        <v>3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1</v>
      </c>
      <c r="D850" s="6"/>
      <c r="E850" s="6"/>
      <c r="F850" s="6">
        <v>1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21</v>
      </c>
      <c r="D851" s="5">
        <v>10</v>
      </c>
      <c r="E851" s="5">
        <v>10</v>
      </c>
      <c r="F851" s="5">
        <v>1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8749</v>
      </c>
      <c r="D860" s="3">
        <v>4672</v>
      </c>
      <c r="E860" s="3">
        <v>591</v>
      </c>
      <c r="F860" s="3">
        <v>3484</v>
      </c>
      <c r="G860" s="3">
        <v>2</v>
      </c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>
        <v>2</v>
      </c>
      <c r="D862" s="3">
        <v>1</v>
      </c>
      <c r="E862" s="3"/>
      <c r="F862" s="3">
        <v>1</v>
      </c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54</v>
      </c>
      <c r="D865" s="4">
        <v>51</v>
      </c>
      <c r="E865" s="4">
        <v>2</v>
      </c>
      <c r="F865" s="4">
        <v>1</v>
      </c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>
        <v>2</v>
      </c>
      <c r="D873" s="4">
        <v>1</v>
      </c>
      <c r="E873" s="4">
        <v>1</v>
      </c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>
        <v>3</v>
      </c>
      <c r="D874" s="3"/>
      <c r="E874" s="3"/>
      <c r="F874" s="3">
        <v>3</v>
      </c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1266</v>
      </c>
      <c r="D876" s="3">
        <v>78</v>
      </c>
      <c r="E876" s="3">
        <v>34</v>
      </c>
      <c r="F876" s="3">
        <v>1154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67</v>
      </c>
      <c r="D877" s="4">
        <v>27</v>
      </c>
      <c r="E877" s="4">
        <v>14</v>
      </c>
      <c r="F877" s="4">
        <v>26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38</v>
      </c>
      <c r="D878" s="3">
        <v>11</v>
      </c>
      <c r="E878" s="3">
        <v>5</v>
      </c>
      <c r="F878" s="3">
        <v>22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342</v>
      </c>
      <c r="D879" s="4">
        <v>108</v>
      </c>
      <c r="E879" s="4">
        <v>89</v>
      </c>
      <c r="F879" s="4">
        <v>145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80</v>
      </c>
      <c r="D888" s="3">
        <v>51</v>
      </c>
      <c r="E888" s="3">
        <v>13</v>
      </c>
      <c r="F888" s="3">
        <v>16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194</v>
      </c>
      <c r="D889" s="4">
        <v>60</v>
      </c>
      <c r="E889" s="4">
        <v>3</v>
      </c>
      <c r="F889" s="4">
        <v>131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417</v>
      </c>
      <c r="D890" s="3">
        <v>329</v>
      </c>
      <c r="E890" s="3">
        <v>42</v>
      </c>
      <c r="F890" s="3">
        <v>46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681</v>
      </c>
      <c r="D899" s="5">
        <v>250</v>
      </c>
      <c r="E899" s="5">
        <v>39</v>
      </c>
      <c r="F899" s="5">
        <v>392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24</v>
      </c>
      <c r="D905" s="5">
        <v>24</v>
      </c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12</v>
      </c>
      <c r="D916" s="6">
        <v>1</v>
      </c>
      <c r="E916" s="6"/>
      <c r="F916" s="6">
        <v>11</v>
      </c>
      <c r="G916" s="6"/>
    </row>
    <row r="917" spans="1:7" ht="30" customHeight="1" x14ac:dyDescent="0.25">
      <c r="A917" s="21" t="s">
        <v>69</v>
      </c>
      <c r="B917" s="13" t="s">
        <v>26</v>
      </c>
      <c r="C917" s="5">
        <v>1</v>
      </c>
      <c r="D917" s="5"/>
      <c r="E917" s="5">
        <v>1</v>
      </c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49</v>
      </c>
      <c r="D929" s="5">
        <v>25</v>
      </c>
      <c r="E929" s="5"/>
      <c r="F929" s="5">
        <v>24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/>
      <c r="D936" s="6"/>
      <c r="E936" s="6"/>
      <c r="F936" s="6"/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525</v>
      </c>
      <c r="D977" s="5">
        <v>306</v>
      </c>
      <c r="E977" s="5">
        <v>68</v>
      </c>
      <c r="F977" s="5">
        <v>151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29</v>
      </c>
      <c r="D983" s="5">
        <v>29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45</v>
      </c>
      <c r="D994" s="6">
        <v>17</v>
      </c>
      <c r="E994" s="6">
        <v>19</v>
      </c>
      <c r="F994" s="6">
        <v>9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>
        <v>2</v>
      </c>
      <c r="D1002" s="6"/>
      <c r="E1002" s="6">
        <v>2</v>
      </c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7</v>
      </c>
      <c r="D1005" s="5">
        <v>7</v>
      </c>
      <c r="E1005" s="5"/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10</v>
      </c>
      <c r="D1007" s="5">
        <v>10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/>
      <c r="D1014" s="6"/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105</v>
      </c>
      <c r="D1016" s="3">
        <v>58</v>
      </c>
      <c r="E1016" s="3">
        <v>3</v>
      </c>
      <c r="F1016" s="3">
        <v>44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11</v>
      </c>
      <c r="D1022" s="3">
        <v>9</v>
      </c>
      <c r="E1022" s="3"/>
      <c r="F1022" s="3">
        <v>2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19</v>
      </c>
      <c r="D1033" s="4">
        <v>3</v>
      </c>
      <c r="E1033" s="4">
        <v>3</v>
      </c>
      <c r="F1033" s="4">
        <v>13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4</v>
      </c>
      <c r="D1041" s="4">
        <v>1</v>
      </c>
      <c r="E1041" s="4">
        <v>1</v>
      </c>
      <c r="F1041" s="4">
        <v>2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2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16</v>
      </c>
      <c r="D1046" s="3">
        <v>14</v>
      </c>
      <c r="E1046" s="3"/>
      <c r="F1046" s="3">
        <v>2</v>
      </c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101</v>
      </c>
      <c r="D1053" s="4">
        <v>29</v>
      </c>
      <c r="E1053" s="4">
        <v>11</v>
      </c>
      <c r="F1053" s="4">
        <v>61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1586</v>
      </c>
      <c r="D1055" s="5">
        <v>609</v>
      </c>
      <c r="E1055" s="5">
        <v>52</v>
      </c>
      <c r="F1055" s="5">
        <v>925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92</v>
      </c>
      <c r="D1061" s="5">
        <v>53</v>
      </c>
      <c r="E1061" s="5">
        <v>5</v>
      </c>
      <c r="F1061" s="5">
        <v>34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232</v>
      </c>
      <c r="D1072" s="6">
        <v>42</v>
      </c>
      <c r="E1072" s="6">
        <v>52</v>
      </c>
      <c r="F1072" s="6">
        <v>138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49</v>
      </c>
      <c r="D1085" s="5">
        <v>32</v>
      </c>
      <c r="E1085" s="5">
        <v>4</v>
      </c>
      <c r="F1085" s="5">
        <v>13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1</v>
      </c>
      <c r="D1092" s="6">
        <v>1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33</v>
      </c>
      <c r="D1094" s="3">
        <v>30</v>
      </c>
      <c r="E1094" s="3">
        <v>1</v>
      </c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/>
      <c r="D1098" s="3"/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8</v>
      </c>
      <c r="D1122" s="3">
        <v>7</v>
      </c>
      <c r="E1122" s="3">
        <v>1</v>
      </c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25</v>
      </c>
      <c r="D1124" s="3">
        <v>8</v>
      </c>
      <c r="E1124" s="3"/>
      <c r="F1124" s="3">
        <v>17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>
        <v>1</v>
      </c>
      <c r="D1132" s="3"/>
      <c r="E1132" s="3"/>
      <c r="F1132" s="3">
        <v>1</v>
      </c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244</v>
      </c>
      <c r="D1133" s="5">
        <v>96</v>
      </c>
      <c r="E1133" s="5">
        <v>10</v>
      </c>
      <c r="F1133" s="5">
        <v>138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16</v>
      </c>
      <c r="D1139" s="5">
        <v>15</v>
      </c>
      <c r="E1139" s="5"/>
      <c r="F1139" s="5">
        <v>1</v>
      </c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68</v>
      </c>
      <c r="D1150" s="6">
        <v>31</v>
      </c>
      <c r="E1150" s="6">
        <v>7</v>
      </c>
      <c r="F1150" s="6">
        <v>30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5</v>
      </c>
      <c r="D1158" s="6">
        <v>5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32</v>
      </c>
      <c r="D1161" s="5">
        <v>29</v>
      </c>
      <c r="E1161" s="5">
        <v>2</v>
      </c>
      <c r="F1161" s="5">
        <v>1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8</v>
      </c>
      <c r="D1162" s="6"/>
      <c r="E1162" s="6"/>
      <c r="F1162" s="6">
        <v>8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1334</v>
      </c>
      <c r="D1172" s="3">
        <v>1089</v>
      </c>
      <c r="E1172" s="3">
        <v>22</v>
      </c>
      <c r="F1172" s="3">
        <v>223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68</v>
      </c>
      <c r="D1175" s="4">
        <v>49</v>
      </c>
      <c r="E1175" s="4"/>
      <c r="F1175" s="4">
        <v>19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44</v>
      </c>
      <c r="D1178" s="3">
        <v>31</v>
      </c>
      <c r="E1178" s="3">
        <v>12</v>
      </c>
      <c r="F1178" s="3">
        <v>1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252</v>
      </c>
      <c r="D1189" s="4">
        <v>81</v>
      </c>
      <c r="E1189" s="4">
        <v>11</v>
      </c>
      <c r="F1189" s="4">
        <v>160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1</v>
      </c>
      <c r="D1197" s="4"/>
      <c r="E1197" s="4"/>
      <c r="F1197" s="4">
        <v>1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12</v>
      </c>
      <c r="D1200" s="3">
        <v>10</v>
      </c>
      <c r="E1200" s="3"/>
      <c r="F1200" s="3">
        <v>2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15</v>
      </c>
      <c r="D1201" s="4">
        <v>15</v>
      </c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28</v>
      </c>
      <c r="D1202" s="3">
        <v>1</v>
      </c>
      <c r="E1202" s="3">
        <v>22</v>
      </c>
      <c r="F1202" s="3">
        <v>5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588</v>
      </c>
      <c r="D1211" s="5">
        <v>485</v>
      </c>
      <c r="E1211" s="5">
        <v>32</v>
      </c>
      <c r="F1211" s="5">
        <v>71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83</v>
      </c>
      <c r="D1217" s="5">
        <v>59</v>
      </c>
      <c r="E1217" s="5"/>
      <c r="F1217" s="5">
        <v>24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204</v>
      </c>
      <c r="D1228" s="6">
        <v>25</v>
      </c>
      <c r="E1228" s="6">
        <v>18</v>
      </c>
      <c r="F1228" s="6">
        <v>161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54</v>
      </c>
      <c r="D1235" s="5">
        <v>4</v>
      </c>
      <c r="E1235" s="5">
        <v>20</v>
      </c>
      <c r="F1235" s="5">
        <v>30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5</v>
      </c>
      <c r="D1236" s="6">
        <v>1</v>
      </c>
      <c r="E1236" s="6">
        <v>4</v>
      </c>
      <c r="F1236" s="6"/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20</v>
      </c>
      <c r="D1239" s="5">
        <v>13</v>
      </c>
      <c r="E1239" s="5">
        <v>4</v>
      </c>
      <c r="F1239" s="5">
        <v>3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73</v>
      </c>
      <c r="D1241" s="5">
        <v>36</v>
      </c>
      <c r="E1241" s="5">
        <v>32</v>
      </c>
      <c r="F1241" s="5">
        <v>5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99</v>
      </c>
      <c r="D1248" s="6">
        <v>52</v>
      </c>
      <c r="E1248" s="6">
        <v>5</v>
      </c>
      <c r="F1248" s="6">
        <v>42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30</v>
      </c>
      <c r="D1249" s="5"/>
      <c r="E1249" s="5"/>
      <c r="F1249" s="5">
        <v>30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557</v>
      </c>
      <c r="D1250" s="3">
        <v>412</v>
      </c>
      <c r="E1250" s="3">
        <v>13</v>
      </c>
      <c r="F1250" s="3">
        <v>132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9</v>
      </c>
      <c r="D1253" s="4">
        <v>9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/>
      <c r="D1256" s="3"/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66</v>
      </c>
      <c r="D1267" s="4">
        <v>8</v>
      </c>
      <c r="E1267" s="4">
        <v>4</v>
      </c>
      <c r="F1267" s="4">
        <v>54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31</v>
      </c>
      <c r="D1280" s="3">
        <v>27</v>
      </c>
      <c r="E1280" s="3">
        <v>3</v>
      </c>
      <c r="F1280" s="3">
        <v>1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2817</v>
      </c>
      <c r="D1289" s="5">
        <v>1601</v>
      </c>
      <c r="E1289" s="5">
        <v>102</v>
      </c>
      <c r="F1289" s="5">
        <v>1113</v>
      </c>
      <c r="G1289" s="5">
        <v>1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27</v>
      </c>
      <c r="D1293" s="5">
        <v>23</v>
      </c>
      <c r="E1293" s="5">
        <v>1</v>
      </c>
      <c r="F1293" s="5">
        <v>3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8</v>
      </c>
      <c r="D1294" s="6">
        <v>8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1590</v>
      </c>
      <c r="D1295" s="5">
        <v>780</v>
      </c>
      <c r="E1295" s="5">
        <v>37</v>
      </c>
      <c r="F1295" s="5">
        <v>773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588</v>
      </c>
      <c r="D1306" s="6">
        <v>91</v>
      </c>
      <c r="E1306" s="6">
        <v>62</v>
      </c>
      <c r="F1306" s="6">
        <v>435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453</v>
      </c>
      <c r="D1314" s="6">
        <v>55</v>
      </c>
      <c r="E1314" s="6">
        <v>53</v>
      </c>
      <c r="F1314" s="6">
        <v>345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6</v>
      </c>
      <c r="D1316" s="6"/>
      <c r="E1316" s="6">
        <v>5</v>
      </c>
      <c r="F1316" s="6">
        <v>1</v>
      </c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20</v>
      </c>
      <c r="D1317" s="5">
        <v>20</v>
      </c>
      <c r="E1317" s="5"/>
      <c r="F1317" s="5"/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520</v>
      </c>
      <c r="D1318" s="6">
        <v>198</v>
      </c>
      <c r="E1318" s="6">
        <v>15</v>
      </c>
      <c r="F1318" s="6">
        <v>307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44</v>
      </c>
      <c r="D1326" s="6">
        <v>6</v>
      </c>
      <c r="E1326" s="6">
        <v>9</v>
      </c>
      <c r="F1326" s="6">
        <v>29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1176</v>
      </c>
      <c r="D1327" s="5">
        <v>319</v>
      </c>
      <c r="E1327" s="5">
        <v>20</v>
      </c>
      <c r="F1327" s="5">
        <v>837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552</v>
      </c>
      <c r="D1328" s="3">
        <v>291</v>
      </c>
      <c r="E1328" s="3">
        <v>21</v>
      </c>
      <c r="F1328" s="3">
        <v>234</v>
      </c>
      <c r="G1328" s="3">
        <v>6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312</v>
      </c>
      <c r="D1334" s="3">
        <v>208</v>
      </c>
      <c r="E1334" s="3">
        <v>5</v>
      </c>
      <c r="F1334" s="3">
        <v>96</v>
      </c>
      <c r="G1334" s="3">
        <v>3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149</v>
      </c>
      <c r="D1345" s="4">
        <v>71</v>
      </c>
      <c r="E1345" s="4">
        <v>14</v>
      </c>
      <c r="F1345" s="4">
        <v>64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14</v>
      </c>
      <c r="D1353" s="4">
        <v>12</v>
      </c>
      <c r="E1353" s="4"/>
      <c r="F1353" s="4">
        <v>2</v>
      </c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>
        <v>1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1</v>
      </c>
      <c r="D1356" s="3">
        <v>1</v>
      </c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3</v>
      </c>
      <c r="D1358" s="3">
        <v>3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>
        <v>6</v>
      </c>
      <c r="D1366" s="3"/>
      <c r="E1366" s="3"/>
      <c r="F1366" s="3">
        <v>6</v>
      </c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1172</v>
      </c>
      <c r="D1367" s="5">
        <v>721</v>
      </c>
      <c r="E1367" s="5">
        <v>72</v>
      </c>
      <c r="F1367" s="5">
        <v>379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5</v>
      </c>
      <c r="D1370" s="6">
        <v>5</v>
      </c>
      <c r="E1370" s="6"/>
      <c r="F1370" s="6"/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23</v>
      </c>
      <c r="D1371" s="5">
        <v>18</v>
      </c>
      <c r="E1371" s="5"/>
      <c r="F1371" s="5">
        <v>5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1161</v>
      </c>
      <c r="D1373" s="5">
        <v>679</v>
      </c>
      <c r="E1373" s="5">
        <v>62</v>
      </c>
      <c r="F1373" s="5">
        <v>420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481</v>
      </c>
      <c r="D1384" s="6">
        <v>41</v>
      </c>
      <c r="E1384" s="6">
        <v>51</v>
      </c>
      <c r="F1384" s="6">
        <v>389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352</v>
      </c>
      <c r="D1392" s="6">
        <v>45</v>
      </c>
      <c r="E1392" s="6">
        <v>16</v>
      </c>
      <c r="F1392" s="6">
        <v>291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23</v>
      </c>
      <c r="D1395" s="5">
        <v>10</v>
      </c>
      <c r="E1395" s="5">
        <v>3</v>
      </c>
      <c r="F1395" s="5">
        <v>10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135</v>
      </c>
      <c r="D1396" s="6">
        <v>64</v>
      </c>
      <c r="E1396" s="6">
        <v>4</v>
      </c>
      <c r="F1396" s="6">
        <v>67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15</v>
      </c>
      <c r="D1403" s="5">
        <v>2</v>
      </c>
      <c r="E1403" s="5">
        <v>5</v>
      </c>
      <c r="F1403" s="5">
        <v>8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1</v>
      </c>
      <c r="D1404" s="6">
        <v>1</v>
      </c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188</v>
      </c>
      <c r="D1405" s="5">
        <v>28</v>
      </c>
      <c r="E1405" s="5">
        <v>2</v>
      </c>
      <c r="F1405" s="5">
        <v>158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74</v>
      </c>
      <c r="D1406" s="3">
        <v>52</v>
      </c>
      <c r="E1406" s="3">
        <v>2</v>
      </c>
      <c r="F1406" s="3">
        <v>20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5</v>
      </c>
      <c r="D1423" s="4"/>
      <c r="E1423" s="4"/>
      <c r="F1423" s="4">
        <v>5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5</v>
      </c>
      <c r="D1436" s="3">
        <v>5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4</v>
      </c>
      <c r="D1440" s="3">
        <v>3</v>
      </c>
      <c r="E1440" s="3"/>
      <c r="F1440" s="3">
        <v>1</v>
      </c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98</v>
      </c>
      <c r="D1445" s="5">
        <v>15</v>
      </c>
      <c r="E1445" s="5">
        <v>9</v>
      </c>
      <c r="F1445" s="5">
        <v>74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9</v>
      </c>
      <c r="D1451" s="5">
        <v>3</v>
      </c>
      <c r="E1451" s="5">
        <v>1</v>
      </c>
      <c r="F1451" s="5">
        <v>5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57</v>
      </c>
      <c r="D1462" s="6">
        <v>3</v>
      </c>
      <c r="E1462" s="6">
        <v>21</v>
      </c>
      <c r="F1462" s="6">
        <v>33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>
        <v>1</v>
      </c>
      <c r="D1483" s="5"/>
      <c r="E1483" s="5"/>
      <c r="F1483" s="5">
        <v>1</v>
      </c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31</v>
      </c>
      <c r="D1511" s="4"/>
      <c r="E1511" s="4">
        <v>9</v>
      </c>
      <c r="F1511" s="4">
        <v>22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2</v>
      </c>
      <c r="D1513" s="4"/>
      <c r="E1513" s="4"/>
      <c r="F1513" s="4">
        <v>2</v>
      </c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292</v>
      </c>
      <c r="D1519" s="4"/>
      <c r="E1519" s="4">
        <v>10</v>
      </c>
      <c r="F1519" s="4">
        <v>279</v>
      </c>
      <c r="G1519" s="4">
        <v>3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33</v>
      </c>
      <c r="D1521" s="4">
        <v>1</v>
      </c>
      <c r="E1521" s="4"/>
      <c r="F1521" s="4">
        <v>32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4</v>
      </c>
      <c r="D1523" s="5"/>
      <c r="E1523" s="5"/>
      <c r="F1523" s="5">
        <v>4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24</v>
      </c>
      <c r="D1550" s="6">
        <v>1</v>
      </c>
      <c r="E1550" s="6">
        <v>2</v>
      </c>
      <c r="F1550" s="6">
        <v>21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1486</v>
      </c>
      <c r="D1558" s="6">
        <v>4</v>
      </c>
      <c r="E1558" s="6">
        <v>5</v>
      </c>
      <c r="F1558" s="6">
        <v>1477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119</v>
      </c>
      <c r="D1560" s="6"/>
      <c r="E1560" s="6">
        <v>1</v>
      </c>
      <c r="F1560" s="6">
        <v>118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6</v>
      </c>
      <c r="D1590" s="3">
        <v>6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30</v>
      </c>
      <c r="D1597" s="4">
        <v>29</v>
      </c>
      <c r="E1597" s="4"/>
      <c r="F1597" s="4">
        <v>1</v>
      </c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10</v>
      </c>
      <c r="D1599" s="4">
        <v>10</v>
      </c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107</v>
      </c>
      <c r="D1636" s="6">
        <v>6</v>
      </c>
      <c r="E1636" s="6">
        <v>92</v>
      </c>
      <c r="F1636" s="6">
        <v>9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1</v>
      </c>
      <c r="D1638" s="6"/>
      <c r="E1638" s="6">
        <v>1</v>
      </c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372</v>
      </c>
      <c r="D1679" s="5">
        <v>279</v>
      </c>
      <c r="E1679" s="5">
        <v>16</v>
      </c>
      <c r="F1679" s="5">
        <v>76</v>
      </c>
      <c r="G1679" s="5">
        <v>1</v>
      </c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4</v>
      </c>
      <c r="D1685" s="5"/>
      <c r="E1685" s="5">
        <v>3</v>
      </c>
      <c r="F1685" s="5">
        <v>1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32</v>
      </c>
      <c r="D1696" s="6">
        <v>21</v>
      </c>
      <c r="E1696" s="6"/>
      <c r="F1696" s="6">
        <v>11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3</v>
      </c>
      <c r="D1704" s="6">
        <v>3</v>
      </c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12</v>
      </c>
      <c r="D1707" s="5">
        <v>8</v>
      </c>
      <c r="E1707" s="5">
        <v>2</v>
      </c>
      <c r="F1707" s="5">
        <v>2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8</v>
      </c>
      <c r="D1709" s="5">
        <v>1</v>
      </c>
      <c r="E1709" s="5">
        <v>1</v>
      </c>
      <c r="F1709" s="5">
        <v>6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1361</v>
      </c>
      <c r="D1718" s="3">
        <v>709</v>
      </c>
      <c r="E1718" s="3">
        <v>29</v>
      </c>
      <c r="F1718" s="3">
        <v>623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15</v>
      </c>
      <c r="D1734" s="3"/>
      <c r="E1734" s="3"/>
      <c r="F1734" s="3">
        <v>15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331</v>
      </c>
      <c r="D1735" s="4">
        <v>71</v>
      </c>
      <c r="E1735" s="4">
        <v>27</v>
      </c>
      <c r="F1735" s="4">
        <v>233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/>
      <c r="D1743" s="4"/>
      <c r="E1743" s="4"/>
      <c r="F1743" s="4"/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1</v>
      </c>
      <c r="D1745" s="4">
        <v>1</v>
      </c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38</v>
      </c>
      <c r="D1746" s="3">
        <v>31</v>
      </c>
      <c r="E1746" s="3">
        <v>1</v>
      </c>
      <c r="F1746" s="3">
        <v>6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>
        <v>1</v>
      </c>
      <c r="D1752" s="3">
        <v>1</v>
      </c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>
        <v>26</v>
      </c>
      <c r="D1755" s="4">
        <v>1</v>
      </c>
      <c r="E1755" s="4"/>
      <c r="F1755" s="4">
        <v>25</v>
      </c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3758</v>
      </c>
      <c r="D1757" s="5">
        <v>949</v>
      </c>
      <c r="E1757" s="5">
        <v>160</v>
      </c>
      <c r="F1757" s="5">
        <v>2647</v>
      </c>
      <c r="G1757" s="5">
        <v>2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158</v>
      </c>
      <c r="D1763" s="5">
        <v>87</v>
      </c>
      <c r="E1763" s="5">
        <v>7</v>
      </c>
      <c r="F1763" s="5">
        <v>64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100</v>
      </c>
      <c r="D1774" s="6">
        <v>50</v>
      </c>
      <c r="E1774" s="6">
        <v>27</v>
      </c>
      <c r="F1774" s="6">
        <v>23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/>
      <c r="D1782" s="6"/>
      <c r="E1782" s="6"/>
      <c r="F1782" s="6"/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13</v>
      </c>
      <c r="D1785" s="5">
        <v>12</v>
      </c>
      <c r="E1785" s="5"/>
      <c r="F1785" s="5">
        <v>1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72</v>
      </c>
      <c r="D1786" s="6"/>
      <c r="E1786" s="6"/>
      <c r="F1786" s="6">
        <v>72</v>
      </c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39</v>
      </c>
      <c r="D1794" s="6">
        <v>13</v>
      </c>
      <c r="E1794" s="6">
        <v>3</v>
      </c>
      <c r="F1794" s="6">
        <v>23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1633</v>
      </c>
      <c r="D1796" s="3">
        <v>717</v>
      </c>
      <c r="E1796" s="3">
        <v>31</v>
      </c>
      <c r="F1796" s="3">
        <v>884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181</v>
      </c>
      <c r="D1813" s="4">
        <v>58</v>
      </c>
      <c r="E1813" s="4">
        <v>17</v>
      </c>
      <c r="F1813" s="4">
        <v>106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66</v>
      </c>
      <c r="D1825" s="4">
        <v>42</v>
      </c>
      <c r="E1825" s="4">
        <v>2</v>
      </c>
      <c r="F1825" s="4">
        <v>22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37</v>
      </c>
      <c r="D1826" s="3">
        <v>20</v>
      </c>
      <c r="E1826" s="3"/>
      <c r="F1826" s="3">
        <v>17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1125</v>
      </c>
      <c r="D1835" s="5">
        <v>457</v>
      </c>
      <c r="E1835" s="5">
        <v>72</v>
      </c>
      <c r="F1835" s="5">
        <v>596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284</v>
      </c>
      <c r="D1851" s="5">
        <v>13</v>
      </c>
      <c r="E1851" s="5">
        <v>22</v>
      </c>
      <c r="F1851" s="5">
        <v>249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36</v>
      </c>
      <c r="D1853" s="5">
        <v>2</v>
      </c>
      <c r="E1853" s="5">
        <v>7</v>
      </c>
      <c r="F1853" s="5">
        <v>27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68</v>
      </c>
      <c r="D1854" s="6">
        <v>21</v>
      </c>
      <c r="E1854" s="6">
        <v>15</v>
      </c>
      <c r="F1854" s="6">
        <v>32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>
        <v>22</v>
      </c>
      <c r="D1863" s="5"/>
      <c r="E1863" s="5">
        <v>4</v>
      </c>
      <c r="F1863" s="5">
        <v>18</v>
      </c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8</v>
      </c>
      <c r="D1873" s="5">
        <v>8</v>
      </c>
      <c r="E1873" s="5"/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3121</v>
      </c>
      <c r="D1874" s="3">
        <v>1767</v>
      </c>
      <c r="E1874" s="3">
        <v>263</v>
      </c>
      <c r="F1874" s="3">
        <v>1091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100</v>
      </c>
      <c r="D1880" s="3">
        <v>33</v>
      </c>
      <c r="E1880" s="3">
        <v>3</v>
      </c>
      <c r="F1880" s="3">
        <v>64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1</v>
      </c>
      <c r="D1890" s="3"/>
      <c r="E1890" s="3"/>
      <c r="F1890" s="3">
        <v>1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685</v>
      </c>
      <c r="D1891" s="4">
        <v>159</v>
      </c>
      <c r="E1891" s="4">
        <v>80</v>
      </c>
      <c r="F1891" s="4">
        <v>446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>
        <v>1</v>
      </c>
      <c r="D1892" s="3"/>
      <c r="E1892" s="3"/>
      <c r="F1892" s="3">
        <v>1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>
        <v>8</v>
      </c>
      <c r="D1893" s="4">
        <v>2</v>
      </c>
      <c r="E1893" s="4"/>
      <c r="F1893" s="4">
        <v>6</v>
      </c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37</v>
      </c>
      <c r="D1901" s="4">
        <v>34</v>
      </c>
      <c r="E1901" s="4">
        <v>3</v>
      </c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23</v>
      </c>
      <c r="D1902" s="3">
        <v>17</v>
      </c>
      <c r="E1902" s="3">
        <v>6</v>
      </c>
      <c r="F1902" s="3"/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19</v>
      </c>
      <c r="D1904" s="3">
        <v>18</v>
      </c>
      <c r="E1904" s="3"/>
      <c r="F1904" s="3">
        <v>1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160</v>
      </c>
      <c r="D1911" s="4">
        <v>58</v>
      </c>
      <c r="E1911" s="4">
        <v>22</v>
      </c>
      <c r="F1911" s="4">
        <v>80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589</v>
      </c>
      <c r="D1913" s="5">
        <v>269</v>
      </c>
      <c r="E1913" s="5">
        <v>10</v>
      </c>
      <c r="F1913" s="5">
        <v>310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33</v>
      </c>
      <c r="D1919" s="5">
        <v>15</v>
      </c>
      <c r="E1919" s="5">
        <v>1</v>
      </c>
      <c r="F1919" s="5">
        <v>17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32</v>
      </c>
      <c r="D1930" s="6">
        <v>8</v>
      </c>
      <c r="E1930" s="6">
        <v>5</v>
      </c>
      <c r="F1930" s="6">
        <v>19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>
        <v>2</v>
      </c>
      <c r="D1938" s="6"/>
      <c r="E1938" s="6"/>
      <c r="F1938" s="6">
        <v>2</v>
      </c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/>
      <c r="D1941" s="5"/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>
        <v>4</v>
      </c>
      <c r="D1943" s="5">
        <v>4</v>
      </c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25</v>
      </c>
      <c r="D1950" s="6">
        <v>24</v>
      </c>
      <c r="E1950" s="6">
        <v>1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727</v>
      </c>
      <c r="D1952" s="3">
        <v>410</v>
      </c>
      <c r="E1952" s="3">
        <v>153</v>
      </c>
      <c r="F1952" s="3">
        <v>164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188</v>
      </c>
      <c r="D1958" s="3">
        <v>98</v>
      </c>
      <c r="E1958" s="3">
        <v>47</v>
      </c>
      <c r="F1958" s="3">
        <v>43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200</v>
      </c>
      <c r="D1969" s="4">
        <v>58</v>
      </c>
      <c r="E1969" s="4">
        <v>69</v>
      </c>
      <c r="F1969" s="4">
        <v>73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31</v>
      </c>
      <c r="D1977" s="4">
        <v>5</v>
      </c>
      <c r="E1977" s="4">
        <v>19</v>
      </c>
      <c r="F1977" s="4">
        <v>7</v>
      </c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16</v>
      </c>
      <c r="D1980" s="3">
        <v>5</v>
      </c>
      <c r="E1980" s="3">
        <v>6</v>
      </c>
      <c r="F1980" s="3">
        <v>5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/>
      <c r="D1981" s="4"/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35</v>
      </c>
      <c r="D1982" s="3">
        <v>12</v>
      </c>
      <c r="E1982" s="3">
        <v>6</v>
      </c>
      <c r="F1982" s="3">
        <v>17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323</v>
      </c>
      <c r="D1989" s="4">
        <v>59</v>
      </c>
      <c r="E1989" s="4">
        <v>91</v>
      </c>
      <c r="F1989" s="4">
        <v>173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183</v>
      </c>
      <c r="D1991" s="5">
        <v>155</v>
      </c>
      <c r="E1991" s="5">
        <v>3</v>
      </c>
      <c r="F1991" s="5">
        <v>25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47</v>
      </c>
      <c r="D2008" s="6">
        <v>4</v>
      </c>
      <c r="E2008" s="6">
        <v>8</v>
      </c>
      <c r="F2008" s="6">
        <v>35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11</v>
      </c>
      <c r="D2019" s="5">
        <v>7</v>
      </c>
      <c r="E2019" s="5">
        <v>1</v>
      </c>
      <c r="F2019" s="5">
        <v>3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/>
      <c r="D2028" s="6"/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112</v>
      </c>
      <c r="D2030" s="3">
        <v>79</v>
      </c>
      <c r="E2030" s="3">
        <v>2</v>
      </c>
      <c r="F2030" s="3">
        <v>31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5</v>
      </c>
      <c r="D2036" s="3">
        <v>5</v>
      </c>
      <c r="E2036" s="3"/>
      <c r="F2036" s="3"/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17</v>
      </c>
      <c r="D2047" s="4">
        <v>3</v>
      </c>
      <c r="E2047" s="4"/>
      <c r="F2047" s="4">
        <v>14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5</v>
      </c>
      <c r="D2055" s="4">
        <v>4</v>
      </c>
      <c r="E2055" s="4">
        <v>1</v>
      </c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56</v>
      </c>
      <c r="D2057" s="4">
        <v>3</v>
      </c>
      <c r="E2057" s="4">
        <v>2</v>
      </c>
      <c r="F2057" s="4">
        <v>51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64</v>
      </c>
      <c r="D2058" s="3">
        <v>42</v>
      </c>
      <c r="E2058" s="3">
        <v>7</v>
      </c>
      <c r="F2058" s="3">
        <v>15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369</v>
      </c>
      <c r="D2069" s="5">
        <v>122</v>
      </c>
      <c r="E2069" s="5">
        <v>3</v>
      </c>
      <c r="F2069" s="5">
        <v>244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8</v>
      </c>
      <c r="D2075" s="5">
        <v>8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6</v>
      </c>
      <c r="D2086" s="6">
        <v>1</v>
      </c>
      <c r="E2086" s="6"/>
      <c r="F2086" s="6">
        <v>5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16</v>
      </c>
      <c r="D2094" s="6">
        <v>1</v>
      </c>
      <c r="E2094" s="6"/>
      <c r="F2094" s="6">
        <v>15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3</v>
      </c>
      <c r="D2097" s="5">
        <v>2</v>
      </c>
      <c r="E2097" s="5"/>
      <c r="F2097" s="5">
        <v>1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19</v>
      </c>
      <c r="D2099" s="5">
        <v>19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175</v>
      </c>
      <c r="D2106" s="6">
        <v>15</v>
      </c>
      <c r="E2106" s="6">
        <v>19</v>
      </c>
      <c r="F2106" s="6">
        <v>141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/>
      <c r="B2108" s="15"/>
      <c r="C2108" s="7"/>
      <c r="D2108" s="7"/>
      <c r="E2108" s="7"/>
      <c r="F2108" s="7"/>
      <c r="G2108" s="7"/>
    </row>
    <row r="2109" spans="1:7" ht="30" customHeight="1" x14ac:dyDescent="0.25">
      <c r="A2109" s="24"/>
      <c r="B2109" s="16"/>
      <c r="C2109" s="8"/>
      <c r="D2109" s="8"/>
      <c r="E2109" s="8"/>
      <c r="F2109" s="8"/>
      <c r="G2109" s="8"/>
    </row>
    <row r="2110" spans="1:7" ht="30" customHeight="1" x14ac:dyDescent="0.25">
      <c r="A2110" s="23"/>
      <c r="B2110" s="15"/>
      <c r="C2110" s="7"/>
      <c r="D2110" s="7"/>
      <c r="E2110" s="7"/>
      <c r="F2110" s="7"/>
      <c r="G2110" s="7"/>
    </row>
    <row r="2111" spans="1:7" ht="30" customHeight="1" x14ac:dyDescent="0.25">
      <c r="A2111" s="24"/>
      <c r="B2111" s="16"/>
      <c r="C2111" s="8"/>
      <c r="D2111" s="8"/>
      <c r="E2111" s="8"/>
      <c r="F2111" s="8"/>
      <c r="G2111" s="8"/>
    </row>
    <row r="2112" spans="1:7" ht="30" customHeight="1" x14ac:dyDescent="0.25">
      <c r="A2112" s="23"/>
      <c r="B2112" s="15"/>
      <c r="C2112" s="7"/>
      <c r="D2112" s="7"/>
      <c r="E2112" s="7"/>
      <c r="F2112" s="7"/>
      <c r="G2112" s="7"/>
    </row>
    <row r="2113" spans="1:7" ht="30" customHeight="1" x14ac:dyDescent="0.25">
      <c r="A2113" s="24"/>
      <c r="B2113" s="16"/>
      <c r="C2113" s="8"/>
      <c r="D2113" s="8"/>
      <c r="E2113" s="8"/>
      <c r="F2113" s="8"/>
      <c r="G2113" s="8"/>
    </row>
    <row r="2114" spans="1:7" ht="30" customHeight="1" x14ac:dyDescent="0.25">
      <c r="A2114" s="23"/>
      <c r="B2114" s="15"/>
      <c r="C2114" s="7"/>
      <c r="D2114" s="7"/>
      <c r="E2114" s="7"/>
      <c r="F2114" s="7"/>
      <c r="G2114" s="7"/>
    </row>
    <row r="2115" spans="1:7" ht="30" customHeight="1" x14ac:dyDescent="0.25">
      <c r="A2115" s="24"/>
      <c r="B2115" s="16"/>
      <c r="C2115" s="8"/>
      <c r="D2115" s="8"/>
      <c r="E2115" s="8"/>
      <c r="F2115" s="8"/>
      <c r="G2115" s="8"/>
    </row>
    <row r="2116" spans="1:7" ht="30" customHeight="1" x14ac:dyDescent="0.25">
      <c r="A2116" s="23"/>
      <c r="B2116" s="15"/>
      <c r="C2116" s="7"/>
      <c r="D2116" s="7"/>
      <c r="E2116" s="7"/>
      <c r="F2116" s="7"/>
      <c r="G2116" s="7"/>
    </row>
    <row r="2117" spans="1:7" ht="30" customHeight="1" x14ac:dyDescent="0.25">
      <c r="A2117" s="24"/>
      <c r="B2117" s="16"/>
      <c r="C2117" s="8"/>
      <c r="D2117" s="8"/>
      <c r="E2117" s="8"/>
      <c r="F2117" s="8"/>
      <c r="G2117" s="8"/>
    </row>
    <row r="2118" spans="1:7" ht="30" customHeight="1" x14ac:dyDescent="0.25">
      <c r="A2118" s="23"/>
      <c r="B2118" s="15"/>
      <c r="C2118" s="7"/>
      <c r="D2118" s="7"/>
      <c r="E2118" s="7"/>
      <c r="F2118" s="7"/>
      <c r="G2118" s="7"/>
    </row>
    <row r="2119" spans="1:7" ht="30" customHeight="1" x14ac:dyDescent="0.25">
      <c r="A2119" s="24"/>
      <c r="B2119" s="16"/>
      <c r="C2119" s="8"/>
      <c r="D2119" s="8"/>
      <c r="E2119" s="8"/>
      <c r="F2119" s="8"/>
      <c r="G2119" s="8"/>
    </row>
    <row r="2120" spans="1:7" ht="30" customHeight="1" x14ac:dyDescent="0.25">
      <c r="A2120" s="23"/>
      <c r="B2120" s="15"/>
      <c r="C2120" s="7"/>
      <c r="D2120" s="7"/>
      <c r="E2120" s="7"/>
      <c r="F2120" s="7"/>
      <c r="G2120" s="7"/>
    </row>
    <row r="2121" spans="1:7" ht="30" customHeight="1" x14ac:dyDescent="0.25">
      <c r="A2121" s="24"/>
      <c r="B2121" s="16"/>
      <c r="C2121" s="8"/>
      <c r="D2121" s="8"/>
      <c r="E2121" s="8"/>
      <c r="F2121" s="8"/>
      <c r="G2121" s="8"/>
    </row>
    <row r="2122" spans="1:7" ht="30" customHeight="1" x14ac:dyDescent="0.25">
      <c r="A2122" s="23"/>
      <c r="B2122" s="15"/>
      <c r="C2122" s="7"/>
      <c r="D2122" s="7"/>
      <c r="E2122" s="7"/>
      <c r="F2122" s="7"/>
      <c r="G2122" s="7"/>
    </row>
    <row r="2123" spans="1:7" ht="30" customHeight="1" x14ac:dyDescent="0.25">
      <c r="A2123" s="24"/>
      <c r="B2123" s="16"/>
      <c r="C2123" s="8"/>
      <c r="D2123" s="8"/>
      <c r="E2123" s="8"/>
      <c r="F2123" s="8"/>
      <c r="G2123" s="8"/>
    </row>
    <row r="2124" spans="1:7" ht="30" customHeight="1" x14ac:dyDescent="0.25">
      <c r="A2124" s="23"/>
      <c r="B2124" s="15"/>
      <c r="C2124" s="7"/>
      <c r="D2124" s="7"/>
      <c r="E2124" s="7"/>
      <c r="F2124" s="7"/>
      <c r="G2124" s="7"/>
    </row>
    <row r="2125" spans="1:7" ht="30" customHeight="1" x14ac:dyDescent="0.25">
      <c r="A2125" s="24"/>
      <c r="B2125" s="16"/>
      <c r="C2125" s="8"/>
      <c r="D2125" s="8"/>
      <c r="E2125" s="8"/>
      <c r="F2125" s="8"/>
      <c r="G2125" s="8"/>
    </row>
    <row r="2126" spans="1:7" ht="30" customHeight="1" x14ac:dyDescent="0.25">
      <c r="A2126" s="23"/>
      <c r="B2126" s="15"/>
      <c r="C2126" s="7"/>
      <c r="D2126" s="7"/>
      <c r="E2126" s="7"/>
      <c r="F2126" s="7"/>
      <c r="G2126" s="7"/>
    </row>
    <row r="2127" spans="1:7" ht="30" customHeight="1" x14ac:dyDescent="0.25">
      <c r="A2127" s="24"/>
      <c r="B2127" s="16"/>
      <c r="C2127" s="8"/>
      <c r="D2127" s="8"/>
      <c r="E2127" s="8"/>
      <c r="F2127" s="8"/>
      <c r="G2127" s="8"/>
    </row>
    <row r="2128" spans="1:7" ht="30" customHeight="1" x14ac:dyDescent="0.25">
      <c r="A2128" s="23"/>
      <c r="B2128" s="15"/>
      <c r="C2128" s="7"/>
      <c r="D2128" s="7"/>
      <c r="E2128" s="7"/>
      <c r="F2128" s="7"/>
      <c r="G2128" s="7"/>
    </row>
    <row r="2129" spans="1:7" ht="30" customHeight="1" x14ac:dyDescent="0.25">
      <c r="A2129" s="24"/>
      <c r="B2129" s="16"/>
      <c r="C2129" s="8"/>
      <c r="D2129" s="8"/>
      <c r="E2129" s="8"/>
      <c r="F2129" s="8"/>
      <c r="G2129" s="8"/>
    </row>
    <row r="2130" spans="1:7" ht="30" customHeight="1" x14ac:dyDescent="0.25">
      <c r="A2130" s="23"/>
      <c r="B2130" s="15"/>
      <c r="C2130" s="7"/>
      <c r="D2130" s="7"/>
      <c r="E2130" s="7"/>
      <c r="F2130" s="7"/>
      <c r="G2130" s="7"/>
    </row>
    <row r="2131" spans="1:7" ht="30" customHeight="1" x14ac:dyDescent="0.25">
      <c r="A2131" s="24"/>
      <c r="B2131" s="16"/>
      <c r="C2131" s="8"/>
      <c r="D2131" s="8"/>
      <c r="E2131" s="8"/>
      <c r="F2131" s="8"/>
      <c r="G2131" s="8"/>
    </row>
    <row r="2132" spans="1:7" ht="30" customHeight="1" x14ac:dyDescent="0.25">
      <c r="A2132" s="23"/>
      <c r="B2132" s="15"/>
      <c r="C2132" s="7"/>
      <c r="D2132" s="7"/>
      <c r="E2132" s="7"/>
      <c r="F2132" s="7"/>
      <c r="G2132" s="7"/>
    </row>
    <row r="2133" spans="1:7" ht="30" customHeight="1" x14ac:dyDescent="0.25">
      <c r="A2133" s="24"/>
      <c r="B2133" s="16"/>
      <c r="C2133" s="8"/>
      <c r="D2133" s="8"/>
      <c r="E2133" s="8"/>
      <c r="F2133" s="8"/>
      <c r="G2133" s="8"/>
    </row>
    <row r="2134" spans="1:7" ht="30" customHeight="1" x14ac:dyDescent="0.25">
      <c r="A2134" s="23"/>
      <c r="B2134" s="15"/>
      <c r="C2134" s="7"/>
      <c r="D2134" s="7"/>
      <c r="E2134" s="7"/>
      <c r="F2134" s="7"/>
      <c r="G2134" s="7"/>
    </row>
    <row r="2135" spans="1:7" ht="30" customHeight="1" x14ac:dyDescent="0.25">
      <c r="A2135" s="24"/>
      <c r="B2135" s="16"/>
      <c r="C2135" s="8"/>
      <c r="D2135" s="8"/>
      <c r="E2135" s="8"/>
      <c r="F2135" s="8"/>
      <c r="G2135" s="8"/>
    </row>
    <row r="2136" spans="1:7" ht="30" customHeight="1" x14ac:dyDescent="0.25">
      <c r="A2136" s="23"/>
      <c r="B2136" s="15"/>
      <c r="C2136" s="7"/>
      <c r="D2136" s="7"/>
      <c r="E2136" s="7"/>
      <c r="F2136" s="7"/>
      <c r="G2136" s="7"/>
    </row>
    <row r="2137" spans="1:7" ht="30" customHeight="1" x14ac:dyDescent="0.25">
      <c r="A2137" s="24"/>
      <c r="B2137" s="16"/>
      <c r="C2137" s="8"/>
      <c r="D2137" s="8"/>
      <c r="E2137" s="8"/>
      <c r="F2137" s="8"/>
      <c r="G2137" s="8"/>
    </row>
    <row r="2138" spans="1:7" ht="30" customHeight="1" x14ac:dyDescent="0.25">
      <c r="A2138" s="23"/>
      <c r="B2138" s="15"/>
      <c r="C2138" s="7"/>
      <c r="D2138" s="7"/>
      <c r="E2138" s="7"/>
      <c r="F2138" s="7"/>
      <c r="G2138" s="7"/>
    </row>
    <row r="2139" spans="1:7" ht="30" customHeight="1" x14ac:dyDescent="0.25">
      <c r="A2139" s="24"/>
      <c r="B2139" s="16"/>
      <c r="C2139" s="8"/>
      <c r="D2139" s="8"/>
      <c r="E2139" s="8"/>
      <c r="F2139" s="8"/>
      <c r="G2139" s="8"/>
    </row>
    <row r="2140" spans="1:7" ht="30" customHeight="1" x14ac:dyDescent="0.25">
      <c r="A2140" s="23"/>
      <c r="B2140" s="15"/>
      <c r="C2140" s="7"/>
      <c r="D2140" s="7"/>
      <c r="E2140" s="7"/>
      <c r="F2140" s="7"/>
      <c r="G2140" s="7"/>
    </row>
    <row r="2141" spans="1:7" ht="30" customHeight="1" x14ac:dyDescent="0.25">
      <c r="A2141" s="24"/>
      <c r="B2141" s="16"/>
      <c r="C2141" s="8"/>
      <c r="D2141" s="8"/>
      <c r="E2141" s="8"/>
      <c r="F2141" s="8"/>
      <c r="G2141" s="8"/>
    </row>
    <row r="2142" spans="1:7" ht="30" customHeight="1" x14ac:dyDescent="0.25">
      <c r="A2142" s="23"/>
      <c r="B2142" s="15"/>
      <c r="C2142" s="7"/>
      <c r="D2142" s="7"/>
      <c r="E2142" s="7"/>
      <c r="F2142" s="7"/>
      <c r="G2142" s="7"/>
    </row>
    <row r="2143" spans="1:7" ht="30" customHeight="1" x14ac:dyDescent="0.25">
      <c r="A2143" s="24"/>
      <c r="B2143" s="16"/>
      <c r="C2143" s="8"/>
      <c r="D2143" s="8"/>
      <c r="E2143" s="8"/>
      <c r="F2143" s="8"/>
      <c r="G2143" s="8"/>
    </row>
    <row r="2144" spans="1:7" ht="30" customHeight="1" x14ac:dyDescent="0.25">
      <c r="A2144" s="23"/>
      <c r="B2144" s="15"/>
      <c r="C2144" s="7"/>
      <c r="D2144" s="7"/>
      <c r="E2144" s="7"/>
      <c r="F2144" s="7"/>
      <c r="G2144" s="7"/>
    </row>
    <row r="2145" spans="1:7" ht="30" customHeight="1" x14ac:dyDescent="0.25">
      <c r="A2145" s="24"/>
      <c r="B2145" s="16"/>
      <c r="C2145" s="8"/>
      <c r="D2145" s="8"/>
      <c r="E2145" s="8"/>
      <c r="F2145" s="8"/>
      <c r="G2145" s="8"/>
    </row>
    <row r="2146" spans="1:7" ht="30" customHeight="1" x14ac:dyDescent="0.25">
      <c r="A2146" s="23"/>
      <c r="B2146" s="15"/>
      <c r="C2146" s="7"/>
      <c r="D2146" s="7"/>
      <c r="E2146" s="7"/>
      <c r="F2146" s="7"/>
      <c r="G2146" s="7"/>
    </row>
    <row r="2147" spans="1:7" ht="30" customHeight="1" x14ac:dyDescent="0.25">
      <c r="A2147" s="25"/>
      <c r="B2147" s="17"/>
      <c r="C2147" s="9"/>
      <c r="D2147" s="9"/>
      <c r="E2147" s="9"/>
      <c r="F2147" s="9"/>
      <c r="G2147" s="9"/>
    </row>
    <row r="2148" spans="1:7" ht="30" customHeight="1" x14ac:dyDescent="0.25">
      <c r="A2148" s="26"/>
      <c r="B2148" s="18"/>
      <c r="C2148" s="10"/>
      <c r="D2148" s="10"/>
      <c r="E2148" s="10"/>
      <c r="F2148" s="10"/>
      <c r="G2148" s="10"/>
    </row>
    <row r="2149" spans="1:7" ht="30" customHeight="1" x14ac:dyDescent="0.25">
      <c r="A2149" s="25"/>
      <c r="B2149" s="17"/>
      <c r="C2149" s="9"/>
      <c r="D2149" s="9"/>
      <c r="E2149" s="9"/>
      <c r="F2149" s="9"/>
      <c r="G2149" s="9"/>
    </row>
    <row r="2150" spans="1:7" ht="30" customHeight="1" x14ac:dyDescent="0.25">
      <c r="A2150" s="26"/>
      <c r="B2150" s="18"/>
      <c r="C2150" s="10"/>
      <c r="D2150" s="10"/>
      <c r="E2150" s="10"/>
      <c r="F2150" s="10"/>
      <c r="G2150" s="10"/>
    </row>
    <row r="2151" spans="1:7" ht="30" customHeight="1" x14ac:dyDescent="0.25">
      <c r="A2151" s="25"/>
      <c r="B2151" s="17"/>
      <c r="C2151" s="9"/>
      <c r="D2151" s="9"/>
      <c r="E2151" s="9"/>
      <c r="F2151" s="9"/>
      <c r="G2151" s="9"/>
    </row>
    <row r="2152" spans="1:7" ht="30" customHeight="1" x14ac:dyDescent="0.25">
      <c r="A2152" s="26"/>
      <c r="B2152" s="18"/>
      <c r="C2152" s="10"/>
      <c r="D2152" s="10"/>
      <c r="E2152" s="10"/>
      <c r="F2152" s="10"/>
      <c r="G2152" s="10"/>
    </row>
    <row r="2153" spans="1:7" ht="30" customHeight="1" x14ac:dyDescent="0.25">
      <c r="A2153" s="25"/>
      <c r="B2153" s="17"/>
      <c r="C2153" s="9"/>
      <c r="D2153" s="9"/>
      <c r="E2153" s="9"/>
      <c r="F2153" s="9"/>
      <c r="G2153" s="9"/>
    </row>
    <row r="2154" spans="1:7" ht="30" customHeight="1" x14ac:dyDescent="0.25">
      <c r="A2154" s="26"/>
      <c r="B2154" s="18"/>
      <c r="C2154" s="10"/>
      <c r="D2154" s="10"/>
      <c r="E2154" s="10"/>
      <c r="F2154" s="10"/>
      <c r="G2154" s="10"/>
    </row>
    <row r="2155" spans="1:7" ht="30" customHeight="1" x14ac:dyDescent="0.25">
      <c r="A2155" s="25"/>
      <c r="B2155" s="17"/>
      <c r="C2155" s="9"/>
      <c r="D2155" s="9"/>
      <c r="E2155" s="9"/>
      <c r="F2155" s="9"/>
      <c r="G2155" s="9"/>
    </row>
    <row r="2156" spans="1:7" ht="30" customHeight="1" x14ac:dyDescent="0.25">
      <c r="A2156" s="26"/>
      <c r="B2156" s="18"/>
      <c r="C2156" s="10"/>
      <c r="D2156" s="10"/>
      <c r="E2156" s="10"/>
      <c r="F2156" s="10"/>
      <c r="G2156" s="10"/>
    </row>
    <row r="2157" spans="1:7" ht="30" customHeight="1" x14ac:dyDescent="0.25">
      <c r="A2157" s="25"/>
      <c r="B2157" s="17"/>
      <c r="C2157" s="9"/>
      <c r="D2157" s="9"/>
      <c r="E2157" s="9"/>
      <c r="F2157" s="9"/>
      <c r="G2157" s="9"/>
    </row>
    <row r="2158" spans="1:7" ht="30" customHeight="1" x14ac:dyDescent="0.25">
      <c r="A2158" s="26"/>
      <c r="B2158" s="18"/>
      <c r="C2158" s="10"/>
      <c r="D2158" s="10"/>
      <c r="E2158" s="10"/>
      <c r="F2158" s="10"/>
      <c r="G2158" s="10"/>
    </row>
    <row r="2159" spans="1:7" ht="30" customHeight="1" x14ac:dyDescent="0.25">
      <c r="A2159" s="25"/>
      <c r="B2159" s="17"/>
      <c r="C2159" s="9"/>
      <c r="D2159" s="9"/>
      <c r="E2159" s="9"/>
      <c r="F2159" s="9"/>
      <c r="G2159" s="9"/>
    </row>
    <row r="2160" spans="1:7" ht="30" customHeight="1" x14ac:dyDescent="0.25">
      <c r="A2160" s="26"/>
      <c r="B2160" s="18"/>
      <c r="C2160" s="10"/>
      <c r="D2160" s="10"/>
      <c r="E2160" s="10"/>
      <c r="F2160" s="10"/>
      <c r="G2160" s="10"/>
    </row>
    <row r="2161" spans="1:7" ht="30" customHeight="1" x14ac:dyDescent="0.25">
      <c r="A2161" s="25"/>
      <c r="B2161" s="17"/>
      <c r="C2161" s="9"/>
      <c r="D2161" s="9"/>
      <c r="E2161" s="9"/>
      <c r="F2161" s="9"/>
      <c r="G2161" s="9"/>
    </row>
    <row r="2162" spans="1:7" ht="30" customHeight="1" x14ac:dyDescent="0.25">
      <c r="A2162" s="26"/>
      <c r="B2162" s="18"/>
      <c r="C2162" s="10"/>
      <c r="D2162" s="10"/>
      <c r="E2162" s="10"/>
      <c r="F2162" s="10"/>
      <c r="G2162" s="10"/>
    </row>
    <row r="2163" spans="1:7" ht="30" customHeight="1" x14ac:dyDescent="0.25">
      <c r="A2163" s="25"/>
      <c r="B2163" s="17"/>
      <c r="C2163" s="9"/>
      <c r="D2163" s="9"/>
      <c r="E2163" s="9"/>
      <c r="F2163" s="9"/>
      <c r="G2163" s="9"/>
    </row>
    <row r="2164" spans="1:7" ht="30" customHeight="1" x14ac:dyDescent="0.25">
      <c r="A2164" s="26"/>
      <c r="B2164" s="18"/>
      <c r="C2164" s="10"/>
      <c r="D2164" s="10"/>
      <c r="E2164" s="10"/>
      <c r="F2164" s="10"/>
      <c r="G2164" s="10"/>
    </row>
    <row r="2165" spans="1:7" ht="30" customHeight="1" x14ac:dyDescent="0.25">
      <c r="A2165" s="25"/>
      <c r="B2165" s="17"/>
      <c r="C2165" s="9"/>
      <c r="D2165" s="9"/>
      <c r="E2165" s="9"/>
      <c r="F2165" s="9"/>
      <c r="G2165" s="9"/>
    </row>
    <row r="2166" spans="1:7" ht="30" customHeight="1" x14ac:dyDescent="0.25">
      <c r="A2166" s="26"/>
      <c r="B2166" s="18"/>
      <c r="C2166" s="10"/>
      <c r="D2166" s="10"/>
      <c r="E2166" s="10"/>
      <c r="F2166" s="10"/>
      <c r="G2166" s="10"/>
    </row>
    <row r="2167" spans="1:7" ht="30" customHeight="1" x14ac:dyDescent="0.25">
      <c r="A2167" s="25"/>
      <c r="B2167" s="17"/>
      <c r="C2167" s="9"/>
      <c r="D2167" s="9"/>
      <c r="E2167" s="9"/>
      <c r="F2167" s="9"/>
      <c r="G2167" s="9"/>
    </row>
    <row r="2168" spans="1:7" ht="30" customHeight="1" x14ac:dyDescent="0.25">
      <c r="A2168" s="26"/>
      <c r="B2168" s="18"/>
      <c r="C2168" s="10"/>
      <c r="D2168" s="10"/>
      <c r="E2168" s="10"/>
      <c r="F2168" s="10"/>
      <c r="G2168" s="10"/>
    </row>
    <row r="2169" spans="1:7" ht="30" customHeight="1" x14ac:dyDescent="0.25">
      <c r="A2169" s="25"/>
      <c r="B2169" s="17"/>
      <c r="C2169" s="9"/>
      <c r="D2169" s="9"/>
      <c r="E2169" s="9"/>
      <c r="F2169" s="9"/>
      <c r="G2169" s="9"/>
    </row>
    <row r="2170" spans="1:7" ht="30" customHeight="1" x14ac:dyDescent="0.25">
      <c r="A2170" s="26"/>
      <c r="B2170" s="18"/>
      <c r="C2170" s="10"/>
      <c r="D2170" s="10"/>
      <c r="E2170" s="10"/>
      <c r="F2170" s="10"/>
      <c r="G2170" s="10"/>
    </row>
    <row r="2171" spans="1:7" ht="30" customHeight="1" x14ac:dyDescent="0.25">
      <c r="A2171" s="25"/>
      <c r="B2171" s="17"/>
      <c r="C2171" s="9"/>
      <c r="D2171" s="9"/>
      <c r="E2171" s="9"/>
      <c r="F2171" s="9"/>
      <c r="G2171" s="9"/>
    </row>
    <row r="2172" spans="1:7" ht="30" customHeight="1" x14ac:dyDescent="0.25">
      <c r="A2172" s="26"/>
      <c r="B2172" s="18"/>
      <c r="C2172" s="10"/>
      <c r="D2172" s="10"/>
      <c r="E2172" s="10"/>
      <c r="F2172" s="10"/>
      <c r="G2172" s="10"/>
    </row>
    <row r="2173" spans="1:7" ht="30" customHeight="1" x14ac:dyDescent="0.25">
      <c r="A2173" s="25"/>
      <c r="B2173" s="17"/>
      <c r="C2173" s="9"/>
      <c r="D2173" s="9"/>
      <c r="E2173" s="9"/>
      <c r="F2173" s="9"/>
      <c r="G2173" s="9"/>
    </row>
    <row r="2174" spans="1:7" ht="30" customHeight="1" x14ac:dyDescent="0.25">
      <c r="A2174" s="26"/>
      <c r="B2174" s="18"/>
      <c r="C2174" s="10"/>
      <c r="D2174" s="10"/>
      <c r="E2174" s="10"/>
      <c r="F2174" s="10"/>
      <c r="G2174" s="10"/>
    </row>
    <row r="2175" spans="1:7" ht="30" customHeight="1" x14ac:dyDescent="0.25">
      <c r="A2175" s="25"/>
      <c r="B2175" s="17"/>
      <c r="C2175" s="9"/>
      <c r="D2175" s="9"/>
      <c r="E2175" s="9"/>
      <c r="F2175" s="9"/>
      <c r="G2175" s="9"/>
    </row>
    <row r="2176" spans="1:7" ht="30" customHeight="1" x14ac:dyDescent="0.25">
      <c r="A2176" s="26"/>
      <c r="B2176" s="18"/>
      <c r="C2176" s="10"/>
      <c r="D2176" s="10"/>
      <c r="E2176" s="10"/>
      <c r="F2176" s="10"/>
      <c r="G2176" s="10"/>
    </row>
    <row r="2177" spans="1:7" ht="30" customHeight="1" x14ac:dyDescent="0.25">
      <c r="A2177" s="25"/>
      <c r="B2177" s="17"/>
      <c r="C2177" s="9"/>
      <c r="D2177" s="9"/>
      <c r="E2177" s="9"/>
      <c r="F2177" s="9"/>
      <c r="G2177" s="9"/>
    </row>
    <row r="2178" spans="1:7" ht="30" customHeight="1" x14ac:dyDescent="0.25">
      <c r="A2178" s="26"/>
      <c r="B2178" s="18"/>
      <c r="C2178" s="10"/>
      <c r="D2178" s="10"/>
      <c r="E2178" s="10"/>
      <c r="F2178" s="10"/>
      <c r="G2178" s="10"/>
    </row>
    <row r="2179" spans="1:7" ht="30" customHeight="1" x14ac:dyDescent="0.25">
      <c r="A2179" s="25"/>
      <c r="B2179" s="17"/>
      <c r="C2179" s="9"/>
      <c r="D2179" s="9"/>
      <c r="E2179" s="9"/>
      <c r="F2179" s="9"/>
      <c r="G2179" s="9"/>
    </row>
    <row r="2180" spans="1:7" ht="30" customHeight="1" x14ac:dyDescent="0.25">
      <c r="A2180" s="26"/>
      <c r="B2180" s="18"/>
      <c r="C2180" s="10"/>
      <c r="D2180" s="10"/>
      <c r="E2180" s="10"/>
      <c r="F2180" s="10"/>
      <c r="G2180" s="10"/>
    </row>
    <row r="2181" spans="1:7" ht="30" customHeight="1" x14ac:dyDescent="0.25">
      <c r="A2181" s="25"/>
      <c r="B2181" s="17"/>
      <c r="C2181" s="9"/>
      <c r="D2181" s="9"/>
      <c r="E2181" s="9"/>
      <c r="F2181" s="9"/>
      <c r="G2181" s="9"/>
    </row>
    <row r="2182" spans="1:7" ht="30" customHeight="1" x14ac:dyDescent="0.25">
      <c r="A2182" s="26"/>
      <c r="B2182" s="18"/>
      <c r="C2182" s="10"/>
      <c r="D2182" s="10"/>
      <c r="E2182" s="10"/>
      <c r="F2182" s="10"/>
      <c r="G2182" s="10"/>
    </row>
    <row r="2183" spans="1:7" ht="30" customHeight="1" x14ac:dyDescent="0.25">
      <c r="A2183" s="25"/>
      <c r="B2183" s="17"/>
      <c r="C2183" s="9"/>
      <c r="D2183" s="9"/>
      <c r="E2183" s="9"/>
      <c r="F2183" s="9"/>
      <c r="G2183" s="9"/>
    </row>
    <row r="2184" spans="1:7" ht="30" customHeight="1" x14ac:dyDescent="0.25">
      <c r="A2184" s="26"/>
      <c r="B2184" s="18"/>
      <c r="C2184" s="10"/>
      <c r="D2184" s="10"/>
      <c r="E2184" s="10"/>
      <c r="F2184" s="10"/>
      <c r="G2184" s="10"/>
    </row>
    <row r="2185" spans="1:7" ht="30" customHeight="1" x14ac:dyDescent="0.25">
      <c r="A2185" s="25"/>
      <c r="B2185" s="17"/>
      <c r="C2185" s="9"/>
      <c r="D2185" s="9"/>
      <c r="E2185" s="9"/>
      <c r="F2185" s="9"/>
      <c r="G2185" s="9"/>
    </row>
  </sheetData>
  <autoFilter ref="A1:G2185" xr:uid="{A454F2C7-1F0D-43DD-9012-656504D9DE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4206</v>
      </c>
      <c r="D2" s="3">
        <v>1965</v>
      </c>
      <c r="E2" s="3">
        <v>189</v>
      </c>
      <c r="F2" s="3">
        <v>2052</v>
      </c>
      <c r="G2" s="3"/>
    </row>
    <row r="3" spans="1:7" ht="30" customHeight="1" x14ac:dyDescent="0.25">
      <c r="A3" s="20" t="s">
        <v>7</v>
      </c>
      <c r="B3" s="12" t="s">
        <v>9</v>
      </c>
      <c r="C3" s="4">
        <v>36</v>
      </c>
      <c r="D3" s="4">
        <v>19</v>
      </c>
      <c r="E3" s="4">
        <v>16</v>
      </c>
      <c r="F3" s="4">
        <v>1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57</v>
      </c>
      <c r="D5" s="4">
        <v>57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496</v>
      </c>
      <c r="D8" s="3">
        <v>301</v>
      </c>
      <c r="E8" s="3">
        <v>18</v>
      </c>
      <c r="F8" s="3">
        <v>177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>
        <v>5</v>
      </c>
      <c r="D16" s="3"/>
      <c r="E16" s="3">
        <v>1</v>
      </c>
      <c r="F16" s="3">
        <v>4</v>
      </c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4</v>
      </c>
      <c r="D18" s="3"/>
      <c r="E18" s="3"/>
      <c r="F18" s="3">
        <v>4</v>
      </c>
      <c r="G18" s="3"/>
    </row>
    <row r="19" spans="1:7" ht="30" customHeight="1" x14ac:dyDescent="0.25">
      <c r="A19" s="20" t="s">
        <v>7</v>
      </c>
      <c r="B19" s="12" t="s">
        <v>25</v>
      </c>
      <c r="C19" s="4">
        <v>425</v>
      </c>
      <c r="D19" s="4">
        <v>93</v>
      </c>
      <c r="E19" s="4">
        <v>121</v>
      </c>
      <c r="F19" s="4">
        <v>211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</v>
      </c>
      <c r="D21" s="4"/>
      <c r="E21" s="4">
        <v>1</v>
      </c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12</v>
      </c>
      <c r="D27" s="4"/>
      <c r="E27" s="4">
        <v>2</v>
      </c>
      <c r="F27" s="4">
        <v>10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40</v>
      </c>
      <c r="D30" s="3">
        <v>29</v>
      </c>
      <c r="E30" s="3">
        <v>5</v>
      </c>
      <c r="F30" s="3">
        <v>6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50</v>
      </c>
      <c r="D31" s="4">
        <v>39</v>
      </c>
      <c r="E31" s="4">
        <v>6</v>
      </c>
      <c r="F31" s="4">
        <v>5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53</v>
      </c>
      <c r="D32" s="3">
        <v>30</v>
      </c>
      <c r="E32" s="3">
        <v>5</v>
      </c>
      <c r="F32" s="3">
        <v>18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14</v>
      </c>
      <c r="D39" s="4">
        <v>4</v>
      </c>
      <c r="E39" s="4">
        <v>1</v>
      </c>
      <c r="F39" s="4">
        <v>9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1969</v>
      </c>
      <c r="D41" s="5">
        <v>783</v>
      </c>
      <c r="E41" s="5">
        <v>50</v>
      </c>
      <c r="F41" s="5">
        <v>1134</v>
      </c>
      <c r="G41" s="5">
        <v>2</v>
      </c>
    </row>
    <row r="42" spans="1:7" ht="30" customHeight="1" x14ac:dyDescent="0.25">
      <c r="A42" s="22" t="s">
        <v>47</v>
      </c>
      <c r="B42" s="14" t="s">
        <v>9</v>
      </c>
      <c r="C42" s="6">
        <v>3</v>
      </c>
      <c r="D42" s="6">
        <v>1</v>
      </c>
      <c r="E42" s="6">
        <v>2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4</v>
      </c>
      <c r="D44" s="6">
        <v>4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37</v>
      </c>
      <c r="D46" s="6">
        <v>22</v>
      </c>
      <c r="E46" s="6">
        <v>3</v>
      </c>
      <c r="F46" s="6">
        <v>12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818</v>
      </c>
      <c r="D47" s="5">
        <v>377</v>
      </c>
      <c r="E47" s="5">
        <v>31</v>
      </c>
      <c r="F47" s="5">
        <v>410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224</v>
      </c>
      <c r="D58" s="6">
        <v>60</v>
      </c>
      <c r="E58" s="6">
        <v>30</v>
      </c>
      <c r="F58" s="6">
        <v>133</v>
      </c>
      <c r="G58" s="6">
        <v>1</v>
      </c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84</v>
      </c>
      <c r="D66" s="6">
        <v>31</v>
      </c>
      <c r="E66" s="6">
        <v>6</v>
      </c>
      <c r="F66" s="6">
        <v>47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60</v>
      </c>
      <c r="D69" s="5">
        <v>21</v>
      </c>
      <c r="E69" s="5">
        <v>1</v>
      </c>
      <c r="F69" s="5">
        <v>38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96</v>
      </c>
      <c r="D71" s="5">
        <v>74</v>
      </c>
      <c r="E71" s="5">
        <v>1</v>
      </c>
      <c r="F71" s="5">
        <v>21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>
        <v>11</v>
      </c>
      <c r="D78" s="6">
        <v>6</v>
      </c>
      <c r="E78" s="6">
        <v>5</v>
      </c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6853</v>
      </c>
      <c r="D80" s="3">
        <v>3080</v>
      </c>
      <c r="E80" s="3">
        <v>488</v>
      </c>
      <c r="F80" s="3">
        <v>3282</v>
      </c>
      <c r="G80" s="3">
        <v>3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/>
      <c r="D84" s="3"/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199</v>
      </c>
      <c r="D86" s="3">
        <v>106</v>
      </c>
      <c r="E86" s="3">
        <v>6</v>
      </c>
      <c r="F86" s="3">
        <v>87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>
        <v>1769</v>
      </c>
      <c r="D97" s="4">
        <v>250</v>
      </c>
      <c r="E97" s="4">
        <v>534</v>
      </c>
      <c r="F97" s="4">
        <v>983</v>
      </c>
      <c r="G97" s="4">
        <v>2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6</v>
      </c>
      <c r="D99" s="4"/>
      <c r="E99" s="4">
        <v>6</v>
      </c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5</v>
      </c>
      <c r="D105" s="4">
        <v>1</v>
      </c>
      <c r="E105" s="4">
        <v>2</v>
      </c>
      <c r="F105" s="4">
        <v>2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39</v>
      </c>
      <c r="D108" s="3">
        <v>25</v>
      </c>
      <c r="E108" s="3">
        <v>6</v>
      </c>
      <c r="F108" s="3">
        <v>8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150</v>
      </c>
      <c r="D109" s="4">
        <v>51</v>
      </c>
      <c r="E109" s="4">
        <v>18</v>
      </c>
      <c r="F109" s="4">
        <v>81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4</v>
      </c>
      <c r="D110" s="3">
        <v>4</v>
      </c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54</v>
      </c>
      <c r="D117" s="4">
        <v>5</v>
      </c>
      <c r="E117" s="4"/>
      <c r="F117" s="4">
        <v>49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124</v>
      </c>
      <c r="D119" s="5">
        <v>75</v>
      </c>
      <c r="E119" s="5">
        <v>2</v>
      </c>
      <c r="F119" s="5">
        <v>47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13</v>
      </c>
      <c r="D136" s="6">
        <v>1</v>
      </c>
      <c r="E136" s="6">
        <v>1</v>
      </c>
      <c r="F136" s="6">
        <v>11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5</v>
      </c>
      <c r="D156" s="6"/>
      <c r="E156" s="6"/>
      <c r="F156" s="6">
        <v>5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4450</v>
      </c>
      <c r="D158" s="3">
        <v>2008</v>
      </c>
      <c r="E158" s="3">
        <v>135</v>
      </c>
      <c r="F158" s="3">
        <v>2307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48</v>
      </c>
      <c r="D161" s="4">
        <v>48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50</v>
      </c>
      <c r="D164" s="3">
        <v>6</v>
      </c>
      <c r="E164" s="3"/>
      <c r="F164" s="3">
        <v>44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595</v>
      </c>
      <c r="D175" s="4">
        <v>138</v>
      </c>
      <c r="E175" s="4">
        <v>63</v>
      </c>
      <c r="F175" s="4">
        <v>394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>
        <v>18</v>
      </c>
      <c r="D177" s="4"/>
      <c r="E177" s="4"/>
      <c r="F177" s="4">
        <v>18</v>
      </c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85</v>
      </c>
      <c r="D186" s="3">
        <v>65</v>
      </c>
      <c r="E186" s="3">
        <v>13</v>
      </c>
      <c r="F186" s="3">
        <v>7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136</v>
      </c>
      <c r="D187" s="4">
        <v>59</v>
      </c>
      <c r="E187" s="4">
        <v>34</v>
      </c>
      <c r="F187" s="4">
        <v>43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395</v>
      </c>
      <c r="D188" s="3">
        <v>145</v>
      </c>
      <c r="E188" s="3">
        <v>59</v>
      </c>
      <c r="F188" s="3">
        <v>191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8</v>
      </c>
      <c r="D195" s="4">
        <v>7</v>
      </c>
      <c r="E195" s="4">
        <v>1</v>
      </c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924</v>
      </c>
      <c r="D197" s="5">
        <v>477</v>
      </c>
      <c r="E197" s="5">
        <v>43</v>
      </c>
      <c r="F197" s="5">
        <v>404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15</v>
      </c>
      <c r="D203" s="5">
        <v>15</v>
      </c>
      <c r="E203" s="5"/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101</v>
      </c>
      <c r="D214" s="6">
        <v>18</v>
      </c>
      <c r="E214" s="6"/>
      <c r="F214" s="6">
        <v>83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>
        <v>1</v>
      </c>
      <c r="D231" s="5">
        <v>1</v>
      </c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406</v>
      </c>
      <c r="D236" s="3">
        <v>276</v>
      </c>
      <c r="E236" s="3">
        <v>26</v>
      </c>
      <c r="F236" s="3">
        <v>104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139</v>
      </c>
      <c r="D242" s="3">
        <v>91</v>
      </c>
      <c r="E242" s="3">
        <v>13</v>
      </c>
      <c r="F242" s="3">
        <v>35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83</v>
      </c>
      <c r="D253" s="4">
        <v>14</v>
      </c>
      <c r="E253" s="4">
        <v>35</v>
      </c>
      <c r="F253" s="4">
        <v>34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8</v>
      </c>
      <c r="D264" s="3">
        <v>7</v>
      </c>
      <c r="E264" s="3">
        <v>1</v>
      </c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3</v>
      </c>
      <c r="D270" s="3">
        <v>3</v>
      </c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332</v>
      </c>
      <c r="D275" s="5">
        <v>224</v>
      </c>
      <c r="E275" s="5">
        <v>8</v>
      </c>
      <c r="F275" s="5">
        <v>100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9</v>
      </c>
      <c r="D292" s="6"/>
      <c r="E292" s="6">
        <v>5</v>
      </c>
      <c r="F292" s="6">
        <v>4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21</v>
      </c>
      <c r="D303" s="5">
        <v>13</v>
      </c>
      <c r="E303" s="5"/>
      <c r="F303" s="5">
        <v>8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17</v>
      </c>
      <c r="D314" s="3">
        <v>3</v>
      </c>
      <c r="E314" s="3">
        <v>1</v>
      </c>
      <c r="F314" s="3">
        <v>13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56</v>
      </c>
      <c r="D331" s="4">
        <v>3</v>
      </c>
      <c r="E331" s="4">
        <v>1</v>
      </c>
      <c r="F331" s="4">
        <v>52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55</v>
      </c>
      <c r="D392" s="3">
        <v>44</v>
      </c>
      <c r="E392" s="3">
        <v>2</v>
      </c>
      <c r="F392" s="3">
        <v>9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2</v>
      </c>
      <c r="D409" s="4"/>
      <c r="E409" s="4">
        <v>1</v>
      </c>
      <c r="F409" s="4">
        <v>1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17</v>
      </c>
      <c r="D420" s="3">
        <v>17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27</v>
      </c>
      <c r="D421" s="4">
        <v>22</v>
      </c>
      <c r="E421" s="4">
        <v>4</v>
      </c>
      <c r="F421" s="4">
        <v>1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3</v>
      </c>
      <c r="D422" s="3">
        <v>2</v>
      </c>
      <c r="E422" s="3">
        <v>1</v>
      </c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296</v>
      </c>
      <c r="D431" s="5">
        <v>208</v>
      </c>
      <c r="E431" s="5">
        <v>8</v>
      </c>
      <c r="F431" s="5">
        <v>80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</v>
      </c>
      <c r="D437" s="5">
        <v>1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17</v>
      </c>
      <c r="D448" s="6">
        <v>3</v>
      </c>
      <c r="E448" s="6">
        <v>1</v>
      </c>
      <c r="F448" s="6">
        <v>13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>
        <v>7</v>
      </c>
      <c r="D459" s="5">
        <v>7</v>
      </c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>
        <v>5</v>
      </c>
      <c r="D461" s="5">
        <v>5</v>
      </c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>
        <v>11</v>
      </c>
      <c r="D468" s="6">
        <v>1</v>
      </c>
      <c r="E468" s="6"/>
      <c r="F468" s="6">
        <v>10</v>
      </c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430</v>
      </c>
      <c r="D470" s="3">
        <v>288</v>
      </c>
      <c r="E470" s="3">
        <v>24</v>
      </c>
      <c r="F470" s="3">
        <v>118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/>
      <c r="D476" s="3"/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88</v>
      </c>
      <c r="D487" s="4">
        <v>8</v>
      </c>
      <c r="E487" s="4">
        <v>4</v>
      </c>
      <c r="F487" s="4">
        <v>76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71</v>
      </c>
      <c r="D500" s="3">
        <v>32</v>
      </c>
      <c r="E500" s="3"/>
      <c r="F500" s="3">
        <v>39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26</v>
      </c>
      <c r="D507" s="4">
        <v>7</v>
      </c>
      <c r="E507" s="4">
        <v>8</v>
      </c>
      <c r="F507" s="4">
        <v>11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331</v>
      </c>
      <c r="D509" s="5">
        <v>131</v>
      </c>
      <c r="E509" s="5">
        <v>14</v>
      </c>
      <c r="F509" s="5">
        <v>186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151</v>
      </c>
      <c r="D526" s="6">
        <v>14</v>
      </c>
      <c r="E526" s="6">
        <v>2</v>
      </c>
      <c r="F526" s="6">
        <v>135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46</v>
      </c>
      <c r="D539" s="5">
        <v>37</v>
      </c>
      <c r="E539" s="5">
        <v>8</v>
      </c>
      <c r="F539" s="5">
        <v>1</v>
      </c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217</v>
      </c>
      <c r="D548" s="3">
        <v>76</v>
      </c>
      <c r="E548" s="3">
        <v>27</v>
      </c>
      <c r="F548" s="3">
        <v>114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35</v>
      </c>
      <c r="D554" s="3">
        <v>32</v>
      </c>
      <c r="E554" s="3"/>
      <c r="F554" s="3">
        <v>3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72</v>
      </c>
      <c r="D565" s="4">
        <v>17</v>
      </c>
      <c r="E565" s="4">
        <v>15</v>
      </c>
      <c r="F565" s="4">
        <v>40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52</v>
      </c>
      <c r="D576" s="3">
        <v>39</v>
      </c>
      <c r="E576" s="3">
        <v>9</v>
      </c>
      <c r="F576" s="3">
        <v>4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1174</v>
      </c>
      <c r="D587" s="5">
        <v>519</v>
      </c>
      <c r="E587" s="5">
        <v>145</v>
      </c>
      <c r="F587" s="5">
        <v>510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61</v>
      </c>
      <c r="D591" s="5">
        <v>44</v>
      </c>
      <c r="E591" s="5">
        <v>7</v>
      </c>
      <c r="F591" s="5">
        <v>10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16</v>
      </c>
      <c r="D593" s="5">
        <v>12</v>
      </c>
      <c r="E593" s="5">
        <v>4</v>
      </c>
      <c r="F593" s="5"/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228</v>
      </c>
      <c r="D604" s="6">
        <v>51</v>
      </c>
      <c r="E604" s="6">
        <v>119</v>
      </c>
      <c r="F604" s="6">
        <v>58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1</v>
      </c>
      <c r="D612" s="6"/>
      <c r="E612" s="6">
        <v>1</v>
      </c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/>
      <c r="D614" s="6"/>
      <c r="E614" s="6"/>
      <c r="F614" s="6"/>
      <c r="G614" s="6"/>
    </row>
    <row r="615" spans="1:7" ht="30" customHeight="1" x14ac:dyDescent="0.25">
      <c r="A615" s="21" t="s">
        <v>61</v>
      </c>
      <c r="B615" s="13" t="s">
        <v>36</v>
      </c>
      <c r="C615" s="5">
        <v>5</v>
      </c>
      <c r="D615" s="5">
        <v>5</v>
      </c>
      <c r="E615" s="5"/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2</v>
      </c>
      <c r="D616" s="6"/>
      <c r="E616" s="6"/>
      <c r="F616" s="6">
        <v>2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681</v>
      </c>
      <c r="D625" s="5">
        <v>219</v>
      </c>
      <c r="E625" s="5">
        <v>150</v>
      </c>
      <c r="F625" s="5">
        <v>312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95</v>
      </c>
      <c r="D626" s="3">
        <v>55</v>
      </c>
      <c r="E626" s="3">
        <v>7</v>
      </c>
      <c r="F626" s="3">
        <v>33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3</v>
      </c>
      <c r="D632" s="3">
        <v>3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23</v>
      </c>
      <c r="D643" s="4">
        <v>2</v>
      </c>
      <c r="E643" s="4">
        <v>11</v>
      </c>
      <c r="F643" s="4">
        <v>10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6</v>
      </c>
      <c r="D651" s="4">
        <v>1</v>
      </c>
      <c r="E651" s="4">
        <v>1</v>
      </c>
      <c r="F651" s="4">
        <v>4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10</v>
      </c>
      <c r="D663" s="4">
        <v>7</v>
      </c>
      <c r="E663" s="4">
        <v>1</v>
      </c>
      <c r="F663" s="4">
        <v>2</v>
      </c>
      <c r="G663" s="4"/>
    </row>
    <row r="664" spans="1:7" ht="30" customHeight="1" x14ac:dyDescent="0.25">
      <c r="A664" s="19" t="s">
        <v>62</v>
      </c>
      <c r="B664" s="11" t="s">
        <v>46</v>
      </c>
      <c r="C664" s="3">
        <v>2</v>
      </c>
      <c r="D664" s="3"/>
      <c r="E664" s="3"/>
      <c r="F664" s="3">
        <v>2</v>
      </c>
      <c r="G664" s="3"/>
    </row>
    <row r="665" spans="1:7" ht="30" customHeight="1" x14ac:dyDescent="0.25">
      <c r="A665" s="21" t="s">
        <v>63</v>
      </c>
      <c r="B665" s="13" t="s">
        <v>8</v>
      </c>
      <c r="C665" s="5">
        <v>1437</v>
      </c>
      <c r="D665" s="5">
        <v>695</v>
      </c>
      <c r="E665" s="5">
        <v>52</v>
      </c>
      <c r="F665" s="5">
        <v>690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499</v>
      </c>
      <c r="D671" s="5">
        <v>324</v>
      </c>
      <c r="E671" s="5">
        <v>15</v>
      </c>
      <c r="F671" s="5">
        <v>160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221</v>
      </c>
      <c r="D682" s="6">
        <v>33</v>
      </c>
      <c r="E682" s="6">
        <v>20</v>
      </c>
      <c r="F682" s="6">
        <v>168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14</v>
      </c>
      <c r="D690" s="6"/>
      <c r="E690" s="6">
        <v>4</v>
      </c>
      <c r="F690" s="6">
        <v>10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47</v>
      </c>
      <c r="D692" s="6">
        <v>32</v>
      </c>
      <c r="E692" s="6">
        <v>11</v>
      </c>
      <c r="F692" s="6">
        <v>4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2</v>
      </c>
      <c r="D693" s="5">
        <v>2</v>
      </c>
      <c r="E693" s="5"/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143</v>
      </c>
      <c r="D702" s="6">
        <v>23</v>
      </c>
      <c r="E702" s="6">
        <v>13</v>
      </c>
      <c r="F702" s="6">
        <v>107</v>
      </c>
      <c r="G702" s="6"/>
    </row>
    <row r="703" spans="1:7" ht="30" customHeight="1" x14ac:dyDescent="0.25">
      <c r="A703" s="21" t="s">
        <v>63</v>
      </c>
      <c r="B703" s="13" t="s">
        <v>46</v>
      </c>
      <c r="C703" s="5">
        <v>2</v>
      </c>
      <c r="D703" s="5">
        <v>2</v>
      </c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6</v>
      </c>
      <c r="D704" s="3">
        <v>6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2</v>
      </c>
      <c r="D714" s="3">
        <v>2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8</v>
      </c>
      <c r="D715" s="4">
        <v>8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5</v>
      </c>
      <c r="D716" s="3">
        <v>5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11</v>
      </c>
      <c r="D717" s="4">
        <v>10</v>
      </c>
      <c r="E717" s="4">
        <v>1</v>
      </c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1557</v>
      </c>
      <c r="D743" s="5">
        <v>1058</v>
      </c>
      <c r="E743" s="5">
        <v>42</v>
      </c>
      <c r="F743" s="5">
        <v>457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>
        <v>5</v>
      </c>
      <c r="D746" s="6"/>
      <c r="E746" s="6"/>
      <c r="F746" s="6">
        <v>5</v>
      </c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154</v>
      </c>
      <c r="D760" s="6">
        <v>16</v>
      </c>
      <c r="E760" s="6">
        <v>21</v>
      </c>
      <c r="F760" s="6">
        <v>117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>
        <v>3</v>
      </c>
      <c r="D768" s="6"/>
      <c r="E768" s="6">
        <v>3</v>
      </c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10</v>
      </c>
      <c r="D771" s="5">
        <v>2</v>
      </c>
      <c r="E771" s="5">
        <v>3</v>
      </c>
      <c r="F771" s="5">
        <v>5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24</v>
      </c>
      <c r="D773" s="5">
        <v>22</v>
      </c>
      <c r="E773" s="5">
        <v>1</v>
      </c>
      <c r="F773" s="5">
        <v>1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188</v>
      </c>
      <c r="D780" s="6">
        <v>21</v>
      </c>
      <c r="E780" s="6">
        <v>1</v>
      </c>
      <c r="F780" s="6">
        <v>166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107</v>
      </c>
      <c r="D782" s="3">
        <v>90</v>
      </c>
      <c r="E782" s="3">
        <v>8</v>
      </c>
      <c r="F782" s="3">
        <v>8</v>
      </c>
      <c r="G782" s="3">
        <v>1</v>
      </c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3</v>
      </c>
      <c r="D788" s="3">
        <v>3</v>
      </c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1</v>
      </c>
      <c r="D799" s="4"/>
      <c r="E799" s="4"/>
      <c r="F799" s="4">
        <v>1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31</v>
      </c>
      <c r="D810" s="3">
        <v>22</v>
      </c>
      <c r="E810" s="3">
        <v>1</v>
      </c>
      <c r="F810" s="3">
        <v>8</v>
      </c>
      <c r="G810" s="3"/>
    </row>
    <row r="811" spans="1:7" ht="30" customHeight="1" x14ac:dyDescent="0.25">
      <c r="A811" s="20" t="s">
        <v>66</v>
      </c>
      <c r="B811" s="12" t="s">
        <v>37</v>
      </c>
      <c r="C811" s="4">
        <v>11</v>
      </c>
      <c r="D811" s="4">
        <v>1</v>
      </c>
      <c r="E811" s="4">
        <v>2</v>
      </c>
      <c r="F811" s="4"/>
      <c r="G811" s="4">
        <v>8</v>
      </c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>
        <v>4</v>
      </c>
      <c r="D820" s="3">
        <v>4</v>
      </c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1901</v>
      </c>
      <c r="D821" s="5">
        <v>986</v>
      </c>
      <c r="E821" s="5">
        <v>108</v>
      </c>
      <c r="F821" s="5">
        <v>807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51</v>
      </c>
      <c r="D824" s="6">
        <v>50</v>
      </c>
      <c r="E824" s="6"/>
      <c r="F824" s="6">
        <v>1</v>
      </c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10</v>
      </c>
      <c r="D837" s="5">
        <v>1</v>
      </c>
      <c r="E837" s="5"/>
      <c r="F837" s="5">
        <v>9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265</v>
      </c>
      <c r="D838" s="6">
        <v>32</v>
      </c>
      <c r="E838" s="6">
        <v>34</v>
      </c>
      <c r="F838" s="6">
        <v>199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3</v>
      </c>
      <c r="D840" s="6">
        <v>1</v>
      </c>
      <c r="E840" s="6">
        <v>2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6</v>
      </c>
      <c r="D848" s="6">
        <v>6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15</v>
      </c>
      <c r="D849" s="5">
        <v>8</v>
      </c>
      <c r="E849" s="5">
        <v>4</v>
      </c>
      <c r="F849" s="5">
        <v>3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20</v>
      </c>
      <c r="D850" s="6"/>
      <c r="E850" s="6">
        <v>2</v>
      </c>
      <c r="F850" s="6">
        <v>18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30</v>
      </c>
      <c r="D851" s="5">
        <v>13</v>
      </c>
      <c r="E851" s="5">
        <v>14</v>
      </c>
      <c r="F851" s="5">
        <v>3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8256</v>
      </c>
      <c r="D860" s="3">
        <v>4561</v>
      </c>
      <c r="E860" s="3">
        <v>786</v>
      </c>
      <c r="F860" s="3">
        <v>2908</v>
      </c>
      <c r="G860" s="3">
        <v>1</v>
      </c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49</v>
      </c>
      <c r="D865" s="4">
        <v>43</v>
      </c>
      <c r="E865" s="4">
        <v>6</v>
      </c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>
        <v>8</v>
      </c>
      <c r="D866" s="3">
        <v>6</v>
      </c>
      <c r="E866" s="3"/>
      <c r="F866" s="3">
        <v>2</v>
      </c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>
        <v>2</v>
      </c>
      <c r="D873" s="4">
        <v>1</v>
      </c>
      <c r="E873" s="4">
        <v>1</v>
      </c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>
        <v>1</v>
      </c>
      <c r="D874" s="3"/>
      <c r="E874" s="3"/>
      <c r="F874" s="3">
        <v>1</v>
      </c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1022</v>
      </c>
      <c r="D876" s="3">
        <v>46</v>
      </c>
      <c r="E876" s="3">
        <v>40</v>
      </c>
      <c r="F876" s="3">
        <v>936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57</v>
      </c>
      <c r="D877" s="4">
        <v>21</v>
      </c>
      <c r="E877" s="4">
        <v>14</v>
      </c>
      <c r="F877" s="4">
        <v>22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17</v>
      </c>
      <c r="D878" s="3">
        <v>6</v>
      </c>
      <c r="E878" s="3">
        <v>5</v>
      </c>
      <c r="F878" s="3">
        <v>6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283</v>
      </c>
      <c r="D879" s="4">
        <v>67</v>
      </c>
      <c r="E879" s="4">
        <v>65</v>
      </c>
      <c r="F879" s="4">
        <v>151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96</v>
      </c>
      <c r="D888" s="3">
        <v>78</v>
      </c>
      <c r="E888" s="3">
        <v>7</v>
      </c>
      <c r="F888" s="3">
        <v>11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183</v>
      </c>
      <c r="D889" s="4">
        <v>52</v>
      </c>
      <c r="E889" s="4">
        <v>5</v>
      </c>
      <c r="F889" s="4">
        <v>126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353</v>
      </c>
      <c r="D890" s="3">
        <v>287</v>
      </c>
      <c r="E890" s="3">
        <v>27</v>
      </c>
      <c r="F890" s="3">
        <v>39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680</v>
      </c>
      <c r="D899" s="5">
        <v>253</v>
      </c>
      <c r="E899" s="5">
        <v>25</v>
      </c>
      <c r="F899" s="5">
        <v>402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7</v>
      </c>
      <c r="D905" s="5">
        <v>6</v>
      </c>
      <c r="E905" s="5">
        <v>1</v>
      </c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11</v>
      </c>
      <c r="D916" s="6">
        <v>3</v>
      </c>
      <c r="E916" s="6"/>
      <c r="F916" s="6">
        <v>8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1</v>
      </c>
      <c r="D926" s="6">
        <v>1</v>
      </c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38</v>
      </c>
      <c r="D929" s="5">
        <v>32</v>
      </c>
      <c r="E929" s="5"/>
      <c r="F929" s="5">
        <v>6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6</v>
      </c>
      <c r="D936" s="6">
        <v>3</v>
      </c>
      <c r="E936" s="6"/>
      <c r="F936" s="6">
        <v>3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531</v>
      </c>
      <c r="D977" s="5">
        <v>358</v>
      </c>
      <c r="E977" s="5">
        <v>82</v>
      </c>
      <c r="F977" s="5">
        <v>91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38</v>
      </c>
      <c r="D983" s="5">
        <v>37</v>
      </c>
      <c r="E983" s="5"/>
      <c r="F983" s="5">
        <v>1</v>
      </c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71</v>
      </c>
      <c r="D994" s="6">
        <v>16</v>
      </c>
      <c r="E994" s="6">
        <v>24</v>
      </c>
      <c r="F994" s="6">
        <v>30</v>
      </c>
      <c r="G994" s="6">
        <v>1</v>
      </c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>
        <v>1</v>
      </c>
      <c r="D1002" s="6"/>
      <c r="E1002" s="6">
        <v>1</v>
      </c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6</v>
      </c>
      <c r="D1005" s="5">
        <v>4</v>
      </c>
      <c r="E1005" s="5">
        <v>1</v>
      </c>
      <c r="F1005" s="5">
        <v>1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10</v>
      </c>
      <c r="D1007" s="5">
        <v>10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5</v>
      </c>
      <c r="D1014" s="6">
        <v>5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156</v>
      </c>
      <c r="D1016" s="3">
        <v>46</v>
      </c>
      <c r="E1016" s="3">
        <v>8</v>
      </c>
      <c r="F1016" s="3">
        <v>102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14</v>
      </c>
      <c r="D1022" s="3">
        <v>14</v>
      </c>
      <c r="E1022" s="3"/>
      <c r="F1022" s="3"/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13</v>
      </c>
      <c r="D1033" s="4">
        <v>4</v>
      </c>
      <c r="E1033" s="4">
        <v>2</v>
      </c>
      <c r="F1033" s="4">
        <v>7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/>
      <c r="D1041" s="4"/>
      <c r="E1041" s="4"/>
      <c r="F1041" s="4"/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1</v>
      </c>
      <c r="D1044" s="3">
        <v>1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12</v>
      </c>
      <c r="D1046" s="3">
        <v>11</v>
      </c>
      <c r="E1046" s="3">
        <v>1</v>
      </c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92</v>
      </c>
      <c r="D1053" s="4">
        <v>35</v>
      </c>
      <c r="E1053" s="4">
        <v>6</v>
      </c>
      <c r="F1053" s="4">
        <v>51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1685</v>
      </c>
      <c r="D1055" s="5">
        <v>618</v>
      </c>
      <c r="E1055" s="5">
        <v>55</v>
      </c>
      <c r="F1055" s="5">
        <v>1012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75</v>
      </c>
      <c r="D1061" s="5">
        <v>53</v>
      </c>
      <c r="E1061" s="5">
        <v>3</v>
      </c>
      <c r="F1061" s="5">
        <v>19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113</v>
      </c>
      <c r="D1072" s="6">
        <v>31</v>
      </c>
      <c r="E1072" s="6">
        <v>22</v>
      </c>
      <c r="F1072" s="6">
        <v>60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44</v>
      </c>
      <c r="D1085" s="5">
        <v>34</v>
      </c>
      <c r="E1085" s="5">
        <v>5</v>
      </c>
      <c r="F1085" s="5">
        <v>5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/>
      <c r="D1092" s="6"/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43</v>
      </c>
      <c r="D1094" s="3">
        <v>38</v>
      </c>
      <c r="E1094" s="3">
        <v>3</v>
      </c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>
        <v>3</v>
      </c>
      <c r="D1111" s="4">
        <v>3</v>
      </c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>
        <v>13</v>
      </c>
      <c r="D1121" s="4">
        <v>11</v>
      </c>
      <c r="E1121" s="4"/>
      <c r="F1121" s="4">
        <v>2</v>
      </c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6</v>
      </c>
      <c r="D1122" s="3">
        <v>6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16</v>
      </c>
      <c r="D1124" s="3">
        <v>13</v>
      </c>
      <c r="E1124" s="3">
        <v>1</v>
      </c>
      <c r="F1124" s="3">
        <v>2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242</v>
      </c>
      <c r="D1133" s="5">
        <v>102</v>
      </c>
      <c r="E1133" s="5">
        <v>16</v>
      </c>
      <c r="F1133" s="5">
        <v>124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9</v>
      </c>
      <c r="D1139" s="5">
        <v>9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90</v>
      </c>
      <c r="D1150" s="6">
        <v>55</v>
      </c>
      <c r="E1150" s="6">
        <v>10</v>
      </c>
      <c r="F1150" s="6">
        <v>25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1</v>
      </c>
      <c r="D1158" s="6">
        <v>1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41</v>
      </c>
      <c r="D1161" s="5">
        <v>37</v>
      </c>
      <c r="E1161" s="5">
        <v>1</v>
      </c>
      <c r="F1161" s="5">
        <v>3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8</v>
      </c>
      <c r="D1162" s="6"/>
      <c r="E1162" s="6"/>
      <c r="F1162" s="6">
        <v>8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1380</v>
      </c>
      <c r="D1172" s="3">
        <v>1064</v>
      </c>
      <c r="E1172" s="3">
        <v>19</v>
      </c>
      <c r="F1172" s="3">
        <v>297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78</v>
      </c>
      <c r="D1175" s="4">
        <v>60</v>
      </c>
      <c r="E1175" s="4"/>
      <c r="F1175" s="4">
        <v>18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58</v>
      </c>
      <c r="D1178" s="3">
        <v>42</v>
      </c>
      <c r="E1178" s="3">
        <v>11</v>
      </c>
      <c r="F1178" s="3">
        <v>5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171</v>
      </c>
      <c r="D1189" s="4">
        <v>69</v>
      </c>
      <c r="E1189" s="4">
        <v>24</v>
      </c>
      <c r="F1189" s="4">
        <v>78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5</v>
      </c>
      <c r="D1197" s="4">
        <v>1</v>
      </c>
      <c r="E1197" s="4">
        <v>2</v>
      </c>
      <c r="F1197" s="4">
        <v>2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24</v>
      </c>
      <c r="D1200" s="3">
        <v>21</v>
      </c>
      <c r="E1200" s="3"/>
      <c r="F1200" s="3">
        <v>3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14</v>
      </c>
      <c r="D1201" s="4">
        <v>14</v>
      </c>
      <c r="E1201" s="4"/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9</v>
      </c>
      <c r="D1202" s="3">
        <v>1</v>
      </c>
      <c r="E1202" s="3">
        <v>6</v>
      </c>
      <c r="F1202" s="3">
        <v>2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627</v>
      </c>
      <c r="D1211" s="5">
        <v>510</v>
      </c>
      <c r="E1211" s="5">
        <v>30</v>
      </c>
      <c r="F1211" s="5">
        <v>87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90</v>
      </c>
      <c r="D1217" s="5">
        <v>55</v>
      </c>
      <c r="E1217" s="5">
        <v>3</v>
      </c>
      <c r="F1217" s="5">
        <v>32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343</v>
      </c>
      <c r="D1228" s="6">
        <v>30</v>
      </c>
      <c r="E1228" s="6">
        <v>24</v>
      </c>
      <c r="F1228" s="6">
        <v>289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49</v>
      </c>
      <c r="D1235" s="5">
        <v>9</v>
      </c>
      <c r="E1235" s="5">
        <v>9</v>
      </c>
      <c r="F1235" s="5">
        <v>31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15</v>
      </c>
      <c r="D1236" s="6">
        <v>1</v>
      </c>
      <c r="E1236" s="6">
        <v>5</v>
      </c>
      <c r="F1236" s="6">
        <v>9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10</v>
      </c>
      <c r="D1239" s="5">
        <v>9</v>
      </c>
      <c r="E1239" s="5"/>
      <c r="F1239" s="5">
        <v>1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64</v>
      </c>
      <c r="D1241" s="5">
        <v>43</v>
      </c>
      <c r="E1241" s="5">
        <v>11</v>
      </c>
      <c r="F1241" s="5">
        <v>10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92</v>
      </c>
      <c r="D1248" s="6">
        <v>63</v>
      </c>
      <c r="E1248" s="6">
        <v>11</v>
      </c>
      <c r="F1248" s="6">
        <v>18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14</v>
      </c>
      <c r="D1249" s="5"/>
      <c r="E1249" s="5"/>
      <c r="F1249" s="5">
        <v>14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528</v>
      </c>
      <c r="D1250" s="3">
        <v>380</v>
      </c>
      <c r="E1250" s="3">
        <v>11</v>
      </c>
      <c r="F1250" s="3">
        <v>137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13</v>
      </c>
      <c r="D1253" s="4">
        <v>13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2</v>
      </c>
      <c r="D1256" s="3">
        <v>2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>
        <v>1</v>
      </c>
      <c r="D1263" s="4">
        <v>1</v>
      </c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54</v>
      </c>
      <c r="D1267" s="4">
        <v>8</v>
      </c>
      <c r="E1267" s="4">
        <v>9</v>
      </c>
      <c r="F1267" s="4">
        <v>37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31</v>
      </c>
      <c r="D1280" s="3">
        <v>31</v>
      </c>
      <c r="E1280" s="3"/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2906</v>
      </c>
      <c r="D1289" s="5">
        <v>1611</v>
      </c>
      <c r="E1289" s="5">
        <v>105</v>
      </c>
      <c r="F1289" s="5">
        <v>1190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35</v>
      </c>
      <c r="D1293" s="5">
        <v>29</v>
      </c>
      <c r="E1293" s="5">
        <v>2</v>
      </c>
      <c r="F1293" s="5">
        <v>4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7</v>
      </c>
      <c r="D1294" s="6">
        <v>7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1426</v>
      </c>
      <c r="D1295" s="5">
        <v>709</v>
      </c>
      <c r="E1295" s="5">
        <v>36</v>
      </c>
      <c r="F1295" s="5">
        <v>681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578</v>
      </c>
      <c r="D1306" s="6">
        <v>112</v>
      </c>
      <c r="E1306" s="6">
        <v>103</v>
      </c>
      <c r="F1306" s="6">
        <v>363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411</v>
      </c>
      <c r="D1314" s="6">
        <v>53</v>
      </c>
      <c r="E1314" s="6">
        <v>55</v>
      </c>
      <c r="F1314" s="6">
        <v>303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4</v>
      </c>
      <c r="D1316" s="6"/>
      <c r="E1316" s="6">
        <v>4</v>
      </c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61</v>
      </c>
      <c r="D1317" s="5">
        <v>53</v>
      </c>
      <c r="E1317" s="5">
        <v>4</v>
      </c>
      <c r="F1317" s="5">
        <v>4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533</v>
      </c>
      <c r="D1318" s="6">
        <v>321</v>
      </c>
      <c r="E1318" s="6">
        <v>16</v>
      </c>
      <c r="F1318" s="6">
        <v>196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45</v>
      </c>
      <c r="D1326" s="6">
        <v>3</v>
      </c>
      <c r="E1326" s="6">
        <v>7</v>
      </c>
      <c r="F1326" s="6">
        <v>35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1059</v>
      </c>
      <c r="D1327" s="5">
        <v>286</v>
      </c>
      <c r="E1327" s="5">
        <v>45</v>
      </c>
      <c r="F1327" s="5">
        <v>728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527</v>
      </c>
      <c r="D1328" s="3">
        <v>302</v>
      </c>
      <c r="E1328" s="3">
        <v>16</v>
      </c>
      <c r="F1328" s="3">
        <v>208</v>
      </c>
      <c r="G1328" s="3">
        <v>1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299</v>
      </c>
      <c r="D1334" s="3">
        <v>218</v>
      </c>
      <c r="E1334" s="3">
        <v>8</v>
      </c>
      <c r="F1334" s="3">
        <v>67</v>
      </c>
      <c r="G1334" s="3">
        <v>6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71</v>
      </c>
      <c r="D1345" s="4">
        <v>27</v>
      </c>
      <c r="E1345" s="4">
        <v>6</v>
      </c>
      <c r="F1345" s="4">
        <v>38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8</v>
      </c>
      <c r="D1353" s="4">
        <v>8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2</v>
      </c>
      <c r="D1355" s="4">
        <v>2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5</v>
      </c>
      <c r="D1356" s="3">
        <v>2</v>
      </c>
      <c r="E1356" s="3"/>
      <c r="F1356" s="3">
        <v>2</v>
      </c>
      <c r="G1356" s="3">
        <v>1</v>
      </c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/>
      <c r="D1358" s="3"/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1230</v>
      </c>
      <c r="D1367" s="5">
        <v>751</v>
      </c>
      <c r="E1367" s="5">
        <v>58</v>
      </c>
      <c r="F1367" s="5">
        <v>421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14</v>
      </c>
      <c r="D1370" s="6">
        <v>12</v>
      </c>
      <c r="E1370" s="6"/>
      <c r="F1370" s="6">
        <v>2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42</v>
      </c>
      <c r="D1371" s="5">
        <v>26</v>
      </c>
      <c r="E1371" s="5"/>
      <c r="F1371" s="5">
        <v>16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1036</v>
      </c>
      <c r="D1373" s="5">
        <v>569</v>
      </c>
      <c r="E1373" s="5">
        <v>64</v>
      </c>
      <c r="F1373" s="5">
        <v>403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478</v>
      </c>
      <c r="D1384" s="6">
        <v>51</v>
      </c>
      <c r="E1384" s="6">
        <v>55</v>
      </c>
      <c r="F1384" s="6">
        <v>372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358</v>
      </c>
      <c r="D1392" s="6">
        <v>57</v>
      </c>
      <c r="E1392" s="6">
        <v>33</v>
      </c>
      <c r="F1392" s="6">
        <v>268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17</v>
      </c>
      <c r="D1395" s="5">
        <v>12</v>
      </c>
      <c r="E1395" s="5">
        <v>1</v>
      </c>
      <c r="F1395" s="5">
        <v>4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78</v>
      </c>
      <c r="D1396" s="6">
        <v>44</v>
      </c>
      <c r="E1396" s="6">
        <v>5</v>
      </c>
      <c r="F1396" s="6">
        <v>29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>
        <v>1</v>
      </c>
      <c r="D1401" s="5">
        <v>1</v>
      </c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14</v>
      </c>
      <c r="D1403" s="5">
        <v>5</v>
      </c>
      <c r="E1403" s="5">
        <v>3</v>
      </c>
      <c r="F1403" s="5">
        <v>6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130</v>
      </c>
      <c r="D1405" s="5">
        <v>17</v>
      </c>
      <c r="E1405" s="5">
        <v>6</v>
      </c>
      <c r="F1405" s="5">
        <v>107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93</v>
      </c>
      <c r="D1406" s="3">
        <v>45</v>
      </c>
      <c r="E1406" s="3">
        <v>6</v>
      </c>
      <c r="F1406" s="3">
        <v>42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/>
      <c r="D1423" s="4"/>
      <c r="E1423" s="4"/>
      <c r="F1423" s="4"/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/>
      <c r="D1431" s="4"/>
      <c r="E1431" s="4"/>
      <c r="F1431" s="4"/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5</v>
      </c>
      <c r="D1436" s="3">
        <v>5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/>
      <c r="D1440" s="3"/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58</v>
      </c>
      <c r="D1445" s="5">
        <v>21</v>
      </c>
      <c r="E1445" s="5">
        <v>11</v>
      </c>
      <c r="F1445" s="5">
        <v>26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13</v>
      </c>
      <c r="D1451" s="5">
        <v>7</v>
      </c>
      <c r="E1451" s="5"/>
      <c r="F1451" s="5">
        <v>6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39</v>
      </c>
      <c r="D1462" s="6">
        <v>3</v>
      </c>
      <c r="E1462" s="6">
        <v>14</v>
      </c>
      <c r="F1462" s="6">
        <v>22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/>
      <c r="D1472" s="6"/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1</v>
      </c>
      <c r="D1484" s="3">
        <v>1</v>
      </c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3</v>
      </c>
      <c r="D1511" s="4"/>
      <c r="E1511" s="4"/>
      <c r="F1511" s="4">
        <v>3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1</v>
      </c>
      <c r="D1513" s="4"/>
      <c r="E1513" s="4"/>
      <c r="F1513" s="4">
        <v>1</v>
      </c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591</v>
      </c>
      <c r="D1519" s="4">
        <v>2</v>
      </c>
      <c r="E1519" s="4">
        <v>16</v>
      </c>
      <c r="F1519" s="4">
        <v>573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47</v>
      </c>
      <c r="D1521" s="4">
        <v>1</v>
      </c>
      <c r="E1521" s="4">
        <v>11</v>
      </c>
      <c r="F1521" s="4">
        <v>34</v>
      </c>
      <c r="G1521" s="4">
        <v>1</v>
      </c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4</v>
      </c>
      <c r="D1523" s="5"/>
      <c r="E1523" s="5"/>
      <c r="F1523" s="5">
        <v>4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45</v>
      </c>
      <c r="D1550" s="6">
        <v>1</v>
      </c>
      <c r="E1550" s="6">
        <v>12</v>
      </c>
      <c r="F1550" s="6">
        <v>32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1700</v>
      </c>
      <c r="D1558" s="6">
        <v>9</v>
      </c>
      <c r="E1558" s="6">
        <v>7</v>
      </c>
      <c r="F1558" s="6">
        <v>1684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90</v>
      </c>
      <c r="D1560" s="6"/>
      <c r="E1560" s="6"/>
      <c r="F1560" s="6">
        <v>90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>
        <v>1</v>
      </c>
      <c r="D1590" s="3">
        <v>1</v>
      </c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30</v>
      </c>
      <c r="D1597" s="4">
        <v>27</v>
      </c>
      <c r="E1597" s="4">
        <v>3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5</v>
      </c>
      <c r="D1599" s="4">
        <v>4</v>
      </c>
      <c r="E1599" s="4">
        <v>1</v>
      </c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>
        <v>3</v>
      </c>
      <c r="D1601" s="5"/>
      <c r="E1601" s="5">
        <v>3</v>
      </c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123</v>
      </c>
      <c r="D1636" s="6">
        <v>4</v>
      </c>
      <c r="E1636" s="6">
        <v>112</v>
      </c>
      <c r="F1636" s="6">
        <v>7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>
        <v>2</v>
      </c>
      <c r="D1638" s="6">
        <v>1</v>
      </c>
      <c r="E1638" s="6"/>
      <c r="F1638" s="6">
        <v>1</v>
      </c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286</v>
      </c>
      <c r="D1679" s="5">
        <v>216</v>
      </c>
      <c r="E1679" s="5">
        <v>24</v>
      </c>
      <c r="F1679" s="5">
        <v>46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/>
      <c r="D1685" s="5"/>
      <c r="E1685" s="5"/>
      <c r="F1685" s="5"/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36</v>
      </c>
      <c r="D1696" s="6">
        <v>30</v>
      </c>
      <c r="E1696" s="6"/>
      <c r="F1696" s="6">
        <v>6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2</v>
      </c>
      <c r="D1704" s="6">
        <v>2</v>
      </c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5</v>
      </c>
      <c r="D1707" s="5">
        <v>3</v>
      </c>
      <c r="E1707" s="5">
        <v>2</v>
      </c>
      <c r="F1707" s="5"/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6</v>
      </c>
      <c r="D1709" s="5">
        <v>1</v>
      </c>
      <c r="E1709" s="5"/>
      <c r="F1709" s="5">
        <v>5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1380</v>
      </c>
      <c r="D1718" s="3">
        <v>748</v>
      </c>
      <c r="E1718" s="3">
        <v>54</v>
      </c>
      <c r="F1718" s="3">
        <v>578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13</v>
      </c>
      <c r="D1734" s="3"/>
      <c r="E1734" s="3"/>
      <c r="F1734" s="3">
        <v>13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283</v>
      </c>
      <c r="D1735" s="4">
        <v>57</v>
      </c>
      <c r="E1735" s="4">
        <v>25</v>
      </c>
      <c r="F1735" s="4">
        <v>201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2</v>
      </c>
      <c r="D1743" s="4"/>
      <c r="E1743" s="4"/>
      <c r="F1743" s="4">
        <v>2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7</v>
      </c>
      <c r="D1745" s="4">
        <v>4</v>
      </c>
      <c r="E1745" s="4">
        <v>2</v>
      </c>
      <c r="F1745" s="4">
        <v>1</v>
      </c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52</v>
      </c>
      <c r="D1746" s="3">
        <v>39</v>
      </c>
      <c r="E1746" s="3">
        <v>4</v>
      </c>
      <c r="F1746" s="3">
        <v>9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3840</v>
      </c>
      <c r="D1757" s="5">
        <v>1011</v>
      </c>
      <c r="E1757" s="5">
        <v>142</v>
      </c>
      <c r="F1757" s="5">
        <v>2685</v>
      </c>
      <c r="G1757" s="5">
        <v>2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141</v>
      </c>
      <c r="D1763" s="5">
        <v>42</v>
      </c>
      <c r="E1763" s="5">
        <v>6</v>
      </c>
      <c r="F1763" s="5">
        <v>93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163</v>
      </c>
      <c r="D1774" s="6">
        <v>64</v>
      </c>
      <c r="E1774" s="6">
        <v>8</v>
      </c>
      <c r="F1774" s="6">
        <v>91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14</v>
      </c>
      <c r="D1782" s="6">
        <v>7</v>
      </c>
      <c r="E1782" s="6"/>
      <c r="F1782" s="6">
        <v>7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>
        <v>6</v>
      </c>
      <c r="D1784" s="6">
        <v>6</v>
      </c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3</v>
      </c>
      <c r="D1785" s="5">
        <v>3</v>
      </c>
      <c r="E1785" s="5"/>
      <c r="F1785" s="5"/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4</v>
      </c>
      <c r="D1786" s="6"/>
      <c r="E1786" s="6"/>
      <c r="F1786" s="6">
        <v>4</v>
      </c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65</v>
      </c>
      <c r="D1794" s="6">
        <v>5</v>
      </c>
      <c r="E1794" s="6">
        <v>4</v>
      </c>
      <c r="F1794" s="6">
        <v>56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1520</v>
      </c>
      <c r="D1796" s="3">
        <v>718</v>
      </c>
      <c r="E1796" s="3">
        <v>31</v>
      </c>
      <c r="F1796" s="3">
        <v>771</v>
      </c>
      <c r="G1796" s="3"/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104</v>
      </c>
      <c r="D1813" s="4">
        <v>30</v>
      </c>
      <c r="E1813" s="4">
        <v>15</v>
      </c>
      <c r="F1813" s="4">
        <v>59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42</v>
      </c>
      <c r="D1825" s="4">
        <v>21</v>
      </c>
      <c r="E1825" s="4"/>
      <c r="F1825" s="4">
        <v>21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57</v>
      </c>
      <c r="D1826" s="3">
        <v>21</v>
      </c>
      <c r="E1826" s="3"/>
      <c r="F1826" s="3">
        <v>36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1129</v>
      </c>
      <c r="D1835" s="5">
        <v>461</v>
      </c>
      <c r="E1835" s="5">
        <v>50</v>
      </c>
      <c r="F1835" s="5">
        <v>618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296</v>
      </c>
      <c r="D1851" s="5">
        <v>16</v>
      </c>
      <c r="E1851" s="5">
        <v>45</v>
      </c>
      <c r="F1851" s="5">
        <v>235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47</v>
      </c>
      <c r="D1853" s="5">
        <v>2</v>
      </c>
      <c r="E1853" s="5">
        <v>15</v>
      </c>
      <c r="F1853" s="5">
        <v>30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64</v>
      </c>
      <c r="D1854" s="6">
        <v>41</v>
      </c>
      <c r="E1854" s="6">
        <v>13</v>
      </c>
      <c r="F1854" s="6">
        <v>10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>
        <v>27</v>
      </c>
      <c r="D1863" s="5">
        <v>1</v>
      </c>
      <c r="E1863" s="5">
        <v>9</v>
      </c>
      <c r="F1863" s="5">
        <v>17</v>
      </c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14</v>
      </c>
      <c r="D1873" s="5">
        <v>14</v>
      </c>
      <c r="E1873" s="5"/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2781</v>
      </c>
      <c r="D1874" s="3">
        <v>1620</v>
      </c>
      <c r="E1874" s="3">
        <v>259</v>
      </c>
      <c r="F1874" s="3">
        <v>899</v>
      </c>
      <c r="G1874" s="3">
        <v>3</v>
      </c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86</v>
      </c>
      <c r="D1880" s="3">
        <v>37</v>
      </c>
      <c r="E1880" s="3">
        <v>2</v>
      </c>
      <c r="F1880" s="3">
        <v>47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1</v>
      </c>
      <c r="D1890" s="3">
        <v>1</v>
      </c>
      <c r="E1890" s="3"/>
      <c r="F1890" s="3"/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816</v>
      </c>
      <c r="D1891" s="4">
        <v>153</v>
      </c>
      <c r="E1891" s="4">
        <v>54</v>
      </c>
      <c r="F1891" s="4">
        <v>608</v>
      </c>
      <c r="G1891" s="4">
        <v>1</v>
      </c>
    </row>
    <row r="1892" spans="1:7" ht="30" customHeight="1" x14ac:dyDescent="0.25">
      <c r="A1892" s="19" t="s">
        <v>94</v>
      </c>
      <c r="B1892" s="11" t="s">
        <v>26</v>
      </c>
      <c r="C1892" s="3">
        <v>1</v>
      </c>
      <c r="D1892" s="3"/>
      <c r="E1892" s="3"/>
      <c r="F1892" s="3">
        <v>1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>
        <v>2</v>
      </c>
      <c r="D1893" s="4">
        <v>1</v>
      </c>
      <c r="E1893" s="4"/>
      <c r="F1893" s="4">
        <v>1</v>
      </c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5</v>
      </c>
      <c r="D1901" s="4">
        <v>5</v>
      </c>
      <c r="E1901" s="4"/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14</v>
      </c>
      <c r="D1902" s="3">
        <v>12</v>
      </c>
      <c r="E1902" s="3">
        <v>1</v>
      </c>
      <c r="F1902" s="3">
        <v>1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37</v>
      </c>
      <c r="D1904" s="3">
        <v>34</v>
      </c>
      <c r="E1904" s="3"/>
      <c r="F1904" s="3">
        <v>3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246</v>
      </c>
      <c r="D1911" s="4">
        <v>57</v>
      </c>
      <c r="E1911" s="4">
        <v>11</v>
      </c>
      <c r="F1911" s="4">
        <v>178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564</v>
      </c>
      <c r="D1913" s="5">
        <v>284</v>
      </c>
      <c r="E1913" s="5">
        <v>4</v>
      </c>
      <c r="F1913" s="5">
        <v>276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7</v>
      </c>
      <c r="D1919" s="5">
        <v>7</v>
      </c>
      <c r="E1919" s="5"/>
      <c r="F1919" s="5"/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/>
      <c r="D1927" s="5"/>
      <c r="E1927" s="5"/>
      <c r="F1927" s="5"/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24</v>
      </c>
      <c r="D1930" s="6">
        <v>6</v>
      </c>
      <c r="E1930" s="6">
        <v>6</v>
      </c>
      <c r="F1930" s="6">
        <v>12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>
        <v>5</v>
      </c>
      <c r="D1938" s="6">
        <v>1</v>
      </c>
      <c r="E1938" s="6"/>
      <c r="F1938" s="6">
        <v>4</v>
      </c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/>
      <c r="D1941" s="5"/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/>
      <c r="D1943" s="5"/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35</v>
      </c>
      <c r="D1950" s="6">
        <v>31</v>
      </c>
      <c r="E1950" s="6">
        <v>4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633</v>
      </c>
      <c r="D1952" s="3">
        <v>373</v>
      </c>
      <c r="E1952" s="3">
        <v>91</v>
      </c>
      <c r="F1952" s="3">
        <v>169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140</v>
      </c>
      <c r="D1958" s="3">
        <v>60</v>
      </c>
      <c r="E1958" s="3">
        <v>30</v>
      </c>
      <c r="F1958" s="3">
        <v>50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>
        <v>10</v>
      </c>
      <c r="D1967" s="4"/>
      <c r="E1967" s="4">
        <v>8</v>
      </c>
      <c r="F1967" s="4">
        <v>2</v>
      </c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168</v>
      </c>
      <c r="D1969" s="4">
        <v>14</v>
      </c>
      <c r="E1969" s="4">
        <v>65</v>
      </c>
      <c r="F1969" s="4">
        <v>89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7</v>
      </c>
      <c r="D1977" s="4">
        <v>1</v>
      </c>
      <c r="E1977" s="4">
        <v>4</v>
      </c>
      <c r="F1977" s="4">
        <v>2</v>
      </c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6</v>
      </c>
      <c r="D1980" s="3">
        <v>2</v>
      </c>
      <c r="E1980" s="3"/>
      <c r="F1980" s="3">
        <v>4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/>
      <c r="D1981" s="4"/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59</v>
      </c>
      <c r="D1982" s="3">
        <v>22</v>
      </c>
      <c r="E1982" s="3">
        <v>12</v>
      </c>
      <c r="F1982" s="3">
        <v>25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170</v>
      </c>
      <c r="D1989" s="4">
        <v>12</v>
      </c>
      <c r="E1989" s="4">
        <v>71</v>
      </c>
      <c r="F1989" s="4">
        <v>87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204</v>
      </c>
      <c r="D1991" s="5">
        <v>160</v>
      </c>
      <c r="E1991" s="5"/>
      <c r="F1991" s="5">
        <v>44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32</v>
      </c>
      <c r="D2008" s="6">
        <v>11</v>
      </c>
      <c r="E2008" s="6">
        <v>9</v>
      </c>
      <c r="F2008" s="6">
        <v>12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14</v>
      </c>
      <c r="D2019" s="5">
        <v>8</v>
      </c>
      <c r="E2019" s="5">
        <v>3</v>
      </c>
      <c r="F2019" s="5">
        <v>3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1</v>
      </c>
      <c r="D2028" s="6"/>
      <c r="E2028" s="6">
        <v>1</v>
      </c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121</v>
      </c>
      <c r="D2030" s="3">
        <v>77</v>
      </c>
      <c r="E2030" s="3">
        <v>1</v>
      </c>
      <c r="F2030" s="3">
        <v>43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4</v>
      </c>
      <c r="D2036" s="3">
        <v>4</v>
      </c>
      <c r="E2036" s="3"/>
      <c r="F2036" s="3"/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1</v>
      </c>
      <c r="D2047" s="4"/>
      <c r="E2047" s="4"/>
      <c r="F2047" s="4">
        <v>1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/>
      <c r="D2055" s="4"/>
      <c r="E2055" s="4"/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153</v>
      </c>
      <c r="D2057" s="4">
        <v>14</v>
      </c>
      <c r="E2057" s="4">
        <v>6</v>
      </c>
      <c r="F2057" s="4">
        <v>133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79</v>
      </c>
      <c r="D2058" s="3">
        <v>46</v>
      </c>
      <c r="E2058" s="3">
        <v>2</v>
      </c>
      <c r="F2058" s="3">
        <v>31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>
        <v>1</v>
      </c>
      <c r="D2064" s="3">
        <v>1</v>
      </c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341</v>
      </c>
      <c r="D2069" s="5">
        <v>152</v>
      </c>
      <c r="E2069" s="5"/>
      <c r="F2069" s="5">
        <v>189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14</v>
      </c>
      <c r="D2075" s="5">
        <v>3</v>
      </c>
      <c r="E2075" s="5"/>
      <c r="F2075" s="5">
        <v>11</v>
      </c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2</v>
      </c>
      <c r="D2086" s="6">
        <v>2</v>
      </c>
      <c r="E2086" s="6"/>
      <c r="F2086" s="6"/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15</v>
      </c>
      <c r="D2094" s="6"/>
      <c r="E2094" s="6"/>
      <c r="F2094" s="6">
        <v>15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/>
      <c r="D2097" s="5"/>
      <c r="E2097" s="5"/>
      <c r="F2097" s="5"/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10</v>
      </c>
      <c r="D2099" s="5">
        <v>10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108</v>
      </c>
      <c r="D2106" s="6">
        <v>14</v>
      </c>
      <c r="E2106" s="6">
        <v>4</v>
      </c>
      <c r="F2106" s="6">
        <v>90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1112</v>
      </c>
      <c r="D2108" s="7">
        <f t="shared" ref="D2108:G2108" si="0">SUM(D392,D431,D470,D509)</f>
        <v>671</v>
      </c>
      <c r="E2108" s="7">
        <f t="shared" si="0"/>
        <v>48</v>
      </c>
      <c r="F2108" s="7">
        <f t="shared" si="0"/>
        <v>393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1</v>
      </c>
      <c r="D2114" s="7">
        <f t="shared" si="1"/>
        <v>1</v>
      </c>
      <c r="E2114" s="7">
        <f t="shared" si="1"/>
        <v>0</v>
      </c>
      <c r="F2114" s="7">
        <f t="shared" si="1"/>
        <v>0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258</v>
      </c>
      <c r="D2125" s="8">
        <f t="shared" si="2"/>
        <v>25</v>
      </c>
      <c r="E2125" s="8">
        <f t="shared" si="2"/>
        <v>8</v>
      </c>
      <c r="F2125" s="8">
        <f t="shared" si="2"/>
        <v>225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24</v>
      </c>
      <c r="D2136" s="7">
        <f t="shared" si="2"/>
        <v>24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27</v>
      </c>
      <c r="D2137" s="8">
        <f t="shared" si="2"/>
        <v>22</v>
      </c>
      <c r="E2137" s="8">
        <f t="shared" si="2"/>
        <v>4</v>
      </c>
      <c r="F2137" s="8">
        <f t="shared" si="2"/>
        <v>1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125</v>
      </c>
      <c r="D2138" s="7">
        <f t="shared" si="2"/>
        <v>76</v>
      </c>
      <c r="E2138" s="7">
        <f t="shared" si="2"/>
        <v>9</v>
      </c>
      <c r="F2138" s="7">
        <f t="shared" si="2"/>
        <v>40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37</v>
      </c>
      <c r="D2145" s="8">
        <f t="shared" si="3"/>
        <v>8</v>
      </c>
      <c r="E2145" s="8">
        <f t="shared" si="3"/>
        <v>8</v>
      </c>
      <c r="F2145" s="8">
        <f t="shared" si="3"/>
        <v>21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8</v>
      </c>
      <c r="D2147" s="9">
        <f t="shared" ref="D2147:G2147" si="4">SUM(D1484,D1523,D1562,D1601,D1640)</f>
        <v>1</v>
      </c>
      <c r="E2147" s="9">
        <f t="shared" si="4"/>
        <v>3</v>
      </c>
      <c r="F2147" s="9">
        <f t="shared" si="4"/>
        <v>4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48</v>
      </c>
      <c r="D2174" s="10">
        <f t="shared" si="6"/>
        <v>1</v>
      </c>
      <c r="E2174" s="10">
        <f t="shared" si="6"/>
        <v>12</v>
      </c>
      <c r="F2174" s="10">
        <f t="shared" si="6"/>
        <v>35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1</v>
      </c>
      <c r="D2175" s="9">
        <f t="shared" si="6"/>
        <v>1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1</v>
      </c>
      <c r="D2176" s="10">
        <f t="shared" si="6"/>
        <v>0</v>
      </c>
      <c r="E2176" s="10">
        <f t="shared" si="6"/>
        <v>0</v>
      </c>
      <c r="F2176" s="10">
        <f t="shared" si="6"/>
        <v>1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2444</v>
      </c>
      <c r="D2182" s="10">
        <f t="shared" si="7"/>
        <v>42</v>
      </c>
      <c r="E2182" s="10">
        <f t="shared" si="7"/>
        <v>138</v>
      </c>
      <c r="F2182" s="10">
        <f t="shared" si="7"/>
        <v>2264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144</v>
      </c>
      <c r="D2184" s="10">
        <f t="shared" si="7"/>
        <v>6</v>
      </c>
      <c r="E2184" s="10">
        <f t="shared" si="7"/>
        <v>12</v>
      </c>
      <c r="F2184" s="10">
        <f t="shared" si="7"/>
        <v>125</v>
      </c>
      <c r="G2184" s="10">
        <f t="shared" si="7"/>
        <v>1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FD73C64D-6490-46A5-AECD-8A431DE6C0F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4537</v>
      </c>
      <c r="D2" s="3">
        <v>1976</v>
      </c>
      <c r="E2" s="3">
        <v>208</v>
      </c>
      <c r="F2" s="3">
        <v>2352</v>
      </c>
      <c r="G2" s="3">
        <v>1</v>
      </c>
    </row>
    <row r="3" spans="1:7" ht="30" customHeight="1" x14ac:dyDescent="0.25">
      <c r="A3" s="20" t="s">
        <v>7</v>
      </c>
      <c r="B3" s="12" t="s">
        <v>9</v>
      </c>
      <c r="C3" s="4">
        <v>34</v>
      </c>
      <c r="D3" s="4">
        <v>30</v>
      </c>
      <c r="E3" s="4">
        <v>4</v>
      </c>
      <c r="F3" s="4"/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24</v>
      </c>
      <c r="D5" s="4">
        <v>24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419</v>
      </c>
      <c r="D8" s="3">
        <v>282</v>
      </c>
      <c r="E8" s="3">
        <v>8</v>
      </c>
      <c r="F8" s="3">
        <v>129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>
        <v>1</v>
      </c>
      <c r="D15" s="4">
        <v>1</v>
      </c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>
        <v>6</v>
      </c>
      <c r="D16" s="3">
        <v>1</v>
      </c>
      <c r="E16" s="3"/>
      <c r="F16" s="3">
        <v>5</v>
      </c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>
        <v>689</v>
      </c>
      <c r="D19" s="4">
        <v>112</v>
      </c>
      <c r="E19" s="4">
        <v>86</v>
      </c>
      <c r="F19" s="4">
        <v>491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12</v>
      </c>
      <c r="D27" s="4">
        <v>2</v>
      </c>
      <c r="E27" s="4">
        <v>5</v>
      </c>
      <c r="F27" s="4">
        <v>5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46</v>
      </c>
      <c r="D30" s="3">
        <v>36</v>
      </c>
      <c r="E30" s="3">
        <v>5</v>
      </c>
      <c r="F30" s="3">
        <v>5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23</v>
      </c>
      <c r="D31" s="4">
        <v>14</v>
      </c>
      <c r="E31" s="4"/>
      <c r="F31" s="4">
        <v>9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118</v>
      </c>
      <c r="D32" s="3">
        <v>46</v>
      </c>
      <c r="E32" s="3">
        <v>2</v>
      </c>
      <c r="F32" s="3">
        <v>70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25</v>
      </c>
      <c r="D39" s="4">
        <v>1</v>
      </c>
      <c r="E39" s="4">
        <v>1</v>
      </c>
      <c r="F39" s="4">
        <v>23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1993</v>
      </c>
      <c r="D41" s="5">
        <v>829</v>
      </c>
      <c r="E41" s="5">
        <v>70</v>
      </c>
      <c r="F41" s="5">
        <v>1091</v>
      </c>
      <c r="G41" s="5">
        <v>3</v>
      </c>
    </row>
    <row r="42" spans="1:7" ht="30" customHeight="1" x14ac:dyDescent="0.25">
      <c r="A42" s="22" t="s">
        <v>47</v>
      </c>
      <c r="B42" s="14" t="s">
        <v>9</v>
      </c>
      <c r="C42" s="6"/>
      <c r="D42" s="6"/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14</v>
      </c>
      <c r="D44" s="6">
        <v>10</v>
      </c>
      <c r="E44" s="6"/>
      <c r="F44" s="6">
        <v>4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57</v>
      </c>
      <c r="D46" s="6">
        <v>20</v>
      </c>
      <c r="E46" s="6"/>
      <c r="F46" s="6">
        <v>37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923</v>
      </c>
      <c r="D47" s="5">
        <v>435</v>
      </c>
      <c r="E47" s="5">
        <v>60</v>
      </c>
      <c r="F47" s="5">
        <v>427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324</v>
      </c>
      <c r="D58" s="6">
        <v>98</v>
      </c>
      <c r="E58" s="6">
        <v>41</v>
      </c>
      <c r="F58" s="6">
        <v>185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102</v>
      </c>
      <c r="D66" s="6">
        <v>32</v>
      </c>
      <c r="E66" s="6">
        <v>9</v>
      </c>
      <c r="F66" s="6">
        <v>61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25</v>
      </c>
      <c r="D69" s="5">
        <v>6</v>
      </c>
      <c r="E69" s="5">
        <v>1</v>
      </c>
      <c r="F69" s="5">
        <v>18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115</v>
      </c>
      <c r="D71" s="5">
        <v>91</v>
      </c>
      <c r="E71" s="5">
        <v>6</v>
      </c>
      <c r="F71" s="5">
        <v>18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>
        <v>6</v>
      </c>
      <c r="D78" s="6">
        <v>1</v>
      </c>
      <c r="E78" s="6">
        <v>5</v>
      </c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7108</v>
      </c>
      <c r="D80" s="3">
        <v>3076</v>
      </c>
      <c r="E80" s="3">
        <v>521</v>
      </c>
      <c r="F80" s="3">
        <v>3508</v>
      </c>
      <c r="G80" s="3">
        <v>3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28</v>
      </c>
      <c r="D84" s="3">
        <v>27</v>
      </c>
      <c r="E84" s="3"/>
      <c r="F84" s="3">
        <v>1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195</v>
      </c>
      <c r="D86" s="3">
        <v>98</v>
      </c>
      <c r="E86" s="3">
        <v>33</v>
      </c>
      <c r="F86" s="3">
        <v>64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5</v>
      </c>
      <c r="D96" s="3"/>
      <c r="E96" s="3">
        <v>1</v>
      </c>
      <c r="F96" s="3">
        <v>4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1915</v>
      </c>
      <c r="D97" s="4">
        <v>250</v>
      </c>
      <c r="E97" s="4">
        <v>523</v>
      </c>
      <c r="F97" s="4">
        <v>1141</v>
      </c>
      <c r="G97" s="4">
        <v>1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33</v>
      </c>
      <c r="D99" s="4"/>
      <c r="E99" s="4">
        <v>14</v>
      </c>
      <c r="F99" s="4">
        <v>19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5</v>
      </c>
      <c r="D105" s="4"/>
      <c r="E105" s="4"/>
      <c r="F105" s="4">
        <v>5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56</v>
      </c>
      <c r="D108" s="3">
        <v>39</v>
      </c>
      <c r="E108" s="3">
        <v>13</v>
      </c>
      <c r="F108" s="3">
        <v>4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113</v>
      </c>
      <c r="D109" s="4">
        <v>42</v>
      </c>
      <c r="E109" s="4">
        <v>7</v>
      </c>
      <c r="F109" s="4">
        <v>64</v>
      </c>
      <c r="G109" s="4"/>
    </row>
    <row r="110" spans="1:7" ht="30" customHeight="1" x14ac:dyDescent="0.25">
      <c r="A110" s="19" t="s">
        <v>48</v>
      </c>
      <c r="B110" s="11" t="s">
        <v>38</v>
      </c>
      <c r="C110" s="3"/>
      <c r="D110" s="3"/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28</v>
      </c>
      <c r="D117" s="4">
        <v>6</v>
      </c>
      <c r="E117" s="4">
        <v>2</v>
      </c>
      <c r="F117" s="4">
        <v>20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163</v>
      </c>
      <c r="D119" s="5">
        <v>62</v>
      </c>
      <c r="E119" s="5">
        <v>2</v>
      </c>
      <c r="F119" s="5">
        <v>99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23</v>
      </c>
      <c r="D136" s="6">
        <v>3</v>
      </c>
      <c r="E136" s="6">
        <v>2</v>
      </c>
      <c r="F136" s="6">
        <v>18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16</v>
      </c>
      <c r="D156" s="6">
        <v>4</v>
      </c>
      <c r="E156" s="6"/>
      <c r="F156" s="6">
        <v>12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4781</v>
      </c>
      <c r="D158" s="3">
        <v>2158</v>
      </c>
      <c r="E158" s="3">
        <v>182</v>
      </c>
      <c r="F158" s="3">
        <v>2441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46</v>
      </c>
      <c r="D161" s="4">
        <v>46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43</v>
      </c>
      <c r="D164" s="3">
        <v>5</v>
      </c>
      <c r="E164" s="3">
        <v>1</v>
      </c>
      <c r="F164" s="3">
        <v>37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1</v>
      </c>
      <c r="D174" s="3">
        <v>1</v>
      </c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779</v>
      </c>
      <c r="D175" s="4">
        <v>140</v>
      </c>
      <c r="E175" s="4">
        <v>156</v>
      </c>
      <c r="F175" s="4">
        <v>483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/>
      <c r="D183" s="4"/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71</v>
      </c>
      <c r="D186" s="3">
        <v>56</v>
      </c>
      <c r="E186" s="3">
        <v>7</v>
      </c>
      <c r="F186" s="3">
        <v>8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161</v>
      </c>
      <c r="D187" s="4">
        <v>50</v>
      </c>
      <c r="E187" s="4">
        <v>69</v>
      </c>
      <c r="F187" s="4">
        <v>42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478</v>
      </c>
      <c r="D188" s="3">
        <v>155</v>
      </c>
      <c r="E188" s="3">
        <v>44</v>
      </c>
      <c r="F188" s="3">
        <v>279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610</v>
      </c>
      <c r="D197" s="5">
        <v>350</v>
      </c>
      <c r="E197" s="5">
        <v>33</v>
      </c>
      <c r="F197" s="5">
        <v>227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9</v>
      </c>
      <c r="D203" s="5">
        <v>8</v>
      </c>
      <c r="E203" s="5">
        <v>1</v>
      </c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160</v>
      </c>
      <c r="D214" s="6">
        <v>30</v>
      </c>
      <c r="E214" s="6">
        <v>2</v>
      </c>
      <c r="F214" s="6">
        <v>128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504</v>
      </c>
      <c r="D236" s="3">
        <v>341</v>
      </c>
      <c r="E236" s="3">
        <v>31</v>
      </c>
      <c r="F236" s="3">
        <v>132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177</v>
      </c>
      <c r="D242" s="3">
        <v>117</v>
      </c>
      <c r="E242" s="3">
        <v>16</v>
      </c>
      <c r="F242" s="3">
        <v>44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132</v>
      </c>
      <c r="D253" s="4">
        <v>13</v>
      </c>
      <c r="E253" s="4">
        <v>50</v>
      </c>
      <c r="F253" s="4">
        <v>69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15</v>
      </c>
      <c r="D264" s="3">
        <v>13</v>
      </c>
      <c r="E264" s="3">
        <v>1</v>
      </c>
      <c r="F264" s="3">
        <v>1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30</v>
      </c>
      <c r="D270" s="3">
        <v>12</v>
      </c>
      <c r="E270" s="3"/>
      <c r="F270" s="3">
        <v>18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434</v>
      </c>
      <c r="D275" s="5">
        <v>198</v>
      </c>
      <c r="E275" s="5">
        <v>11</v>
      </c>
      <c r="F275" s="5">
        <v>225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12</v>
      </c>
      <c r="D292" s="6">
        <v>4</v>
      </c>
      <c r="E292" s="6">
        <v>2</v>
      </c>
      <c r="F292" s="6">
        <v>6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24</v>
      </c>
      <c r="D303" s="5">
        <v>14</v>
      </c>
      <c r="E303" s="5">
        <v>1</v>
      </c>
      <c r="F303" s="5">
        <v>9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24</v>
      </c>
      <c r="D314" s="3">
        <v>5</v>
      </c>
      <c r="E314" s="3">
        <v>5</v>
      </c>
      <c r="F314" s="3">
        <v>14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41</v>
      </c>
      <c r="D331" s="4">
        <v>6</v>
      </c>
      <c r="E331" s="4">
        <v>3</v>
      </c>
      <c r="F331" s="4">
        <v>32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100</v>
      </c>
      <c r="D392" s="3">
        <v>22</v>
      </c>
      <c r="E392" s="3">
        <v>2</v>
      </c>
      <c r="F392" s="3">
        <v>76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14</v>
      </c>
      <c r="D409" s="4">
        <v>7</v>
      </c>
      <c r="E409" s="4">
        <v>5</v>
      </c>
      <c r="F409" s="4">
        <v>2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32</v>
      </c>
      <c r="D420" s="3">
        <v>32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18</v>
      </c>
      <c r="D421" s="4">
        <v>13</v>
      </c>
      <c r="E421" s="4">
        <v>2</v>
      </c>
      <c r="F421" s="4">
        <v>3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2</v>
      </c>
      <c r="D422" s="3">
        <v>1</v>
      </c>
      <c r="E422" s="3">
        <v>1</v>
      </c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384</v>
      </c>
      <c r="D431" s="5">
        <v>242</v>
      </c>
      <c r="E431" s="5">
        <v>8</v>
      </c>
      <c r="F431" s="5">
        <v>134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5</v>
      </c>
      <c r="D437" s="5">
        <v>2</v>
      </c>
      <c r="E437" s="5">
        <v>1</v>
      </c>
      <c r="F437" s="5">
        <v>2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>
        <v>2</v>
      </c>
      <c r="D441" s="5"/>
      <c r="E441" s="5"/>
      <c r="F441" s="5">
        <v>2</v>
      </c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23</v>
      </c>
      <c r="D448" s="6">
        <v>3</v>
      </c>
      <c r="E448" s="6"/>
      <c r="F448" s="6">
        <v>20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486</v>
      </c>
      <c r="D470" s="3">
        <v>361</v>
      </c>
      <c r="E470" s="3">
        <v>16</v>
      </c>
      <c r="F470" s="3">
        <v>109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>
        <v>2</v>
      </c>
      <c r="D476" s="3">
        <v>2</v>
      </c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142</v>
      </c>
      <c r="D487" s="4">
        <v>5</v>
      </c>
      <c r="E487" s="4">
        <v>12</v>
      </c>
      <c r="F487" s="4">
        <v>125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56</v>
      </c>
      <c r="D500" s="3">
        <v>33</v>
      </c>
      <c r="E500" s="3"/>
      <c r="F500" s="3">
        <v>23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6</v>
      </c>
      <c r="D507" s="4">
        <v>6</v>
      </c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405</v>
      </c>
      <c r="D509" s="5">
        <v>173</v>
      </c>
      <c r="E509" s="5">
        <v>8</v>
      </c>
      <c r="F509" s="5">
        <v>224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111</v>
      </c>
      <c r="D526" s="6">
        <v>15</v>
      </c>
      <c r="E526" s="6">
        <v>7</v>
      </c>
      <c r="F526" s="6">
        <v>89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31</v>
      </c>
      <c r="D539" s="5">
        <v>29</v>
      </c>
      <c r="E539" s="5">
        <v>2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248</v>
      </c>
      <c r="D548" s="3">
        <v>80</v>
      </c>
      <c r="E548" s="3">
        <v>16</v>
      </c>
      <c r="F548" s="3">
        <v>152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49</v>
      </c>
      <c r="D554" s="3">
        <v>46</v>
      </c>
      <c r="E554" s="3"/>
      <c r="F554" s="3">
        <v>3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108</v>
      </c>
      <c r="D565" s="4">
        <v>11</v>
      </c>
      <c r="E565" s="4">
        <v>12</v>
      </c>
      <c r="F565" s="4">
        <v>85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/>
      <c r="D573" s="4"/>
      <c r="E573" s="4"/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1</v>
      </c>
      <c r="D575" s="4">
        <v>1</v>
      </c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40</v>
      </c>
      <c r="D576" s="3">
        <v>28</v>
      </c>
      <c r="E576" s="3">
        <v>6</v>
      </c>
      <c r="F576" s="3">
        <v>6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1527</v>
      </c>
      <c r="D587" s="5">
        <v>596</v>
      </c>
      <c r="E587" s="5">
        <v>182</v>
      </c>
      <c r="F587" s="5">
        <v>749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100</v>
      </c>
      <c r="D591" s="5">
        <v>63</v>
      </c>
      <c r="E591" s="5">
        <v>8</v>
      </c>
      <c r="F591" s="5">
        <v>29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24</v>
      </c>
      <c r="D593" s="5">
        <v>20</v>
      </c>
      <c r="E593" s="5">
        <v>1</v>
      </c>
      <c r="F593" s="5">
        <v>3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324</v>
      </c>
      <c r="D604" s="6">
        <v>67</v>
      </c>
      <c r="E604" s="6">
        <v>145</v>
      </c>
      <c r="F604" s="6">
        <v>112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4</v>
      </c>
      <c r="D612" s="6">
        <v>2</v>
      </c>
      <c r="E612" s="6">
        <v>2</v>
      </c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23</v>
      </c>
      <c r="D614" s="6">
        <v>18</v>
      </c>
      <c r="E614" s="6">
        <v>2</v>
      </c>
      <c r="F614" s="6">
        <v>3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4</v>
      </c>
      <c r="D615" s="5">
        <v>3</v>
      </c>
      <c r="E615" s="5">
        <v>1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3</v>
      </c>
      <c r="D616" s="6"/>
      <c r="E616" s="6">
        <v>3</v>
      </c>
      <c r="F616" s="6"/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835</v>
      </c>
      <c r="D625" s="5">
        <v>231</v>
      </c>
      <c r="E625" s="5">
        <v>177</v>
      </c>
      <c r="F625" s="5">
        <v>427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154</v>
      </c>
      <c r="D626" s="3">
        <v>68</v>
      </c>
      <c r="E626" s="3">
        <v>10</v>
      </c>
      <c r="F626" s="3">
        <v>76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3</v>
      </c>
      <c r="D632" s="3">
        <v>3</v>
      </c>
      <c r="E632" s="3"/>
      <c r="F632" s="3"/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38</v>
      </c>
      <c r="D643" s="4">
        <v>7</v>
      </c>
      <c r="E643" s="4">
        <v>8</v>
      </c>
      <c r="F643" s="4">
        <v>23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8</v>
      </c>
      <c r="D651" s="4">
        <v>2</v>
      </c>
      <c r="E651" s="4">
        <v>1</v>
      </c>
      <c r="F651" s="4">
        <v>5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8</v>
      </c>
      <c r="D663" s="4">
        <v>5</v>
      </c>
      <c r="E663" s="4">
        <v>1</v>
      </c>
      <c r="F663" s="4">
        <v>2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1349</v>
      </c>
      <c r="D665" s="5">
        <v>699</v>
      </c>
      <c r="E665" s="5">
        <v>44</v>
      </c>
      <c r="F665" s="5">
        <v>606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568</v>
      </c>
      <c r="D671" s="5">
        <v>303</v>
      </c>
      <c r="E671" s="5">
        <v>22</v>
      </c>
      <c r="F671" s="5">
        <v>243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453</v>
      </c>
      <c r="D682" s="6">
        <v>29</v>
      </c>
      <c r="E682" s="6">
        <v>18</v>
      </c>
      <c r="F682" s="6">
        <v>406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40</v>
      </c>
      <c r="D690" s="6">
        <v>9</v>
      </c>
      <c r="E690" s="6">
        <v>5</v>
      </c>
      <c r="F690" s="6">
        <v>26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22</v>
      </c>
      <c r="D692" s="6">
        <v>15</v>
      </c>
      <c r="E692" s="6">
        <v>7</v>
      </c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5</v>
      </c>
      <c r="D693" s="5">
        <v>3</v>
      </c>
      <c r="E693" s="5">
        <v>1</v>
      </c>
      <c r="F693" s="5">
        <v>1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134</v>
      </c>
      <c r="D702" s="6">
        <v>25</v>
      </c>
      <c r="E702" s="6">
        <v>11</v>
      </c>
      <c r="F702" s="6">
        <v>98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1</v>
      </c>
      <c r="D704" s="3">
        <v>1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1</v>
      </c>
      <c r="D714" s="3">
        <v>1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6</v>
      </c>
      <c r="D715" s="4">
        <v>5</v>
      </c>
      <c r="E715" s="4">
        <v>1</v>
      </c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5</v>
      </c>
      <c r="D716" s="3">
        <v>5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</v>
      </c>
      <c r="D717" s="4">
        <v>1</v>
      </c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1864</v>
      </c>
      <c r="D743" s="5">
        <v>1127</v>
      </c>
      <c r="E743" s="5">
        <v>29</v>
      </c>
      <c r="F743" s="5">
        <v>708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>
        <v>4</v>
      </c>
      <c r="D749" s="5">
        <v>4</v>
      </c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1</v>
      </c>
      <c r="D757" s="5">
        <v>1</v>
      </c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309</v>
      </c>
      <c r="D760" s="6">
        <v>40</v>
      </c>
      <c r="E760" s="6">
        <v>28</v>
      </c>
      <c r="F760" s="6">
        <v>241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>
        <v>1</v>
      </c>
      <c r="D768" s="6"/>
      <c r="E768" s="6"/>
      <c r="F768" s="6">
        <v>1</v>
      </c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16</v>
      </c>
      <c r="D771" s="5">
        <v>14</v>
      </c>
      <c r="E771" s="5">
        <v>1</v>
      </c>
      <c r="F771" s="5">
        <v>1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56</v>
      </c>
      <c r="D773" s="5">
        <v>48</v>
      </c>
      <c r="E773" s="5">
        <v>2</v>
      </c>
      <c r="F773" s="5">
        <v>6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154</v>
      </c>
      <c r="D780" s="6">
        <v>53</v>
      </c>
      <c r="E780" s="6">
        <v>3</v>
      </c>
      <c r="F780" s="6">
        <v>98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95</v>
      </c>
      <c r="D782" s="3">
        <v>73</v>
      </c>
      <c r="E782" s="3">
        <v>4</v>
      </c>
      <c r="F782" s="3">
        <v>16</v>
      </c>
      <c r="G782" s="3">
        <v>2</v>
      </c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1</v>
      </c>
      <c r="D788" s="3">
        <v>1</v>
      </c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8</v>
      </c>
      <c r="D799" s="4"/>
      <c r="E799" s="4">
        <v>1</v>
      </c>
      <c r="F799" s="4">
        <v>7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25</v>
      </c>
      <c r="D810" s="3">
        <v>16</v>
      </c>
      <c r="E810" s="3">
        <v>1</v>
      </c>
      <c r="F810" s="3">
        <v>8</v>
      </c>
      <c r="G810" s="3"/>
    </row>
    <row r="811" spans="1:7" ht="30" customHeight="1" x14ac:dyDescent="0.25">
      <c r="A811" s="20" t="s">
        <v>66</v>
      </c>
      <c r="B811" s="12" t="s">
        <v>37</v>
      </c>
      <c r="C811" s="4"/>
      <c r="D811" s="4"/>
      <c r="E811" s="4"/>
      <c r="F811" s="4"/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1948</v>
      </c>
      <c r="D821" s="5">
        <v>997</v>
      </c>
      <c r="E821" s="5">
        <v>142</v>
      </c>
      <c r="F821" s="5">
        <v>809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34</v>
      </c>
      <c r="D824" s="6">
        <v>34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/>
      <c r="D827" s="5"/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4</v>
      </c>
      <c r="D837" s="5"/>
      <c r="E837" s="5"/>
      <c r="F837" s="5">
        <v>4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437</v>
      </c>
      <c r="D838" s="6">
        <v>62</v>
      </c>
      <c r="E838" s="6">
        <v>53</v>
      </c>
      <c r="F838" s="6">
        <v>322</v>
      </c>
      <c r="G838" s="6"/>
    </row>
    <row r="839" spans="1:7" ht="30" customHeight="1" x14ac:dyDescent="0.25">
      <c r="A839" s="21" t="s">
        <v>67</v>
      </c>
      <c r="B839" s="13" t="s">
        <v>26</v>
      </c>
      <c r="C839" s="5"/>
      <c r="D839" s="5"/>
      <c r="E839" s="5"/>
      <c r="F839" s="5"/>
      <c r="G839" s="5"/>
    </row>
    <row r="840" spans="1:7" ht="30" customHeight="1" x14ac:dyDescent="0.25">
      <c r="A840" s="22" t="s">
        <v>67</v>
      </c>
      <c r="B840" s="14" t="s">
        <v>27</v>
      </c>
      <c r="C840" s="6">
        <v>5</v>
      </c>
      <c r="D840" s="6">
        <v>3</v>
      </c>
      <c r="E840" s="6">
        <v>2</v>
      </c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4</v>
      </c>
      <c r="D848" s="6">
        <v>4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11</v>
      </c>
      <c r="D849" s="5">
        <v>9</v>
      </c>
      <c r="E849" s="5"/>
      <c r="F849" s="5">
        <v>2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12</v>
      </c>
      <c r="D850" s="6">
        <v>2</v>
      </c>
      <c r="E850" s="6">
        <v>1</v>
      </c>
      <c r="F850" s="6">
        <v>9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12</v>
      </c>
      <c r="D851" s="5">
        <v>1</v>
      </c>
      <c r="E851" s="5">
        <v>10</v>
      </c>
      <c r="F851" s="5">
        <v>1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7425</v>
      </c>
      <c r="D860" s="3">
        <v>4091</v>
      </c>
      <c r="E860" s="3">
        <v>470</v>
      </c>
      <c r="F860" s="3">
        <v>2864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40</v>
      </c>
      <c r="D865" s="4">
        <v>40</v>
      </c>
      <c r="E865" s="4"/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/>
      <c r="D866" s="3"/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>
        <v>2</v>
      </c>
      <c r="D874" s="3">
        <v>2</v>
      </c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1340</v>
      </c>
      <c r="D876" s="3">
        <v>86</v>
      </c>
      <c r="E876" s="3">
        <v>68</v>
      </c>
      <c r="F876" s="3">
        <v>1185</v>
      </c>
      <c r="G876" s="3">
        <v>1</v>
      </c>
    </row>
    <row r="877" spans="1:7" ht="30" customHeight="1" x14ac:dyDescent="0.25">
      <c r="A877" s="20" t="s">
        <v>68</v>
      </c>
      <c r="B877" s="12" t="s">
        <v>25</v>
      </c>
      <c r="C877" s="4">
        <v>75</v>
      </c>
      <c r="D877" s="4">
        <v>6</v>
      </c>
      <c r="E877" s="4">
        <v>27</v>
      </c>
      <c r="F877" s="4">
        <v>42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52</v>
      </c>
      <c r="D878" s="3">
        <v>11</v>
      </c>
      <c r="E878" s="3">
        <v>11</v>
      </c>
      <c r="F878" s="3">
        <v>30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311</v>
      </c>
      <c r="D879" s="4">
        <v>109</v>
      </c>
      <c r="E879" s="4">
        <v>92</v>
      </c>
      <c r="F879" s="4">
        <v>110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71</v>
      </c>
      <c r="D888" s="3">
        <v>56</v>
      </c>
      <c r="E888" s="3">
        <v>6</v>
      </c>
      <c r="F888" s="3">
        <v>9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180</v>
      </c>
      <c r="D889" s="4">
        <v>75</v>
      </c>
      <c r="E889" s="4">
        <v>3</v>
      </c>
      <c r="F889" s="4">
        <v>102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385</v>
      </c>
      <c r="D890" s="3">
        <v>293</v>
      </c>
      <c r="E890" s="3">
        <v>42</v>
      </c>
      <c r="F890" s="3">
        <v>50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>
        <v>6</v>
      </c>
      <c r="D897" s="4"/>
      <c r="E897" s="4"/>
      <c r="F897" s="4">
        <v>6</v>
      </c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753</v>
      </c>
      <c r="D899" s="5">
        <v>275</v>
      </c>
      <c r="E899" s="5">
        <v>29</v>
      </c>
      <c r="F899" s="5">
        <v>449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9</v>
      </c>
      <c r="D905" s="5">
        <v>9</v>
      </c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18</v>
      </c>
      <c r="D916" s="6">
        <v>4</v>
      </c>
      <c r="E916" s="6">
        <v>1</v>
      </c>
      <c r="F916" s="6">
        <v>13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18</v>
      </c>
      <c r="D929" s="5">
        <v>16</v>
      </c>
      <c r="E929" s="5"/>
      <c r="F929" s="5">
        <v>2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9</v>
      </c>
      <c r="D936" s="6">
        <v>4</v>
      </c>
      <c r="E936" s="6"/>
      <c r="F936" s="6">
        <v>5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553</v>
      </c>
      <c r="D977" s="5">
        <v>308</v>
      </c>
      <c r="E977" s="5">
        <v>77</v>
      </c>
      <c r="F977" s="5">
        <v>168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46</v>
      </c>
      <c r="D983" s="5">
        <v>46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115</v>
      </c>
      <c r="D994" s="6">
        <v>25</v>
      </c>
      <c r="E994" s="6">
        <v>37</v>
      </c>
      <c r="F994" s="6">
        <v>52</v>
      </c>
      <c r="G994" s="6">
        <v>1</v>
      </c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8</v>
      </c>
      <c r="D1005" s="5">
        <v>5</v>
      </c>
      <c r="E1005" s="5">
        <v>3</v>
      </c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11</v>
      </c>
      <c r="D1007" s="5">
        <v>11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3</v>
      </c>
      <c r="D1014" s="6">
        <v>3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164</v>
      </c>
      <c r="D1016" s="3">
        <v>67</v>
      </c>
      <c r="E1016" s="3">
        <v>3</v>
      </c>
      <c r="F1016" s="3">
        <v>94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/>
      <c r="D1021" s="4"/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13</v>
      </c>
      <c r="D1022" s="3">
        <v>9</v>
      </c>
      <c r="E1022" s="3"/>
      <c r="F1022" s="3">
        <v>4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24</v>
      </c>
      <c r="D1033" s="4">
        <v>4</v>
      </c>
      <c r="E1033" s="4">
        <v>4</v>
      </c>
      <c r="F1033" s="4">
        <v>16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5</v>
      </c>
      <c r="D1041" s="4"/>
      <c r="E1041" s="4">
        <v>3</v>
      </c>
      <c r="F1041" s="4">
        <v>2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1</v>
      </c>
      <c r="D1044" s="3">
        <v>1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9</v>
      </c>
      <c r="D1046" s="3">
        <v>8</v>
      </c>
      <c r="E1046" s="3"/>
      <c r="F1046" s="3">
        <v>1</v>
      </c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63</v>
      </c>
      <c r="D1053" s="4">
        <v>11</v>
      </c>
      <c r="E1053" s="4"/>
      <c r="F1053" s="4">
        <v>52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1662</v>
      </c>
      <c r="D1055" s="5">
        <v>547</v>
      </c>
      <c r="E1055" s="5">
        <v>83</v>
      </c>
      <c r="F1055" s="5">
        <v>1032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144</v>
      </c>
      <c r="D1061" s="5">
        <v>64</v>
      </c>
      <c r="E1061" s="5">
        <v>6</v>
      </c>
      <c r="F1061" s="5">
        <v>74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203</v>
      </c>
      <c r="D1072" s="6">
        <v>55</v>
      </c>
      <c r="E1072" s="6">
        <v>16</v>
      </c>
      <c r="F1072" s="6">
        <v>132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30</v>
      </c>
      <c r="D1085" s="5">
        <v>27</v>
      </c>
      <c r="E1085" s="5">
        <v>1</v>
      </c>
      <c r="F1085" s="5">
        <v>2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8</v>
      </c>
      <c r="D1092" s="6"/>
      <c r="E1092" s="6">
        <v>3</v>
      </c>
      <c r="F1092" s="6">
        <v>5</v>
      </c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24</v>
      </c>
      <c r="D1094" s="3">
        <v>22</v>
      </c>
      <c r="E1094" s="3">
        <v>2</v>
      </c>
      <c r="F1094" s="3"/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15</v>
      </c>
      <c r="D1122" s="3">
        <v>15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28</v>
      </c>
      <c r="D1124" s="3">
        <v>7</v>
      </c>
      <c r="E1124" s="3">
        <v>1</v>
      </c>
      <c r="F1124" s="3">
        <v>20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>
        <v>2</v>
      </c>
      <c r="D1128" s="3">
        <v>2</v>
      </c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273</v>
      </c>
      <c r="D1133" s="5">
        <v>95</v>
      </c>
      <c r="E1133" s="5">
        <v>13</v>
      </c>
      <c r="F1133" s="5">
        <v>165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14</v>
      </c>
      <c r="D1139" s="5">
        <v>14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>
        <v>2</v>
      </c>
      <c r="D1147" s="5"/>
      <c r="E1147" s="5"/>
      <c r="F1147" s="5">
        <v>2</v>
      </c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134</v>
      </c>
      <c r="D1150" s="6">
        <v>42</v>
      </c>
      <c r="E1150" s="6">
        <v>12</v>
      </c>
      <c r="F1150" s="6">
        <v>80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10</v>
      </c>
      <c r="D1158" s="6">
        <v>5</v>
      </c>
      <c r="E1158" s="6"/>
      <c r="F1158" s="6">
        <v>5</v>
      </c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24</v>
      </c>
      <c r="D1161" s="5">
        <v>22</v>
      </c>
      <c r="E1161" s="5"/>
      <c r="F1161" s="5">
        <v>2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10</v>
      </c>
      <c r="D1162" s="6"/>
      <c r="E1162" s="6">
        <v>1</v>
      </c>
      <c r="F1162" s="6">
        <v>9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1667</v>
      </c>
      <c r="D1172" s="3">
        <v>1108</v>
      </c>
      <c r="E1172" s="3">
        <v>37</v>
      </c>
      <c r="F1172" s="3">
        <v>522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63</v>
      </c>
      <c r="D1175" s="4">
        <v>40</v>
      </c>
      <c r="E1175" s="4"/>
      <c r="F1175" s="4">
        <v>23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38</v>
      </c>
      <c r="D1178" s="3">
        <v>38</v>
      </c>
      <c r="E1178" s="3"/>
      <c r="F1178" s="3"/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268</v>
      </c>
      <c r="D1189" s="4">
        <v>74</v>
      </c>
      <c r="E1189" s="4">
        <v>26</v>
      </c>
      <c r="F1189" s="4">
        <v>168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7</v>
      </c>
      <c r="D1197" s="4"/>
      <c r="E1197" s="4"/>
      <c r="F1197" s="4">
        <v>7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19</v>
      </c>
      <c r="D1200" s="3">
        <v>13</v>
      </c>
      <c r="E1200" s="3">
        <v>5</v>
      </c>
      <c r="F1200" s="3">
        <v>1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17</v>
      </c>
      <c r="D1201" s="4">
        <v>13</v>
      </c>
      <c r="E1201" s="4">
        <v>1</v>
      </c>
      <c r="F1201" s="4">
        <v>3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</v>
      </c>
      <c r="D1202" s="3">
        <v>1</v>
      </c>
      <c r="E1202" s="3"/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668</v>
      </c>
      <c r="D1211" s="5">
        <v>472</v>
      </c>
      <c r="E1211" s="5">
        <v>36</v>
      </c>
      <c r="F1211" s="5">
        <v>160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127</v>
      </c>
      <c r="D1217" s="5">
        <v>76</v>
      </c>
      <c r="E1217" s="5">
        <v>1</v>
      </c>
      <c r="F1217" s="5">
        <v>50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486</v>
      </c>
      <c r="D1228" s="6">
        <v>34</v>
      </c>
      <c r="E1228" s="6">
        <v>84</v>
      </c>
      <c r="F1228" s="6">
        <v>368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60</v>
      </c>
      <c r="D1235" s="5">
        <v>16</v>
      </c>
      <c r="E1235" s="5">
        <v>3</v>
      </c>
      <c r="F1235" s="5">
        <v>41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30</v>
      </c>
      <c r="D1236" s="6"/>
      <c r="E1236" s="6">
        <v>19</v>
      </c>
      <c r="F1236" s="6">
        <v>11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20</v>
      </c>
      <c r="D1239" s="5">
        <v>12</v>
      </c>
      <c r="E1239" s="5">
        <v>3</v>
      </c>
      <c r="F1239" s="5">
        <v>5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62</v>
      </c>
      <c r="D1241" s="5">
        <v>53</v>
      </c>
      <c r="E1241" s="5">
        <v>8</v>
      </c>
      <c r="F1241" s="5">
        <v>1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125</v>
      </c>
      <c r="D1248" s="6">
        <v>62</v>
      </c>
      <c r="E1248" s="6">
        <v>11</v>
      </c>
      <c r="F1248" s="6">
        <v>52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27</v>
      </c>
      <c r="D1249" s="5">
        <v>1</v>
      </c>
      <c r="E1249" s="5"/>
      <c r="F1249" s="5">
        <v>26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466</v>
      </c>
      <c r="D1250" s="3">
        <v>330</v>
      </c>
      <c r="E1250" s="3">
        <v>5</v>
      </c>
      <c r="F1250" s="3">
        <v>129</v>
      </c>
      <c r="G1250" s="3">
        <v>2</v>
      </c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15</v>
      </c>
      <c r="D1253" s="4">
        <v>14</v>
      </c>
      <c r="E1253" s="4">
        <v>1</v>
      </c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3</v>
      </c>
      <c r="D1256" s="3">
        <v>3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92</v>
      </c>
      <c r="D1267" s="4">
        <v>17</v>
      </c>
      <c r="E1267" s="4">
        <v>12</v>
      </c>
      <c r="F1267" s="4">
        <v>63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36</v>
      </c>
      <c r="D1280" s="3">
        <v>35</v>
      </c>
      <c r="E1280" s="3"/>
      <c r="F1280" s="3">
        <v>1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2923</v>
      </c>
      <c r="D1289" s="5">
        <v>1548</v>
      </c>
      <c r="E1289" s="5">
        <v>108</v>
      </c>
      <c r="F1289" s="5">
        <v>1266</v>
      </c>
      <c r="G1289" s="5">
        <v>1</v>
      </c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48</v>
      </c>
      <c r="D1293" s="5">
        <v>23</v>
      </c>
      <c r="E1293" s="5"/>
      <c r="F1293" s="5">
        <v>25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6</v>
      </c>
      <c r="D1294" s="6">
        <v>6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1809</v>
      </c>
      <c r="D1295" s="5">
        <v>782</v>
      </c>
      <c r="E1295" s="5">
        <v>76</v>
      </c>
      <c r="F1295" s="5">
        <v>951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1052</v>
      </c>
      <c r="D1306" s="6">
        <v>119</v>
      </c>
      <c r="E1306" s="6">
        <v>152</v>
      </c>
      <c r="F1306" s="6">
        <v>781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685</v>
      </c>
      <c r="D1314" s="6">
        <v>69</v>
      </c>
      <c r="E1314" s="6">
        <v>44</v>
      </c>
      <c r="F1314" s="6">
        <v>572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9</v>
      </c>
      <c r="D1316" s="6"/>
      <c r="E1316" s="6">
        <v>8</v>
      </c>
      <c r="F1316" s="6">
        <v>1</v>
      </c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46</v>
      </c>
      <c r="D1317" s="5">
        <v>39</v>
      </c>
      <c r="E1317" s="5">
        <v>1</v>
      </c>
      <c r="F1317" s="5">
        <v>6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466</v>
      </c>
      <c r="D1318" s="6">
        <v>207</v>
      </c>
      <c r="E1318" s="6">
        <v>8</v>
      </c>
      <c r="F1318" s="6">
        <v>251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/>
      <c r="D1319" s="5"/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18</v>
      </c>
      <c r="D1326" s="6">
        <v>5</v>
      </c>
      <c r="E1326" s="6">
        <v>1</v>
      </c>
      <c r="F1326" s="6">
        <v>12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1061</v>
      </c>
      <c r="D1327" s="5">
        <v>293</v>
      </c>
      <c r="E1327" s="5">
        <v>51</v>
      </c>
      <c r="F1327" s="5">
        <v>717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657</v>
      </c>
      <c r="D1328" s="3">
        <v>356</v>
      </c>
      <c r="E1328" s="3">
        <v>20</v>
      </c>
      <c r="F1328" s="3">
        <v>279</v>
      </c>
      <c r="G1328" s="3">
        <v>2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272</v>
      </c>
      <c r="D1334" s="3">
        <v>210</v>
      </c>
      <c r="E1334" s="3">
        <v>11</v>
      </c>
      <c r="F1334" s="3">
        <v>49</v>
      </c>
      <c r="G1334" s="3">
        <v>2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139</v>
      </c>
      <c r="D1345" s="4">
        <v>43</v>
      </c>
      <c r="E1345" s="4">
        <v>11</v>
      </c>
      <c r="F1345" s="4">
        <v>85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1</v>
      </c>
      <c r="D1353" s="4">
        <v>1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>
        <v>1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2</v>
      </c>
      <c r="D1356" s="3">
        <v>2</v>
      </c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7</v>
      </c>
      <c r="D1358" s="3">
        <v>7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1273</v>
      </c>
      <c r="D1367" s="5">
        <v>734</v>
      </c>
      <c r="E1367" s="5">
        <v>59</v>
      </c>
      <c r="F1367" s="5">
        <v>478</v>
      </c>
      <c r="G1367" s="5">
        <v>2</v>
      </c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23</v>
      </c>
      <c r="D1370" s="6">
        <v>19</v>
      </c>
      <c r="E1370" s="6">
        <v>3</v>
      </c>
      <c r="F1370" s="6">
        <v>1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25</v>
      </c>
      <c r="D1371" s="5">
        <v>11</v>
      </c>
      <c r="E1371" s="5"/>
      <c r="F1371" s="5">
        <v>12</v>
      </c>
      <c r="G1371" s="5">
        <v>2</v>
      </c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1129</v>
      </c>
      <c r="D1373" s="5">
        <v>652</v>
      </c>
      <c r="E1373" s="5">
        <v>47</v>
      </c>
      <c r="F1373" s="5">
        <v>428</v>
      </c>
      <c r="G1373" s="5">
        <v>2</v>
      </c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711</v>
      </c>
      <c r="D1384" s="6">
        <v>66</v>
      </c>
      <c r="E1384" s="6">
        <v>67</v>
      </c>
      <c r="F1384" s="6">
        <v>577</v>
      </c>
      <c r="G1384" s="6">
        <v>1</v>
      </c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/>
      <c r="D1391" s="5"/>
      <c r="E1391" s="5"/>
      <c r="F1391" s="5"/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421</v>
      </c>
      <c r="D1392" s="6">
        <v>58</v>
      </c>
      <c r="E1392" s="6">
        <v>43</v>
      </c>
      <c r="F1392" s="6">
        <v>319</v>
      </c>
      <c r="G1392" s="6">
        <v>1</v>
      </c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>
        <v>1</v>
      </c>
      <c r="D1394" s="6">
        <v>1</v>
      </c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40</v>
      </c>
      <c r="D1395" s="5">
        <v>25</v>
      </c>
      <c r="E1395" s="5">
        <v>5</v>
      </c>
      <c r="F1395" s="5">
        <v>10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131</v>
      </c>
      <c r="D1396" s="6">
        <v>69</v>
      </c>
      <c r="E1396" s="6"/>
      <c r="F1396" s="6">
        <v>58</v>
      </c>
      <c r="G1396" s="6">
        <v>4</v>
      </c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9</v>
      </c>
      <c r="D1403" s="5">
        <v>1</v>
      </c>
      <c r="E1403" s="5">
        <v>3</v>
      </c>
      <c r="F1403" s="5">
        <v>5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>
        <v>3</v>
      </c>
      <c r="D1404" s="6"/>
      <c r="E1404" s="6"/>
      <c r="F1404" s="6">
        <v>3</v>
      </c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173</v>
      </c>
      <c r="D1405" s="5">
        <v>28</v>
      </c>
      <c r="E1405" s="5">
        <v>6</v>
      </c>
      <c r="F1405" s="5">
        <v>136</v>
      </c>
      <c r="G1405" s="5">
        <v>3</v>
      </c>
    </row>
    <row r="1406" spans="1:7" ht="30" customHeight="1" x14ac:dyDescent="0.25">
      <c r="A1406" s="19" t="s">
        <v>82</v>
      </c>
      <c r="B1406" s="11" t="s">
        <v>8</v>
      </c>
      <c r="C1406" s="3">
        <v>86</v>
      </c>
      <c r="D1406" s="3">
        <v>44</v>
      </c>
      <c r="E1406" s="3">
        <v>3</v>
      </c>
      <c r="F1406" s="3">
        <v>39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33</v>
      </c>
      <c r="D1423" s="4">
        <v>1</v>
      </c>
      <c r="E1423" s="4">
        <v>3</v>
      </c>
      <c r="F1423" s="4">
        <v>29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3</v>
      </c>
      <c r="D1431" s="4"/>
      <c r="E1431" s="4">
        <v>1</v>
      </c>
      <c r="F1431" s="4">
        <v>2</v>
      </c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10</v>
      </c>
      <c r="D1436" s="3">
        <v>10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4</v>
      </c>
      <c r="D1440" s="3">
        <v>4</v>
      </c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164</v>
      </c>
      <c r="D1445" s="5">
        <v>39</v>
      </c>
      <c r="E1445" s="5">
        <v>7</v>
      </c>
      <c r="F1445" s="5">
        <v>118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17</v>
      </c>
      <c r="D1451" s="5">
        <v>4</v>
      </c>
      <c r="E1451" s="5">
        <v>4</v>
      </c>
      <c r="F1451" s="5">
        <v>9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42</v>
      </c>
      <c r="D1462" s="6"/>
      <c r="E1462" s="6">
        <v>16</v>
      </c>
      <c r="F1462" s="6">
        <v>26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/>
      <c r="D1470" s="6"/>
      <c r="E1470" s="6"/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>
        <v>1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1</v>
      </c>
      <c r="D1513" s="4">
        <v>1</v>
      </c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78</v>
      </c>
      <c r="D1519" s="4"/>
      <c r="E1519" s="4">
        <v>2</v>
      </c>
      <c r="F1519" s="4">
        <v>76</v>
      </c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25</v>
      </c>
      <c r="D1521" s="4">
        <v>3</v>
      </c>
      <c r="E1521" s="4">
        <v>17</v>
      </c>
      <c r="F1521" s="4">
        <v>5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18</v>
      </c>
      <c r="D1523" s="5">
        <v>12</v>
      </c>
      <c r="E1523" s="5">
        <v>1</v>
      </c>
      <c r="F1523" s="5">
        <v>5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>
        <v>5</v>
      </c>
      <c r="D1550" s="6"/>
      <c r="E1550" s="6"/>
      <c r="F1550" s="6">
        <v>5</v>
      </c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152</v>
      </c>
      <c r="D1558" s="6">
        <v>1</v>
      </c>
      <c r="E1558" s="6">
        <v>2</v>
      </c>
      <c r="F1558" s="6">
        <v>149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7</v>
      </c>
      <c r="D1597" s="4">
        <v>7</v>
      </c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102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102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102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102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102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102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102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102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102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102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102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102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102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102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102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102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102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102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102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102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102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102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102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102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102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102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102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102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102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102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102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102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102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102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102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102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102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102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102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356</v>
      </c>
      <c r="D1679" s="5">
        <v>274</v>
      </c>
      <c r="E1679" s="5">
        <v>4</v>
      </c>
      <c r="F1679" s="5">
        <v>78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10</v>
      </c>
      <c r="D1685" s="5">
        <v>8</v>
      </c>
      <c r="E1685" s="5"/>
      <c r="F1685" s="5">
        <v>2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48</v>
      </c>
      <c r="D1696" s="6">
        <v>23</v>
      </c>
      <c r="E1696" s="6">
        <v>5</v>
      </c>
      <c r="F1696" s="6">
        <v>20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1</v>
      </c>
      <c r="D1704" s="6"/>
      <c r="E1704" s="6">
        <v>1</v>
      </c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6</v>
      </c>
      <c r="D1707" s="5">
        <v>5</v>
      </c>
      <c r="E1707" s="5"/>
      <c r="F1707" s="5">
        <v>1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5</v>
      </c>
      <c r="D1709" s="5"/>
      <c r="E1709" s="5"/>
      <c r="F1709" s="5">
        <v>5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1436</v>
      </c>
      <c r="D1718" s="3">
        <v>718</v>
      </c>
      <c r="E1718" s="3">
        <v>37</v>
      </c>
      <c r="F1718" s="3">
        <v>681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10</v>
      </c>
      <c r="D1734" s="3"/>
      <c r="E1734" s="3"/>
      <c r="F1734" s="3">
        <v>10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280</v>
      </c>
      <c r="D1735" s="4">
        <v>42</v>
      </c>
      <c r="E1735" s="4">
        <v>32</v>
      </c>
      <c r="F1735" s="4">
        <v>206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/>
      <c r="D1743" s="4"/>
      <c r="E1743" s="4"/>
      <c r="F1743" s="4"/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8</v>
      </c>
      <c r="D1745" s="4">
        <v>8</v>
      </c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31</v>
      </c>
      <c r="D1746" s="3">
        <v>27</v>
      </c>
      <c r="E1746" s="3">
        <v>2</v>
      </c>
      <c r="F1746" s="3">
        <v>2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5265</v>
      </c>
      <c r="D1757" s="5">
        <v>878</v>
      </c>
      <c r="E1757" s="5">
        <v>145</v>
      </c>
      <c r="F1757" s="5">
        <v>4240</v>
      </c>
      <c r="G1757" s="5">
        <v>2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178</v>
      </c>
      <c r="D1763" s="5">
        <v>63</v>
      </c>
      <c r="E1763" s="5">
        <v>2</v>
      </c>
      <c r="F1763" s="5">
        <v>113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170</v>
      </c>
      <c r="D1774" s="6">
        <v>53</v>
      </c>
      <c r="E1774" s="6">
        <v>18</v>
      </c>
      <c r="F1774" s="6">
        <v>99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15</v>
      </c>
      <c r="D1782" s="6">
        <v>8</v>
      </c>
      <c r="E1782" s="6"/>
      <c r="F1782" s="6">
        <v>7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12</v>
      </c>
      <c r="D1785" s="5">
        <v>7</v>
      </c>
      <c r="E1785" s="5"/>
      <c r="F1785" s="5">
        <v>5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1</v>
      </c>
      <c r="D1786" s="6"/>
      <c r="E1786" s="6"/>
      <c r="F1786" s="6">
        <v>1</v>
      </c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89</v>
      </c>
      <c r="D1794" s="6">
        <v>4</v>
      </c>
      <c r="E1794" s="6">
        <v>4</v>
      </c>
      <c r="F1794" s="6">
        <v>81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2264</v>
      </c>
      <c r="D1796" s="3">
        <v>745</v>
      </c>
      <c r="E1796" s="3">
        <v>31</v>
      </c>
      <c r="F1796" s="3">
        <v>1487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/>
      <c r="D1802" s="3"/>
      <c r="E1802" s="3"/>
      <c r="F1802" s="3"/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230</v>
      </c>
      <c r="D1813" s="4">
        <v>34</v>
      </c>
      <c r="E1813" s="4">
        <v>12</v>
      </c>
      <c r="F1813" s="4">
        <v>184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>
        <v>14</v>
      </c>
      <c r="D1821" s="4"/>
      <c r="E1821" s="4">
        <v>1</v>
      </c>
      <c r="F1821" s="4">
        <v>13</v>
      </c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46</v>
      </c>
      <c r="D1825" s="4">
        <v>30</v>
      </c>
      <c r="E1825" s="4"/>
      <c r="F1825" s="4">
        <v>16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59</v>
      </c>
      <c r="D1826" s="3">
        <v>33</v>
      </c>
      <c r="E1826" s="3"/>
      <c r="F1826" s="3">
        <v>26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1223</v>
      </c>
      <c r="D1835" s="5">
        <v>447</v>
      </c>
      <c r="E1835" s="5">
        <v>95</v>
      </c>
      <c r="F1835" s="5">
        <v>681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252</v>
      </c>
      <c r="D1851" s="5">
        <v>10</v>
      </c>
      <c r="E1851" s="5">
        <v>26</v>
      </c>
      <c r="F1851" s="5">
        <v>216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51</v>
      </c>
      <c r="D1853" s="5">
        <v>11</v>
      </c>
      <c r="E1853" s="5">
        <v>13</v>
      </c>
      <c r="F1853" s="5">
        <v>27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62</v>
      </c>
      <c r="D1854" s="6">
        <v>36</v>
      </c>
      <c r="E1854" s="6">
        <v>21</v>
      </c>
      <c r="F1854" s="6">
        <v>5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>
        <v>10</v>
      </c>
      <c r="D1863" s="5"/>
      <c r="E1863" s="5">
        <v>1</v>
      </c>
      <c r="F1863" s="5">
        <v>9</v>
      </c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1</v>
      </c>
      <c r="D1873" s="5">
        <v>1</v>
      </c>
      <c r="E1873" s="5"/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3584</v>
      </c>
      <c r="D1874" s="3">
        <v>1779</v>
      </c>
      <c r="E1874" s="3">
        <v>260</v>
      </c>
      <c r="F1874" s="3">
        <v>1545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139</v>
      </c>
      <c r="D1880" s="3">
        <v>29</v>
      </c>
      <c r="E1880" s="3">
        <v>8</v>
      </c>
      <c r="F1880" s="3">
        <v>102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4</v>
      </c>
      <c r="D1890" s="3"/>
      <c r="E1890" s="3"/>
      <c r="F1890" s="3">
        <v>4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1149</v>
      </c>
      <c r="D1891" s="4">
        <v>187</v>
      </c>
      <c r="E1891" s="4">
        <v>77</v>
      </c>
      <c r="F1891" s="4">
        <v>885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>
        <v>1</v>
      </c>
      <c r="D1892" s="3"/>
      <c r="E1892" s="3"/>
      <c r="F1892" s="3">
        <v>1</v>
      </c>
      <c r="G1892" s="3"/>
    </row>
    <row r="1893" spans="1:7" ht="30" customHeight="1" x14ac:dyDescent="0.25">
      <c r="A1893" s="20" t="s">
        <v>94</v>
      </c>
      <c r="B1893" s="12" t="s">
        <v>27</v>
      </c>
      <c r="C1893" s="4"/>
      <c r="D1893" s="4"/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>
        <v>6</v>
      </c>
      <c r="D1899" s="4">
        <v>2</v>
      </c>
      <c r="E1899" s="4"/>
      <c r="F1899" s="4">
        <v>4</v>
      </c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17</v>
      </c>
      <c r="D1901" s="4">
        <v>17</v>
      </c>
      <c r="E1901" s="4"/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16</v>
      </c>
      <c r="D1902" s="3">
        <v>14</v>
      </c>
      <c r="E1902" s="3">
        <v>1</v>
      </c>
      <c r="F1902" s="3">
        <v>1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40</v>
      </c>
      <c r="D1904" s="3">
        <v>37</v>
      </c>
      <c r="E1904" s="3">
        <v>1</v>
      </c>
      <c r="F1904" s="3">
        <v>2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96</v>
      </c>
      <c r="D1911" s="4">
        <v>28</v>
      </c>
      <c r="E1911" s="4">
        <v>7</v>
      </c>
      <c r="F1911" s="4">
        <v>61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578</v>
      </c>
      <c r="D1913" s="5">
        <v>297</v>
      </c>
      <c r="E1913" s="5">
        <v>9</v>
      </c>
      <c r="F1913" s="5">
        <v>272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2</v>
      </c>
      <c r="D1919" s="5">
        <v>2</v>
      </c>
      <c r="E1919" s="5"/>
      <c r="F1919" s="5"/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>
        <v>1</v>
      </c>
      <c r="D1927" s="5"/>
      <c r="E1927" s="5"/>
      <c r="F1927" s="5">
        <v>1</v>
      </c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28</v>
      </c>
      <c r="D1930" s="6">
        <v>4</v>
      </c>
      <c r="E1930" s="6">
        <v>3</v>
      </c>
      <c r="F1930" s="6">
        <v>21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/>
      <c r="D1941" s="5"/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/>
      <c r="D1943" s="5"/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35</v>
      </c>
      <c r="D1950" s="6">
        <v>34</v>
      </c>
      <c r="E1950" s="6">
        <v>1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860</v>
      </c>
      <c r="D1952" s="3">
        <v>423</v>
      </c>
      <c r="E1952" s="3">
        <v>194</v>
      </c>
      <c r="F1952" s="3">
        <v>243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191</v>
      </c>
      <c r="D1958" s="3">
        <v>106</v>
      </c>
      <c r="E1958" s="3">
        <v>44</v>
      </c>
      <c r="F1958" s="3">
        <v>41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>
        <v>32</v>
      </c>
      <c r="D1967" s="4"/>
      <c r="E1967" s="4">
        <v>27</v>
      </c>
      <c r="F1967" s="4">
        <v>5</v>
      </c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323</v>
      </c>
      <c r="D1969" s="4">
        <v>29</v>
      </c>
      <c r="E1969" s="4">
        <v>147</v>
      </c>
      <c r="F1969" s="4">
        <v>147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10</v>
      </c>
      <c r="D1977" s="4">
        <v>3</v>
      </c>
      <c r="E1977" s="4">
        <v>6</v>
      </c>
      <c r="F1977" s="4">
        <v>1</v>
      </c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>
        <v>3</v>
      </c>
      <c r="D1979" s="4">
        <v>3</v>
      </c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11</v>
      </c>
      <c r="D1980" s="3">
        <v>9</v>
      </c>
      <c r="E1980" s="3">
        <v>1</v>
      </c>
      <c r="F1980" s="3">
        <v>1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3</v>
      </c>
      <c r="D1981" s="4">
        <v>3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88</v>
      </c>
      <c r="D1982" s="3">
        <v>17</v>
      </c>
      <c r="E1982" s="3">
        <v>13</v>
      </c>
      <c r="F1982" s="3">
        <v>58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170</v>
      </c>
      <c r="D1989" s="4">
        <v>36</v>
      </c>
      <c r="E1989" s="4">
        <v>80</v>
      </c>
      <c r="F1989" s="4">
        <v>54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159</v>
      </c>
      <c r="D1991" s="5">
        <v>141</v>
      </c>
      <c r="E1991" s="5">
        <v>1</v>
      </c>
      <c r="F1991" s="5">
        <v>17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97</v>
      </c>
      <c r="D2008" s="6">
        <v>7</v>
      </c>
      <c r="E2008" s="6">
        <v>6</v>
      </c>
      <c r="F2008" s="6">
        <v>84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9</v>
      </c>
      <c r="D2019" s="5">
        <v>6</v>
      </c>
      <c r="E2019" s="5">
        <v>2</v>
      </c>
      <c r="F2019" s="5">
        <v>1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1</v>
      </c>
      <c r="D2028" s="6">
        <v>1</v>
      </c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122</v>
      </c>
      <c r="D2030" s="3">
        <v>70</v>
      </c>
      <c r="E2030" s="3">
        <v>2</v>
      </c>
      <c r="F2030" s="3">
        <v>50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15</v>
      </c>
      <c r="D2036" s="3">
        <v>12</v>
      </c>
      <c r="E2036" s="3">
        <v>1</v>
      </c>
      <c r="F2036" s="3">
        <v>2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14</v>
      </c>
      <c r="D2047" s="4"/>
      <c r="E2047" s="4">
        <v>3</v>
      </c>
      <c r="F2047" s="4">
        <v>11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6</v>
      </c>
      <c r="D2055" s="4"/>
      <c r="E2055" s="4"/>
      <c r="F2055" s="4">
        <v>6</v>
      </c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8</v>
      </c>
      <c r="D2057" s="4">
        <v>8</v>
      </c>
      <c r="E2057" s="4"/>
      <c r="F2057" s="4"/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47</v>
      </c>
      <c r="D2058" s="3">
        <v>28</v>
      </c>
      <c r="E2058" s="3">
        <v>3</v>
      </c>
      <c r="F2058" s="3">
        <v>16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>
        <v>4</v>
      </c>
      <c r="D2064" s="3">
        <v>4</v>
      </c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456</v>
      </c>
      <c r="D2069" s="5">
        <v>150</v>
      </c>
      <c r="E2069" s="5">
        <v>15</v>
      </c>
      <c r="F2069" s="5">
        <v>291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10</v>
      </c>
      <c r="D2075" s="5">
        <v>10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31</v>
      </c>
      <c r="D2086" s="6">
        <v>2</v>
      </c>
      <c r="E2086" s="6">
        <v>2</v>
      </c>
      <c r="F2086" s="6">
        <v>27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43</v>
      </c>
      <c r="D2094" s="6"/>
      <c r="E2094" s="6"/>
      <c r="F2094" s="6">
        <v>43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5</v>
      </c>
      <c r="D2097" s="5">
        <v>2</v>
      </c>
      <c r="E2097" s="5"/>
      <c r="F2097" s="5">
        <v>3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83</v>
      </c>
      <c r="D2099" s="5">
        <v>12</v>
      </c>
      <c r="E2099" s="5">
        <v>25</v>
      </c>
      <c r="F2099" s="5">
        <v>46</v>
      </c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149</v>
      </c>
      <c r="D2106" s="6">
        <v>18</v>
      </c>
      <c r="E2106" s="6">
        <v>6</v>
      </c>
      <c r="F2106" s="6">
        <v>125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1375</v>
      </c>
      <c r="D2108" s="7">
        <f t="shared" ref="D2108:G2108" si="0">SUM(D392,D431,D470,D509)</f>
        <v>798</v>
      </c>
      <c r="E2108" s="7">
        <f t="shared" si="0"/>
        <v>34</v>
      </c>
      <c r="F2108" s="7">
        <f t="shared" si="0"/>
        <v>543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7</v>
      </c>
      <c r="D2114" s="7">
        <f t="shared" si="1"/>
        <v>4</v>
      </c>
      <c r="E2114" s="7">
        <f t="shared" si="1"/>
        <v>1</v>
      </c>
      <c r="F2114" s="7">
        <f t="shared" si="1"/>
        <v>2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2</v>
      </c>
      <c r="D2118" s="7">
        <f t="shared" si="1"/>
        <v>0</v>
      </c>
      <c r="E2118" s="7">
        <f t="shared" si="1"/>
        <v>0</v>
      </c>
      <c r="F2118" s="7">
        <f t="shared" si="1"/>
        <v>2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290</v>
      </c>
      <c r="D2125" s="8">
        <f t="shared" si="2"/>
        <v>30</v>
      </c>
      <c r="E2125" s="8">
        <f t="shared" si="2"/>
        <v>24</v>
      </c>
      <c r="F2125" s="8">
        <f t="shared" si="2"/>
        <v>236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32</v>
      </c>
      <c r="D2136" s="7">
        <f t="shared" si="2"/>
        <v>32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18</v>
      </c>
      <c r="D2137" s="8">
        <f t="shared" si="2"/>
        <v>13</v>
      </c>
      <c r="E2137" s="8">
        <f t="shared" si="2"/>
        <v>2</v>
      </c>
      <c r="F2137" s="8">
        <f t="shared" si="2"/>
        <v>3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89</v>
      </c>
      <c r="D2138" s="7">
        <f t="shared" si="2"/>
        <v>63</v>
      </c>
      <c r="E2138" s="7">
        <f t="shared" si="2"/>
        <v>3</v>
      </c>
      <c r="F2138" s="7">
        <f t="shared" si="2"/>
        <v>23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6</v>
      </c>
      <c r="D2145" s="8">
        <f t="shared" si="3"/>
        <v>6</v>
      </c>
      <c r="E2145" s="8">
        <f t="shared" si="3"/>
        <v>0</v>
      </c>
      <c r="F2145" s="8">
        <f t="shared" si="3"/>
        <v>0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18</v>
      </c>
      <c r="D2147" s="9">
        <f t="shared" ref="D2147:G2147" si="4">SUM(D1484,D1523,D1562,D1601,D1640)</f>
        <v>12</v>
      </c>
      <c r="E2147" s="9">
        <f t="shared" si="4"/>
        <v>1</v>
      </c>
      <c r="F2147" s="9">
        <f t="shared" si="4"/>
        <v>5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5</v>
      </c>
      <c r="D2174" s="10">
        <f t="shared" si="6"/>
        <v>0</v>
      </c>
      <c r="E2174" s="10">
        <f t="shared" si="6"/>
        <v>0</v>
      </c>
      <c r="F2174" s="10">
        <f t="shared" si="6"/>
        <v>5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0</v>
      </c>
      <c r="D2175" s="9">
        <f t="shared" si="6"/>
        <v>0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1</v>
      </c>
      <c r="D2176" s="10">
        <f t="shared" si="6"/>
        <v>1</v>
      </c>
      <c r="E2176" s="10">
        <f t="shared" si="6"/>
        <v>0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237</v>
      </c>
      <c r="D2182" s="10">
        <f t="shared" si="7"/>
        <v>8</v>
      </c>
      <c r="E2182" s="10">
        <f t="shared" si="7"/>
        <v>4</v>
      </c>
      <c r="F2182" s="10">
        <f t="shared" si="7"/>
        <v>225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25</v>
      </c>
      <c r="D2184" s="10">
        <f t="shared" si="7"/>
        <v>3</v>
      </c>
      <c r="E2184" s="10">
        <f t="shared" si="7"/>
        <v>17</v>
      </c>
      <c r="F2184" s="10">
        <f t="shared" si="7"/>
        <v>5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DB895226-7967-4A88-8936-EFC311EC84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5044</v>
      </c>
      <c r="D2" s="3">
        <v>2039</v>
      </c>
      <c r="E2" s="3">
        <v>253</v>
      </c>
      <c r="F2" s="3">
        <v>2752</v>
      </c>
      <c r="G2" s="3"/>
    </row>
    <row r="3" spans="1:7" ht="30" customHeight="1" x14ac:dyDescent="0.25">
      <c r="A3" s="20" t="s">
        <v>7</v>
      </c>
      <c r="B3" s="12" t="s">
        <v>9</v>
      </c>
      <c r="C3" s="4">
        <v>43</v>
      </c>
      <c r="D3" s="4">
        <v>30</v>
      </c>
      <c r="E3" s="4"/>
      <c r="F3" s="4">
        <v>13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60</v>
      </c>
      <c r="D5" s="4">
        <v>60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438</v>
      </c>
      <c r="D8" s="3">
        <v>316</v>
      </c>
      <c r="E8" s="3">
        <v>16</v>
      </c>
      <c r="F8" s="3">
        <v>106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>
        <v>940</v>
      </c>
      <c r="D19" s="4">
        <v>114</v>
      </c>
      <c r="E19" s="4">
        <v>122</v>
      </c>
      <c r="F19" s="4">
        <v>704</v>
      </c>
      <c r="G19" s="4"/>
    </row>
    <row r="20" spans="1:7" ht="30" customHeight="1" x14ac:dyDescent="0.25">
      <c r="A20" s="19" t="s">
        <v>7</v>
      </c>
      <c r="B20" s="11" t="s">
        <v>26</v>
      </c>
      <c r="C20" s="3">
        <v>2</v>
      </c>
      <c r="D20" s="3">
        <v>1</v>
      </c>
      <c r="E20" s="3"/>
      <c r="F20" s="3">
        <v>1</v>
      </c>
      <c r="G20" s="3"/>
    </row>
    <row r="21" spans="1:7" ht="30" customHeight="1" x14ac:dyDescent="0.25">
      <c r="A21" s="20" t="s">
        <v>7</v>
      </c>
      <c r="B21" s="12" t="s">
        <v>27</v>
      </c>
      <c r="C21" s="4"/>
      <c r="D21" s="4"/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10</v>
      </c>
      <c r="D27" s="4"/>
      <c r="E27" s="4"/>
      <c r="F27" s="4">
        <v>10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44</v>
      </c>
      <c r="D30" s="3">
        <v>36</v>
      </c>
      <c r="E30" s="3">
        <v>5</v>
      </c>
      <c r="F30" s="3">
        <v>3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52</v>
      </c>
      <c r="D31" s="4">
        <v>28</v>
      </c>
      <c r="E31" s="4">
        <v>3</v>
      </c>
      <c r="F31" s="4">
        <v>21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78</v>
      </c>
      <c r="D32" s="3">
        <v>45</v>
      </c>
      <c r="E32" s="3">
        <v>7</v>
      </c>
      <c r="F32" s="3">
        <v>26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51</v>
      </c>
      <c r="D39" s="4">
        <v>2</v>
      </c>
      <c r="E39" s="4">
        <v>2</v>
      </c>
      <c r="F39" s="4">
        <v>47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2586</v>
      </c>
      <c r="D41" s="5">
        <v>787</v>
      </c>
      <c r="E41" s="5">
        <v>102</v>
      </c>
      <c r="F41" s="5">
        <v>1694</v>
      </c>
      <c r="G41" s="5">
        <v>3</v>
      </c>
    </row>
    <row r="42" spans="1:7" ht="30" customHeight="1" x14ac:dyDescent="0.25">
      <c r="A42" s="22" t="s">
        <v>47</v>
      </c>
      <c r="B42" s="14" t="s">
        <v>9</v>
      </c>
      <c r="C42" s="6">
        <v>1</v>
      </c>
      <c r="D42" s="6">
        <v>1</v>
      </c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4</v>
      </c>
      <c r="D44" s="6">
        <v>4</v>
      </c>
      <c r="E44" s="6"/>
      <c r="F44" s="6"/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15</v>
      </c>
      <c r="D46" s="6">
        <v>3</v>
      </c>
      <c r="E46" s="6"/>
      <c r="F46" s="6">
        <v>12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1127</v>
      </c>
      <c r="D47" s="5">
        <v>429</v>
      </c>
      <c r="E47" s="5">
        <v>63</v>
      </c>
      <c r="F47" s="5">
        <v>635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413</v>
      </c>
      <c r="D58" s="6">
        <v>69</v>
      </c>
      <c r="E58" s="6">
        <v>58</v>
      </c>
      <c r="F58" s="6">
        <v>286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78</v>
      </c>
      <c r="D66" s="6">
        <v>20</v>
      </c>
      <c r="E66" s="6">
        <v>3</v>
      </c>
      <c r="F66" s="6">
        <v>55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23</v>
      </c>
      <c r="D69" s="5">
        <v>14</v>
      </c>
      <c r="E69" s="5">
        <v>2</v>
      </c>
      <c r="F69" s="5">
        <v>7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88</v>
      </c>
      <c r="D71" s="5">
        <v>69</v>
      </c>
      <c r="E71" s="5">
        <v>15</v>
      </c>
      <c r="F71" s="5">
        <v>4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8395</v>
      </c>
      <c r="D80" s="3">
        <v>3304</v>
      </c>
      <c r="E80" s="3">
        <v>625</v>
      </c>
      <c r="F80" s="3">
        <v>4463</v>
      </c>
      <c r="G80" s="3">
        <v>3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19</v>
      </c>
      <c r="D84" s="3">
        <v>15</v>
      </c>
      <c r="E84" s="3">
        <v>4</v>
      </c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175</v>
      </c>
      <c r="D86" s="3">
        <v>85</v>
      </c>
      <c r="E86" s="3">
        <v>8</v>
      </c>
      <c r="F86" s="3">
        <v>82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/>
      <c r="D96" s="3"/>
      <c r="E96" s="3"/>
      <c r="F96" s="3"/>
      <c r="G96" s="3"/>
    </row>
    <row r="97" spans="1:7" ht="30" customHeight="1" x14ac:dyDescent="0.25">
      <c r="A97" s="20" t="s">
        <v>48</v>
      </c>
      <c r="B97" s="12" t="s">
        <v>25</v>
      </c>
      <c r="C97" s="4">
        <v>2281</v>
      </c>
      <c r="D97" s="4">
        <v>249</v>
      </c>
      <c r="E97" s="4">
        <v>659</v>
      </c>
      <c r="F97" s="4">
        <v>1372</v>
      </c>
      <c r="G97" s="4">
        <v>1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</v>
      </c>
      <c r="D99" s="4"/>
      <c r="E99" s="4">
        <v>1</v>
      </c>
      <c r="F99" s="4"/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5</v>
      </c>
      <c r="D105" s="4">
        <v>1</v>
      </c>
      <c r="E105" s="4"/>
      <c r="F105" s="4">
        <v>4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45</v>
      </c>
      <c r="D108" s="3">
        <v>30</v>
      </c>
      <c r="E108" s="3">
        <v>12</v>
      </c>
      <c r="F108" s="3">
        <v>3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80</v>
      </c>
      <c r="D109" s="4">
        <v>25</v>
      </c>
      <c r="E109" s="4">
        <v>6</v>
      </c>
      <c r="F109" s="4">
        <v>49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1</v>
      </c>
      <c r="D110" s="3"/>
      <c r="E110" s="3"/>
      <c r="F110" s="3">
        <v>1</v>
      </c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>
        <v>1</v>
      </c>
      <c r="D114" s="3">
        <v>1</v>
      </c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56</v>
      </c>
      <c r="D117" s="4">
        <v>13</v>
      </c>
      <c r="E117" s="4">
        <v>6</v>
      </c>
      <c r="F117" s="4">
        <v>37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260</v>
      </c>
      <c r="D119" s="5">
        <v>68</v>
      </c>
      <c r="E119" s="5">
        <v>10</v>
      </c>
      <c r="F119" s="5">
        <v>182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51</v>
      </c>
      <c r="D136" s="6">
        <v>11</v>
      </c>
      <c r="E136" s="6">
        <v>1</v>
      </c>
      <c r="F136" s="6">
        <v>39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>
        <v>17</v>
      </c>
      <c r="D144" s="6">
        <v>15</v>
      </c>
      <c r="E144" s="6"/>
      <c r="F144" s="6">
        <v>2</v>
      </c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6</v>
      </c>
      <c r="D156" s="6">
        <v>1</v>
      </c>
      <c r="E156" s="6"/>
      <c r="F156" s="6">
        <v>5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5665</v>
      </c>
      <c r="D158" s="3">
        <v>2217</v>
      </c>
      <c r="E158" s="3">
        <v>185</v>
      </c>
      <c r="F158" s="3">
        <v>3263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55</v>
      </c>
      <c r="D161" s="4">
        <v>55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64</v>
      </c>
      <c r="D164" s="3">
        <v>6</v>
      </c>
      <c r="E164" s="3">
        <v>3</v>
      </c>
      <c r="F164" s="3">
        <v>55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1068</v>
      </c>
      <c r="D175" s="4">
        <v>229</v>
      </c>
      <c r="E175" s="4">
        <v>176</v>
      </c>
      <c r="F175" s="4">
        <v>663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19</v>
      </c>
      <c r="D183" s="4"/>
      <c r="E183" s="4"/>
      <c r="F183" s="4">
        <v>19</v>
      </c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89</v>
      </c>
      <c r="D186" s="3">
        <v>72</v>
      </c>
      <c r="E186" s="3">
        <v>12</v>
      </c>
      <c r="F186" s="3">
        <v>5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83</v>
      </c>
      <c r="D187" s="4">
        <v>18</v>
      </c>
      <c r="E187" s="4">
        <v>38</v>
      </c>
      <c r="F187" s="4">
        <v>27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414</v>
      </c>
      <c r="D188" s="3">
        <v>165</v>
      </c>
      <c r="E188" s="3">
        <v>45</v>
      </c>
      <c r="F188" s="3">
        <v>204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618</v>
      </c>
      <c r="D197" s="5">
        <v>309</v>
      </c>
      <c r="E197" s="5">
        <v>42</v>
      </c>
      <c r="F197" s="5">
        <v>267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15</v>
      </c>
      <c r="D203" s="5">
        <v>14</v>
      </c>
      <c r="E203" s="5">
        <v>1</v>
      </c>
      <c r="F203" s="5"/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137</v>
      </c>
      <c r="D214" s="6">
        <v>14</v>
      </c>
      <c r="E214" s="6">
        <v>13</v>
      </c>
      <c r="F214" s="6">
        <v>110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622</v>
      </c>
      <c r="D236" s="3">
        <v>282</v>
      </c>
      <c r="E236" s="3">
        <v>75</v>
      </c>
      <c r="F236" s="3">
        <v>265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150</v>
      </c>
      <c r="D242" s="3">
        <v>102</v>
      </c>
      <c r="E242" s="3">
        <v>17</v>
      </c>
      <c r="F242" s="3">
        <v>31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205</v>
      </c>
      <c r="D253" s="4">
        <v>23</v>
      </c>
      <c r="E253" s="4">
        <v>44</v>
      </c>
      <c r="F253" s="4">
        <v>138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9</v>
      </c>
      <c r="D264" s="3">
        <v>9</v>
      </c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17</v>
      </c>
      <c r="D270" s="3">
        <v>10</v>
      </c>
      <c r="E270" s="3"/>
      <c r="F270" s="3">
        <v>7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662</v>
      </c>
      <c r="D275" s="5">
        <v>222</v>
      </c>
      <c r="E275" s="5">
        <v>7</v>
      </c>
      <c r="F275" s="5">
        <v>433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>
        <v>19</v>
      </c>
      <c r="D281" s="5">
        <v>1</v>
      </c>
      <c r="E281" s="5"/>
      <c r="F281" s="5">
        <v>18</v>
      </c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21</v>
      </c>
      <c r="D292" s="6">
        <v>4</v>
      </c>
      <c r="E292" s="6">
        <v>3</v>
      </c>
      <c r="F292" s="6">
        <v>14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21</v>
      </c>
      <c r="D303" s="5">
        <v>16</v>
      </c>
      <c r="E303" s="5">
        <v>1</v>
      </c>
      <c r="F303" s="5">
        <v>4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80</v>
      </c>
      <c r="D314" s="3">
        <v>14</v>
      </c>
      <c r="E314" s="3">
        <v>5</v>
      </c>
      <c r="F314" s="3">
        <v>61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226</v>
      </c>
      <c r="D331" s="4">
        <v>12</v>
      </c>
      <c r="E331" s="4">
        <v>2</v>
      </c>
      <c r="F331" s="4">
        <v>212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71</v>
      </c>
      <c r="D392" s="3">
        <v>18</v>
      </c>
      <c r="E392" s="3">
        <v>6</v>
      </c>
      <c r="F392" s="3">
        <v>47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36</v>
      </c>
      <c r="D409" s="4">
        <v>2</v>
      </c>
      <c r="E409" s="4">
        <v>8</v>
      </c>
      <c r="F409" s="4">
        <v>26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>
        <v>3</v>
      </c>
      <c r="D417" s="4">
        <v>1</v>
      </c>
      <c r="E417" s="4"/>
      <c r="F417" s="4">
        <v>2</v>
      </c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4</v>
      </c>
      <c r="D420" s="3">
        <v>3</v>
      </c>
      <c r="E420" s="3"/>
      <c r="F420" s="3">
        <v>1</v>
      </c>
      <c r="G420" s="3"/>
    </row>
    <row r="421" spans="1:7" ht="30" customHeight="1" x14ac:dyDescent="0.25">
      <c r="A421" s="20" t="s">
        <v>56</v>
      </c>
      <c r="B421" s="12" t="s">
        <v>37</v>
      </c>
      <c r="C421" s="4">
        <v>19</v>
      </c>
      <c r="D421" s="4">
        <v>17</v>
      </c>
      <c r="E421" s="4"/>
      <c r="F421" s="4">
        <v>2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4</v>
      </c>
      <c r="D422" s="3">
        <v>3</v>
      </c>
      <c r="E422" s="3">
        <v>1</v>
      </c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356</v>
      </c>
      <c r="D431" s="5">
        <v>244</v>
      </c>
      <c r="E431" s="5">
        <v>5</v>
      </c>
      <c r="F431" s="5">
        <v>107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11</v>
      </c>
      <c r="D437" s="5">
        <v>5</v>
      </c>
      <c r="E437" s="5">
        <v>2</v>
      </c>
      <c r="F437" s="5">
        <v>4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>
        <v>5</v>
      </c>
      <c r="D444" s="6"/>
      <c r="E444" s="6"/>
      <c r="F444" s="6">
        <v>5</v>
      </c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35</v>
      </c>
      <c r="D448" s="6">
        <v>21</v>
      </c>
      <c r="E448" s="6">
        <v>1</v>
      </c>
      <c r="F448" s="6">
        <v>13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>
        <v>1</v>
      </c>
      <c r="D461" s="5">
        <v>1</v>
      </c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408</v>
      </c>
      <c r="D470" s="3">
        <v>234</v>
      </c>
      <c r="E470" s="3">
        <v>17</v>
      </c>
      <c r="F470" s="3">
        <v>157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>
        <v>4</v>
      </c>
      <c r="D476" s="3">
        <v>4</v>
      </c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143</v>
      </c>
      <c r="D487" s="4">
        <v>10</v>
      </c>
      <c r="E487" s="4"/>
      <c r="F487" s="4">
        <v>133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36</v>
      </c>
      <c r="D500" s="3">
        <v>23</v>
      </c>
      <c r="E500" s="3"/>
      <c r="F500" s="3">
        <v>13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/>
      <c r="D507" s="4"/>
      <c r="E507" s="4"/>
      <c r="F507" s="4"/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419</v>
      </c>
      <c r="D509" s="5">
        <v>178</v>
      </c>
      <c r="E509" s="5">
        <v>11</v>
      </c>
      <c r="F509" s="5">
        <v>230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186</v>
      </c>
      <c r="D526" s="6">
        <v>17</v>
      </c>
      <c r="E526" s="6">
        <v>7</v>
      </c>
      <c r="F526" s="6">
        <v>162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28</v>
      </c>
      <c r="D539" s="5">
        <v>20</v>
      </c>
      <c r="E539" s="5">
        <v>8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302</v>
      </c>
      <c r="D548" s="3">
        <v>75</v>
      </c>
      <c r="E548" s="3">
        <v>13</v>
      </c>
      <c r="F548" s="3">
        <v>214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32</v>
      </c>
      <c r="D554" s="3">
        <v>29</v>
      </c>
      <c r="E554" s="3">
        <v>2</v>
      </c>
      <c r="F554" s="3">
        <v>1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76</v>
      </c>
      <c r="D565" s="4">
        <v>3</v>
      </c>
      <c r="E565" s="4">
        <v>8</v>
      </c>
      <c r="F565" s="4">
        <v>65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>
        <v>8</v>
      </c>
      <c r="D573" s="4"/>
      <c r="E573" s="4">
        <v>2</v>
      </c>
      <c r="F573" s="4">
        <v>6</v>
      </c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10</v>
      </c>
      <c r="D575" s="4">
        <v>1</v>
      </c>
      <c r="E575" s="4"/>
      <c r="F575" s="4">
        <v>9</v>
      </c>
      <c r="G575" s="4"/>
    </row>
    <row r="576" spans="1:7" ht="30" customHeight="1" x14ac:dyDescent="0.25">
      <c r="A576" s="19" t="s">
        <v>60</v>
      </c>
      <c r="B576" s="11" t="s">
        <v>36</v>
      </c>
      <c r="C576" s="3">
        <v>48</v>
      </c>
      <c r="D576" s="3">
        <v>34</v>
      </c>
      <c r="E576" s="3">
        <v>7</v>
      </c>
      <c r="F576" s="3">
        <v>7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1518</v>
      </c>
      <c r="D587" s="5">
        <v>537</v>
      </c>
      <c r="E587" s="5">
        <v>168</v>
      </c>
      <c r="F587" s="5">
        <v>813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65</v>
      </c>
      <c r="D591" s="5">
        <v>50</v>
      </c>
      <c r="E591" s="5">
        <v>6</v>
      </c>
      <c r="F591" s="5">
        <v>9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30</v>
      </c>
      <c r="D593" s="5">
        <v>11</v>
      </c>
      <c r="E593" s="5">
        <v>12</v>
      </c>
      <c r="F593" s="5">
        <v>7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222</v>
      </c>
      <c r="D604" s="6">
        <v>28</v>
      </c>
      <c r="E604" s="6">
        <v>106</v>
      </c>
      <c r="F604" s="6">
        <v>88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>
        <v>2</v>
      </c>
      <c r="D612" s="6"/>
      <c r="E612" s="6">
        <v>2</v>
      </c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16</v>
      </c>
      <c r="D614" s="6">
        <v>14</v>
      </c>
      <c r="E614" s="6">
        <v>1</v>
      </c>
      <c r="F614" s="6">
        <v>1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7</v>
      </c>
      <c r="D615" s="5">
        <v>4</v>
      </c>
      <c r="E615" s="5">
        <v>2</v>
      </c>
      <c r="F615" s="5">
        <v>1</v>
      </c>
      <c r="G615" s="5"/>
    </row>
    <row r="616" spans="1:7" ht="30" customHeight="1" x14ac:dyDescent="0.25">
      <c r="A616" s="22" t="s">
        <v>61</v>
      </c>
      <c r="B616" s="14" t="s">
        <v>37</v>
      </c>
      <c r="C616" s="6">
        <v>26</v>
      </c>
      <c r="D616" s="6"/>
      <c r="E616" s="6">
        <v>3</v>
      </c>
      <c r="F616" s="6">
        <v>23</v>
      </c>
      <c r="G616" s="6"/>
    </row>
    <row r="617" spans="1:7" ht="30" customHeight="1" x14ac:dyDescent="0.25">
      <c r="A617" s="21" t="s">
        <v>61</v>
      </c>
      <c r="B617" s="13" t="s">
        <v>38</v>
      </c>
      <c r="C617" s="5">
        <v>2</v>
      </c>
      <c r="D617" s="5">
        <v>2</v>
      </c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618</v>
      </c>
      <c r="D625" s="5">
        <v>239</v>
      </c>
      <c r="E625" s="5">
        <v>102</v>
      </c>
      <c r="F625" s="5">
        <v>277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144</v>
      </c>
      <c r="D626" s="3">
        <v>54</v>
      </c>
      <c r="E626" s="3">
        <v>17</v>
      </c>
      <c r="F626" s="3">
        <v>73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18</v>
      </c>
      <c r="D632" s="3"/>
      <c r="E632" s="3"/>
      <c r="F632" s="3">
        <v>18</v>
      </c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54</v>
      </c>
      <c r="D643" s="4">
        <v>3</v>
      </c>
      <c r="E643" s="4">
        <v>12</v>
      </c>
      <c r="F643" s="4">
        <v>39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9</v>
      </c>
      <c r="D651" s="4"/>
      <c r="E651" s="4">
        <v>5</v>
      </c>
      <c r="F651" s="4">
        <v>4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26</v>
      </c>
      <c r="D663" s="4">
        <v>6</v>
      </c>
      <c r="E663" s="4">
        <v>2</v>
      </c>
      <c r="F663" s="4">
        <v>18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1508</v>
      </c>
      <c r="D665" s="5">
        <v>705</v>
      </c>
      <c r="E665" s="5">
        <v>58</v>
      </c>
      <c r="F665" s="5">
        <v>745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610</v>
      </c>
      <c r="D671" s="5">
        <v>284</v>
      </c>
      <c r="E671" s="5">
        <v>25</v>
      </c>
      <c r="F671" s="5">
        <v>301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>
        <v>3</v>
      </c>
      <c r="D675" s="5">
        <v>1</v>
      </c>
      <c r="E675" s="5"/>
      <c r="F675" s="5">
        <v>2</v>
      </c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328</v>
      </c>
      <c r="D682" s="6">
        <v>46</v>
      </c>
      <c r="E682" s="6">
        <v>19</v>
      </c>
      <c r="F682" s="6">
        <v>263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37</v>
      </c>
      <c r="D690" s="6">
        <v>13</v>
      </c>
      <c r="E690" s="6">
        <v>7</v>
      </c>
      <c r="F690" s="6">
        <v>17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20</v>
      </c>
      <c r="D692" s="6">
        <v>13</v>
      </c>
      <c r="E692" s="6">
        <v>5</v>
      </c>
      <c r="F692" s="6">
        <v>2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12</v>
      </c>
      <c r="D693" s="5">
        <v>11</v>
      </c>
      <c r="E693" s="5">
        <v>1</v>
      </c>
      <c r="F693" s="5"/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128</v>
      </c>
      <c r="D702" s="6">
        <v>20</v>
      </c>
      <c r="E702" s="6">
        <v>14</v>
      </c>
      <c r="F702" s="6">
        <v>94</v>
      </c>
      <c r="G702" s="6"/>
    </row>
    <row r="703" spans="1:7" ht="30" customHeight="1" x14ac:dyDescent="0.25">
      <c r="A703" s="21" t="s">
        <v>63</v>
      </c>
      <c r="B703" s="13" t="s">
        <v>46</v>
      </c>
      <c r="C703" s="5">
        <v>8</v>
      </c>
      <c r="D703" s="5">
        <v>5</v>
      </c>
      <c r="E703" s="5"/>
      <c r="F703" s="5">
        <v>3</v>
      </c>
      <c r="G703" s="5"/>
    </row>
    <row r="704" spans="1:7" ht="30" customHeight="1" x14ac:dyDescent="0.25">
      <c r="A704" s="19" t="s">
        <v>64</v>
      </c>
      <c r="B704" s="11" t="s">
        <v>8</v>
      </c>
      <c r="C704" s="3">
        <v>5</v>
      </c>
      <c r="D704" s="3">
        <v>5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3</v>
      </c>
      <c r="D714" s="3"/>
      <c r="E714" s="3">
        <v>3</v>
      </c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3</v>
      </c>
      <c r="D715" s="4">
        <v>3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3</v>
      </c>
      <c r="D716" s="3">
        <v>3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/>
      <c r="D717" s="4"/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2335</v>
      </c>
      <c r="D743" s="5">
        <v>1238</v>
      </c>
      <c r="E743" s="5">
        <v>33</v>
      </c>
      <c r="F743" s="5">
        <v>1064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>
        <v>48</v>
      </c>
      <c r="D749" s="5">
        <v>6</v>
      </c>
      <c r="E749" s="5"/>
      <c r="F749" s="5">
        <v>42</v>
      </c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1</v>
      </c>
      <c r="D757" s="5">
        <v>1</v>
      </c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342</v>
      </c>
      <c r="D760" s="6">
        <v>55</v>
      </c>
      <c r="E760" s="6">
        <v>16</v>
      </c>
      <c r="F760" s="6">
        <v>271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>
        <v>1</v>
      </c>
      <c r="D768" s="6"/>
      <c r="E768" s="6"/>
      <c r="F768" s="6">
        <v>1</v>
      </c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16</v>
      </c>
      <c r="D771" s="5">
        <v>15</v>
      </c>
      <c r="E771" s="5"/>
      <c r="F771" s="5">
        <v>1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104</v>
      </c>
      <c r="D773" s="5">
        <v>89</v>
      </c>
      <c r="E773" s="5">
        <v>3</v>
      </c>
      <c r="F773" s="5">
        <v>12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220</v>
      </c>
      <c r="D780" s="6">
        <v>65</v>
      </c>
      <c r="E780" s="6">
        <v>3</v>
      </c>
      <c r="F780" s="6">
        <v>152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120</v>
      </c>
      <c r="D782" s="3">
        <v>94</v>
      </c>
      <c r="E782" s="3">
        <v>2</v>
      </c>
      <c r="F782" s="3">
        <v>21</v>
      </c>
      <c r="G782" s="3">
        <v>3</v>
      </c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>
        <v>3</v>
      </c>
      <c r="D786" s="3"/>
      <c r="E786" s="3"/>
      <c r="F786" s="3">
        <v>3</v>
      </c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2</v>
      </c>
      <c r="D788" s="3">
        <v>2</v>
      </c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18</v>
      </c>
      <c r="D799" s="4">
        <v>4</v>
      </c>
      <c r="E799" s="4">
        <v>1</v>
      </c>
      <c r="F799" s="4">
        <v>13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>
        <v>1</v>
      </c>
      <c r="D807" s="4"/>
      <c r="E807" s="4"/>
      <c r="F807" s="4">
        <v>1</v>
      </c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21</v>
      </c>
      <c r="D810" s="3">
        <v>10</v>
      </c>
      <c r="E810" s="3">
        <v>4</v>
      </c>
      <c r="F810" s="3">
        <v>7</v>
      </c>
      <c r="G810" s="3"/>
    </row>
    <row r="811" spans="1:7" ht="30" customHeight="1" x14ac:dyDescent="0.25">
      <c r="A811" s="20" t="s">
        <v>66</v>
      </c>
      <c r="B811" s="12" t="s">
        <v>37</v>
      </c>
      <c r="C811" s="4">
        <v>22</v>
      </c>
      <c r="D811" s="4">
        <v>1</v>
      </c>
      <c r="E811" s="4">
        <v>1</v>
      </c>
      <c r="F811" s="4">
        <v>15</v>
      </c>
      <c r="G811" s="4">
        <v>5</v>
      </c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>
        <v>5</v>
      </c>
      <c r="D819" s="4">
        <v>1</v>
      </c>
      <c r="E819" s="4">
        <v>4</v>
      </c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>
        <v>1</v>
      </c>
      <c r="D820" s="3">
        <v>1</v>
      </c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2259</v>
      </c>
      <c r="D821" s="5">
        <v>1106</v>
      </c>
      <c r="E821" s="5">
        <v>125</v>
      </c>
      <c r="F821" s="5">
        <v>1028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56</v>
      </c>
      <c r="D824" s="6">
        <v>56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2</v>
      </c>
      <c r="D827" s="5">
        <v>2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24</v>
      </c>
      <c r="D837" s="5">
        <v>4</v>
      </c>
      <c r="E837" s="5"/>
      <c r="F837" s="5">
        <v>20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579</v>
      </c>
      <c r="D838" s="6">
        <v>119</v>
      </c>
      <c r="E838" s="6">
        <v>53</v>
      </c>
      <c r="F838" s="6">
        <v>407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1</v>
      </c>
      <c r="D839" s="5"/>
      <c r="E839" s="5"/>
      <c r="F839" s="5">
        <v>1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3</v>
      </c>
      <c r="D840" s="6">
        <v>3</v>
      </c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13</v>
      </c>
      <c r="D848" s="6">
        <v>13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24</v>
      </c>
      <c r="D849" s="5">
        <v>12</v>
      </c>
      <c r="E849" s="5">
        <v>6</v>
      </c>
      <c r="F849" s="5">
        <v>6</v>
      </c>
      <c r="G849" s="5"/>
    </row>
    <row r="850" spans="1:7" ht="30" customHeight="1" x14ac:dyDescent="0.25">
      <c r="A850" s="22" t="s">
        <v>67</v>
      </c>
      <c r="B850" s="14" t="s">
        <v>37</v>
      </c>
      <c r="C850" s="6">
        <v>9</v>
      </c>
      <c r="D850" s="6"/>
      <c r="E850" s="6"/>
      <c r="F850" s="6">
        <v>9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13</v>
      </c>
      <c r="D851" s="5">
        <v>3</v>
      </c>
      <c r="E851" s="5">
        <v>9</v>
      </c>
      <c r="F851" s="5">
        <v>1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>
        <v>37</v>
      </c>
      <c r="D858" s="6">
        <v>1</v>
      </c>
      <c r="E858" s="6">
        <v>1</v>
      </c>
      <c r="F858" s="6">
        <v>35</v>
      </c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7984</v>
      </c>
      <c r="D860" s="3">
        <v>4234</v>
      </c>
      <c r="E860" s="3">
        <v>550</v>
      </c>
      <c r="F860" s="3">
        <v>3200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55</v>
      </c>
      <c r="D865" s="4">
        <v>53</v>
      </c>
      <c r="E865" s="4"/>
      <c r="F865" s="4">
        <v>2</v>
      </c>
      <c r="G865" s="4"/>
    </row>
    <row r="866" spans="1:7" ht="30" customHeight="1" x14ac:dyDescent="0.25">
      <c r="A866" s="19" t="s">
        <v>68</v>
      </c>
      <c r="B866" s="11" t="s">
        <v>14</v>
      </c>
      <c r="C866" s="3">
        <v>4</v>
      </c>
      <c r="D866" s="3">
        <v>4</v>
      </c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/>
      <c r="D873" s="4"/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1092</v>
      </c>
      <c r="D876" s="3">
        <v>116</v>
      </c>
      <c r="E876" s="3">
        <v>32</v>
      </c>
      <c r="F876" s="3">
        <v>944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121</v>
      </c>
      <c r="D877" s="4">
        <v>28</v>
      </c>
      <c r="E877" s="4">
        <v>2</v>
      </c>
      <c r="F877" s="4">
        <v>91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41</v>
      </c>
      <c r="D878" s="3">
        <v>19</v>
      </c>
      <c r="E878" s="3">
        <v>12</v>
      </c>
      <c r="F878" s="3">
        <v>10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351</v>
      </c>
      <c r="D879" s="4">
        <v>102</v>
      </c>
      <c r="E879" s="4">
        <v>150</v>
      </c>
      <c r="F879" s="4">
        <v>99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72</v>
      </c>
      <c r="D888" s="3">
        <v>52</v>
      </c>
      <c r="E888" s="3">
        <v>14</v>
      </c>
      <c r="F888" s="3">
        <v>6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162</v>
      </c>
      <c r="D889" s="4">
        <v>42</v>
      </c>
      <c r="E889" s="4">
        <v>5</v>
      </c>
      <c r="F889" s="4">
        <v>115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311</v>
      </c>
      <c r="D890" s="3">
        <v>248</v>
      </c>
      <c r="E890" s="3">
        <v>31</v>
      </c>
      <c r="F890" s="3">
        <v>32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>
        <v>5</v>
      </c>
      <c r="D897" s="4">
        <v>1</v>
      </c>
      <c r="E897" s="4"/>
      <c r="F897" s="4">
        <v>4</v>
      </c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1024</v>
      </c>
      <c r="D899" s="5">
        <v>325</v>
      </c>
      <c r="E899" s="5">
        <v>24</v>
      </c>
      <c r="F899" s="5">
        <v>675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13</v>
      </c>
      <c r="D905" s="5">
        <v>13</v>
      </c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57</v>
      </c>
      <c r="D916" s="6">
        <v>5</v>
      </c>
      <c r="E916" s="6">
        <v>7</v>
      </c>
      <c r="F916" s="6">
        <v>45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7</v>
      </c>
      <c r="D926" s="6">
        <v>6</v>
      </c>
      <c r="E926" s="6">
        <v>1</v>
      </c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25</v>
      </c>
      <c r="D929" s="5">
        <v>19</v>
      </c>
      <c r="E929" s="5"/>
      <c r="F929" s="5">
        <v>6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8</v>
      </c>
      <c r="D936" s="6">
        <v>5</v>
      </c>
      <c r="E936" s="6"/>
      <c r="F936" s="6">
        <v>3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582</v>
      </c>
      <c r="D977" s="5">
        <v>283</v>
      </c>
      <c r="E977" s="5">
        <v>115</v>
      </c>
      <c r="F977" s="5">
        <v>184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43</v>
      </c>
      <c r="D983" s="5">
        <v>29</v>
      </c>
      <c r="E983" s="5">
        <v>7</v>
      </c>
      <c r="F983" s="5">
        <v>7</v>
      </c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209</v>
      </c>
      <c r="D994" s="6">
        <v>45</v>
      </c>
      <c r="E994" s="6">
        <v>42</v>
      </c>
      <c r="F994" s="6">
        <v>122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9</v>
      </c>
      <c r="D1005" s="5">
        <v>6</v>
      </c>
      <c r="E1005" s="5">
        <v>3</v>
      </c>
      <c r="F1005" s="5"/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11</v>
      </c>
      <c r="D1007" s="5">
        <v>11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2</v>
      </c>
      <c r="D1014" s="6">
        <v>2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175</v>
      </c>
      <c r="D1016" s="3">
        <v>58</v>
      </c>
      <c r="E1016" s="3">
        <v>3</v>
      </c>
      <c r="F1016" s="3">
        <v>114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>
        <v>1</v>
      </c>
      <c r="D1021" s="4">
        <v>1</v>
      </c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11</v>
      </c>
      <c r="D1022" s="3">
        <v>4</v>
      </c>
      <c r="E1022" s="3"/>
      <c r="F1022" s="3">
        <v>7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99</v>
      </c>
      <c r="D1033" s="4">
        <v>3</v>
      </c>
      <c r="E1033" s="4">
        <v>19</v>
      </c>
      <c r="F1033" s="4">
        <v>77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9</v>
      </c>
      <c r="D1041" s="4">
        <v>2</v>
      </c>
      <c r="E1041" s="4">
        <v>2</v>
      </c>
      <c r="F1041" s="4">
        <v>5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1</v>
      </c>
      <c r="D1044" s="3">
        <v>1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10</v>
      </c>
      <c r="D1046" s="3">
        <v>10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54</v>
      </c>
      <c r="D1053" s="4">
        <v>16</v>
      </c>
      <c r="E1053" s="4">
        <v>2</v>
      </c>
      <c r="F1053" s="4">
        <v>36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1655</v>
      </c>
      <c r="D1055" s="5">
        <v>565</v>
      </c>
      <c r="E1055" s="5">
        <v>78</v>
      </c>
      <c r="F1055" s="5">
        <v>1012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133</v>
      </c>
      <c r="D1061" s="5">
        <v>67</v>
      </c>
      <c r="E1061" s="5">
        <v>1</v>
      </c>
      <c r="F1061" s="5">
        <v>65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234</v>
      </c>
      <c r="D1072" s="6">
        <v>34</v>
      </c>
      <c r="E1072" s="6">
        <v>18</v>
      </c>
      <c r="F1072" s="6">
        <v>182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37</v>
      </c>
      <c r="D1085" s="5">
        <v>36</v>
      </c>
      <c r="E1085" s="5"/>
      <c r="F1085" s="5">
        <v>1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25</v>
      </c>
      <c r="D1092" s="6">
        <v>9</v>
      </c>
      <c r="E1092" s="6">
        <v>5</v>
      </c>
      <c r="F1092" s="6">
        <v>9</v>
      </c>
      <c r="G1092" s="6">
        <v>2</v>
      </c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36</v>
      </c>
      <c r="D1094" s="3">
        <v>30</v>
      </c>
      <c r="E1094" s="3">
        <v>4</v>
      </c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12</v>
      </c>
      <c r="D1122" s="3">
        <v>12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14</v>
      </c>
      <c r="D1124" s="3">
        <v>5</v>
      </c>
      <c r="E1124" s="3">
        <v>3</v>
      </c>
      <c r="F1124" s="3">
        <v>6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>
        <v>3</v>
      </c>
      <c r="D1128" s="3">
        <v>3</v>
      </c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371</v>
      </c>
      <c r="D1133" s="5">
        <v>93</v>
      </c>
      <c r="E1133" s="5">
        <v>13</v>
      </c>
      <c r="F1133" s="5">
        <v>265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5</v>
      </c>
      <c r="D1139" s="5">
        <v>5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174</v>
      </c>
      <c r="D1150" s="6">
        <v>33</v>
      </c>
      <c r="E1150" s="6">
        <v>27</v>
      </c>
      <c r="F1150" s="6">
        <v>114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>
        <v>6</v>
      </c>
      <c r="D1152" s="6">
        <v>6</v>
      </c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6</v>
      </c>
      <c r="D1158" s="6">
        <v>6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47</v>
      </c>
      <c r="D1161" s="5">
        <v>41</v>
      </c>
      <c r="E1161" s="5">
        <v>1</v>
      </c>
      <c r="F1161" s="5">
        <v>5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17</v>
      </c>
      <c r="D1162" s="6">
        <v>1</v>
      </c>
      <c r="E1162" s="6"/>
      <c r="F1162" s="6">
        <v>16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1605</v>
      </c>
      <c r="D1172" s="3">
        <v>1038</v>
      </c>
      <c r="E1172" s="3">
        <v>22</v>
      </c>
      <c r="F1172" s="3">
        <v>545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39</v>
      </c>
      <c r="D1175" s="4">
        <v>39</v>
      </c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41</v>
      </c>
      <c r="D1178" s="3">
        <v>30</v>
      </c>
      <c r="E1178" s="3">
        <v>6</v>
      </c>
      <c r="F1178" s="3">
        <v>5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484</v>
      </c>
      <c r="D1189" s="4">
        <v>120</v>
      </c>
      <c r="E1189" s="4">
        <v>62</v>
      </c>
      <c r="F1189" s="4">
        <v>302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23</v>
      </c>
      <c r="D1197" s="4">
        <v>3</v>
      </c>
      <c r="E1197" s="4"/>
      <c r="F1197" s="4">
        <v>20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14</v>
      </c>
      <c r="D1200" s="3">
        <v>13</v>
      </c>
      <c r="E1200" s="3"/>
      <c r="F1200" s="3">
        <v>1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13</v>
      </c>
      <c r="D1201" s="4">
        <v>12</v>
      </c>
      <c r="E1201" s="4">
        <v>1</v>
      </c>
      <c r="F1201" s="4"/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2</v>
      </c>
      <c r="D1202" s="3">
        <v>1</v>
      </c>
      <c r="E1202" s="3">
        <v>1</v>
      </c>
      <c r="F1202" s="3"/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882</v>
      </c>
      <c r="D1211" s="5">
        <v>582</v>
      </c>
      <c r="E1211" s="5">
        <v>60</v>
      </c>
      <c r="F1211" s="5">
        <v>240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164</v>
      </c>
      <c r="D1217" s="5">
        <v>92</v>
      </c>
      <c r="E1217" s="5">
        <v>6</v>
      </c>
      <c r="F1217" s="5">
        <v>66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>
        <v>1</v>
      </c>
      <c r="D1226" s="6">
        <v>1</v>
      </c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631</v>
      </c>
      <c r="D1228" s="6">
        <v>22</v>
      </c>
      <c r="E1228" s="6">
        <v>98</v>
      </c>
      <c r="F1228" s="6">
        <v>511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151</v>
      </c>
      <c r="D1235" s="5">
        <v>1</v>
      </c>
      <c r="E1235" s="5">
        <v>19</v>
      </c>
      <c r="F1235" s="5">
        <v>131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94</v>
      </c>
      <c r="D1236" s="6">
        <v>7</v>
      </c>
      <c r="E1236" s="6">
        <v>14</v>
      </c>
      <c r="F1236" s="6">
        <v>73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17</v>
      </c>
      <c r="D1239" s="5">
        <v>11</v>
      </c>
      <c r="E1239" s="5"/>
      <c r="F1239" s="5">
        <v>6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51</v>
      </c>
      <c r="D1241" s="5">
        <v>44</v>
      </c>
      <c r="E1241" s="5">
        <v>5</v>
      </c>
      <c r="F1241" s="5">
        <v>2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193</v>
      </c>
      <c r="D1248" s="6">
        <v>90</v>
      </c>
      <c r="E1248" s="6">
        <v>6</v>
      </c>
      <c r="F1248" s="6">
        <v>97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>
        <v>1</v>
      </c>
      <c r="D1249" s="5"/>
      <c r="E1249" s="5"/>
      <c r="F1249" s="5">
        <v>1</v>
      </c>
      <c r="G1249" s="5"/>
    </row>
    <row r="1250" spans="1:7" ht="30" customHeight="1" x14ac:dyDescent="0.25">
      <c r="A1250" s="19" t="s">
        <v>78</v>
      </c>
      <c r="B1250" s="11" t="s">
        <v>8</v>
      </c>
      <c r="C1250" s="3">
        <v>707</v>
      </c>
      <c r="D1250" s="3">
        <v>410</v>
      </c>
      <c r="E1250" s="3">
        <v>15</v>
      </c>
      <c r="F1250" s="3">
        <v>282</v>
      </c>
      <c r="G1250" s="3"/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4</v>
      </c>
      <c r="D1253" s="4">
        <v>4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2</v>
      </c>
      <c r="D1256" s="3">
        <v>2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>
        <v>1</v>
      </c>
      <c r="D1264" s="3">
        <v>1</v>
      </c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134</v>
      </c>
      <c r="D1267" s="4">
        <v>17</v>
      </c>
      <c r="E1267" s="4">
        <v>24</v>
      </c>
      <c r="F1267" s="4">
        <v>93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27</v>
      </c>
      <c r="D1280" s="3">
        <v>26</v>
      </c>
      <c r="E1280" s="3">
        <v>1</v>
      </c>
      <c r="F1280" s="3"/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3647</v>
      </c>
      <c r="D1289" s="5">
        <v>1664</v>
      </c>
      <c r="E1289" s="5">
        <v>116</v>
      </c>
      <c r="F1289" s="5">
        <v>1867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42</v>
      </c>
      <c r="D1293" s="5">
        <v>38</v>
      </c>
      <c r="E1293" s="5">
        <v>1</v>
      </c>
      <c r="F1293" s="5">
        <v>3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5</v>
      </c>
      <c r="D1294" s="6">
        <v>5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1982</v>
      </c>
      <c r="D1295" s="5">
        <v>772</v>
      </c>
      <c r="E1295" s="5">
        <v>62</v>
      </c>
      <c r="F1295" s="5">
        <v>1148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1395</v>
      </c>
      <c r="D1306" s="6">
        <v>142</v>
      </c>
      <c r="E1306" s="6">
        <v>182</v>
      </c>
      <c r="F1306" s="6">
        <v>1071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1037</v>
      </c>
      <c r="D1314" s="6">
        <v>105</v>
      </c>
      <c r="E1314" s="6">
        <v>137</v>
      </c>
      <c r="F1314" s="6">
        <v>794</v>
      </c>
      <c r="G1314" s="6">
        <v>1</v>
      </c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56</v>
      </c>
      <c r="D1317" s="5">
        <v>43</v>
      </c>
      <c r="E1317" s="5">
        <v>5</v>
      </c>
      <c r="F1317" s="5">
        <v>8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434</v>
      </c>
      <c r="D1318" s="6">
        <v>213</v>
      </c>
      <c r="E1318" s="6">
        <v>15</v>
      </c>
      <c r="F1318" s="6">
        <v>206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>
        <v>21</v>
      </c>
      <c r="D1319" s="5"/>
      <c r="E1319" s="5"/>
      <c r="F1319" s="5">
        <v>21</v>
      </c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19</v>
      </c>
      <c r="D1326" s="6">
        <v>4</v>
      </c>
      <c r="E1326" s="6">
        <v>3</v>
      </c>
      <c r="F1326" s="6">
        <v>12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1096</v>
      </c>
      <c r="D1327" s="5">
        <v>317</v>
      </c>
      <c r="E1327" s="5">
        <v>38</v>
      </c>
      <c r="F1327" s="5">
        <v>741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909</v>
      </c>
      <c r="D1328" s="3">
        <v>374</v>
      </c>
      <c r="E1328" s="3">
        <v>31</v>
      </c>
      <c r="F1328" s="3">
        <v>501</v>
      </c>
      <c r="G1328" s="3">
        <v>3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300</v>
      </c>
      <c r="D1334" s="3">
        <v>191</v>
      </c>
      <c r="E1334" s="3">
        <v>5</v>
      </c>
      <c r="F1334" s="3">
        <v>102</v>
      </c>
      <c r="G1334" s="3">
        <v>2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238</v>
      </c>
      <c r="D1345" s="4">
        <v>60</v>
      </c>
      <c r="E1345" s="4">
        <v>34</v>
      </c>
      <c r="F1345" s="4">
        <v>144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8</v>
      </c>
      <c r="D1353" s="4">
        <v>5</v>
      </c>
      <c r="E1353" s="4">
        <v>3</v>
      </c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2</v>
      </c>
      <c r="D1355" s="4">
        <v>2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2</v>
      </c>
      <c r="D1356" s="3">
        <v>2</v>
      </c>
      <c r="E1356" s="3"/>
      <c r="F1356" s="3"/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3</v>
      </c>
      <c r="D1358" s="3">
        <v>3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1380</v>
      </c>
      <c r="D1367" s="5">
        <v>777</v>
      </c>
      <c r="E1367" s="5">
        <v>63</v>
      </c>
      <c r="F1367" s="5">
        <v>540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12</v>
      </c>
      <c r="D1370" s="6">
        <v>9</v>
      </c>
      <c r="E1370" s="6">
        <v>1</v>
      </c>
      <c r="F1370" s="6">
        <v>2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17</v>
      </c>
      <c r="D1371" s="5">
        <v>11</v>
      </c>
      <c r="E1371" s="5"/>
      <c r="F1371" s="5">
        <v>6</v>
      </c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1298</v>
      </c>
      <c r="D1373" s="5">
        <v>675</v>
      </c>
      <c r="E1373" s="5">
        <v>69</v>
      </c>
      <c r="F1373" s="5">
        <v>554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>
        <v>2</v>
      </c>
      <c r="D1383" s="5"/>
      <c r="E1383" s="5"/>
      <c r="F1383" s="5">
        <v>2</v>
      </c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768</v>
      </c>
      <c r="D1384" s="6">
        <v>67</v>
      </c>
      <c r="E1384" s="6">
        <v>65</v>
      </c>
      <c r="F1384" s="6">
        <v>636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13</v>
      </c>
      <c r="D1391" s="5">
        <v>2</v>
      </c>
      <c r="E1391" s="5"/>
      <c r="F1391" s="5">
        <v>11</v>
      </c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419</v>
      </c>
      <c r="D1392" s="6">
        <v>39</v>
      </c>
      <c r="E1392" s="6">
        <v>29</v>
      </c>
      <c r="F1392" s="6">
        <v>351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8</v>
      </c>
      <c r="D1395" s="5">
        <v>4</v>
      </c>
      <c r="E1395" s="5"/>
      <c r="F1395" s="5">
        <v>4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131</v>
      </c>
      <c r="D1396" s="6">
        <v>69</v>
      </c>
      <c r="E1396" s="6">
        <v>1</v>
      </c>
      <c r="F1396" s="6">
        <v>61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>
        <v>2</v>
      </c>
      <c r="D1397" s="5"/>
      <c r="E1397" s="5">
        <v>2</v>
      </c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13</v>
      </c>
      <c r="D1403" s="5">
        <v>2</v>
      </c>
      <c r="E1403" s="5">
        <v>3</v>
      </c>
      <c r="F1403" s="5">
        <v>8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114</v>
      </c>
      <c r="D1405" s="5">
        <v>24</v>
      </c>
      <c r="E1405" s="5">
        <v>22</v>
      </c>
      <c r="F1405" s="5">
        <v>64</v>
      </c>
      <c r="G1405" s="5">
        <v>4</v>
      </c>
    </row>
    <row r="1406" spans="1:7" ht="30" customHeight="1" x14ac:dyDescent="0.25">
      <c r="A1406" s="19" t="s">
        <v>82</v>
      </c>
      <c r="B1406" s="11" t="s">
        <v>8</v>
      </c>
      <c r="C1406" s="3">
        <v>205</v>
      </c>
      <c r="D1406" s="3">
        <v>77</v>
      </c>
      <c r="E1406" s="3">
        <v>4</v>
      </c>
      <c r="F1406" s="3">
        <v>124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92</v>
      </c>
      <c r="D1423" s="4">
        <v>2</v>
      </c>
      <c r="E1423" s="4">
        <v>3</v>
      </c>
      <c r="F1423" s="4">
        <v>87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10</v>
      </c>
      <c r="D1431" s="4"/>
      <c r="E1431" s="4">
        <v>1</v>
      </c>
      <c r="F1431" s="4">
        <v>9</v>
      </c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7</v>
      </c>
      <c r="D1436" s="3">
        <v>7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1</v>
      </c>
      <c r="D1440" s="3"/>
      <c r="E1440" s="3">
        <v>1</v>
      </c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98</v>
      </c>
      <c r="D1445" s="5">
        <v>55</v>
      </c>
      <c r="E1445" s="5">
        <v>21</v>
      </c>
      <c r="F1445" s="5">
        <v>22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43</v>
      </c>
      <c r="D1451" s="5">
        <v>6</v>
      </c>
      <c r="E1451" s="5">
        <v>9</v>
      </c>
      <c r="F1451" s="5">
        <v>28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81</v>
      </c>
      <c r="D1462" s="6">
        <v>1</v>
      </c>
      <c r="E1462" s="6">
        <v>32</v>
      </c>
      <c r="F1462" s="6">
        <v>48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2</v>
      </c>
      <c r="D1470" s="6"/>
      <c r="E1470" s="6">
        <v>2</v>
      </c>
      <c r="F1470" s="6"/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>
        <v>1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510</v>
      </c>
      <c r="D1679" s="5">
        <v>378</v>
      </c>
      <c r="E1679" s="5">
        <v>12</v>
      </c>
      <c r="F1679" s="5">
        <v>119</v>
      </c>
      <c r="G1679" s="5">
        <v>1</v>
      </c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17</v>
      </c>
      <c r="D1685" s="5">
        <v>9</v>
      </c>
      <c r="E1685" s="5"/>
      <c r="F1685" s="5">
        <v>8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99</v>
      </c>
      <c r="D1696" s="6">
        <v>44</v>
      </c>
      <c r="E1696" s="6">
        <v>9</v>
      </c>
      <c r="F1696" s="6">
        <v>46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9</v>
      </c>
      <c r="D1704" s="6"/>
      <c r="E1704" s="6"/>
      <c r="F1704" s="6">
        <v>9</v>
      </c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16</v>
      </c>
      <c r="D1707" s="5">
        <v>13</v>
      </c>
      <c r="E1707" s="5">
        <v>1</v>
      </c>
      <c r="F1707" s="5">
        <v>2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11</v>
      </c>
      <c r="D1709" s="5"/>
      <c r="E1709" s="5"/>
      <c r="F1709" s="5">
        <v>11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1588</v>
      </c>
      <c r="D1718" s="3">
        <v>663</v>
      </c>
      <c r="E1718" s="3">
        <v>62</v>
      </c>
      <c r="F1718" s="3">
        <v>863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2</v>
      </c>
      <c r="D1734" s="3"/>
      <c r="E1734" s="3"/>
      <c r="F1734" s="3">
        <v>2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249</v>
      </c>
      <c r="D1735" s="4">
        <v>41</v>
      </c>
      <c r="E1735" s="4">
        <v>26</v>
      </c>
      <c r="F1735" s="4">
        <v>182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/>
      <c r="D1743" s="4"/>
      <c r="E1743" s="4"/>
      <c r="F1743" s="4"/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12</v>
      </c>
      <c r="D1745" s="4">
        <v>10</v>
      </c>
      <c r="E1745" s="4">
        <v>1</v>
      </c>
      <c r="F1745" s="4">
        <v>1</v>
      </c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36</v>
      </c>
      <c r="D1746" s="3">
        <v>28</v>
      </c>
      <c r="E1746" s="3">
        <v>1</v>
      </c>
      <c r="F1746" s="3">
        <v>7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>
        <v>13</v>
      </c>
      <c r="D1755" s="4">
        <v>1</v>
      </c>
      <c r="E1755" s="4"/>
      <c r="F1755" s="4">
        <v>12</v>
      </c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5413</v>
      </c>
      <c r="D1757" s="5">
        <v>956</v>
      </c>
      <c r="E1757" s="5">
        <v>239</v>
      </c>
      <c r="F1757" s="5">
        <v>4217</v>
      </c>
      <c r="G1757" s="5">
        <v>1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186</v>
      </c>
      <c r="D1763" s="5">
        <v>56</v>
      </c>
      <c r="E1763" s="5">
        <v>5</v>
      </c>
      <c r="F1763" s="5">
        <v>125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>
        <v>1</v>
      </c>
      <c r="D1771" s="5">
        <v>1</v>
      </c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154</v>
      </c>
      <c r="D1774" s="6">
        <v>47</v>
      </c>
      <c r="E1774" s="6">
        <v>32</v>
      </c>
      <c r="F1774" s="6">
        <v>75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8</v>
      </c>
      <c r="D1782" s="6"/>
      <c r="E1782" s="6"/>
      <c r="F1782" s="6">
        <v>8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18</v>
      </c>
      <c r="D1785" s="5">
        <v>12</v>
      </c>
      <c r="E1785" s="5">
        <v>1</v>
      </c>
      <c r="F1785" s="5">
        <v>5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11</v>
      </c>
      <c r="D1786" s="6"/>
      <c r="E1786" s="6"/>
      <c r="F1786" s="6">
        <v>11</v>
      </c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299</v>
      </c>
      <c r="D1794" s="6">
        <v>16</v>
      </c>
      <c r="E1794" s="6">
        <v>4</v>
      </c>
      <c r="F1794" s="6">
        <v>279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2510</v>
      </c>
      <c r="D1796" s="3">
        <v>659</v>
      </c>
      <c r="E1796" s="3">
        <v>31</v>
      </c>
      <c r="F1796" s="3">
        <v>1819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>
        <v>12</v>
      </c>
      <c r="D1802" s="3"/>
      <c r="E1802" s="3"/>
      <c r="F1802" s="3">
        <v>12</v>
      </c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292</v>
      </c>
      <c r="D1813" s="4">
        <v>36</v>
      </c>
      <c r="E1813" s="4">
        <v>17</v>
      </c>
      <c r="F1813" s="4">
        <v>239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>
        <v>20</v>
      </c>
      <c r="D1821" s="4">
        <v>4</v>
      </c>
      <c r="E1821" s="4"/>
      <c r="F1821" s="4">
        <v>16</v>
      </c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56</v>
      </c>
      <c r="D1825" s="4">
        <v>42</v>
      </c>
      <c r="E1825" s="4">
        <v>2</v>
      </c>
      <c r="F1825" s="4">
        <v>12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68</v>
      </c>
      <c r="D1826" s="3">
        <v>29</v>
      </c>
      <c r="E1826" s="3"/>
      <c r="F1826" s="3">
        <v>39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1356</v>
      </c>
      <c r="D1835" s="5">
        <v>488</v>
      </c>
      <c r="E1835" s="5">
        <v>97</v>
      </c>
      <c r="F1835" s="5">
        <v>771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279</v>
      </c>
      <c r="D1851" s="5">
        <v>25</v>
      </c>
      <c r="E1851" s="5">
        <v>28</v>
      </c>
      <c r="F1851" s="5">
        <v>226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17</v>
      </c>
      <c r="D1853" s="5">
        <v>4</v>
      </c>
      <c r="E1853" s="5">
        <v>9</v>
      </c>
      <c r="F1853" s="5">
        <v>4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82</v>
      </c>
      <c r="D1854" s="6">
        <v>36</v>
      </c>
      <c r="E1854" s="6">
        <v>30</v>
      </c>
      <c r="F1854" s="6">
        <v>16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/>
      <c r="D1863" s="5"/>
      <c r="E1863" s="5"/>
      <c r="F1863" s="5"/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3</v>
      </c>
      <c r="D1873" s="5">
        <v>2</v>
      </c>
      <c r="E1873" s="5">
        <v>1</v>
      </c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4103</v>
      </c>
      <c r="D1874" s="3">
        <v>1849</v>
      </c>
      <c r="E1874" s="3">
        <v>283</v>
      </c>
      <c r="F1874" s="3">
        <v>1971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131</v>
      </c>
      <c r="D1880" s="3">
        <v>33</v>
      </c>
      <c r="E1880" s="3">
        <v>9</v>
      </c>
      <c r="F1880" s="3">
        <v>89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4</v>
      </c>
      <c r="D1890" s="3"/>
      <c r="E1890" s="3"/>
      <c r="F1890" s="3">
        <v>4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1187</v>
      </c>
      <c r="D1891" s="4">
        <v>220</v>
      </c>
      <c r="E1891" s="4">
        <v>77</v>
      </c>
      <c r="F1891" s="4">
        <v>890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/>
      <c r="D1892" s="3"/>
      <c r="E1892" s="3"/>
      <c r="F1892" s="3"/>
      <c r="G1892" s="3"/>
    </row>
    <row r="1893" spans="1:7" ht="30" customHeight="1" x14ac:dyDescent="0.25">
      <c r="A1893" s="20" t="s">
        <v>94</v>
      </c>
      <c r="B1893" s="12" t="s">
        <v>27</v>
      </c>
      <c r="C1893" s="4"/>
      <c r="D1893" s="4"/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>
        <v>2</v>
      </c>
      <c r="D1899" s="4"/>
      <c r="E1899" s="4">
        <v>2</v>
      </c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18</v>
      </c>
      <c r="D1901" s="4">
        <v>18</v>
      </c>
      <c r="E1901" s="4"/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20</v>
      </c>
      <c r="D1902" s="3">
        <v>12</v>
      </c>
      <c r="E1902" s="3">
        <v>7</v>
      </c>
      <c r="F1902" s="3">
        <v>1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34</v>
      </c>
      <c r="D1904" s="3">
        <v>24</v>
      </c>
      <c r="E1904" s="3"/>
      <c r="F1904" s="3">
        <v>10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141</v>
      </c>
      <c r="D1911" s="4">
        <v>62</v>
      </c>
      <c r="E1911" s="4">
        <v>15</v>
      </c>
      <c r="F1911" s="4">
        <v>64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742</v>
      </c>
      <c r="D1913" s="5">
        <v>260</v>
      </c>
      <c r="E1913" s="5">
        <v>7</v>
      </c>
      <c r="F1913" s="5">
        <v>475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11</v>
      </c>
      <c r="D1919" s="5">
        <v>4</v>
      </c>
      <c r="E1919" s="5"/>
      <c r="F1919" s="5">
        <v>7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>
        <v>3</v>
      </c>
      <c r="D1927" s="5">
        <v>2</v>
      </c>
      <c r="E1927" s="5"/>
      <c r="F1927" s="5">
        <v>1</v>
      </c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47</v>
      </c>
      <c r="D1930" s="6">
        <v>4</v>
      </c>
      <c r="E1930" s="6">
        <v>8</v>
      </c>
      <c r="F1930" s="6">
        <v>35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>
        <v>1</v>
      </c>
      <c r="D1941" s="5">
        <v>1</v>
      </c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/>
      <c r="D1943" s="5"/>
      <c r="E1943" s="5"/>
      <c r="F1943" s="5"/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23</v>
      </c>
      <c r="D1950" s="6">
        <v>23</v>
      </c>
      <c r="E1950" s="6"/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955</v>
      </c>
      <c r="D1952" s="3">
        <v>408</v>
      </c>
      <c r="E1952" s="3">
        <v>191</v>
      </c>
      <c r="F1952" s="3">
        <v>356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254</v>
      </c>
      <c r="D1958" s="3">
        <v>81</v>
      </c>
      <c r="E1958" s="3">
        <v>69</v>
      </c>
      <c r="F1958" s="3">
        <v>104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391</v>
      </c>
      <c r="D1969" s="4">
        <v>105</v>
      </c>
      <c r="E1969" s="4">
        <v>168</v>
      </c>
      <c r="F1969" s="4">
        <v>118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12</v>
      </c>
      <c r="D1977" s="4">
        <v>9</v>
      </c>
      <c r="E1977" s="4">
        <v>3</v>
      </c>
      <c r="F1977" s="4"/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>
        <v>6</v>
      </c>
      <c r="D1979" s="4">
        <v>6</v>
      </c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6</v>
      </c>
      <c r="D1980" s="3">
        <v>2</v>
      </c>
      <c r="E1980" s="3">
        <v>1</v>
      </c>
      <c r="F1980" s="3">
        <v>3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4</v>
      </c>
      <c r="D1981" s="4">
        <v>4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13</v>
      </c>
      <c r="D1982" s="3">
        <v>4</v>
      </c>
      <c r="E1982" s="3">
        <v>1</v>
      </c>
      <c r="F1982" s="3">
        <v>8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159</v>
      </c>
      <c r="D1989" s="4">
        <v>47</v>
      </c>
      <c r="E1989" s="4">
        <v>63</v>
      </c>
      <c r="F1989" s="4">
        <v>49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274</v>
      </c>
      <c r="D1991" s="5">
        <v>179</v>
      </c>
      <c r="E1991" s="5">
        <v>2</v>
      </c>
      <c r="F1991" s="5">
        <v>93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174</v>
      </c>
      <c r="D2008" s="6">
        <v>35</v>
      </c>
      <c r="E2008" s="6">
        <v>16</v>
      </c>
      <c r="F2008" s="6">
        <v>123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8</v>
      </c>
      <c r="D2019" s="5">
        <v>8</v>
      </c>
      <c r="E2019" s="5"/>
      <c r="F2019" s="5"/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2</v>
      </c>
      <c r="D2028" s="6">
        <v>2</v>
      </c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160</v>
      </c>
      <c r="D2030" s="3">
        <v>67</v>
      </c>
      <c r="E2030" s="3">
        <v>2</v>
      </c>
      <c r="F2030" s="3">
        <v>91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50</v>
      </c>
      <c r="D2036" s="3">
        <v>9</v>
      </c>
      <c r="E2036" s="3">
        <v>3</v>
      </c>
      <c r="F2036" s="3">
        <v>38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52</v>
      </c>
      <c r="D2047" s="4"/>
      <c r="E2047" s="4">
        <v>5</v>
      </c>
      <c r="F2047" s="4">
        <v>47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11</v>
      </c>
      <c r="D2055" s="4">
        <v>1</v>
      </c>
      <c r="E2055" s="4">
        <v>3</v>
      </c>
      <c r="F2055" s="4">
        <v>7</v>
      </c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11</v>
      </c>
      <c r="D2057" s="4">
        <v>8</v>
      </c>
      <c r="E2057" s="4"/>
      <c r="F2057" s="4">
        <v>3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91</v>
      </c>
      <c r="D2058" s="3">
        <v>40</v>
      </c>
      <c r="E2058" s="3">
        <v>6</v>
      </c>
      <c r="F2058" s="3">
        <v>45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/>
      <c r="D2068" s="3"/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454</v>
      </c>
      <c r="D2069" s="5">
        <v>182</v>
      </c>
      <c r="E2069" s="5">
        <v>25</v>
      </c>
      <c r="F2069" s="5">
        <v>247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2</v>
      </c>
      <c r="D2075" s="5">
        <v>2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38</v>
      </c>
      <c r="D2086" s="6"/>
      <c r="E2086" s="6">
        <v>6</v>
      </c>
      <c r="F2086" s="6">
        <v>32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53</v>
      </c>
      <c r="D2094" s="6"/>
      <c r="E2094" s="6"/>
      <c r="F2094" s="6">
        <v>53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4</v>
      </c>
      <c r="D2097" s="5">
        <v>2</v>
      </c>
      <c r="E2097" s="5">
        <v>2</v>
      </c>
      <c r="F2097" s="5"/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43</v>
      </c>
      <c r="D2099" s="5">
        <v>16</v>
      </c>
      <c r="E2099" s="5">
        <v>2</v>
      </c>
      <c r="F2099" s="5">
        <v>25</v>
      </c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170</v>
      </c>
      <c r="D2106" s="6">
        <v>20</v>
      </c>
      <c r="E2106" s="6">
        <v>8</v>
      </c>
      <c r="F2106" s="6">
        <v>142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1254</v>
      </c>
      <c r="D2108" s="7">
        <f t="shared" ref="D2108:G2108" si="0">SUM(D392,D431,D470,D509)</f>
        <v>674</v>
      </c>
      <c r="E2108" s="7">
        <f t="shared" si="0"/>
        <v>39</v>
      </c>
      <c r="F2108" s="7">
        <f t="shared" si="0"/>
        <v>541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15</v>
      </c>
      <c r="D2114" s="7">
        <f t="shared" si="1"/>
        <v>9</v>
      </c>
      <c r="E2114" s="7">
        <f t="shared" si="1"/>
        <v>2</v>
      </c>
      <c r="F2114" s="7">
        <f t="shared" si="1"/>
        <v>4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5</v>
      </c>
      <c r="D2121" s="8">
        <f t="shared" si="1"/>
        <v>0</v>
      </c>
      <c r="E2121" s="8">
        <f t="shared" si="1"/>
        <v>0</v>
      </c>
      <c r="F2121" s="8">
        <f t="shared" si="1"/>
        <v>5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400</v>
      </c>
      <c r="D2125" s="8">
        <f t="shared" si="2"/>
        <v>50</v>
      </c>
      <c r="E2125" s="8">
        <f t="shared" si="2"/>
        <v>16</v>
      </c>
      <c r="F2125" s="8">
        <f t="shared" si="2"/>
        <v>334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3</v>
      </c>
      <c r="D2133" s="8">
        <f t="shared" si="2"/>
        <v>1</v>
      </c>
      <c r="E2133" s="8">
        <f t="shared" si="2"/>
        <v>0</v>
      </c>
      <c r="F2133" s="8">
        <f t="shared" si="2"/>
        <v>2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4</v>
      </c>
      <c r="D2136" s="7">
        <f t="shared" si="2"/>
        <v>3</v>
      </c>
      <c r="E2136" s="7">
        <f t="shared" si="2"/>
        <v>0</v>
      </c>
      <c r="F2136" s="7">
        <f t="shared" si="2"/>
        <v>1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19</v>
      </c>
      <c r="D2137" s="8">
        <f t="shared" si="2"/>
        <v>17</v>
      </c>
      <c r="E2137" s="8">
        <f t="shared" si="2"/>
        <v>0</v>
      </c>
      <c r="F2137" s="8">
        <f t="shared" si="2"/>
        <v>2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69</v>
      </c>
      <c r="D2138" s="7">
        <f t="shared" si="2"/>
        <v>47</v>
      </c>
      <c r="E2138" s="7">
        <f t="shared" si="2"/>
        <v>9</v>
      </c>
      <c r="F2138" s="7">
        <f t="shared" si="2"/>
        <v>13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0</v>
      </c>
      <c r="D2145" s="8">
        <f t="shared" si="3"/>
        <v>0</v>
      </c>
      <c r="E2145" s="8">
        <f t="shared" si="3"/>
        <v>0</v>
      </c>
      <c r="F2145" s="8">
        <f t="shared" si="3"/>
        <v>0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0</v>
      </c>
      <c r="D2147" s="9">
        <f t="shared" ref="D2147:G2147" si="4">SUM(D1484,D1523,D1562,D1601,D1640)</f>
        <v>0</v>
      </c>
      <c r="E2147" s="9">
        <f t="shared" si="4"/>
        <v>0</v>
      </c>
      <c r="F2147" s="9">
        <f t="shared" si="4"/>
        <v>0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0</v>
      </c>
      <c r="D2174" s="10">
        <f t="shared" si="6"/>
        <v>0</v>
      </c>
      <c r="E2174" s="10">
        <f t="shared" si="6"/>
        <v>0</v>
      </c>
      <c r="F2174" s="10">
        <f t="shared" si="6"/>
        <v>0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0</v>
      </c>
      <c r="D2175" s="9">
        <f t="shared" si="6"/>
        <v>0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0</v>
      </c>
      <c r="D2176" s="10">
        <f t="shared" si="6"/>
        <v>0</v>
      </c>
      <c r="E2176" s="10">
        <f t="shared" si="6"/>
        <v>0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0</v>
      </c>
      <c r="D2182" s="10">
        <f t="shared" si="7"/>
        <v>0</v>
      </c>
      <c r="E2182" s="10">
        <f t="shared" si="7"/>
        <v>0</v>
      </c>
      <c r="F2182" s="10">
        <f t="shared" si="7"/>
        <v>0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0</v>
      </c>
      <c r="D2184" s="10">
        <f t="shared" si="7"/>
        <v>0</v>
      </c>
      <c r="E2184" s="10">
        <f t="shared" si="7"/>
        <v>0</v>
      </c>
      <c r="F2184" s="10">
        <f t="shared" si="7"/>
        <v>0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EA697D1F-63EA-4693-ADEF-96BD55AA486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5350</v>
      </c>
      <c r="D2" s="3">
        <v>2462</v>
      </c>
      <c r="E2" s="3">
        <v>279</v>
      </c>
      <c r="F2" s="3">
        <v>2609</v>
      </c>
      <c r="G2" s="3"/>
    </row>
    <row r="3" spans="1:7" ht="30" customHeight="1" x14ac:dyDescent="0.25">
      <c r="A3" s="20" t="s">
        <v>7</v>
      </c>
      <c r="B3" s="12" t="s">
        <v>9</v>
      </c>
      <c r="C3" s="4">
        <v>45</v>
      </c>
      <c r="D3" s="4">
        <v>14</v>
      </c>
      <c r="E3" s="4"/>
      <c r="F3" s="4">
        <v>31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73</v>
      </c>
      <c r="D5" s="4">
        <v>73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517</v>
      </c>
      <c r="D8" s="3">
        <v>308</v>
      </c>
      <c r="E8" s="3">
        <v>18</v>
      </c>
      <c r="F8" s="3">
        <v>191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>
        <v>2</v>
      </c>
      <c r="D16" s="3">
        <v>2</v>
      </c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>
        <v>5</v>
      </c>
      <c r="D18" s="3">
        <v>5</v>
      </c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>
        <v>977</v>
      </c>
      <c r="D19" s="4">
        <v>150</v>
      </c>
      <c r="E19" s="4">
        <v>101</v>
      </c>
      <c r="F19" s="4">
        <v>726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12</v>
      </c>
      <c r="D21" s="4">
        <v>12</v>
      </c>
      <c r="E21" s="4"/>
      <c r="F21" s="4"/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16</v>
      </c>
      <c r="D27" s="4"/>
      <c r="E27" s="4">
        <v>5</v>
      </c>
      <c r="F27" s="4">
        <v>11</v>
      </c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57</v>
      </c>
      <c r="D30" s="3">
        <v>50</v>
      </c>
      <c r="E30" s="3">
        <v>5</v>
      </c>
      <c r="F30" s="3">
        <v>2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51</v>
      </c>
      <c r="D31" s="4">
        <v>26</v>
      </c>
      <c r="E31" s="4">
        <v>2</v>
      </c>
      <c r="F31" s="4">
        <v>23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53</v>
      </c>
      <c r="D32" s="3">
        <v>30</v>
      </c>
      <c r="E32" s="3">
        <v>5</v>
      </c>
      <c r="F32" s="3">
        <v>18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75</v>
      </c>
      <c r="D39" s="4">
        <v>4</v>
      </c>
      <c r="E39" s="4">
        <v>1</v>
      </c>
      <c r="F39" s="4">
        <v>70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3020</v>
      </c>
      <c r="D41" s="5">
        <v>927</v>
      </c>
      <c r="E41" s="5">
        <v>97</v>
      </c>
      <c r="F41" s="5">
        <v>1994</v>
      </c>
      <c r="G41" s="5">
        <v>2</v>
      </c>
    </row>
    <row r="42" spans="1:7" ht="30" customHeight="1" x14ac:dyDescent="0.25">
      <c r="A42" s="22" t="s">
        <v>47</v>
      </c>
      <c r="B42" s="14" t="s">
        <v>9</v>
      </c>
      <c r="C42" s="6">
        <v>1</v>
      </c>
      <c r="D42" s="6"/>
      <c r="E42" s="6">
        <v>1</v>
      </c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8</v>
      </c>
      <c r="D44" s="6">
        <v>6</v>
      </c>
      <c r="E44" s="6"/>
      <c r="F44" s="6">
        <v>2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47</v>
      </c>
      <c r="D46" s="6">
        <v>14</v>
      </c>
      <c r="E46" s="6">
        <v>2</v>
      </c>
      <c r="F46" s="6">
        <v>31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1164</v>
      </c>
      <c r="D47" s="5">
        <v>452</v>
      </c>
      <c r="E47" s="5">
        <v>63</v>
      </c>
      <c r="F47" s="5">
        <v>648</v>
      </c>
      <c r="G47" s="5">
        <v>1</v>
      </c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338</v>
      </c>
      <c r="D58" s="6">
        <v>60</v>
      </c>
      <c r="E58" s="6">
        <v>52</v>
      </c>
      <c r="F58" s="6">
        <v>226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64</v>
      </c>
      <c r="D66" s="6">
        <v>17</v>
      </c>
      <c r="E66" s="6">
        <v>7</v>
      </c>
      <c r="F66" s="6">
        <v>40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21</v>
      </c>
      <c r="D69" s="5">
        <v>11</v>
      </c>
      <c r="E69" s="5">
        <v>1</v>
      </c>
      <c r="F69" s="5">
        <v>9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139</v>
      </c>
      <c r="D71" s="5">
        <v>72</v>
      </c>
      <c r="E71" s="5">
        <v>17</v>
      </c>
      <c r="F71" s="5">
        <v>50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/>
      <c r="D79" s="5"/>
      <c r="E79" s="5"/>
      <c r="F79" s="5"/>
      <c r="G79" s="5"/>
    </row>
    <row r="80" spans="1:7" ht="30" customHeight="1" x14ac:dyDescent="0.25">
      <c r="A80" s="19" t="s">
        <v>48</v>
      </c>
      <c r="B80" s="11" t="s">
        <v>8</v>
      </c>
      <c r="C80" s="3">
        <v>9117</v>
      </c>
      <c r="D80" s="3">
        <v>3497</v>
      </c>
      <c r="E80" s="3">
        <v>546</v>
      </c>
      <c r="F80" s="3">
        <v>5070</v>
      </c>
      <c r="G80" s="3">
        <v>4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16</v>
      </c>
      <c r="D84" s="3">
        <v>14</v>
      </c>
      <c r="E84" s="3">
        <v>1</v>
      </c>
      <c r="F84" s="3">
        <v>1</v>
      </c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152</v>
      </c>
      <c r="D86" s="3">
        <v>61</v>
      </c>
      <c r="E86" s="3">
        <v>19</v>
      </c>
      <c r="F86" s="3">
        <v>72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37</v>
      </c>
      <c r="D96" s="3"/>
      <c r="E96" s="3"/>
      <c r="F96" s="3">
        <v>37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2232</v>
      </c>
      <c r="D97" s="4">
        <v>226</v>
      </c>
      <c r="E97" s="4">
        <v>685</v>
      </c>
      <c r="F97" s="4">
        <v>1320</v>
      </c>
      <c r="G97" s="4">
        <v>1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16</v>
      </c>
      <c r="D99" s="4">
        <v>1</v>
      </c>
      <c r="E99" s="4">
        <v>13</v>
      </c>
      <c r="F99" s="4">
        <v>2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8</v>
      </c>
      <c r="D105" s="4">
        <v>1</v>
      </c>
      <c r="E105" s="4">
        <v>1</v>
      </c>
      <c r="F105" s="4">
        <v>6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56</v>
      </c>
      <c r="D108" s="3">
        <v>31</v>
      </c>
      <c r="E108" s="3">
        <v>22</v>
      </c>
      <c r="F108" s="3">
        <v>3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164</v>
      </c>
      <c r="D109" s="4">
        <v>69</v>
      </c>
      <c r="E109" s="4">
        <v>18</v>
      </c>
      <c r="F109" s="4">
        <v>77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2</v>
      </c>
      <c r="D110" s="3">
        <v>2</v>
      </c>
      <c r="E110" s="3"/>
      <c r="F110" s="3"/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57</v>
      </c>
      <c r="D117" s="4">
        <v>19</v>
      </c>
      <c r="E117" s="4">
        <v>2</v>
      </c>
      <c r="F117" s="4">
        <v>36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135</v>
      </c>
      <c r="D119" s="5">
        <v>65</v>
      </c>
      <c r="E119" s="5">
        <v>5</v>
      </c>
      <c r="F119" s="5">
        <v>65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>
        <v>4</v>
      </c>
      <c r="D133" s="5">
        <v>2</v>
      </c>
      <c r="E133" s="5"/>
      <c r="F133" s="5">
        <v>2</v>
      </c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49</v>
      </c>
      <c r="D136" s="6">
        <v>29</v>
      </c>
      <c r="E136" s="6">
        <v>2</v>
      </c>
      <c r="F136" s="6">
        <v>18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>
        <v>4</v>
      </c>
      <c r="D144" s="6"/>
      <c r="E144" s="6">
        <v>2</v>
      </c>
      <c r="F144" s="6">
        <v>2</v>
      </c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9</v>
      </c>
      <c r="D156" s="6">
        <v>1</v>
      </c>
      <c r="E156" s="6"/>
      <c r="F156" s="6">
        <v>8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5657</v>
      </c>
      <c r="D158" s="3">
        <v>2331</v>
      </c>
      <c r="E158" s="3">
        <v>219</v>
      </c>
      <c r="F158" s="3">
        <v>3107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51</v>
      </c>
      <c r="D161" s="4">
        <v>51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76</v>
      </c>
      <c r="D164" s="3">
        <v>14</v>
      </c>
      <c r="E164" s="3">
        <v>3</v>
      </c>
      <c r="F164" s="3">
        <v>59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/>
      <c r="D174" s="3"/>
      <c r="E174" s="3"/>
      <c r="F174" s="3"/>
      <c r="G174" s="3"/>
    </row>
    <row r="175" spans="1:7" ht="30" customHeight="1" x14ac:dyDescent="0.25">
      <c r="A175" s="20" t="s">
        <v>50</v>
      </c>
      <c r="B175" s="12" t="s">
        <v>25</v>
      </c>
      <c r="C175" s="4">
        <v>956</v>
      </c>
      <c r="D175" s="4">
        <v>226</v>
      </c>
      <c r="E175" s="4">
        <v>108</v>
      </c>
      <c r="F175" s="4">
        <v>622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4</v>
      </c>
      <c r="D183" s="4"/>
      <c r="E183" s="4"/>
      <c r="F183" s="4">
        <v>4</v>
      </c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90</v>
      </c>
      <c r="D186" s="3">
        <v>75</v>
      </c>
      <c r="E186" s="3">
        <v>7</v>
      </c>
      <c r="F186" s="3">
        <v>8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149</v>
      </c>
      <c r="D187" s="4">
        <v>34</v>
      </c>
      <c r="E187" s="4">
        <v>62</v>
      </c>
      <c r="F187" s="4">
        <v>53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506</v>
      </c>
      <c r="D188" s="3">
        <v>200</v>
      </c>
      <c r="E188" s="3">
        <v>36</v>
      </c>
      <c r="F188" s="3">
        <v>270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/>
      <c r="D195" s="4"/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535</v>
      </c>
      <c r="D197" s="5">
        <v>316</v>
      </c>
      <c r="E197" s="5">
        <v>18</v>
      </c>
      <c r="F197" s="5">
        <v>201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9</v>
      </c>
      <c r="D203" s="5">
        <v>8</v>
      </c>
      <c r="E203" s="5"/>
      <c r="F203" s="5">
        <v>1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128</v>
      </c>
      <c r="D214" s="6">
        <v>13</v>
      </c>
      <c r="E214" s="6"/>
      <c r="F214" s="6">
        <v>115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522</v>
      </c>
      <c r="D236" s="3">
        <v>302</v>
      </c>
      <c r="E236" s="3">
        <v>38</v>
      </c>
      <c r="F236" s="3">
        <v>182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127</v>
      </c>
      <c r="D242" s="3">
        <v>95</v>
      </c>
      <c r="E242" s="3">
        <v>19</v>
      </c>
      <c r="F242" s="3">
        <v>13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112</v>
      </c>
      <c r="D253" s="4">
        <v>13</v>
      </c>
      <c r="E253" s="4">
        <v>22</v>
      </c>
      <c r="F253" s="4">
        <v>77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8</v>
      </c>
      <c r="D264" s="3">
        <v>8</v>
      </c>
      <c r="E264" s="3"/>
      <c r="F264" s="3"/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16</v>
      </c>
      <c r="D270" s="3">
        <v>8</v>
      </c>
      <c r="E270" s="3"/>
      <c r="F270" s="3">
        <v>8</v>
      </c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478</v>
      </c>
      <c r="D275" s="5">
        <v>244</v>
      </c>
      <c r="E275" s="5">
        <v>21</v>
      </c>
      <c r="F275" s="5">
        <v>213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>
        <v>2</v>
      </c>
      <c r="D281" s="5">
        <v>1</v>
      </c>
      <c r="E281" s="5"/>
      <c r="F281" s="5">
        <v>1</v>
      </c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12</v>
      </c>
      <c r="D292" s="6">
        <v>1</v>
      </c>
      <c r="E292" s="6">
        <v>1</v>
      </c>
      <c r="F292" s="6">
        <v>10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30</v>
      </c>
      <c r="D303" s="5">
        <v>24</v>
      </c>
      <c r="E303" s="5">
        <v>1</v>
      </c>
      <c r="F303" s="5">
        <v>5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40</v>
      </c>
      <c r="D314" s="3">
        <v>16</v>
      </c>
      <c r="E314" s="3">
        <v>1</v>
      </c>
      <c r="F314" s="3">
        <v>23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>
        <v>1</v>
      </c>
      <c r="D320" s="3">
        <v>1</v>
      </c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310</v>
      </c>
      <c r="D331" s="4">
        <v>9</v>
      </c>
      <c r="E331" s="4">
        <v>2</v>
      </c>
      <c r="F331" s="4">
        <v>299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44</v>
      </c>
      <c r="D392" s="3">
        <v>26</v>
      </c>
      <c r="E392" s="3">
        <v>6</v>
      </c>
      <c r="F392" s="3">
        <v>12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>
        <v>11</v>
      </c>
      <c r="D398" s="3">
        <v>9</v>
      </c>
      <c r="E398" s="3"/>
      <c r="F398" s="3">
        <v>2</v>
      </c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28</v>
      </c>
      <c r="D409" s="4">
        <v>9</v>
      </c>
      <c r="E409" s="4">
        <v>4</v>
      </c>
      <c r="F409" s="4">
        <v>15</v>
      </c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18</v>
      </c>
      <c r="D420" s="3">
        <v>18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19</v>
      </c>
      <c r="D421" s="4">
        <v>16</v>
      </c>
      <c r="E421" s="4"/>
      <c r="F421" s="4">
        <v>3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2</v>
      </c>
      <c r="D422" s="3">
        <v>2</v>
      </c>
      <c r="E422" s="3"/>
      <c r="F422" s="3"/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345</v>
      </c>
      <c r="D431" s="5">
        <v>227</v>
      </c>
      <c r="E431" s="5">
        <v>15</v>
      </c>
      <c r="F431" s="5">
        <v>103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3</v>
      </c>
      <c r="D437" s="5">
        <v>3</v>
      </c>
      <c r="E437" s="5"/>
      <c r="F437" s="5"/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>
        <v>3</v>
      </c>
      <c r="D444" s="6">
        <v>2</v>
      </c>
      <c r="E444" s="6"/>
      <c r="F444" s="6">
        <v>1</v>
      </c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18</v>
      </c>
      <c r="D448" s="6">
        <v>6</v>
      </c>
      <c r="E448" s="6"/>
      <c r="F448" s="6">
        <v>12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/>
      <c r="D459" s="5"/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504</v>
      </c>
      <c r="D470" s="3">
        <v>301</v>
      </c>
      <c r="E470" s="3">
        <v>22</v>
      </c>
      <c r="F470" s="3">
        <v>181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>
        <v>5</v>
      </c>
      <c r="D476" s="3">
        <v>5</v>
      </c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141</v>
      </c>
      <c r="D487" s="4">
        <v>11</v>
      </c>
      <c r="E487" s="4">
        <v>4</v>
      </c>
      <c r="F487" s="4">
        <v>126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/>
      <c r="D498" s="3"/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/>
      <c r="D499" s="4"/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23</v>
      </c>
      <c r="D500" s="3">
        <v>20</v>
      </c>
      <c r="E500" s="3"/>
      <c r="F500" s="3">
        <v>3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12</v>
      </c>
      <c r="D507" s="4">
        <v>5</v>
      </c>
      <c r="E507" s="4">
        <v>2</v>
      </c>
      <c r="F507" s="4">
        <v>5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386</v>
      </c>
      <c r="D509" s="5">
        <v>205</v>
      </c>
      <c r="E509" s="5">
        <v>11</v>
      </c>
      <c r="F509" s="5">
        <v>170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122</v>
      </c>
      <c r="D526" s="6">
        <v>19</v>
      </c>
      <c r="E526" s="6">
        <v>2</v>
      </c>
      <c r="F526" s="6">
        <v>101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25</v>
      </c>
      <c r="D539" s="5">
        <v>22</v>
      </c>
      <c r="E539" s="5">
        <v>3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>
        <v>4</v>
      </c>
      <c r="D546" s="6">
        <v>4</v>
      </c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289</v>
      </c>
      <c r="D548" s="3">
        <v>125</v>
      </c>
      <c r="E548" s="3">
        <v>21</v>
      </c>
      <c r="F548" s="3">
        <v>143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50</v>
      </c>
      <c r="D554" s="3">
        <v>48</v>
      </c>
      <c r="E554" s="3"/>
      <c r="F554" s="3">
        <v>2</v>
      </c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99</v>
      </c>
      <c r="D565" s="4">
        <v>12</v>
      </c>
      <c r="E565" s="4">
        <v>21</v>
      </c>
      <c r="F565" s="4">
        <v>66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>
        <v>4</v>
      </c>
      <c r="D573" s="4">
        <v>1</v>
      </c>
      <c r="E573" s="4">
        <v>3</v>
      </c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/>
      <c r="D575" s="4"/>
      <c r="E575" s="4"/>
      <c r="F575" s="4"/>
      <c r="G575" s="4"/>
    </row>
    <row r="576" spans="1:7" ht="30" customHeight="1" x14ac:dyDescent="0.25">
      <c r="A576" s="19" t="s">
        <v>60</v>
      </c>
      <c r="B576" s="11" t="s">
        <v>36</v>
      </c>
      <c r="C576" s="3">
        <v>30</v>
      </c>
      <c r="D576" s="3">
        <v>18</v>
      </c>
      <c r="E576" s="3">
        <v>5</v>
      </c>
      <c r="F576" s="3">
        <v>7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1668</v>
      </c>
      <c r="D587" s="5">
        <v>569</v>
      </c>
      <c r="E587" s="5">
        <v>249</v>
      </c>
      <c r="F587" s="5">
        <v>850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75</v>
      </c>
      <c r="D591" s="5">
        <v>52</v>
      </c>
      <c r="E591" s="5">
        <v>3</v>
      </c>
      <c r="F591" s="5">
        <v>20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34</v>
      </c>
      <c r="D593" s="5">
        <v>29</v>
      </c>
      <c r="E593" s="5">
        <v>3</v>
      </c>
      <c r="F593" s="5">
        <v>2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297</v>
      </c>
      <c r="D604" s="6">
        <v>45</v>
      </c>
      <c r="E604" s="6">
        <v>158</v>
      </c>
      <c r="F604" s="6">
        <v>94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29</v>
      </c>
      <c r="D614" s="6">
        <v>11</v>
      </c>
      <c r="E614" s="6">
        <v>10</v>
      </c>
      <c r="F614" s="6">
        <v>8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4</v>
      </c>
      <c r="D615" s="5">
        <v>3</v>
      </c>
      <c r="E615" s="5">
        <v>1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12</v>
      </c>
      <c r="D616" s="6"/>
      <c r="E616" s="6"/>
      <c r="F616" s="6">
        <v>12</v>
      </c>
      <c r="G616" s="6"/>
    </row>
    <row r="617" spans="1:7" ht="30" customHeight="1" x14ac:dyDescent="0.25">
      <c r="A617" s="21" t="s">
        <v>61</v>
      </c>
      <c r="B617" s="13" t="s">
        <v>38</v>
      </c>
      <c r="C617" s="5">
        <v>4</v>
      </c>
      <c r="D617" s="5">
        <v>4</v>
      </c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774</v>
      </c>
      <c r="D625" s="5">
        <v>262</v>
      </c>
      <c r="E625" s="5">
        <v>190</v>
      </c>
      <c r="F625" s="5">
        <v>322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90</v>
      </c>
      <c r="D626" s="3">
        <v>45</v>
      </c>
      <c r="E626" s="3">
        <v>9</v>
      </c>
      <c r="F626" s="3">
        <v>36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14</v>
      </c>
      <c r="D632" s="3">
        <v>2</v>
      </c>
      <c r="E632" s="3"/>
      <c r="F632" s="3">
        <v>12</v>
      </c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25</v>
      </c>
      <c r="D643" s="4">
        <v>3</v>
      </c>
      <c r="E643" s="4">
        <v>12</v>
      </c>
      <c r="F643" s="4">
        <v>10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9</v>
      </c>
      <c r="D651" s="4"/>
      <c r="E651" s="4">
        <v>5</v>
      </c>
      <c r="F651" s="4">
        <v>4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36</v>
      </c>
      <c r="D663" s="4">
        <v>12</v>
      </c>
      <c r="E663" s="4">
        <v>3</v>
      </c>
      <c r="F663" s="4">
        <v>21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1624</v>
      </c>
      <c r="D665" s="5">
        <v>810</v>
      </c>
      <c r="E665" s="5">
        <v>64</v>
      </c>
      <c r="F665" s="5">
        <v>750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627</v>
      </c>
      <c r="D671" s="5">
        <v>318</v>
      </c>
      <c r="E671" s="5">
        <v>25</v>
      </c>
      <c r="F671" s="5">
        <v>284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>
        <v>1</v>
      </c>
      <c r="D679" s="5"/>
      <c r="E679" s="5">
        <v>1</v>
      </c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215</v>
      </c>
      <c r="D682" s="6">
        <v>40</v>
      </c>
      <c r="E682" s="6">
        <v>36</v>
      </c>
      <c r="F682" s="6">
        <v>139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55</v>
      </c>
      <c r="D690" s="6">
        <v>22</v>
      </c>
      <c r="E690" s="6">
        <v>4</v>
      </c>
      <c r="F690" s="6">
        <v>29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20</v>
      </c>
      <c r="D692" s="6">
        <v>17</v>
      </c>
      <c r="E692" s="6">
        <v>1</v>
      </c>
      <c r="F692" s="6">
        <v>2</v>
      </c>
      <c r="G692" s="6"/>
    </row>
    <row r="693" spans="1:7" ht="30" customHeight="1" x14ac:dyDescent="0.25">
      <c r="A693" s="21" t="s">
        <v>63</v>
      </c>
      <c r="B693" s="13" t="s">
        <v>36</v>
      </c>
      <c r="C693" s="5">
        <v>24</v>
      </c>
      <c r="D693" s="5">
        <v>20</v>
      </c>
      <c r="E693" s="5">
        <v>2</v>
      </c>
      <c r="F693" s="5">
        <v>2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166</v>
      </c>
      <c r="D702" s="6">
        <v>19</v>
      </c>
      <c r="E702" s="6">
        <v>9</v>
      </c>
      <c r="F702" s="6">
        <v>138</v>
      </c>
      <c r="G702" s="6"/>
    </row>
    <row r="703" spans="1:7" ht="30" customHeight="1" x14ac:dyDescent="0.25">
      <c r="A703" s="21" t="s">
        <v>63</v>
      </c>
      <c r="B703" s="13" t="s">
        <v>46</v>
      </c>
      <c r="C703" s="5">
        <v>2</v>
      </c>
      <c r="D703" s="5"/>
      <c r="E703" s="5"/>
      <c r="F703" s="5">
        <v>2</v>
      </c>
      <c r="G703" s="5"/>
    </row>
    <row r="704" spans="1:7" ht="30" customHeight="1" x14ac:dyDescent="0.25">
      <c r="A704" s="19" t="s">
        <v>64</v>
      </c>
      <c r="B704" s="11" t="s">
        <v>8</v>
      </c>
      <c r="C704" s="3">
        <v>2</v>
      </c>
      <c r="D704" s="3">
        <v>2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2</v>
      </c>
      <c r="D714" s="3">
        <v>2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4</v>
      </c>
      <c r="D715" s="4">
        <v>4</v>
      </c>
      <c r="E715" s="4"/>
      <c r="F715" s="4"/>
      <c r="G715" s="4"/>
    </row>
    <row r="716" spans="1:7" ht="30" customHeight="1" x14ac:dyDescent="0.25">
      <c r="A716" s="19" t="s">
        <v>64</v>
      </c>
      <c r="B716" s="11" t="s">
        <v>20</v>
      </c>
      <c r="C716" s="3">
        <v>1</v>
      </c>
      <c r="D716" s="3">
        <v>1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5</v>
      </c>
      <c r="D717" s="4">
        <v>5</v>
      </c>
      <c r="E717" s="4"/>
      <c r="F717" s="4"/>
      <c r="G717" s="4"/>
    </row>
    <row r="718" spans="1:7" ht="30" customHeight="1" x14ac:dyDescent="0.25">
      <c r="A718" s="19" t="s">
        <v>64</v>
      </c>
      <c r="B718" s="11" t="s">
        <v>22</v>
      </c>
      <c r="C718" s="3"/>
      <c r="D718" s="3"/>
      <c r="E718" s="3"/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2301</v>
      </c>
      <c r="D743" s="5">
        <v>1314</v>
      </c>
      <c r="E743" s="5">
        <v>45</v>
      </c>
      <c r="F743" s="5">
        <v>942</v>
      </c>
      <c r="G743" s="5"/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/>
      <c r="D749" s="5"/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>
        <v>1</v>
      </c>
      <c r="D757" s="5"/>
      <c r="E757" s="5"/>
      <c r="F757" s="5">
        <v>1</v>
      </c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298</v>
      </c>
      <c r="D760" s="6">
        <v>46</v>
      </c>
      <c r="E760" s="6">
        <v>25</v>
      </c>
      <c r="F760" s="6">
        <v>227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8</v>
      </c>
      <c r="D771" s="5">
        <v>8</v>
      </c>
      <c r="E771" s="5"/>
      <c r="F771" s="5"/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61</v>
      </c>
      <c r="D773" s="5">
        <v>49</v>
      </c>
      <c r="E773" s="5">
        <v>2</v>
      </c>
      <c r="F773" s="5">
        <v>10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200</v>
      </c>
      <c r="D780" s="6">
        <v>40</v>
      </c>
      <c r="E780" s="6">
        <v>7</v>
      </c>
      <c r="F780" s="6">
        <v>153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110</v>
      </c>
      <c r="D782" s="3">
        <v>93</v>
      </c>
      <c r="E782" s="3">
        <v>5</v>
      </c>
      <c r="F782" s="3">
        <v>12</v>
      </c>
      <c r="G782" s="3"/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>
        <v>5</v>
      </c>
      <c r="D788" s="3">
        <v>3</v>
      </c>
      <c r="E788" s="3"/>
      <c r="F788" s="3">
        <v>2</v>
      </c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22</v>
      </c>
      <c r="D799" s="4">
        <v>9</v>
      </c>
      <c r="E799" s="4"/>
      <c r="F799" s="4">
        <v>12</v>
      </c>
      <c r="G799" s="4">
        <v>1</v>
      </c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8</v>
      </c>
      <c r="D810" s="3">
        <v>5</v>
      </c>
      <c r="E810" s="3">
        <v>1</v>
      </c>
      <c r="F810" s="3">
        <v>2</v>
      </c>
      <c r="G810" s="3"/>
    </row>
    <row r="811" spans="1:7" ht="30" customHeight="1" x14ac:dyDescent="0.25">
      <c r="A811" s="20" t="s">
        <v>66</v>
      </c>
      <c r="B811" s="12" t="s">
        <v>37</v>
      </c>
      <c r="C811" s="4">
        <v>11</v>
      </c>
      <c r="D811" s="4">
        <v>3</v>
      </c>
      <c r="E811" s="4">
        <v>2</v>
      </c>
      <c r="F811" s="4">
        <v>6</v>
      </c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2583</v>
      </c>
      <c r="D821" s="5">
        <v>1184</v>
      </c>
      <c r="E821" s="5">
        <v>126</v>
      </c>
      <c r="F821" s="5">
        <v>1273</v>
      </c>
      <c r="G821" s="5"/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/>
      <c r="D823" s="5"/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54</v>
      </c>
      <c r="D824" s="6">
        <v>54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3</v>
      </c>
      <c r="D827" s="5">
        <v>3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73</v>
      </c>
      <c r="D837" s="5">
        <v>11</v>
      </c>
      <c r="E837" s="5"/>
      <c r="F837" s="5">
        <v>62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691</v>
      </c>
      <c r="D838" s="6">
        <v>101</v>
      </c>
      <c r="E838" s="6">
        <v>103</v>
      </c>
      <c r="F838" s="6">
        <v>487</v>
      </c>
      <c r="G838" s="6"/>
    </row>
    <row r="839" spans="1:7" ht="30" customHeight="1" x14ac:dyDescent="0.25">
      <c r="A839" s="21" t="s">
        <v>67</v>
      </c>
      <c r="B839" s="13" t="s">
        <v>26</v>
      </c>
      <c r="C839" s="5">
        <v>6</v>
      </c>
      <c r="D839" s="5">
        <v>3</v>
      </c>
      <c r="E839" s="5">
        <v>1</v>
      </c>
      <c r="F839" s="5">
        <v>2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8</v>
      </c>
      <c r="D840" s="6">
        <v>8</v>
      </c>
      <c r="E840" s="6"/>
      <c r="F840" s="6"/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>
        <v>19</v>
      </c>
      <c r="D846" s="6"/>
      <c r="E846" s="6"/>
      <c r="F846" s="6">
        <v>19</v>
      </c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>
        <v>9</v>
      </c>
      <c r="D848" s="6">
        <v>9</v>
      </c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11</v>
      </c>
      <c r="D849" s="5">
        <v>6</v>
      </c>
      <c r="E849" s="5">
        <v>2</v>
      </c>
      <c r="F849" s="5">
        <v>2</v>
      </c>
      <c r="G849" s="5">
        <v>1</v>
      </c>
    </row>
    <row r="850" spans="1:7" ht="30" customHeight="1" x14ac:dyDescent="0.25">
      <c r="A850" s="22" t="s">
        <v>67</v>
      </c>
      <c r="B850" s="14" t="s">
        <v>37</v>
      </c>
      <c r="C850" s="6">
        <v>7</v>
      </c>
      <c r="D850" s="6"/>
      <c r="E850" s="6"/>
      <c r="F850" s="6">
        <v>7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19</v>
      </c>
      <c r="D851" s="5">
        <v>6</v>
      </c>
      <c r="E851" s="5">
        <v>11</v>
      </c>
      <c r="F851" s="5">
        <v>2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>
        <v>37</v>
      </c>
      <c r="D858" s="6"/>
      <c r="E858" s="6">
        <v>2</v>
      </c>
      <c r="F858" s="6">
        <v>35</v>
      </c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8981</v>
      </c>
      <c r="D860" s="3">
        <v>4717</v>
      </c>
      <c r="E860" s="3">
        <v>606</v>
      </c>
      <c r="F860" s="3">
        <v>3658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61</v>
      </c>
      <c r="D865" s="4">
        <v>60</v>
      </c>
      <c r="E865" s="4"/>
      <c r="F865" s="4">
        <v>1</v>
      </c>
      <c r="G865" s="4"/>
    </row>
    <row r="866" spans="1:7" ht="30" customHeight="1" x14ac:dyDescent="0.25">
      <c r="A866" s="19" t="s">
        <v>68</v>
      </c>
      <c r="B866" s="11" t="s">
        <v>14</v>
      </c>
      <c r="C866" s="3">
        <v>5</v>
      </c>
      <c r="D866" s="3">
        <v>5</v>
      </c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>
        <v>2</v>
      </c>
      <c r="D873" s="4">
        <v>1</v>
      </c>
      <c r="E873" s="4">
        <v>1</v>
      </c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>
        <v>1</v>
      </c>
      <c r="D874" s="3">
        <v>1</v>
      </c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1383</v>
      </c>
      <c r="D876" s="3">
        <v>151</v>
      </c>
      <c r="E876" s="3">
        <v>60</v>
      </c>
      <c r="F876" s="3">
        <v>1172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106</v>
      </c>
      <c r="D877" s="4">
        <v>24</v>
      </c>
      <c r="E877" s="4">
        <v>9</v>
      </c>
      <c r="F877" s="4">
        <v>73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52</v>
      </c>
      <c r="D878" s="3">
        <v>5</v>
      </c>
      <c r="E878" s="3">
        <v>11</v>
      </c>
      <c r="F878" s="3">
        <v>36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415</v>
      </c>
      <c r="D879" s="4">
        <v>127</v>
      </c>
      <c r="E879" s="4">
        <v>174</v>
      </c>
      <c r="F879" s="4">
        <v>114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80</v>
      </c>
      <c r="D888" s="3">
        <v>64</v>
      </c>
      <c r="E888" s="3">
        <v>10</v>
      </c>
      <c r="F888" s="3">
        <v>6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159</v>
      </c>
      <c r="D889" s="4">
        <v>55</v>
      </c>
      <c r="E889" s="4">
        <v>6</v>
      </c>
      <c r="F889" s="4">
        <v>98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375</v>
      </c>
      <c r="D890" s="3">
        <v>295</v>
      </c>
      <c r="E890" s="3">
        <v>27</v>
      </c>
      <c r="F890" s="3">
        <v>53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718</v>
      </c>
      <c r="D899" s="5">
        <v>306</v>
      </c>
      <c r="E899" s="5">
        <v>36</v>
      </c>
      <c r="F899" s="5">
        <v>376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/>
      <c r="D905" s="5"/>
      <c r="E905" s="5"/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26</v>
      </c>
      <c r="D916" s="6">
        <v>1</v>
      </c>
      <c r="E916" s="6">
        <v>6</v>
      </c>
      <c r="F916" s="6">
        <v>19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/>
      <c r="D926" s="6"/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23</v>
      </c>
      <c r="D929" s="5">
        <v>14</v>
      </c>
      <c r="E929" s="5">
        <v>1</v>
      </c>
      <c r="F929" s="5">
        <v>8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22</v>
      </c>
      <c r="D936" s="6">
        <v>17</v>
      </c>
      <c r="E936" s="6"/>
      <c r="F936" s="6">
        <v>5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610</v>
      </c>
      <c r="D977" s="5">
        <v>364</v>
      </c>
      <c r="E977" s="5">
        <v>61</v>
      </c>
      <c r="F977" s="5">
        <v>185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37</v>
      </c>
      <c r="D983" s="5">
        <v>20</v>
      </c>
      <c r="E983" s="5">
        <v>8</v>
      </c>
      <c r="F983" s="5">
        <v>9</v>
      </c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122</v>
      </c>
      <c r="D994" s="6">
        <v>35</v>
      </c>
      <c r="E994" s="6">
        <v>46</v>
      </c>
      <c r="F994" s="6">
        <v>41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8</v>
      </c>
      <c r="D1005" s="5">
        <v>7</v>
      </c>
      <c r="E1005" s="5"/>
      <c r="F1005" s="5">
        <v>1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10</v>
      </c>
      <c r="D1007" s="5">
        <v>9</v>
      </c>
      <c r="E1007" s="5"/>
      <c r="F1007" s="5">
        <v>1</v>
      </c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1</v>
      </c>
      <c r="D1014" s="6">
        <v>1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203</v>
      </c>
      <c r="D1016" s="3">
        <v>51</v>
      </c>
      <c r="E1016" s="3">
        <v>6</v>
      </c>
      <c r="F1016" s="3">
        <v>146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>
        <v>2</v>
      </c>
      <c r="D1021" s="4">
        <v>2</v>
      </c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17</v>
      </c>
      <c r="D1022" s="3">
        <v>12</v>
      </c>
      <c r="E1022" s="3"/>
      <c r="F1022" s="3">
        <v>5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34</v>
      </c>
      <c r="D1033" s="4">
        <v>2</v>
      </c>
      <c r="E1033" s="4">
        <v>4</v>
      </c>
      <c r="F1033" s="4">
        <v>28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17</v>
      </c>
      <c r="D1041" s="4">
        <v>2</v>
      </c>
      <c r="E1041" s="4">
        <v>1</v>
      </c>
      <c r="F1041" s="4">
        <v>14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2</v>
      </c>
      <c r="D1044" s="3">
        <v>1</v>
      </c>
      <c r="E1044" s="3"/>
      <c r="F1044" s="3">
        <v>1</v>
      </c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19</v>
      </c>
      <c r="D1046" s="3">
        <v>19</v>
      </c>
      <c r="E1046" s="3"/>
      <c r="F1046" s="3"/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53</v>
      </c>
      <c r="D1053" s="4">
        <v>12</v>
      </c>
      <c r="E1053" s="4">
        <v>4</v>
      </c>
      <c r="F1053" s="4">
        <v>37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1789</v>
      </c>
      <c r="D1055" s="5">
        <v>719</v>
      </c>
      <c r="E1055" s="5">
        <v>64</v>
      </c>
      <c r="F1055" s="5">
        <v>1006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124</v>
      </c>
      <c r="D1061" s="5">
        <v>66</v>
      </c>
      <c r="E1061" s="5">
        <v>2</v>
      </c>
      <c r="F1061" s="5">
        <v>56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247</v>
      </c>
      <c r="D1072" s="6">
        <v>31</v>
      </c>
      <c r="E1072" s="6">
        <v>11</v>
      </c>
      <c r="F1072" s="6">
        <v>205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43</v>
      </c>
      <c r="D1085" s="5">
        <v>39</v>
      </c>
      <c r="E1085" s="5">
        <v>1</v>
      </c>
      <c r="F1085" s="5">
        <v>3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18</v>
      </c>
      <c r="D1092" s="6">
        <v>6</v>
      </c>
      <c r="E1092" s="6"/>
      <c r="F1092" s="6">
        <v>12</v>
      </c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36</v>
      </c>
      <c r="D1094" s="3">
        <v>34</v>
      </c>
      <c r="E1094" s="3"/>
      <c r="F1094" s="3">
        <v>2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2</v>
      </c>
      <c r="D1122" s="3">
        <v>2</v>
      </c>
      <c r="E1122" s="3"/>
      <c r="F1122" s="3"/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13</v>
      </c>
      <c r="D1124" s="3">
        <v>7</v>
      </c>
      <c r="E1124" s="3">
        <v>1</v>
      </c>
      <c r="F1124" s="3">
        <v>5</v>
      </c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261</v>
      </c>
      <c r="D1133" s="5">
        <v>72</v>
      </c>
      <c r="E1133" s="5">
        <v>10</v>
      </c>
      <c r="F1133" s="5">
        <v>179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5</v>
      </c>
      <c r="D1139" s="5">
        <v>5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114</v>
      </c>
      <c r="D1150" s="6">
        <v>35</v>
      </c>
      <c r="E1150" s="6">
        <v>19</v>
      </c>
      <c r="F1150" s="6">
        <v>60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5</v>
      </c>
      <c r="D1158" s="6">
        <v>5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33</v>
      </c>
      <c r="D1161" s="5">
        <v>24</v>
      </c>
      <c r="E1161" s="5">
        <v>1</v>
      </c>
      <c r="F1161" s="5">
        <v>8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13</v>
      </c>
      <c r="D1162" s="6">
        <v>1</v>
      </c>
      <c r="E1162" s="6"/>
      <c r="F1162" s="6">
        <v>12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1783</v>
      </c>
      <c r="D1172" s="3">
        <v>1209</v>
      </c>
      <c r="E1172" s="3">
        <v>52</v>
      </c>
      <c r="F1172" s="3">
        <v>522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38</v>
      </c>
      <c r="D1175" s="4">
        <v>38</v>
      </c>
      <c r="E1175" s="4"/>
      <c r="F1175" s="4"/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49</v>
      </c>
      <c r="D1178" s="3">
        <v>39</v>
      </c>
      <c r="E1178" s="3"/>
      <c r="F1178" s="3">
        <v>10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/>
      <c r="D1186" s="3"/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322</v>
      </c>
      <c r="D1189" s="4">
        <v>117</v>
      </c>
      <c r="E1189" s="4">
        <v>34</v>
      </c>
      <c r="F1189" s="4">
        <v>171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>
        <v>21</v>
      </c>
      <c r="D1197" s="4"/>
      <c r="E1197" s="4">
        <v>1</v>
      </c>
      <c r="F1197" s="4">
        <v>20</v>
      </c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27</v>
      </c>
      <c r="D1200" s="3">
        <v>22</v>
      </c>
      <c r="E1200" s="3"/>
      <c r="F1200" s="3">
        <v>5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11</v>
      </c>
      <c r="D1201" s="4">
        <v>7</v>
      </c>
      <c r="E1201" s="4">
        <v>2</v>
      </c>
      <c r="F1201" s="4">
        <v>2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19</v>
      </c>
      <c r="D1202" s="3"/>
      <c r="E1202" s="3">
        <v>15</v>
      </c>
      <c r="F1202" s="3">
        <v>4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887</v>
      </c>
      <c r="D1211" s="5">
        <v>598</v>
      </c>
      <c r="E1211" s="5">
        <v>90</v>
      </c>
      <c r="F1211" s="5">
        <v>199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159</v>
      </c>
      <c r="D1217" s="5">
        <v>84</v>
      </c>
      <c r="E1217" s="5">
        <v>9</v>
      </c>
      <c r="F1217" s="5">
        <v>66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/>
      <c r="D1226" s="6"/>
      <c r="E1226" s="6"/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599</v>
      </c>
      <c r="D1228" s="6">
        <v>41</v>
      </c>
      <c r="E1228" s="6">
        <v>87</v>
      </c>
      <c r="F1228" s="6">
        <v>471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119</v>
      </c>
      <c r="D1235" s="5">
        <v>7</v>
      </c>
      <c r="E1235" s="5">
        <v>24</v>
      </c>
      <c r="F1235" s="5">
        <v>88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118</v>
      </c>
      <c r="D1236" s="6"/>
      <c r="E1236" s="6">
        <v>25</v>
      </c>
      <c r="F1236" s="6">
        <v>93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9</v>
      </c>
      <c r="D1239" s="5">
        <v>7</v>
      </c>
      <c r="E1239" s="5">
        <v>1</v>
      </c>
      <c r="F1239" s="5">
        <v>1</v>
      </c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40</v>
      </c>
      <c r="D1241" s="5">
        <v>18</v>
      </c>
      <c r="E1241" s="5">
        <v>12</v>
      </c>
      <c r="F1241" s="5">
        <v>10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155</v>
      </c>
      <c r="D1248" s="6">
        <v>86</v>
      </c>
      <c r="E1248" s="6">
        <v>3</v>
      </c>
      <c r="F1248" s="6">
        <v>65</v>
      </c>
      <c r="G1248" s="6">
        <v>1</v>
      </c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615</v>
      </c>
      <c r="D1250" s="3">
        <v>395</v>
      </c>
      <c r="E1250" s="3">
        <v>16</v>
      </c>
      <c r="F1250" s="3">
        <v>203</v>
      </c>
      <c r="G1250" s="3">
        <v>1</v>
      </c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20</v>
      </c>
      <c r="D1253" s="4">
        <v>20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4</v>
      </c>
      <c r="D1256" s="3">
        <v>4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132</v>
      </c>
      <c r="D1267" s="4">
        <v>29</v>
      </c>
      <c r="E1267" s="4">
        <v>27</v>
      </c>
      <c r="F1267" s="4">
        <v>76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27</v>
      </c>
      <c r="D1280" s="3">
        <v>23</v>
      </c>
      <c r="E1280" s="3">
        <v>1</v>
      </c>
      <c r="F1280" s="3">
        <v>3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/>
      <c r="D1287" s="4"/>
      <c r="E1287" s="4"/>
      <c r="F1287" s="4"/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3786</v>
      </c>
      <c r="D1289" s="5">
        <v>1770</v>
      </c>
      <c r="E1289" s="5">
        <v>116</v>
      </c>
      <c r="F1289" s="5">
        <v>1900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55</v>
      </c>
      <c r="D1293" s="5">
        <v>29</v>
      </c>
      <c r="E1293" s="5">
        <v>5</v>
      </c>
      <c r="F1293" s="5">
        <v>21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12</v>
      </c>
      <c r="D1294" s="6">
        <v>12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1896</v>
      </c>
      <c r="D1295" s="5">
        <v>712</v>
      </c>
      <c r="E1295" s="5">
        <v>62</v>
      </c>
      <c r="F1295" s="5">
        <v>1121</v>
      </c>
      <c r="G1295" s="5">
        <v>1</v>
      </c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1384</v>
      </c>
      <c r="D1306" s="6">
        <v>202</v>
      </c>
      <c r="E1306" s="6">
        <v>179</v>
      </c>
      <c r="F1306" s="6">
        <v>1003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930</v>
      </c>
      <c r="D1314" s="6">
        <v>67</v>
      </c>
      <c r="E1314" s="6">
        <v>81</v>
      </c>
      <c r="F1314" s="6">
        <v>782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/>
      <c r="D1316" s="6"/>
      <c r="E1316" s="6"/>
      <c r="F1316" s="6"/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44</v>
      </c>
      <c r="D1317" s="5">
        <v>35</v>
      </c>
      <c r="E1317" s="5">
        <v>4</v>
      </c>
      <c r="F1317" s="5">
        <v>5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426</v>
      </c>
      <c r="D1318" s="6">
        <v>193</v>
      </c>
      <c r="E1318" s="6">
        <v>28</v>
      </c>
      <c r="F1318" s="6">
        <v>205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>
        <v>1</v>
      </c>
      <c r="D1319" s="5"/>
      <c r="E1319" s="5"/>
      <c r="F1319" s="5">
        <v>1</v>
      </c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17</v>
      </c>
      <c r="D1326" s="6">
        <v>2</v>
      </c>
      <c r="E1326" s="6">
        <v>3</v>
      </c>
      <c r="F1326" s="6">
        <v>12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968</v>
      </c>
      <c r="D1327" s="5">
        <v>338</v>
      </c>
      <c r="E1327" s="5">
        <v>32</v>
      </c>
      <c r="F1327" s="5">
        <v>598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849</v>
      </c>
      <c r="D1328" s="3">
        <v>409</v>
      </c>
      <c r="E1328" s="3">
        <v>41</v>
      </c>
      <c r="F1328" s="3">
        <v>390</v>
      </c>
      <c r="G1328" s="3">
        <v>9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350</v>
      </c>
      <c r="D1334" s="3">
        <v>217</v>
      </c>
      <c r="E1334" s="3">
        <v>12</v>
      </c>
      <c r="F1334" s="3">
        <v>115</v>
      </c>
      <c r="G1334" s="3">
        <v>6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154</v>
      </c>
      <c r="D1345" s="4">
        <v>34</v>
      </c>
      <c r="E1345" s="4">
        <v>15</v>
      </c>
      <c r="F1345" s="4">
        <v>104</v>
      </c>
      <c r="G1345" s="4">
        <v>1</v>
      </c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2</v>
      </c>
      <c r="D1353" s="4">
        <v>2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2</v>
      </c>
      <c r="D1355" s="4">
        <v>2</v>
      </c>
      <c r="E1355" s="4"/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8</v>
      </c>
      <c r="D1356" s="3">
        <v>5</v>
      </c>
      <c r="E1356" s="3">
        <v>1</v>
      </c>
      <c r="F1356" s="3">
        <v>2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3</v>
      </c>
      <c r="D1358" s="3">
        <v>3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1525</v>
      </c>
      <c r="D1367" s="5">
        <v>912</v>
      </c>
      <c r="E1367" s="5">
        <v>71</v>
      </c>
      <c r="F1367" s="5">
        <v>542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33</v>
      </c>
      <c r="D1370" s="6">
        <v>30</v>
      </c>
      <c r="E1370" s="6">
        <v>1</v>
      </c>
      <c r="F1370" s="6">
        <v>2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5</v>
      </c>
      <c r="D1371" s="5">
        <v>5</v>
      </c>
      <c r="E1371" s="5"/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1341</v>
      </c>
      <c r="D1373" s="5">
        <v>728</v>
      </c>
      <c r="E1373" s="5">
        <v>71</v>
      </c>
      <c r="F1373" s="5">
        <v>542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>
        <v>1</v>
      </c>
      <c r="D1381" s="5">
        <v>1</v>
      </c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748</v>
      </c>
      <c r="D1384" s="6">
        <v>48</v>
      </c>
      <c r="E1384" s="6">
        <v>55</v>
      </c>
      <c r="F1384" s="6">
        <v>645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25</v>
      </c>
      <c r="D1391" s="5">
        <v>2</v>
      </c>
      <c r="E1391" s="5"/>
      <c r="F1391" s="5">
        <v>23</v>
      </c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409</v>
      </c>
      <c r="D1392" s="6">
        <v>52</v>
      </c>
      <c r="E1392" s="6">
        <v>47</v>
      </c>
      <c r="F1392" s="6">
        <v>310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16</v>
      </c>
      <c r="D1395" s="5">
        <v>6</v>
      </c>
      <c r="E1395" s="5">
        <v>1</v>
      </c>
      <c r="F1395" s="5">
        <v>9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120</v>
      </c>
      <c r="D1396" s="6">
        <v>84</v>
      </c>
      <c r="E1396" s="6">
        <v>2</v>
      </c>
      <c r="F1396" s="6">
        <v>34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>
        <v>14</v>
      </c>
      <c r="D1397" s="5">
        <v>12</v>
      </c>
      <c r="E1397" s="5"/>
      <c r="F1397" s="5">
        <v>2</v>
      </c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1</v>
      </c>
      <c r="D1403" s="5"/>
      <c r="E1403" s="5">
        <v>1</v>
      </c>
      <c r="F1403" s="5"/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124</v>
      </c>
      <c r="D1405" s="5">
        <v>28</v>
      </c>
      <c r="E1405" s="5">
        <v>10</v>
      </c>
      <c r="F1405" s="5">
        <v>86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148</v>
      </c>
      <c r="D1406" s="3">
        <v>86</v>
      </c>
      <c r="E1406" s="3">
        <v>2</v>
      </c>
      <c r="F1406" s="3">
        <v>60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26</v>
      </c>
      <c r="D1423" s="4">
        <v>2</v>
      </c>
      <c r="E1423" s="4">
        <v>1</v>
      </c>
      <c r="F1423" s="4">
        <v>23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2</v>
      </c>
      <c r="D1431" s="4"/>
      <c r="E1431" s="4"/>
      <c r="F1431" s="4">
        <v>2</v>
      </c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8</v>
      </c>
      <c r="D1436" s="3">
        <v>8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2</v>
      </c>
      <c r="D1440" s="3">
        <v>2</v>
      </c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90</v>
      </c>
      <c r="D1445" s="5">
        <v>36</v>
      </c>
      <c r="E1445" s="5">
        <v>17</v>
      </c>
      <c r="F1445" s="5">
        <v>37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27</v>
      </c>
      <c r="D1451" s="5">
        <v>16</v>
      </c>
      <c r="E1451" s="5">
        <v>5</v>
      </c>
      <c r="F1451" s="5">
        <v>6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56</v>
      </c>
      <c r="D1462" s="6">
        <v>2</v>
      </c>
      <c r="E1462" s="6">
        <v>30</v>
      </c>
      <c r="F1462" s="6">
        <v>24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3</v>
      </c>
      <c r="D1470" s="6"/>
      <c r="E1470" s="6">
        <v>1</v>
      </c>
      <c r="F1470" s="6">
        <v>2</v>
      </c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1</v>
      </c>
      <c r="D1472" s="6"/>
      <c r="E1472" s="6"/>
      <c r="F1472" s="6">
        <v>1</v>
      </c>
      <c r="G1472" s="6"/>
    </row>
    <row r="1473" spans="1:7" ht="30" customHeight="1" x14ac:dyDescent="0.25">
      <c r="A1473" s="21" t="s">
        <v>83</v>
      </c>
      <c r="B1473" s="13" t="s">
        <v>36</v>
      </c>
      <c r="C1473" s="5"/>
      <c r="D1473" s="5"/>
      <c r="E1473" s="5"/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/>
      <c r="D1484" s="3"/>
      <c r="E1484" s="3"/>
      <c r="F1484" s="3"/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/>
      <c r="D1498" s="3"/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/>
      <c r="D1511" s="4"/>
      <c r="E1511" s="4"/>
      <c r="F1511" s="4"/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/>
      <c r="D1513" s="4"/>
      <c r="E1513" s="4"/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/>
      <c r="D1519" s="4"/>
      <c r="E1519" s="4"/>
      <c r="F1519" s="4"/>
      <c r="G1519" s="4"/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/>
      <c r="D1521" s="4"/>
      <c r="E1521" s="4"/>
      <c r="F1521" s="4"/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/>
      <c r="D1523" s="5"/>
      <c r="E1523" s="5"/>
      <c r="F1523" s="5"/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/>
      <c r="D1558" s="6"/>
      <c r="E1558" s="6"/>
      <c r="F1558" s="6"/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/>
      <c r="D1560" s="6"/>
      <c r="E1560" s="6"/>
      <c r="F1560" s="6"/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/>
      <c r="D1597" s="4"/>
      <c r="E1597" s="4"/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/>
      <c r="D1599" s="4"/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/>
      <c r="D1636" s="6"/>
      <c r="E1636" s="6"/>
      <c r="F1636" s="6"/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496</v>
      </c>
      <c r="D1679" s="5">
        <v>354</v>
      </c>
      <c r="E1679" s="5">
        <v>9</v>
      </c>
      <c r="F1679" s="5">
        <v>132</v>
      </c>
      <c r="G1679" s="5">
        <v>1</v>
      </c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41</v>
      </c>
      <c r="D1685" s="5">
        <v>18</v>
      </c>
      <c r="E1685" s="5">
        <v>2</v>
      </c>
      <c r="F1685" s="5">
        <v>21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103</v>
      </c>
      <c r="D1696" s="6">
        <v>32</v>
      </c>
      <c r="E1696" s="6">
        <v>12</v>
      </c>
      <c r="F1696" s="6">
        <v>59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5</v>
      </c>
      <c r="D1704" s="6">
        <v>1</v>
      </c>
      <c r="E1704" s="6"/>
      <c r="F1704" s="6">
        <v>4</v>
      </c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20</v>
      </c>
      <c r="D1707" s="5">
        <v>19</v>
      </c>
      <c r="E1707" s="5"/>
      <c r="F1707" s="5">
        <v>1</v>
      </c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5</v>
      </c>
      <c r="D1709" s="5"/>
      <c r="E1709" s="5"/>
      <c r="F1709" s="5">
        <v>5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1807</v>
      </c>
      <c r="D1718" s="3">
        <v>761</v>
      </c>
      <c r="E1718" s="3">
        <v>65</v>
      </c>
      <c r="F1718" s="3">
        <v>981</v>
      </c>
      <c r="G1718" s="3"/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16</v>
      </c>
      <c r="D1734" s="3"/>
      <c r="E1734" s="3">
        <v>1</v>
      </c>
      <c r="F1734" s="3">
        <v>15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306</v>
      </c>
      <c r="D1735" s="4">
        <v>71</v>
      </c>
      <c r="E1735" s="4">
        <v>50</v>
      </c>
      <c r="F1735" s="4">
        <v>185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/>
      <c r="D1743" s="4"/>
      <c r="E1743" s="4"/>
      <c r="F1743" s="4"/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2</v>
      </c>
      <c r="D1745" s="4">
        <v>1</v>
      </c>
      <c r="E1745" s="4"/>
      <c r="F1745" s="4">
        <v>1</v>
      </c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40</v>
      </c>
      <c r="D1746" s="3">
        <v>36</v>
      </c>
      <c r="E1746" s="3"/>
      <c r="F1746" s="3">
        <v>4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4691</v>
      </c>
      <c r="D1757" s="5">
        <v>979</v>
      </c>
      <c r="E1757" s="5">
        <v>193</v>
      </c>
      <c r="F1757" s="5">
        <v>3517</v>
      </c>
      <c r="G1757" s="5">
        <v>2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241</v>
      </c>
      <c r="D1763" s="5">
        <v>60</v>
      </c>
      <c r="E1763" s="5">
        <v>3</v>
      </c>
      <c r="F1763" s="5">
        <v>178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211</v>
      </c>
      <c r="D1774" s="6">
        <v>31</v>
      </c>
      <c r="E1774" s="6">
        <v>12</v>
      </c>
      <c r="F1774" s="6">
        <v>168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18</v>
      </c>
      <c r="D1782" s="6">
        <v>4</v>
      </c>
      <c r="E1782" s="6">
        <v>3</v>
      </c>
      <c r="F1782" s="6">
        <v>11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23</v>
      </c>
      <c r="D1785" s="5">
        <v>14</v>
      </c>
      <c r="E1785" s="5">
        <v>1</v>
      </c>
      <c r="F1785" s="5">
        <v>8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>
        <v>1</v>
      </c>
      <c r="D1786" s="6">
        <v>1</v>
      </c>
      <c r="E1786" s="6"/>
      <c r="F1786" s="6"/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411</v>
      </c>
      <c r="D1794" s="6">
        <v>4</v>
      </c>
      <c r="E1794" s="6">
        <v>5</v>
      </c>
      <c r="F1794" s="6">
        <v>402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2525</v>
      </c>
      <c r="D1796" s="3">
        <v>785</v>
      </c>
      <c r="E1796" s="3">
        <v>48</v>
      </c>
      <c r="F1796" s="3">
        <v>1691</v>
      </c>
      <c r="G1796" s="3">
        <v>1</v>
      </c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>
        <v>6</v>
      </c>
      <c r="D1802" s="3"/>
      <c r="E1802" s="3"/>
      <c r="F1802" s="3">
        <v>6</v>
      </c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205</v>
      </c>
      <c r="D1813" s="4">
        <v>17</v>
      </c>
      <c r="E1813" s="4">
        <v>12</v>
      </c>
      <c r="F1813" s="4">
        <v>176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62</v>
      </c>
      <c r="D1825" s="4">
        <v>37</v>
      </c>
      <c r="E1825" s="4">
        <v>2</v>
      </c>
      <c r="F1825" s="4">
        <v>23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22</v>
      </c>
      <c r="D1826" s="3">
        <v>18</v>
      </c>
      <c r="E1826" s="3"/>
      <c r="F1826" s="3">
        <v>4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1481</v>
      </c>
      <c r="D1835" s="5">
        <v>531</v>
      </c>
      <c r="E1835" s="5">
        <v>103</v>
      </c>
      <c r="F1835" s="5">
        <v>847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258</v>
      </c>
      <c r="D1851" s="5">
        <v>30</v>
      </c>
      <c r="E1851" s="5">
        <v>28</v>
      </c>
      <c r="F1851" s="5">
        <v>200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/>
      <c r="D1852" s="6"/>
      <c r="E1852" s="6"/>
      <c r="F1852" s="6"/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9</v>
      </c>
      <c r="D1853" s="5">
        <v>1</v>
      </c>
      <c r="E1853" s="5">
        <v>3</v>
      </c>
      <c r="F1853" s="5">
        <v>5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102</v>
      </c>
      <c r="D1854" s="6">
        <v>44</v>
      </c>
      <c r="E1854" s="6">
        <v>40</v>
      </c>
      <c r="F1854" s="6">
        <v>18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/>
      <c r="D1862" s="6"/>
      <c r="E1862" s="6"/>
      <c r="F1862" s="6"/>
      <c r="G1862" s="6"/>
    </row>
    <row r="1863" spans="1:7" ht="30" customHeight="1" x14ac:dyDescent="0.25">
      <c r="A1863" s="21" t="s">
        <v>93</v>
      </c>
      <c r="B1863" s="13" t="s">
        <v>36</v>
      </c>
      <c r="C1863" s="5"/>
      <c r="D1863" s="5"/>
      <c r="E1863" s="5"/>
      <c r="F1863" s="5"/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12</v>
      </c>
      <c r="D1873" s="5">
        <v>12</v>
      </c>
      <c r="E1873" s="5"/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3783</v>
      </c>
      <c r="D1874" s="3">
        <v>1879</v>
      </c>
      <c r="E1874" s="3">
        <v>284</v>
      </c>
      <c r="F1874" s="3">
        <v>1620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145</v>
      </c>
      <c r="D1880" s="3">
        <v>24</v>
      </c>
      <c r="E1880" s="3">
        <v>10</v>
      </c>
      <c r="F1880" s="3">
        <v>111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3</v>
      </c>
      <c r="D1890" s="3"/>
      <c r="E1890" s="3"/>
      <c r="F1890" s="3">
        <v>3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897</v>
      </c>
      <c r="D1891" s="4">
        <v>163</v>
      </c>
      <c r="E1891" s="4">
        <v>58</v>
      </c>
      <c r="F1891" s="4">
        <v>676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/>
      <c r="D1892" s="3"/>
      <c r="E1892" s="3"/>
      <c r="F1892" s="3"/>
      <c r="G1892" s="3"/>
    </row>
    <row r="1893" spans="1:7" ht="30" customHeight="1" x14ac:dyDescent="0.25">
      <c r="A1893" s="20" t="s">
        <v>94</v>
      </c>
      <c r="B1893" s="12" t="s">
        <v>27</v>
      </c>
      <c r="C1893" s="4">
        <v>8</v>
      </c>
      <c r="D1893" s="4"/>
      <c r="E1893" s="4">
        <v>1</v>
      </c>
      <c r="F1893" s="4">
        <v>7</v>
      </c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15</v>
      </c>
      <c r="D1901" s="4">
        <v>15</v>
      </c>
      <c r="E1901" s="4"/>
      <c r="F1901" s="4"/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28</v>
      </c>
      <c r="D1902" s="3">
        <v>23</v>
      </c>
      <c r="E1902" s="3">
        <v>1</v>
      </c>
      <c r="F1902" s="3">
        <v>4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92</v>
      </c>
      <c r="D1904" s="3">
        <v>90</v>
      </c>
      <c r="E1904" s="3"/>
      <c r="F1904" s="3">
        <v>2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72</v>
      </c>
      <c r="D1911" s="4">
        <v>32</v>
      </c>
      <c r="E1911" s="4">
        <v>9</v>
      </c>
      <c r="F1911" s="4">
        <v>31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651</v>
      </c>
      <c r="D1913" s="5">
        <v>322</v>
      </c>
      <c r="E1913" s="5">
        <v>13</v>
      </c>
      <c r="F1913" s="5">
        <v>316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11</v>
      </c>
      <c r="D1919" s="5">
        <v>2</v>
      </c>
      <c r="E1919" s="5"/>
      <c r="F1919" s="5">
        <v>9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>
        <v>2</v>
      </c>
      <c r="D1927" s="5"/>
      <c r="E1927" s="5"/>
      <c r="F1927" s="5">
        <v>2</v>
      </c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19</v>
      </c>
      <c r="D1930" s="6">
        <v>3</v>
      </c>
      <c r="E1930" s="6">
        <v>8</v>
      </c>
      <c r="F1930" s="6">
        <v>8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>
        <v>3</v>
      </c>
      <c r="D1941" s="5">
        <v>3</v>
      </c>
      <c r="E1941" s="5"/>
      <c r="F1941" s="5"/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>
        <v>57</v>
      </c>
      <c r="D1943" s="5">
        <v>1</v>
      </c>
      <c r="E1943" s="5"/>
      <c r="F1943" s="5">
        <v>56</v>
      </c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61</v>
      </c>
      <c r="D1950" s="6">
        <v>58</v>
      </c>
      <c r="E1950" s="6">
        <v>1</v>
      </c>
      <c r="F1950" s="6">
        <v>2</v>
      </c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951</v>
      </c>
      <c r="D1952" s="3">
        <v>441</v>
      </c>
      <c r="E1952" s="3">
        <v>182</v>
      </c>
      <c r="F1952" s="3">
        <v>328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143</v>
      </c>
      <c r="D1958" s="3">
        <v>69</v>
      </c>
      <c r="E1958" s="3">
        <v>34</v>
      </c>
      <c r="F1958" s="3">
        <v>40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313</v>
      </c>
      <c r="D1969" s="4">
        <v>67</v>
      </c>
      <c r="E1969" s="4">
        <v>139</v>
      </c>
      <c r="F1969" s="4">
        <v>107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/>
      <c r="D1976" s="3"/>
      <c r="E1976" s="3"/>
      <c r="F1976" s="3"/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2</v>
      </c>
      <c r="D1977" s="4">
        <v>1</v>
      </c>
      <c r="E1977" s="4">
        <v>1</v>
      </c>
      <c r="F1977" s="4"/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12</v>
      </c>
      <c r="D1980" s="3">
        <v>9</v>
      </c>
      <c r="E1980" s="3">
        <v>3</v>
      </c>
      <c r="F1980" s="3"/>
      <c r="G1980" s="3"/>
    </row>
    <row r="1981" spans="1:7" ht="30" customHeight="1" x14ac:dyDescent="0.25">
      <c r="A1981" s="20" t="s">
        <v>96</v>
      </c>
      <c r="B1981" s="12" t="s">
        <v>37</v>
      </c>
      <c r="C1981" s="4">
        <v>4</v>
      </c>
      <c r="D1981" s="4">
        <v>4</v>
      </c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59</v>
      </c>
      <c r="D1982" s="3">
        <v>16</v>
      </c>
      <c r="E1982" s="3">
        <v>20</v>
      </c>
      <c r="F1982" s="3">
        <v>23</v>
      </c>
      <c r="G1982" s="3"/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119</v>
      </c>
      <c r="D1989" s="4">
        <v>22</v>
      </c>
      <c r="E1989" s="4">
        <v>55</v>
      </c>
      <c r="F1989" s="4">
        <v>42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189</v>
      </c>
      <c r="D1991" s="5">
        <v>151</v>
      </c>
      <c r="E1991" s="5"/>
      <c r="F1991" s="5">
        <v>38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67</v>
      </c>
      <c r="D2008" s="6">
        <v>10</v>
      </c>
      <c r="E2008" s="6">
        <v>11</v>
      </c>
      <c r="F2008" s="6">
        <v>46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>
        <v>5</v>
      </c>
      <c r="D2016" s="6"/>
      <c r="E2016" s="6">
        <v>5</v>
      </c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7</v>
      </c>
      <c r="D2019" s="5">
        <v>6</v>
      </c>
      <c r="E2019" s="5">
        <v>1</v>
      </c>
      <c r="F2019" s="5"/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/>
      <c r="D2028" s="6"/>
      <c r="E2028" s="6"/>
      <c r="F2028" s="6"/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106</v>
      </c>
      <c r="D2030" s="3">
        <v>55</v>
      </c>
      <c r="E2030" s="3">
        <v>7</v>
      </c>
      <c r="F2030" s="3">
        <v>44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15</v>
      </c>
      <c r="D2036" s="3">
        <v>8</v>
      </c>
      <c r="E2036" s="3"/>
      <c r="F2036" s="3">
        <v>7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6</v>
      </c>
      <c r="D2047" s="4">
        <v>2</v>
      </c>
      <c r="E2047" s="4"/>
      <c r="F2047" s="4">
        <v>4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>
        <v>4</v>
      </c>
      <c r="D2055" s="4"/>
      <c r="E2055" s="4"/>
      <c r="F2055" s="4">
        <v>4</v>
      </c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8</v>
      </c>
      <c r="D2057" s="4">
        <v>5</v>
      </c>
      <c r="E2057" s="4"/>
      <c r="F2057" s="4">
        <v>3</v>
      </c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60</v>
      </c>
      <c r="D2058" s="3">
        <v>26</v>
      </c>
      <c r="E2058" s="3"/>
      <c r="F2058" s="3">
        <v>34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>
        <v>1</v>
      </c>
      <c r="D2068" s="3">
        <v>1</v>
      </c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419</v>
      </c>
      <c r="D2069" s="5">
        <v>171</v>
      </c>
      <c r="E2069" s="5">
        <v>11</v>
      </c>
      <c r="F2069" s="5">
        <v>237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3</v>
      </c>
      <c r="D2075" s="5">
        <v>3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11</v>
      </c>
      <c r="D2086" s="6"/>
      <c r="E2086" s="6">
        <v>1</v>
      </c>
      <c r="F2086" s="6">
        <v>10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41</v>
      </c>
      <c r="D2094" s="6"/>
      <c r="E2094" s="6"/>
      <c r="F2094" s="6">
        <v>41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4</v>
      </c>
      <c r="D2097" s="5">
        <v>2</v>
      </c>
      <c r="E2097" s="5"/>
      <c r="F2097" s="5">
        <v>2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146</v>
      </c>
      <c r="D2099" s="5">
        <v>11</v>
      </c>
      <c r="E2099" s="5">
        <v>18</v>
      </c>
      <c r="F2099" s="5">
        <v>117</v>
      </c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229</v>
      </c>
      <c r="D2106" s="6">
        <v>19</v>
      </c>
      <c r="E2106" s="6">
        <v>9</v>
      </c>
      <c r="F2106" s="6">
        <v>201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1279</v>
      </c>
      <c r="D2108" s="7">
        <f t="shared" ref="D2108:G2108" si="0">SUM(D392,D431,D470,D509)</f>
        <v>759</v>
      </c>
      <c r="E2108" s="7">
        <f t="shared" si="0"/>
        <v>54</v>
      </c>
      <c r="F2108" s="7">
        <f t="shared" si="0"/>
        <v>466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19</v>
      </c>
      <c r="D2114" s="7">
        <f t="shared" si="1"/>
        <v>17</v>
      </c>
      <c r="E2114" s="7">
        <f t="shared" si="1"/>
        <v>0</v>
      </c>
      <c r="F2114" s="7">
        <f t="shared" si="1"/>
        <v>2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3</v>
      </c>
      <c r="D2121" s="8">
        <f t="shared" si="1"/>
        <v>2</v>
      </c>
      <c r="E2121" s="8">
        <f t="shared" si="1"/>
        <v>0</v>
      </c>
      <c r="F2121" s="8">
        <f t="shared" si="1"/>
        <v>1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309</v>
      </c>
      <c r="D2125" s="8">
        <f t="shared" si="2"/>
        <v>45</v>
      </c>
      <c r="E2125" s="8">
        <f t="shared" si="2"/>
        <v>10</v>
      </c>
      <c r="F2125" s="8">
        <f t="shared" si="2"/>
        <v>254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18</v>
      </c>
      <c r="D2136" s="7">
        <f t="shared" si="2"/>
        <v>18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19</v>
      </c>
      <c r="D2137" s="8">
        <f t="shared" si="2"/>
        <v>16</v>
      </c>
      <c r="E2137" s="8">
        <f t="shared" si="2"/>
        <v>0</v>
      </c>
      <c r="F2137" s="8">
        <f t="shared" si="2"/>
        <v>3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50</v>
      </c>
      <c r="D2138" s="7">
        <f t="shared" si="2"/>
        <v>44</v>
      </c>
      <c r="E2138" s="7">
        <f t="shared" si="2"/>
        <v>3</v>
      </c>
      <c r="F2138" s="7">
        <f t="shared" si="2"/>
        <v>3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16</v>
      </c>
      <c r="D2145" s="8">
        <f t="shared" si="3"/>
        <v>9</v>
      </c>
      <c r="E2145" s="8">
        <f t="shared" si="3"/>
        <v>2</v>
      </c>
      <c r="F2145" s="8">
        <f t="shared" si="3"/>
        <v>5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0</v>
      </c>
      <c r="D2147" s="9">
        <f t="shared" ref="D2147:G2147" si="4">SUM(D1484,D1523,D1562,D1601,D1640)</f>
        <v>0</v>
      </c>
      <c r="E2147" s="9">
        <f t="shared" si="4"/>
        <v>0</v>
      </c>
      <c r="F2147" s="9">
        <f t="shared" si="4"/>
        <v>0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0</v>
      </c>
      <c r="D2161" s="9">
        <f t="shared" si="5"/>
        <v>0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0</v>
      </c>
      <c r="D2174" s="10">
        <f t="shared" si="6"/>
        <v>0</v>
      </c>
      <c r="E2174" s="10">
        <f t="shared" si="6"/>
        <v>0</v>
      </c>
      <c r="F2174" s="10">
        <f t="shared" si="6"/>
        <v>0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0</v>
      </c>
      <c r="D2175" s="9">
        <f t="shared" si="6"/>
        <v>0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0</v>
      </c>
      <c r="D2176" s="10">
        <f t="shared" si="6"/>
        <v>0</v>
      </c>
      <c r="E2176" s="10">
        <f t="shared" si="6"/>
        <v>0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0</v>
      </c>
      <c r="D2182" s="10">
        <f t="shared" si="7"/>
        <v>0</v>
      </c>
      <c r="E2182" s="10">
        <f t="shared" si="7"/>
        <v>0</v>
      </c>
      <c r="F2182" s="10">
        <f t="shared" si="7"/>
        <v>0</v>
      </c>
      <c r="G2182" s="10">
        <f t="shared" si="7"/>
        <v>0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0</v>
      </c>
      <c r="D2184" s="10">
        <f t="shared" si="7"/>
        <v>0</v>
      </c>
      <c r="E2184" s="10">
        <f t="shared" si="7"/>
        <v>0</v>
      </c>
      <c r="F2184" s="10">
        <f t="shared" si="7"/>
        <v>0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049BCCD0-C681-4881-B826-E0E6421A9EF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85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2" width="50.7109375" style="2" customWidth="1"/>
    <col min="3" max="7" width="18.7109375" customWidth="1"/>
  </cols>
  <sheetData>
    <row r="1" spans="1:7" s="1" customFormat="1" ht="60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5">
      <c r="A2" s="19" t="s">
        <v>7</v>
      </c>
      <c r="B2" s="11" t="s">
        <v>8</v>
      </c>
      <c r="C2" s="3">
        <v>4891</v>
      </c>
      <c r="D2" s="3">
        <v>2339</v>
      </c>
      <c r="E2" s="3">
        <v>194</v>
      </c>
      <c r="F2" s="3">
        <v>2358</v>
      </c>
      <c r="G2" s="3"/>
    </row>
    <row r="3" spans="1:7" ht="30" customHeight="1" x14ac:dyDescent="0.25">
      <c r="A3" s="20" t="s">
        <v>7</v>
      </c>
      <c r="B3" s="12" t="s">
        <v>9</v>
      </c>
      <c r="C3" s="4">
        <v>31</v>
      </c>
      <c r="D3" s="4">
        <v>24</v>
      </c>
      <c r="E3" s="4">
        <v>4</v>
      </c>
      <c r="F3" s="4">
        <v>3</v>
      </c>
      <c r="G3" s="4"/>
    </row>
    <row r="4" spans="1:7" ht="30" customHeight="1" x14ac:dyDescent="0.25">
      <c r="A4" s="19" t="s">
        <v>7</v>
      </c>
      <c r="B4" s="11" t="s">
        <v>10</v>
      </c>
      <c r="C4" s="3"/>
      <c r="D4" s="3"/>
      <c r="E4" s="3"/>
      <c r="F4" s="3"/>
      <c r="G4" s="3"/>
    </row>
    <row r="5" spans="1:7" ht="30" customHeight="1" x14ac:dyDescent="0.25">
      <c r="A5" s="20" t="s">
        <v>7</v>
      </c>
      <c r="B5" s="12" t="s">
        <v>11</v>
      </c>
      <c r="C5" s="4">
        <v>44</v>
      </c>
      <c r="D5" s="4">
        <v>44</v>
      </c>
      <c r="E5" s="4"/>
      <c r="F5" s="4"/>
      <c r="G5" s="4"/>
    </row>
    <row r="6" spans="1:7" ht="30" customHeight="1" x14ac:dyDescent="0.25">
      <c r="A6" s="19" t="s">
        <v>7</v>
      </c>
      <c r="B6" s="11" t="s">
        <v>12</v>
      </c>
      <c r="C6" s="3"/>
      <c r="D6" s="3"/>
      <c r="E6" s="3"/>
      <c r="F6" s="3"/>
      <c r="G6" s="3"/>
    </row>
    <row r="7" spans="1:7" ht="30" customHeight="1" x14ac:dyDescent="0.25">
      <c r="A7" s="20" t="s">
        <v>7</v>
      </c>
      <c r="B7" s="12" t="s">
        <v>13</v>
      </c>
      <c r="C7" s="4"/>
      <c r="D7" s="4"/>
      <c r="E7" s="4"/>
      <c r="F7" s="4"/>
      <c r="G7" s="4"/>
    </row>
    <row r="8" spans="1:7" ht="30" customHeight="1" x14ac:dyDescent="0.25">
      <c r="A8" s="19" t="s">
        <v>7</v>
      </c>
      <c r="B8" s="11" t="s">
        <v>14</v>
      </c>
      <c r="C8" s="3">
        <v>574</v>
      </c>
      <c r="D8" s="3">
        <v>374</v>
      </c>
      <c r="E8" s="3">
        <v>13</v>
      </c>
      <c r="F8" s="3">
        <v>187</v>
      </c>
      <c r="G8" s="3"/>
    </row>
    <row r="9" spans="1:7" ht="30" customHeight="1" x14ac:dyDescent="0.25">
      <c r="A9" s="20" t="s">
        <v>7</v>
      </c>
      <c r="B9" s="12" t="s">
        <v>15</v>
      </c>
      <c r="C9" s="4"/>
      <c r="D9" s="4"/>
      <c r="E9" s="4"/>
      <c r="F9" s="4"/>
      <c r="G9" s="4"/>
    </row>
    <row r="10" spans="1:7" ht="30" customHeight="1" x14ac:dyDescent="0.25">
      <c r="A10" s="19" t="s">
        <v>7</v>
      </c>
      <c r="B10" s="11" t="s">
        <v>16</v>
      </c>
      <c r="C10" s="3"/>
      <c r="D10" s="3"/>
      <c r="E10" s="3"/>
      <c r="F10" s="3"/>
      <c r="G10" s="3"/>
    </row>
    <row r="11" spans="1:7" ht="30" customHeight="1" x14ac:dyDescent="0.25">
      <c r="A11" s="20" t="s">
        <v>7</v>
      </c>
      <c r="B11" s="12" t="s">
        <v>17</v>
      </c>
      <c r="C11" s="4"/>
      <c r="D11" s="4"/>
      <c r="E11" s="4"/>
      <c r="F11" s="4"/>
      <c r="G11" s="4"/>
    </row>
    <row r="12" spans="1:7" ht="30" customHeight="1" x14ac:dyDescent="0.25">
      <c r="A12" s="19" t="s">
        <v>7</v>
      </c>
      <c r="B12" s="11" t="s">
        <v>18</v>
      </c>
      <c r="C12" s="3"/>
      <c r="D12" s="3"/>
      <c r="E12" s="3"/>
      <c r="F12" s="3"/>
      <c r="G12" s="3"/>
    </row>
    <row r="13" spans="1:7" ht="30" customHeight="1" x14ac:dyDescent="0.25">
      <c r="A13" s="20" t="s">
        <v>7</v>
      </c>
      <c r="B13" s="12" t="s">
        <v>19</v>
      </c>
      <c r="C13" s="4"/>
      <c r="D13" s="4"/>
      <c r="E13" s="4"/>
      <c r="F13" s="4"/>
      <c r="G13" s="4"/>
    </row>
    <row r="14" spans="1:7" ht="30" customHeight="1" x14ac:dyDescent="0.25">
      <c r="A14" s="19" t="s">
        <v>7</v>
      </c>
      <c r="B14" s="11" t="s">
        <v>20</v>
      </c>
      <c r="C14" s="3"/>
      <c r="D14" s="3"/>
      <c r="E14" s="3"/>
      <c r="F14" s="3"/>
      <c r="G14" s="3"/>
    </row>
    <row r="15" spans="1:7" ht="30" customHeight="1" x14ac:dyDescent="0.25">
      <c r="A15" s="20" t="s">
        <v>7</v>
      </c>
      <c r="B15" s="12" t="s">
        <v>21</v>
      </c>
      <c r="C15" s="4"/>
      <c r="D15" s="4"/>
      <c r="E15" s="4"/>
      <c r="F15" s="4"/>
      <c r="G15" s="4"/>
    </row>
    <row r="16" spans="1:7" ht="30" customHeight="1" x14ac:dyDescent="0.25">
      <c r="A16" s="19" t="s">
        <v>7</v>
      </c>
      <c r="B16" s="11" t="s">
        <v>22</v>
      </c>
      <c r="C16" s="3"/>
      <c r="D16" s="3"/>
      <c r="E16" s="3"/>
      <c r="F16" s="3"/>
      <c r="G16" s="3"/>
    </row>
    <row r="17" spans="1:7" ht="30" customHeight="1" x14ac:dyDescent="0.25">
      <c r="A17" s="20" t="s">
        <v>7</v>
      </c>
      <c r="B17" s="12" t="s">
        <v>23</v>
      </c>
      <c r="C17" s="4"/>
      <c r="D17" s="4"/>
      <c r="E17" s="4"/>
      <c r="F17" s="4"/>
      <c r="G17" s="4"/>
    </row>
    <row r="18" spans="1:7" ht="30" customHeight="1" x14ac:dyDescent="0.25">
      <c r="A18" s="19" t="s">
        <v>7</v>
      </c>
      <c r="B18" s="11" t="s">
        <v>24</v>
      </c>
      <c r="C18" s="3"/>
      <c r="D18" s="3"/>
      <c r="E18" s="3"/>
      <c r="F18" s="3"/>
      <c r="G18" s="3"/>
    </row>
    <row r="19" spans="1:7" ht="30" customHeight="1" x14ac:dyDescent="0.25">
      <c r="A19" s="20" t="s">
        <v>7</v>
      </c>
      <c r="B19" s="12" t="s">
        <v>25</v>
      </c>
      <c r="C19" s="4">
        <v>754</v>
      </c>
      <c r="D19" s="4">
        <v>101</v>
      </c>
      <c r="E19" s="4">
        <v>114</v>
      </c>
      <c r="F19" s="4">
        <v>539</v>
      </c>
      <c r="G19" s="4"/>
    </row>
    <row r="20" spans="1:7" ht="30" customHeight="1" x14ac:dyDescent="0.25">
      <c r="A20" s="19" t="s">
        <v>7</v>
      </c>
      <c r="B20" s="11" t="s">
        <v>26</v>
      </c>
      <c r="C20" s="3"/>
      <c r="D20" s="3"/>
      <c r="E20" s="3"/>
      <c r="F20" s="3"/>
      <c r="G20" s="3"/>
    </row>
    <row r="21" spans="1:7" ht="30" customHeight="1" x14ac:dyDescent="0.25">
      <c r="A21" s="20" t="s">
        <v>7</v>
      </c>
      <c r="B21" s="12" t="s">
        <v>27</v>
      </c>
      <c r="C21" s="4">
        <v>26</v>
      </c>
      <c r="D21" s="4">
        <v>7</v>
      </c>
      <c r="E21" s="4">
        <v>12</v>
      </c>
      <c r="F21" s="4">
        <v>7</v>
      </c>
      <c r="G21" s="4"/>
    </row>
    <row r="22" spans="1:7" ht="30" customHeight="1" x14ac:dyDescent="0.25">
      <c r="A22" s="19" t="s">
        <v>7</v>
      </c>
      <c r="B22" s="11" t="s">
        <v>28</v>
      </c>
      <c r="C22" s="3"/>
      <c r="D22" s="3"/>
      <c r="E22" s="3"/>
      <c r="F22" s="3"/>
      <c r="G22" s="3"/>
    </row>
    <row r="23" spans="1:7" ht="30" customHeight="1" x14ac:dyDescent="0.25">
      <c r="A23" s="20" t="s">
        <v>7</v>
      </c>
      <c r="B23" s="12" t="s">
        <v>29</v>
      </c>
      <c r="C23" s="4"/>
      <c r="D23" s="4"/>
      <c r="E23" s="4"/>
      <c r="F23" s="4"/>
      <c r="G23" s="4"/>
    </row>
    <row r="24" spans="1:7" ht="30" customHeight="1" x14ac:dyDescent="0.25">
      <c r="A24" s="19" t="s">
        <v>7</v>
      </c>
      <c r="B24" s="11" t="s">
        <v>30</v>
      </c>
      <c r="C24" s="3"/>
      <c r="D24" s="3"/>
      <c r="E24" s="3"/>
      <c r="F24" s="3"/>
      <c r="G24" s="3"/>
    </row>
    <row r="25" spans="1:7" ht="30" customHeight="1" x14ac:dyDescent="0.25">
      <c r="A25" s="20" t="s">
        <v>7</v>
      </c>
      <c r="B25" s="12" t="s">
        <v>31</v>
      </c>
      <c r="C25" s="4"/>
      <c r="D25" s="4"/>
      <c r="E25" s="4"/>
      <c r="F25" s="4"/>
      <c r="G25" s="4"/>
    </row>
    <row r="26" spans="1:7" ht="30" customHeight="1" x14ac:dyDescent="0.25">
      <c r="A26" s="19" t="s">
        <v>7</v>
      </c>
      <c r="B26" s="11" t="s">
        <v>32</v>
      </c>
      <c r="C26" s="3"/>
      <c r="D26" s="3"/>
      <c r="E26" s="3"/>
      <c r="F26" s="3"/>
      <c r="G26" s="3"/>
    </row>
    <row r="27" spans="1:7" ht="30" customHeight="1" x14ac:dyDescent="0.25">
      <c r="A27" s="20" t="s">
        <v>7</v>
      </c>
      <c r="B27" s="12" t="s">
        <v>33</v>
      </c>
      <c r="C27" s="4">
        <v>2</v>
      </c>
      <c r="D27" s="4"/>
      <c r="E27" s="4">
        <v>2</v>
      </c>
      <c r="F27" s="4"/>
      <c r="G27" s="4"/>
    </row>
    <row r="28" spans="1:7" ht="30" customHeight="1" x14ac:dyDescent="0.25">
      <c r="A28" s="19" t="s">
        <v>7</v>
      </c>
      <c r="B28" s="11" t="s">
        <v>34</v>
      </c>
      <c r="C28" s="3"/>
      <c r="D28" s="3"/>
      <c r="E28" s="3"/>
      <c r="F28" s="3"/>
      <c r="G28" s="3"/>
    </row>
    <row r="29" spans="1:7" ht="30" customHeight="1" x14ac:dyDescent="0.25">
      <c r="A29" s="20" t="s">
        <v>7</v>
      </c>
      <c r="B29" s="12" t="s">
        <v>35</v>
      </c>
      <c r="C29" s="4"/>
      <c r="D29" s="4"/>
      <c r="E29" s="4"/>
      <c r="F29" s="4"/>
      <c r="G29" s="4"/>
    </row>
    <row r="30" spans="1:7" ht="30" customHeight="1" x14ac:dyDescent="0.25">
      <c r="A30" s="19" t="s">
        <v>7</v>
      </c>
      <c r="B30" s="11" t="s">
        <v>36</v>
      </c>
      <c r="C30" s="3">
        <v>72</v>
      </c>
      <c r="D30" s="3">
        <v>55</v>
      </c>
      <c r="E30" s="3">
        <v>8</v>
      </c>
      <c r="F30" s="3">
        <v>9</v>
      </c>
      <c r="G30" s="3"/>
    </row>
    <row r="31" spans="1:7" ht="30" customHeight="1" x14ac:dyDescent="0.25">
      <c r="A31" s="20" t="s">
        <v>7</v>
      </c>
      <c r="B31" s="12" t="s">
        <v>37</v>
      </c>
      <c r="C31" s="4">
        <v>41</v>
      </c>
      <c r="D31" s="4">
        <v>11</v>
      </c>
      <c r="E31" s="4">
        <v>2</v>
      </c>
      <c r="F31" s="4">
        <v>28</v>
      </c>
      <c r="G31" s="4"/>
    </row>
    <row r="32" spans="1:7" ht="30" customHeight="1" x14ac:dyDescent="0.25">
      <c r="A32" s="19" t="s">
        <v>7</v>
      </c>
      <c r="B32" s="11" t="s">
        <v>38</v>
      </c>
      <c r="C32" s="3">
        <v>55</v>
      </c>
      <c r="D32" s="3">
        <v>28</v>
      </c>
      <c r="E32" s="3">
        <v>7</v>
      </c>
      <c r="F32" s="3">
        <v>20</v>
      </c>
      <c r="G32" s="3"/>
    </row>
    <row r="33" spans="1:7" ht="30" customHeight="1" x14ac:dyDescent="0.25">
      <c r="A33" s="20" t="s">
        <v>7</v>
      </c>
      <c r="B33" s="12" t="s">
        <v>39</v>
      </c>
      <c r="C33" s="4"/>
      <c r="D33" s="4"/>
      <c r="E33" s="4"/>
      <c r="F33" s="4"/>
      <c r="G33" s="4"/>
    </row>
    <row r="34" spans="1:7" ht="30" customHeight="1" x14ac:dyDescent="0.25">
      <c r="A34" s="19" t="s">
        <v>7</v>
      </c>
      <c r="B34" s="11" t="s">
        <v>40</v>
      </c>
      <c r="C34" s="3"/>
      <c r="D34" s="3"/>
      <c r="E34" s="3"/>
      <c r="F34" s="3"/>
      <c r="G34" s="3"/>
    </row>
    <row r="35" spans="1:7" ht="30" customHeight="1" x14ac:dyDescent="0.25">
      <c r="A35" s="20" t="s">
        <v>7</v>
      </c>
      <c r="B35" s="12" t="s">
        <v>41</v>
      </c>
      <c r="C35" s="4"/>
      <c r="D35" s="4"/>
      <c r="E35" s="4"/>
      <c r="F35" s="4"/>
      <c r="G35" s="4"/>
    </row>
    <row r="36" spans="1:7" ht="30" customHeight="1" x14ac:dyDescent="0.25">
      <c r="A36" s="19" t="s">
        <v>7</v>
      </c>
      <c r="B36" s="11" t="s">
        <v>42</v>
      </c>
      <c r="C36" s="3"/>
      <c r="D36" s="3"/>
      <c r="E36" s="3"/>
      <c r="F36" s="3"/>
      <c r="G36" s="3"/>
    </row>
    <row r="37" spans="1:7" ht="30" customHeight="1" x14ac:dyDescent="0.25">
      <c r="A37" s="20" t="s">
        <v>7</v>
      </c>
      <c r="B37" s="12" t="s">
        <v>43</v>
      </c>
      <c r="C37" s="4"/>
      <c r="D37" s="4"/>
      <c r="E37" s="4"/>
      <c r="F37" s="4"/>
      <c r="G37" s="4"/>
    </row>
    <row r="38" spans="1:7" ht="30" customHeight="1" x14ac:dyDescent="0.25">
      <c r="A38" s="19" t="s">
        <v>7</v>
      </c>
      <c r="B38" s="11" t="s">
        <v>44</v>
      </c>
      <c r="C38" s="3"/>
      <c r="D38" s="3"/>
      <c r="E38" s="3"/>
      <c r="F38" s="3"/>
      <c r="G38" s="3"/>
    </row>
    <row r="39" spans="1:7" ht="30" customHeight="1" x14ac:dyDescent="0.25">
      <c r="A39" s="20" t="s">
        <v>7</v>
      </c>
      <c r="B39" s="12" t="s">
        <v>45</v>
      </c>
      <c r="C39" s="4">
        <v>130</v>
      </c>
      <c r="D39" s="4">
        <v>5</v>
      </c>
      <c r="E39" s="4">
        <v>1</v>
      </c>
      <c r="F39" s="4">
        <v>124</v>
      </c>
      <c r="G39" s="4"/>
    </row>
    <row r="40" spans="1:7" ht="30" customHeight="1" x14ac:dyDescent="0.25">
      <c r="A40" s="19" t="s">
        <v>7</v>
      </c>
      <c r="B40" s="11" t="s">
        <v>46</v>
      </c>
      <c r="C40" s="3"/>
      <c r="D40" s="3"/>
      <c r="E40" s="3"/>
      <c r="F40" s="3"/>
      <c r="G40" s="3"/>
    </row>
    <row r="41" spans="1:7" ht="30" customHeight="1" x14ac:dyDescent="0.25">
      <c r="A41" s="21" t="s">
        <v>47</v>
      </c>
      <c r="B41" s="13" t="s">
        <v>8</v>
      </c>
      <c r="C41" s="5">
        <v>2238</v>
      </c>
      <c r="D41" s="5">
        <v>936</v>
      </c>
      <c r="E41" s="5">
        <v>41</v>
      </c>
      <c r="F41" s="5">
        <v>1257</v>
      </c>
      <c r="G41" s="5">
        <v>4</v>
      </c>
    </row>
    <row r="42" spans="1:7" ht="30" customHeight="1" x14ac:dyDescent="0.25">
      <c r="A42" s="22" t="s">
        <v>47</v>
      </c>
      <c r="B42" s="14" t="s">
        <v>9</v>
      </c>
      <c r="C42" s="6">
        <v>2</v>
      </c>
      <c r="D42" s="6">
        <v>2</v>
      </c>
      <c r="E42" s="6"/>
      <c r="F42" s="6"/>
      <c r="G42" s="6"/>
    </row>
    <row r="43" spans="1:7" ht="30" customHeight="1" x14ac:dyDescent="0.25">
      <c r="A43" s="21" t="s">
        <v>47</v>
      </c>
      <c r="B43" s="13" t="s">
        <v>10</v>
      </c>
      <c r="C43" s="5"/>
      <c r="D43" s="5"/>
      <c r="E43" s="5"/>
      <c r="F43" s="5"/>
      <c r="G43" s="5"/>
    </row>
    <row r="44" spans="1:7" ht="30" customHeight="1" x14ac:dyDescent="0.25">
      <c r="A44" s="22" t="s">
        <v>47</v>
      </c>
      <c r="B44" s="14" t="s">
        <v>11</v>
      </c>
      <c r="C44" s="6">
        <v>9</v>
      </c>
      <c r="D44" s="6">
        <v>6</v>
      </c>
      <c r="E44" s="6"/>
      <c r="F44" s="6">
        <v>3</v>
      </c>
      <c r="G44" s="6"/>
    </row>
    <row r="45" spans="1:7" ht="30" customHeight="1" x14ac:dyDescent="0.25">
      <c r="A45" s="21" t="s">
        <v>47</v>
      </c>
      <c r="B45" s="13" t="s">
        <v>12</v>
      </c>
      <c r="C45" s="5"/>
      <c r="D45" s="5"/>
      <c r="E45" s="5"/>
      <c r="F45" s="5"/>
      <c r="G45" s="5"/>
    </row>
    <row r="46" spans="1:7" ht="30" customHeight="1" x14ac:dyDescent="0.25">
      <c r="A46" s="22" t="s">
        <v>47</v>
      </c>
      <c r="B46" s="14" t="s">
        <v>13</v>
      </c>
      <c r="C46" s="6">
        <v>23</v>
      </c>
      <c r="D46" s="6">
        <v>10</v>
      </c>
      <c r="E46" s="6">
        <v>1</v>
      </c>
      <c r="F46" s="6">
        <v>12</v>
      </c>
      <c r="G46" s="6"/>
    </row>
    <row r="47" spans="1:7" ht="30" customHeight="1" x14ac:dyDescent="0.25">
      <c r="A47" s="21" t="s">
        <v>47</v>
      </c>
      <c r="B47" s="13" t="s">
        <v>14</v>
      </c>
      <c r="C47" s="5">
        <v>939</v>
      </c>
      <c r="D47" s="5">
        <v>419</v>
      </c>
      <c r="E47" s="5">
        <v>31</v>
      </c>
      <c r="F47" s="5">
        <v>489</v>
      </c>
      <c r="G47" s="5"/>
    </row>
    <row r="48" spans="1:7" ht="30" customHeight="1" x14ac:dyDescent="0.25">
      <c r="A48" s="22" t="s">
        <v>47</v>
      </c>
      <c r="B48" s="14" t="s">
        <v>15</v>
      </c>
      <c r="C48" s="6"/>
      <c r="D48" s="6"/>
      <c r="E48" s="6"/>
      <c r="F48" s="6"/>
      <c r="G48" s="6"/>
    </row>
    <row r="49" spans="1:7" ht="30" customHeight="1" x14ac:dyDescent="0.25">
      <c r="A49" s="21" t="s">
        <v>47</v>
      </c>
      <c r="B49" s="13" t="s">
        <v>16</v>
      </c>
      <c r="C49" s="5"/>
      <c r="D49" s="5"/>
      <c r="E49" s="5"/>
      <c r="F49" s="5"/>
      <c r="G49" s="5"/>
    </row>
    <row r="50" spans="1:7" ht="30" customHeight="1" x14ac:dyDescent="0.25">
      <c r="A50" s="22" t="s">
        <v>47</v>
      </c>
      <c r="B50" s="14" t="s">
        <v>17</v>
      </c>
      <c r="C50" s="6"/>
      <c r="D50" s="6"/>
      <c r="E50" s="6"/>
      <c r="F50" s="6"/>
      <c r="G50" s="6"/>
    </row>
    <row r="51" spans="1:7" ht="30" customHeight="1" x14ac:dyDescent="0.25">
      <c r="A51" s="21" t="s">
        <v>47</v>
      </c>
      <c r="B51" s="13" t="s">
        <v>18</v>
      </c>
      <c r="C51" s="5"/>
      <c r="D51" s="5"/>
      <c r="E51" s="5"/>
      <c r="F51" s="5"/>
      <c r="G51" s="5"/>
    </row>
    <row r="52" spans="1:7" ht="30" customHeight="1" x14ac:dyDescent="0.25">
      <c r="A52" s="22" t="s">
        <v>47</v>
      </c>
      <c r="B52" s="14" t="s">
        <v>19</v>
      </c>
      <c r="C52" s="6"/>
      <c r="D52" s="6"/>
      <c r="E52" s="6"/>
      <c r="F52" s="6"/>
      <c r="G52" s="6"/>
    </row>
    <row r="53" spans="1:7" ht="30" customHeight="1" x14ac:dyDescent="0.25">
      <c r="A53" s="21" t="s">
        <v>47</v>
      </c>
      <c r="B53" s="13" t="s">
        <v>20</v>
      </c>
      <c r="C53" s="5"/>
      <c r="D53" s="5"/>
      <c r="E53" s="5"/>
      <c r="F53" s="5"/>
      <c r="G53" s="5"/>
    </row>
    <row r="54" spans="1:7" ht="30" customHeight="1" x14ac:dyDescent="0.25">
      <c r="A54" s="22" t="s">
        <v>47</v>
      </c>
      <c r="B54" s="14" t="s">
        <v>21</v>
      </c>
      <c r="C54" s="6"/>
      <c r="D54" s="6"/>
      <c r="E54" s="6"/>
      <c r="F54" s="6"/>
      <c r="G54" s="6"/>
    </row>
    <row r="55" spans="1:7" ht="30" customHeight="1" x14ac:dyDescent="0.25">
      <c r="A55" s="21" t="s">
        <v>47</v>
      </c>
      <c r="B55" s="13" t="s">
        <v>22</v>
      </c>
      <c r="C55" s="5"/>
      <c r="D55" s="5"/>
      <c r="E55" s="5"/>
      <c r="F55" s="5"/>
      <c r="G55" s="5"/>
    </row>
    <row r="56" spans="1:7" ht="30" customHeight="1" x14ac:dyDescent="0.25">
      <c r="A56" s="22" t="s">
        <v>47</v>
      </c>
      <c r="B56" s="14" t="s">
        <v>23</v>
      </c>
      <c r="C56" s="6"/>
      <c r="D56" s="6"/>
      <c r="E56" s="6"/>
      <c r="F56" s="6"/>
      <c r="G56" s="6"/>
    </row>
    <row r="57" spans="1:7" ht="30" customHeight="1" x14ac:dyDescent="0.25">
      <c r="A57" s="21" t="s">
        <v>47</v>
      </c>
      <c r="B57" s="13" t="s">
        <v>24</v>
      </c>
      <c r="C57" s="5"/>
      <c r="D57" s="5"/>
      <c r="E57" s="5"/>
      <c r="F57" s="5"/>
      <c r="G57" s="5"/>
    </row>
    <row r="58" spans="1:7" ht="30" customHeight="1" x14ac:dyDescent="0.25">
      <c r="A58" s="22" t="s">
        <v>47</v>
      </c>
      <c r="B58" s="14" t="s">
        <v>25</v>
      </c>
      <c r="C58" s="6">
        <v>268</v>
      </c>
      <c r="D58" s="6">
        <v>45</v>
      </c>
      <c r="E58" s="6">
        <v>45</v>
      </c>
      <c r="F58" s="6">
        <v>178</v>
      </c>
      <c r="G58" s="6"/>
    </row>
    <row r="59" spans="1:7" ht="30" customHeight="1" x14ac:dyDescent="0.25">
      <c r="A59" s="21" t="s">
        <v>47</v>
      </c>
      <c r="B59" s="13" t="s">
        <v>26</v>
      </c>
      <c r="C59" s="5"/>
      <c r="D59" s="5"/>
      <c r="E59" s="5"/>
      <c r="F59" s="5"/>
      <c r="G59" s="5"/>
    </row>
    <row r="60" spans="1:7" ht="30" customHeight="1" x14ac:dyDescent="0.25">
      <c r="A60" s="22" t="s">
        <v>47</v>
      </c>
      <c r="B60" s="14" t="s">
        <v>27</v>
      </c>
      <c r="C60" s="6"/>
      <c r="D60" s="6"/>
      <c r="E60" s="6"/>
      <c r="F60" s="6"/>
      <c r="G60" s="6"/>
    </row>
    <row r="61" spans="1:7" ht="30" customHeight="1" x14ac:dyDescent="0.25">
      <c r="A61" s="21" t="s">
        <v>47</v>
      </c>
      <c r="B61" s="13" t="s">
        <v>28</v>
      </c>
      <c r="C61" s="5"/>
      <c r="D61" s="5"/>
      <c r="E61" s="5"/>
      <c r="F61" s="5"/>
      <c r="G61" s="5"/>
    </row>
    <row r="62" spans="1:7" ht="30" customHeight="1" x14ac:dyDescent="0.25">
      <c r="A62" s="22" t="s">
        <v>47</v>
      </c>
      <c r="B62" s="14" t="s">
        <v>29</v>
      </c>
      <c r="C62" s="6"/>
      <c r="D62" s="6"/>
      <c r="E62" s="6"/>
      <c r="F62" s="6"/>
      <c r="G62" s="6"/>
    </row>
    <row r="63" spans="1:7" ht="30" customHeight="1" x14ac:dyDescent="0.25">
      <c r="A63" s="21" t="s">
        <v>47</v>
      </c>
      <c r="B63" s="13" t="s">
        <v>30</v>
      </c>
      <c r="C63" s="5"/>
      <c r="D63" s="5"/>
      <c r="E63" s="5"/>
      <c r="F63" s="5"/>
      <c r="G63" s="5"/>
    </row>
    <row r="64" spans="1:7" ht="30" customHeight="1" x14ac:dyDescent="0.25">
      <c r="A64" s="22" t="s">
        <v>47</v>
      </c>
      <c r="B64" s="14" t="s">
        <v>31</v>
      </c>
      <c r="C64" s="6"/>
      <c r="D64" s="6"/>
      <c r="E64" s="6"/>
      <c r="F64" s="6"/>
      <c r="G64" s="6"/>
    </row>
    <row r="65" spans="1:7" ht="30" customHeight="1" x14ac:dyDescent="0.25">
      <c r="A65" s="21" t="s">
        <v>47</v>
      </c>
      <c r="B65" s="13" t="s">
        <v>32</v>
      </c>
      <c r="C65" s="5"/>
      <c r="D65" s="5"/>
      <c r="E65" s="5"/>
      <c r="F65" s="5"/>
      <c r="G65" s="5"/>
    </row>
    <row r="66" spans="1:7" ht="30" customHeight="1" x14ac:dyDescent="0.25">
      <c r="A66" s="22" t="s">
        <v>47</v>
      </c>
      <c r="B66" s="14" t="s">
        <v>33</v>
      </c>
      <c r="C66" s="6">
        <v>64</v>
      </c>
      <c r="D66" s="6">
        <v>23</v>
      </c>
      <c r="E66" s="6">
        <v>14</v>
      </c>
      <c r="F66" s="6">
        <v>27</v>
      </c>
      <c r="G66" s="6"/>
    </row>
    <row r="67" spans="1:7" ht="30" customHeight="1" x14ac:dyDescent="0.25">
      <c r="A67" s="21" t="s">
        <v>47</v>
      </c>
      <c r="B67" s="13" t="s">
        <v>34</v>
      </c>
      <c r="C67" s="5"/>
      <c r="D67" s="5"/>
      <c r="E67" s="5"/>
      <c r="F67" s="5"/>
      <c r="G67" s="5"/>
    </row>
    <row r="68" spans="1:7" ht="30" customHeight="1" x14ac:dyDescent="0.25">
      <c r="A68" s="22" t="s">
        <v>47</v>
      </c>
      <c r="B68" s="14" t="s">
        <v>35</v>
      </c>
      <c r="C68" s="6"/>
      <c r="D68" s="6"/>
      <c r="E68" s="6"/>
      <c r="F68" s="6"/>
      <c r="G68" s="6"/>
    </row>
    <row r="69" spans="1:7" ht="30" customHeight="1" x14ac:dyDescent="0.25">
      <c r="A69" s="21" t="s">
        <v>47</v>
      </c>
      <c r="B69" s="13" t="s">
        <v>36</v>
      </c>
      <c r="C69" s="5">
        <v>29</v>
      </c>
      <c r="D69" s="5">
        <v>12</v>
      </c>
      <c r="E69" s="5">
        <v>1</v>
      </c>
      <c r="F69" s="5">
        <v>16</v>
      </c>
      <c r="G69" s="5"/>
    </row>
    <row r="70" spans="1:7" ht="30" customHeight="1" x14ac:dyDescent="0.25">
      <c r="A70" s="22" t="s">
        <v>47</v>
      </c>
      <c r="B70" s="14" t="s">
        <v>37</v>
      </c>
      <c r="C70" s="6"/>
      <c r="D70" s="6"/>
      <c r="E70" s="6"/>
      <c r="F70" s="6"/>
      <c r="G70" s="6"/>
    </row>
    <row r="71" spans="1:7" ht="30" customHeight="1" x14ac:dyDescent="0.25">
      <c r="A71" s="21" t="s">
        <v>47</v>
      </c>
      <c r="B71" s="13" t="s">
        <v>38</v>
      </c>
      <c r="C71" s="5">
        <v>164</v>
      </c>
      <c r="D71" s="5">
        <v>69</v>
      </c>
      <c r="E71" s="5">
        <v>21</v>
      </c>
      <c r="F71" s="5">
        <v>74</v>
      </c>
      <c r="G71" s="5"/>
    </row>
    <row r="72" spans="1:7" ht="30" customHeight="1" x14ac:dyDescent="0.25">
      <c r="A72" s="22" t="s">
        <v>47</v>
      </c>
      <c r="B72" s="14" t="s">
        <v>39</v>
      </c>
      <c r="C72" s="6"/>
      <c r="D72" s="6"/>
      <c r="E72" s="6"/>
      <c r="F72" s="6"/>
      <c r="G72" s="6"/>
    </row>
    <row r="73" spans="1:7" ht="30" customHeight="1" x14ac:dyDescent="0.25">
      <c r="A73" s="21" t="s">
        <v>47</v>
      </c>
      <c r="B73" s="13" t="s">
        <v>40</v>
      </c>
      <c r="C73" s="5"/>
      <c r="D73" s="5"/>
      <c r="E73" s="5"/>
      <c r="F73" s="5"/>
      <c r="G73" s="5"/>
    </row>
    <row r="74" spans="1:7" ht="30" customHeight="1" x14ac:dyDescent="0.25">
      <c r="A74" s="22" t="s">
        <v>47</v>
      </c>
      <c r="B74" s="14" t="s">
        <v>41</v>
      </c>
      <c r="C74" s="6"/>
      <c r="D74" s="6"/>
      <c r="E74" s="6"/>
      <c r="F74" s="6"/>
      <c r="G74" s="6"/>
    </row>
    <row r="75" spans="1:7" ht="30" customHeight="1" x14ac:dyDescent="0.25">
      <c r="A75" s="21" t="s">
        <v>47</v>
      </c>
      <c r="B75" s="13" t="s">
        <v>42</v>
      </c>
      <c r="C75" s="5"/>
      <c r="D75" s="5"/>
      <c r="E75" s="5"/>
      <c r="F75" s="5"/>
      <c r="G75" s="5"/>
    </row>
    <row r="76" spans="1:7" ht="30" customHeight="1" x14ac:dyDescent="0.25">
      <c r="A76" s="22" t="s">
        <v>47</v>
      </c>
      <c r="B76" s="14" t="s">
        <v>43</v>
      </c>
      <c r="C76" s="6"/>
      <c r="D76" s="6"/>
      <c r="E76" s="6"/>
      <c r="F76" s="6"/>
      <c r="G76" s="6"/>
    </row>
    <row r="77" spans="1:7" ht="30" customHeight="1" x14ac:dyDescent="0.25">
      <c r="A77" s="21" t="s">
        <v>47</v>
      </c>
      <c r="B77" s="13" t="s">
        <v>44</v>
      </c>
      <c r="C77" s="5"/>
      <c r="D77" s="5"/>
      <c r="E77" s="5"/>
      <c r="F77" s="5"/>
      <c r="G77" s="5"/>
    </row>
    <row r="78" spans="1:7" ht="30" customHeight="1" x14ac:dyDescent="0.25">
      <c r="A78" s="22" t="s">
        <v>47</v>
      </c>
      <c r="B78" s="14" t="s">
        <v>45</v>
      </c>
      <c r="C78" s="6"/>
      <c r="D78" s="6"/>
      <c r="E78" s="6"/>
      <c r="F78" s="6"/>
      <c r="G78" s="6"/>
    </row>
    <row r="79" spans="1:7" ht="30" customHeight="1" x14ac:dyDescent="0.25">
      <c r="A79" s="21" t="s">
        <v>47</v>
      </c>
      <c r="B79" s="13" t="s">
        <v>46</v>
      </c>
      <c r="C79" s="5">
        <v>15</v>
      </c>
      <c r="D79" s="5"/>
      <c r="E79" s="5"/>
      <c r="F79" s="5">
        <v>15</v>
      </c>
      <c r="G79" s="5"/>
    </row>
    <row r="80" spans="1:7" ht="30" customHeight="1" x14ac:dyDescent="0.25">
      <c r="A80" s="19" t="s">
        <v>48</v>
      </c>
      <c r="B80" s="11" t="s">
        <v>8</v>
      </c>
      <c r="C80" s="3">
        <v>7120</v>
      </c>
      <c r="D80" s="3">
        <v>3354</v>
      </c>
      <c r="E80" s="3">
        <v>414</v>
      </c>
      <c r="F80" s="3">
        <v>3351</v>
      </c>
      <c r="G80" s="3">
        <v>1</v>
      </c>
    </row>
    <row r="81" spans="1:7" ht="30" customHeight="1" x14ac:dyDescent="0.25">
      <c r="A81" s="20" t="s">
        <v>48</v>
      </c>
      <c r="B81" s="12" t="s">
        <v>9</v>
      </c>
      <c r="C81" s="4"/>
      <c r="D81" s="4"/>
      <c r="E81" s="4"/>
      <c r="F81" s="4"/>
      <c r="G81" s="4"/>
    </row>
    <row r="82" spans="1:7" ht="30" customHeight="1" x14ac:dyDescent="0.25">
      <c r="A82" s="19" t="s">
        <v>48</v>
      </c>
      <c r="B82" s="11" t="s">
        <v>10</v>
      </c>
      <c r="C82" s="3"/>
      <c r="D82" s="3"/>
      <c r="E82" s="3"/>
      <c r="F82" s="3"/>
      <c r="G82" s="3"/>
    </row>
    <row r="83" spans="1:7" ht="30" customHeight="1" x14ac:dyDescent="0.25">
      <c r="A83" s="20" t="s">
        <v>48</v>
      </c>
      <c r="B83" s="12" t="s">
        <v>11</v>
      </c>
      <c r="C83" s="4"/>
      <c r="D83" s="4"/>
      <c r="E83" s="4"/>
      <c r="F83" s="4"/>
      <c r="G83" s="4"/>
    </row>
    <row r="84" spans="1:7" ht="30" customHeight="1" x14ac:dyDescent="0.25">
      <c r="A84" s="19" t="s">
        <v>48</v>
      </c>
      <c r="B84" s="11" t="s">
        <v>12</v>
      </c>
      <c r="C84" s="3">
        <v>10</v>
      </c>
      <c r="D84" s="3">
        <v>10</v>
      </c>
      <c r="E84" s="3"/>
      <c r="F84" s="3"/>
      <c r="G84" s="3"/>
    </row>
    <row r="85" spans="1:7" ht="30" customHeight="1" x14ac:dyDescent="0.25">
      <c r="A85" s="20" t="s">
        <v>48</v>
      </c>
      <c r="B85" s="12" t="s">
        <v>13</v>
      </c>
      <c r="C85" s="4"/>
      <c r="D85" s="4"/>
      <c r="E85" s="4"/>
      <c r="F85" s="4"/>
      <c r="G85" s="4"/>
    </row>
    <row r="86" spans="1:7" ht="30" customHeight="1" x14ac:dyDescent="0.25">
      <c r="A86" s="19" t="s">
        <v>48</v>
      </c>
      <c r="B86" s="11" t="s">
        <v>14</v>
      </c>
      <c r="C86" s="3">
        <v>104</v>
      </c>
      <c r="D86" s="3">
        <v>63</v>
      </c>
      <c r="E86" s="3">
        <v>1</v>
      </c>
      <c r="F86" s="3">
        <v>40</v>
      </c>
      <c r="G86" s="3"/>
    </row>
    <row r="87" spans="1:7" ht="30" customHeight="1" x14ac:dyDescent="0.25">
      <c r="A87" s="20" t="s">
        <v>48</v>
      </c>
      <c r="B87" s="12" t="s">
        <v>15</v>
      </c>
      <c r="C87" s="4"/>
      <c r="D87" s="4"/>
      <c r="E87" s="4"/>
      <c r="F87" s="4"/>
      <c r="G87" s="4"/>
    </row>
    <row r="88" spans="1:7" ht="30" customHeight="1" x14ac:dyDescent="0.25">
      <c r="A88" s="19" t="s">
        <v>48</v>
      </c>
      <c r="B88" s="11" t="s">
        <v>16</v>
      </c>
      <c r="C88" s="3"/>
      <c r="D88" s="3"/>
      <c r="E88" s="3"/>
      <c r="F88" s="3"/>
      <c r="G88" s="3"/>
    </row>
    <row r="89" spans="1:7" ht="30" customHeight="1" x14ac:dyDescent="0.25">
      <c r="A89" s="20" t="s">
        <v>48</v>
      </c>
      <c r="B89" s="12" t="s">
        <v>17</v>
      </c>
      <c r="C89" s="4"/>
      <c r="D89" s="4"/>
      <c r="E89" s="4"/>
      <c r="F89" s="4"/>
      <c r="G89" s="4"/>
    </row>
    <row r="90" spans="1:7" ht="30" customHeight="1" x14ac:dyDescent="0.25">
      <c r="A90" s="19" t="s">
        <v>48</v>
      </c>
      <c r="B90" s="11" t="s">
        <v>18</v>
      </c>
      <c r="C90" s="3"/>
      <c r="D90" s="3"/>
      <c r="E90" s="3"/>
      <c r="F90" s="3"/>
      <c r="G90" s="3"/>
    </row>
    <row r="91" spans="1:7" ht="30" customHeight="1" x14ac:dyDescent="0.25">
      <c r="A91" s="20" t="s">
        <v>48</v>
      </c>
      <c r="B91" s="12" t="s">
        <v>19</v>
      </c>
      <c r="C91" s="4"/>
      <c r="D91" s="4"/>
      <c r="E91" s="4"/>
      <c r="F91" s="4"/>
      <c r="G91" s="4"/>
    </row>
    <row r="92" spans="1:7" ht="30" customHeight="1" x14ac:dyDescent="0.25">
      <c r="A92" s="19" t="s">
        <v>48</v>
      </c>
      <c r="B92" s="11" t="s">
        <v>20</v>
      </c>
      <c r="C92" s="3"/>
      <c r="D92" s="3"/>
      <c r="E92" s="3"/>
      <c r="F92" s="3"/>
      <c r="G92" s="3"/>
    </row>
    <row r="93" spans="1:7" ht="30" customHeight="1" x14ac:dyDescent="0.25">
      <c r="A93" s="20" t="s">
        <v>48</v>
      </c>
      <c r="B93" s="12" t="s">
        <v>21</v>
      </c>
      <c r="C93" s="4"/>
      <c r="D93" s="4"/>
      <c r="E93" s="4"/>
      <c r="F93" s="4"/>
      <c r="G93" s="4"/>
    </row>
    <row r="94" spans="1:7" ht="30" customHeight="1" x14ac:dyDescent="0.25">
      <c r="A94" s="19" t="s">
        <v>48</v>
      </c>
      <c r="B94" s="11" t="s">
        <v>22</v>
      </c>
      <c r="C94" s="3"/>
      <c r="D94" s="3"/>
      <c r="E94" s="3"/>
      <c r="F94" s="3"/>
      <c r="G94" s="3"/>
    </row>
    <row r="95" spans="1:7" ht="30" customHeight="1" x14ac:dyDescent="0.25">
      <c r="A95" s="20" t="s">
        <v>48</v>
      </c>
      <c r="B95" s="12" t="s">
        <v>23</v>
      </c>
      <c r="C95" s="4"/>
      <c r="D95" s="4"/>
      <c r="E95" s="4"/>
      <c r="F95" s="4"/>
      <c r="G95" s="4"/>
    </row>
    <row r="96" spans="1:7" ht="30" customHeight="1" x14ac:dyDescent="0.25">
      <c r="A96" s="19" t="s">
        <v>48</v>
      </c>
      <c r="B96" s="11" t="s">
        <v>24</v>
      </c>
      <c r="C96" s="3">
        <v>8</v>
      </c>
      <c r="D96" s="3"/>
      <c r="E96" s="3"/>
      <c r="F96" s="3">
        <v>8</v>
      </c>
      <c r="G96" s="3"/>
    </row>
    <row r="97" spans="1:7" ht="30" customHeight="1" x14ac:dyDescent="0.25">
      <c r="A97" s="20" t="s">
        <v>48</v>
      </c>
      <c r="B97" s="12" t="s">
        <v>25</v>
      </c>
      <c r="C97" s="4">
        <v>1546</v>
      </c>
      <c r="D97" s="4">
        <v>202</v>
      </c>
      <c r="E97" s="4">
        <v>534</v>
      </c>
      <c r="F97" s="4">
        <v>809</v>
      </c>
      <c r="G97" s="4">
        <v>1</v>
      </c>
    </row>
    <row r="98" spans="1:7" ht="30" customHeight="1" x14ac:dyDescent="0.25">
      <c r="A98" s="19" t="s">
        <v>48</v>
      </c>
      <c r="B98" s="11" t="s">
        <v>26</v>
      </c>
      <c r="C98" s="3"/>
      <c r="D98" s="3"/>
      <c r="E98" s="3"/>
      <c r="F98" s="3"/>
      <c r="G98" s="3"/>
    </row>
    <row r="99" spans="1:7" ht="30" customHeight="1" x14ac:dyDescent="0.25">
      <c r="A99" s="20" t="s">
        <v>48</v>
      </c>
      <c r="B99" s="12" t="s">
        <v>27</v>
      </c>
      <c r="C99" s="4">
        <v>21</v>
      </c>
      <c r="D99" s="4"/>
      <c r="E99" s="4"/>
      <c r="F99" s="4">
        <v>21</v>
      </c>
      <c r="G99" s="4"/>
    </row>
    <row r="100" spans="1:7" ht="30" customHeight="1" x14ac:dyDescent="0.25">
      <c r="A100" s="19" t="s">
        <v>48</v>
      </c>
      <c r="B100" s="11" t="s">
        <v>28</v>
      </c>
      <c r="C100" s="3"/>
      <c r="D100" s="3"/>
      <c r="E100" s="3"/>
      <c r="F100" s="3"/>
      <c r="G100" s="3"/>
    </row>
    <row r="101" spans="1:7" ht="30" customHeight="1" x14ac:dyDescent="0.25">
      <c r="A101" s="20" t="s">
        <v>48</v>
      </c>
      <c r="B101" s="12" t="s">
        <v>29</v>
      </c>
      <c r="C101" s="4"/>
      <c r="D101" s="4"/>
      <c r="E101" s="4"/>
      <c r="F101" s="4"/>
      <c r="G101" s="4"/>
    </row>
    <row r="102" spans="1:7" ht="30" customHeight="1" x14ac:dyDescent="0.25">
      <c r="A102" s="19" t="s">
        <v>48</v>
      </c>
      <c r="B102" s="11" t="s">
        <v>30</v>
      </c>
      <c r="C102" s="3"/>
      <c r="D102" s="3"/>
      <c r="E102" s="3"/>
      <c r="F102" s="3"/>
      <c r="G102" s="3"/>
    </row>
    <row r="103" spans="1:7" ht="30" customHeight="1" x14ac:dyDescent="0.25">
      <c r="A103" s="20" t="s">
        <v>48</v>
      </c>
      <c r="B103" s="12" t="s">
        <v>31</v>
      </c>
      <c r="C103" s="4"/>
      <c r="D103" s="4"/>
      <c r="E103" s="4"/>
      <c r="F103" s="4"/>
      <c r="G103" s="4"/>
    </row>
    <row r="104" spans="1:7" ht="30" customHeight="1" x14ac:dyDescent="0.25">
      <c r="A104" s="19" t="s">
        <v>48</v>
      </c>
      <c r="B104" s="11" t="s">
        <v>32</v>
      </c>
      <c r="C104" s="3"/>
      <c r="D104" s="3"/>
      <c r="E104" s="3"/>
      <c r="F104" s="3"/>
      <c r="G104" s="3"/>
    </row>
    <row r="105" spans="1:7" ht="30" customHeight="1" x14ac:dyDescent="0.25">
      <c r="A105" s="20" t="s">
        <v>48</v>
      </c>
      <c r="B105" s="12" t="s">
        <v>33</v>
      </c>
      <c r="C105" s="4">
        <v>3</v>
      </c>
      <c r="D105" s="4">
        <v>1</v>
      </c>
      <c r="E105" s="4"/>
      <c r="F105" s="4">
        <v>2</v>
      </c>
      <c r="G105" s="4"/>
    </row>
    <row r="106" spans="1:7" ht="30" customHeight="1" x14ac:dyDescent="0.25">
      <c r="A106" s="19" t="s">
        <v>48</v>
      </c>
      <c r="B106" s="11" t="s">
        <v>34</v>
      </c>
      <c r="C106" s="3"/>
      <c r="D106" s="3"/>
      <c r="E106" s="3"/>
      <c r="F106" s="3"/>
      <c r="G106" s="3"/>
    </row>
    <row r="107" spans="1:7" ht="30" customHeight="1" x14ac:dyDescent="0.25">
      <c r="A107" s="20" t="s">
        <v>48</v>
      </c>
      <c r="B107" s="12" t="s">
        <v>35</v>
      </c>
      <c r="C107" s="4"/>
      <c r="D107" s="4"/>
      <c r="E107" s="4"/>
      <c r="F107" s="4"/>
      <c r="G107" s="4"/>
    </row>
    <row r="108" spans="1:7" ht="30" customHeight="1" x14ac:dyDescent="0.25">
      <c r="A108" s="19" t="s">
        <v>48</v>
      </c>
      <c r="B108" s="11" t="s">
        <v>36</v>
      </c>
      <c r="C108" s="3">
        <v>69</v>
      </c>
      <c r="D108" s="3">
        <v>40</v>
      </c>
      <c r="E108" s="3">
        <v>13</v>
      </c>
      <c r="F108" s="3">
        <v>16</v>
      </c>
      <c r="G108" s="3"/>
    </row>
    <row r="109" spans="1:7" ht="30" customHeight="1" x14ac:dyDescent="0.25">
      <c r="A109" s="20" t="s">
        <v>48</v>
      </c>
      <c r="B109" s="12" t="s">
        <v>37</v>
      </c>
      <c r="C109" s="4">
        <v>128</v>
      </c>
      <c r="D109" s="4">
        <v>52</v>
      </c>
      <c r="E109" s="4">
        <v>14</v>
      </c>
      <c r="F109" s="4">
        <v>62</v>
      </c>
      <c r="G109" s="4"/>
    </row>
    <row r="110" spans="1:7" ht="30" customHeight="1" x14ac:dyDescent="0.25">
      <c r="A110" s="19" t="s">
        <v>48</v>
      </c>
      <c r="B110" s="11" t="s">
        <v>38</v>
      </c>
      <c r="C110" s="3">
        <v>1</v>
      </c>
      <c r="D110" s="3"/>
      <c r="E110" s="3"/>
      <c r="F110" s="3">
        <v>1</v>
      </c>
      <c r="G110" s="3"/>
    </row>
    <row r="111" spans="1:7" ht="30" customHeight="1" x14ac:dyDescent="0.25">
      <c r="A111" s="20" t="s">
        <v>48</v>
      </c>
      <c r="B111" s="12" t="s">
        <v>39</v>
      </c>
      <c r="C111" s="4"/>
      <c r="D111" s="4"/>
      <c r="E111" s="4"/>
      <c r="F111" s="4"/>
      <c r="G111" s="4"/>
    </row>
    <row r="112" spans="1:7" ht="30" customHeight="1" x14ac:dyDescent="0.25">
      <c r="A112" s="19" t="s">
        <v>48</v>
      </c>
      <c r="B112" s="11" t="s">
        <v>40</v>
      </c>
      <c r="C112" s="3"/>
      <c r="D112" s="3"/>
      <c r="E112" s="3"/>
      <c r="F112" s="3"/>
      <c r="G112" s="3"/>
    </row>
    <row r="113" spans="1:7" ht="30" customHeight="1" x14ac:dyDescent="0.25">
      <c r="A113" s="20" t="s">
        <v>48</v>
      </c>
      <c r="B113" s="12" t="s">
        <v>41</v>
      </c>
      <c r="C113" s="4"/>
      <c r="D113" s="4"/>
      <c r="E113" s="4"/>
      <c r="F113" s="4"/>
      <c r="G113" s="4"/>
    </row>
    <row r="114" spans="1:7" ht="30" customHeight="1" x14ac:dyDescent="0.25">
      <c r="A114" s="19" t="s">
        <v>48</v>
      </c>
      <c r="B114" s="11" t="s">
        <v>42</v>
      </c>
      <c r="C114" s="3"/>
      <c r="D114" s="3"/>
      <c r="E114" s="3"/>
      <c r="F114" s="3"/>
      <c r="G114" s="3"/>
    </row>
    <row r="115" spans="1:7" ht="30" customHeight="1" x14ac:dyDescent="0.25">
      <c r="A115" s="20" t="s">
        <v>48</v>
      </c>
      <c r="B115" s="12" t="s">
        <v>43</v>
      </c>
      <c r="C115" s="4"/>
      <c r="D115" s="4"/>
      <c r="E115" s="4"/>
      <c r="F115" s="4"/>
      <c r="G115" s="4"/>
    </row>
    <row r="116" spans="1:7" ht="30" customHeight="1" x14ac:dyDescent="0.25">
      <c r="A116" s="19" t="s">
        <v>48</v>
      </c>
      <c r="B116" s="11" t="s">
        <v>44</v>
      </c>
      <c r="C116" s="3"/>
      <c r="D116" s="3"/>
      <c r="E116" s="3"/>
      <c r="F116" s="3"/>
      <c r="G116" s="3"/>
    </row>
    <row r="117" spans="1:7" ht="30" customHeight="1" x14ac:dyDescent="0.25">
      <c r="A117" s="20" t="s">
        <v>48</v>
      </c>
      <c r="B117" s="12" t="s">
        <v>45</v>
      </c>
      <c r="C117" s="4">
        <v>73</v>
      </c>
      <c r="D117" s="4">
        <v>36</v>
      </c>
      <c r="E117" s="4">
        <v>2</v>
      </c>
      <c r="F117" s="4">
        <v>35</v>
      </c>
      <c r="G117" s="4"/>
    </row>
    <row r="118" spans="1:7" ht="30" customHeight="1" x14ac:dyDescent="0.25">
      <c r="A118" s="19" t="s">
        <v>48</v>
      </c>
      <c r="B118" s="11" t="s">
        <v>46</v>
      </c>
      <c r="C118" s="3"/>
      <c r="D118" s="3"/>
      <c r="E118" s="3"/>
      <c r="F118" s="3"/>
      <c r="G118" s="3"/>
    </row>
    <row r="119" spans="1:7" ht="30" customHeight="1" x14ac:dyDescent="0.25">
      <c r="A119" s="21" t="s">
        <v>49</v>
      </c>
      <c r="B119" s="13" t="s">
        <v>8</v>
      </c>
      <c r="C119" s="5">
        <v>127</v>
      </c>
      <c r="D119" s="5">
        <v>72</v>
      </c>
      <c r="E119" s="5">
        <v>1</v>
      </c>
      <c r="F119" s="5">
        <v>54</v>
      </c>
      <c r="G119" s="5"/>
    </row>
    <row r="120" spans="1:7" ht="30" customHeight="1" x14ac:dyDescent="0.25">
      <c r="A120" s="22" t="s">
        <v>49</v>
      </c>
      <c r="B120" s="14" t="s">
        <v>9</v>
      </c>
      <c r="C120" s="6"/>
      <c r="D120" s="6"/>
      <c r="E120" s="6"/>
      <c r="F120" s="6"/>
      <c r="G120" s="6"/>
    </row>
    <row r="121" spans="1:7" ht="30" customHeight="1" x14ac:dyDescent="0.25">
      <c r="A121" s="21" t="s">
        <v>49</v>
      </c>
      <c r="B121" s="13" t="s">
        <v>10</v>
      </c>
      <c r="C121" s="5"/>
      <c r="D121" s="5"/>
      <c r="E121" s="5"/>
      <c r="F121" s="5"/>
      <c r="G121" s="5"/>
    </row>
    <row r="122" spans="1:7" ht="30" customHeight="1" x14ac:dyDescent="0.25">
      <c r="A122" s="22" t="s">
        <v>49</v>
      </c>
      <c r="B122" s="14" t="s">
        <v>11</v>
      </c>
      <c r="C122" s="6"/>
      <c r="D122" s="6"/>
      <c r="E122" s="6"/>
      <c r="F122" s="6"/>
      <c r="G122" s="6"/>
    </row>
    <row r="123" spans="1:7" ht="30" customHeight="1" x14ac:dyDescent="0.25">
      <c r="A123" s="21" t="s">
        <v>49</v>
      </c>
      <c r="B123" s="13" t="s">
        <v>12</v>
      </c>
      <c r="C123" s="5"/>
      <c r="D123" s="5"/>
      <c r="E123" s="5"/>
      <c r="F123" s="5"/>
      <c r="G123" s="5"/>
    </row>
    <row r="124" spans="1:7" ht="30" customHeight="1" x14ac:dyDescent="0.25">
      <c r="A124" s="22" t="s">
        <v>49</v>
      </c>
      <c r="B124" s="14" t="s">
        <v>13</v>
      </c>
      <c r="C124" s="6"/>
      <c r="D124" s="6"/>
      <c r="E124" s="6"/>
      <c r="F124" s="6"/>
      <c r="G124" s="6"/>
    </row>
    <row r="125" spans="1:7" ht="30" customHeight="1" x14ac:dyDescent="0.25">
      <c r="A125" s="21" t="s">
        <v>49</v>
      </c>
      <c r="B125" s="13" t="s">
        <v>14</v>
      </c>
      <c r="C125" s="5"/>
      <c r="D125" s="5"/>
      <c r="E125" s="5"/>
      <c r="F125" s="5"/>
      <c r="G125" s="5"/>
    </row>
    <row r="126" spans="1:7" ht="30" customHeight="1" x14ac:dyDescent="0.25">
      <c r="A126" s="22" t="s">
        <v>49</v>
      </c>
      <c r="B126" s="14" t="s">
        <v>15</v>
      </c>
      <c r="C126" s="6"/>
      <c r="D126" s="6"/>
      <c r="E126" s="6"/>
      <c r="F126" s="6"/>
      <c r="G126" s="6"/>
    </row>
    <row r="127" spans="1:7" ht="30" customHeight="1" x14ac:dyDescent="0.25">
      <c r="A127" s="21" t="s">
        <v>49</v>
      </c>
      <c r="B127" s="13" t="s">
        <v>16</v>
      </c>
      <c r="C127" s="5"/>
      <c r="D127" s="5"/>
      <c r="E127" s="5"/>
      <c r="F127" s="5"/>
      <c r="G127" s="5"/>
    </row>
    <row r="128" spans="1:7" ht="30" customHeight="1" x14ac:dyDescent="0.25">
      <c r="A128" s="22" t="s">
        <v>49</v>
      </c>
      <c r="B128" s="14" t="s">
        <v>17</v>
      </c>
      <c r="C128" s="6"/>
      <c r="D128" s="6"/>
      <c r="E128" s="6"/>
      <c r="F128" s="6"/>
      <c r="G128" s="6"/>
    </row>
    <row r="129" spans="1:7" ht="30" customHeight="1" x14ac:dyDescent="0.25">
      <c r="A129" s="21" t="s">
        <v>49</v>
      </c>
      <c r="B129" s="13" t="s">
        <v>18</v>
      </c>
      <c r="C129" s="5"/>
      <c r="D129" s="5"/>
      <c r="E129" s="5"/>
      <c r="F129" s="5"/>
      <c r="G129" s="5"/>
    </row>
    <row r="130" spans="1:7" ht="30" customHeight="1" x14ac:dyDescent="0.25">
      <c r="A130" s="22" t="s">
        <v>49</v>
      </c>
      <c r="B130" s="14" t="s">
        <v>19</v>
      </c>
      <c r="C130" s="6"/>
      <c r="D130" s="6"/>
      <c r="E130" s="6"/>
      <c r="F130" s="6"/>
      <c r="G130" s="6"/>
    </row>
    <row r="131" spans="1:7" ht="30" customHeight="1" x14ac:dyDescent="0.25">
      <c r="A131" s="21" t="s">
        <v>49</v>
      </c>
      <c r="B131" s="13" t="s">
        <v>20</v>
      </c>
      <c r="C131" s="5"/>
      <c r="D131" s="5"/>
      <c r="E131" s="5"/>
      <c r="F131" s="5"/>
      <c r="G131" s="5"/>
    </row>
    <row r="132" spans="1:7" ht="30" customHeight="1" x14ac:dyDescent="0.25">
      <c r="A132" s="22" t="s">
        <v>49</v>
      </c>
      <c r="B132" s="14" t="s">
        <v>21</v>
      </c>
      <c r="C132" s="6"/>
      <c r="D132" s="6"/>
      <c r="E132" s="6"/>
      <c r="F132" s="6"/>
      <c r="G132" s="6"/>
    </row>
    <row r="133" spans="1:7" ht="30" customHeight="1" x14ac:dyDescent="0.25">
      <c r="A133" s="21" t="s">
        <v>49</v>
      </c>
      <c r="B133" s="13" t="s">
        <v>22</v>
      </c>
      <c r="C133" s="5"/>
      <c r="D133" s="5"/>
      <c r="E133" s="5"/>
      <c r="F133" s="5"/>
      <c r="G133" s="5"/>
    </row>
    <row r="134" spans="1:7" ht="30" customHeight="1" x14ac:dyDescent="0.25">
      <c r="A134" s="22" t="s">
        <v>49</v>
      </c>
      <c r="B134" s="14" t="s">
        <v>23</v>
      </c>
      <c r="C134" s="6"/>
      <c r="D134" s="6"/>
      <c r="E134" s="6"/>
      <c r="F134" s="6"/>
      <c r="G134" s="6"/>
    </row>
    <row r="135" spans="1:7" ht="30" customHeight="1" x14ac:dyDescent="0.25">
      <c r="A135" s="21" t="s">
        <v>49</v>
      </c>
      <c r="B135" s="13" t="s">
        <v>24</v>
      </c>
      <c r="C135" s="5"/>
      <c r="D135" s="5"/>
      <c r="E135" s="5"/>
      <c r="F135" s="5"/>
      <c r="G135" s="5"/>
    </row>
    <row r="136" spans="1:7" ht="30" customHeight="1" x14ac:dyDescent="0.25">
      <c r="A136" s="22" t="s">
        <v>49</v>
      </c>
      <c r="B136" s="14" t="s">
        <v>25</v>
      </c>
      <c r="C136" s="6">
        <v>14</v>
      </c>
      <c r="D136" s="6">
        <v>9</v>
      </c>
      <c r="E136" s="6"/>
      <c r="F136" s="6">
        <v>5</v>
      </c>
      <c r="G136" s="6"/>
    </row>
    <row r="137" spans="1:7" ht="30" customHeight="1" x14ac:dyDescent="0.25">
      <c r="A137" s="21" t="s">
        <v>49</v>
      </c>
      <c r="B137" s="13" t="s">
        <v>26</v>
      </c>
      <c r="C137" s="5"/>
      <c r="D137" s="5"/>
      <c r="E137" s="5"/>
      <c r="F137" s="5"/>
      <c r="G137" s="5"/>
    </row>
    <row r="138" spans="1:7" ht="30" customHeight="1" x14ac:dyDescent="0.25">
      <c r="A138" s="22" t="s">
        <v>49</v>
      </c>
      <c r="B138" s="14" t="s">
        <v>27</v>
      </c>
      <c r="C138" s="6"/>
      <c r="D138" s="6"/>
      <c r="E138" s="6"/>
      <c r="F138" s="6"/>
      <c r="G138" s="6"/>
    </row>
    <row r="139" spans="1:7" ht="30" customHeight="1" x14ac:dyDescent="0.25">
      <c r="A139" s="21" t="s">
        <v>49</v>
      </c>
      <c r="B139" s="13" t="s">
        <v>28</v>
      </c>
      <c r="C139" s="5"/>
      <c r="D139" s="5"/>
      <c r="E139" s="5"/>
      <c r="F139" s="5"/>
      <c r="G139" s="5"/>
    </row>
    <row r="140" spans="1:7" ht="30" customHeight="1" x14ac:dyDescent="0.25">
      <c r="A140" s="22" t="s">
        <v>49</v>
      </c>
      <c r="B140" s="14" t="s">
        <v>29</v>
      </c>
      <c r="C140" s="6"/>
      <c r="D140" s="6"/>
      <c r="E140" s="6"/>
      <c r="F140" s="6"/>
      <c r="G140" s="6"/>
    </row>
    <row r="141" spans="1:7" ht="30" customHeight="1" x14ac:dyDescent="0.25">
      <c r="A141" s="21" t="s">
        <v>49</v>
      </c>
      <c r="B141" s="13" t="s">
        <v>30</v>
      </c>
      <c r="C141" s="5"/>
      <c r="D141" s="5"/>
      <c r="E141" s="5"/>
      <c r="F141" s="5"/>
      <c r="G141" s="5"/>
    </row>
    <row r="142" spans="1:7" ht="30" customHeight="1" x14ac:dyDescent="0.25">
      <c r="A142" s="22" t="s">
        <v>49</v>
      </c>
      <c r="B142" s="14" t="s">
        <v>31</v>
      </c>
      <c r="C142" s="6"/>
      <c r="D142" s="6"/>
      <c r="E142" s="6"/>
      <c r="F142" s="6"/>
      <c r="G142" s="6"/>
    </row>
    <row r="143" spans="1:7" ht="30" customHeight="1" x14ac:dyDescent="0.25">
      <c r="A143" s="21" t="s">
        <v>49</v>
      </c>
      <c r="B143" s="13" t="s">
        <v>32</v>
      </c>
      <c r="C143" s="5"/>
      <c r="D143" s="5"/>
      <c r="E143" s="5"/>
      <c r="F143" s="5"/>
      <c r="G143" s="5"/>
    </row>
    <row r="144" spans="1:7" ht="30" customHeight="1" x14ac:dyDescent="0.25">
      <c r="A144" s="22" t="s">
        <v>49</v>
      </c>
      <c r="B144" s="14" t="s">
        <v>33</v>
      </c>
      <c r="C144" s="6"/>
      <c r="D144" s="6"/>
      <c r="E144" s="6"/>
      <c r="F144" s="6"/>
      <c r="G144" s="6"/>
    </row>
    <row r="145" spans="1:7" ht="30" customHeight="1" x14ac:dyDescent="0.25">
      <c r="A145" s="21" t="s">
        <v>49</v>
      </c>
      <c r="B145" s="13" t="s">
        <v>34</v>
      </c>
      <c r="C145" s="5"/>
      <c r="D145" s="5"/>
      <c r="E145" s="5"/>
      <c r="F145" s="5"/>
      <c r="G145" s="5"/>
    </row>
    <row r="146" spans="1:7" ht="30" customHeight="1" x14ac:dyDescent="0.25">
      <c r="A146" s="22" t="s">
        <v>49</v>
      </c>
      <c r="B146" s="14" t="s">
        <v>35</v>
      </c>
      <c r="C146" s="6"/>
      <c r="D146" s="6"/>
      <c r="E146" s="6"/>
      <c r="F146" s="6"/>
      <c r="G146" s="6"/>
    </row>
    <row r="147" spans="1:7" ht="30" customHeight="1" x14ac:dyDescent="0.25">
      <c r="A147" s="21" t="s">
        <v>49</v>
      </c>
      <c r="B147" s="13" t="s">
        <v>36</v>
      </c>
      <c r="C147" s="5"/>
      <c r="D147" s="5"/>
      <c r="E147" s="5"/>
      <c r="F147" s="5"/>
      <c r="G147" s="5"/>
    </row>
    <row r="148" spans="1:7" ht="30" customHeight="1" x14ac:dyDescent="0.25">
      <c r="A148" s="22" t="s">
        <v>49</v>
      </c>
      <c r="B148" s="14" t="s">
        <v>37</v>
      </c>
      <c r="C148" s="6"/>
      <c r="D148" s="6"/>
      <c r="E148" s="6"/>
      <c r="F148" s="6"/>
      <c r="G148" s="6"/>
    </row>
    <row r="149" spans="1:7" ht="30" customHeight="1" x14ac:dyDescent="0.25">
      <c r="A149" s="21" t="s">
        <v>49</v>
      </c>
      <c r="B149" s="13" t="s">
        <v>38</v>
      </c>
      <c r="C149" s="5"/>
      <c r="D149" s="5"/>
      <c r="E149" s="5"/>
      <c r="F149" s="5"/>
      <c r="G149" s="5"/>
    </row>
    <row r="150" spans="1:7" ht="30" customHeight="1" x14ac:dyDescent="0.25">
      <c r="A150" s="22" t="s">
        <v>49</v>
      </c>
      <c r="B150" s="14" t="s">
        <v>39</v>
      </c>
      <c r="C150" s="6"/>
      <c r="D150" s="6"/>
      <c r="E150" s="6"/>
      <c r="F150" s="6"/>
      <c r="G150" s="6"/>
    </row>
    <row r="151" spans="1:7" ht="30" customHeight="1" x14ac:dyDescent="0.25">
      <c r="A151" s="21" t="s">
        <v>49</v>
      </c>
      <c r="B151" s="13" t="s">
        <v>40</v>
      </c>
      <c r="C151" s="5"/>
      <c r="D151" s="5"/>
      <c r="E151" s="5"/>
      <c r="F151" s="5"/>
      <c r="G151" s="5"/>
    </row>
    <row r="152" spans="1:7" ht="30" customHeight="1" x14ac:dyDescent="0.25">
      <c r="A152" s="22" t="s">
        <v>49</v>
      </c>
      <c r="B152" s="14" t="s">
        <v>41</v>
      </c>
      <c r="C152" s="6"/>
      <c r="D152" s="6"/>
      <c r="E152" s="6"/>
      <c r="F152" s="6"/>
      <c r="G152" s="6"/>
    </row>
    <row r="153" spans="1:7" ht="30" customHeight="1" x14ac:dyDescent="0.25">
      <c r="A153" s="21" t="s">
        <v>49</v>
      </c>
      <c r="B153" s="13" t="s">
        <v>42</v>
      </c>
      <c r="C153" s="5"/>
      <c r="D153" s="5"/>
      <c r="E153" s="5"/>
      <c r="F153" s="5"/>
      <c r="G153" s="5"/>
    </row>
    <row r="154" spans="1:7" ht="30" customHeight="1" x14ac:dyDescent="0.25">
      <c r="A154" s="22" t="s">
        <v>49</v>
      </c>
      <c r="B154" s="14" t="s">
        <v>43</v>
      </c>
      <c r="C154" s="6"/>
      <c r="D154" s="6"/>
      <c r="E154" s="6"/>
      <c r="F154" s="6"/>
      <c r="G154" s="6"/>
    </row>
    <row r="155" spans="1:7" ht="30" customHeight="1" x14ac:dyDescent="0.25">
      <c r="A155" s="21" t="s">
        <v>49</v>
      </c>
      <c r="B155" s="13" t="s">
        <v>44</v>
      </c>
      <c r="C155" s="5"/>
      <c r="D155" s="5"/>
      <c r="E155" s="5"/>
      <c r="F155" s="5"/>
      <c r="G155" s="5"/>
    </row>
    <row r="156" spans="1:7" ht="30" customHeight="1" x14ac:dyDescent="0.25">
      <c r="A156" s="22" t="s">
        <v>49</v>
      </c>
      <c r="B156" s="14" t="s">
        <v>45</v>
      </c>
      <c r="C156" s="6">
        <v>12</v>
      </c>
      <c r="D156" s="6">
        <v>5</v>
      </c>
      <c r="E156" s="6"/>
      <c r="F156" s="6">
        <v>7</v>
      </c>
      <c r="G156" s="6"/>
    </row>
    <row r="157" spans="1:7" ht="30" customHeight="1" x14ac:dyDescent="0.25">
      <c r="A157" s="21" t="s">
        <v>49</v>
      </c>
      <c r="B157" s="13" t="s">
        <v>46</v>
      </c>
      <c r="C157" s="5"/>
      <c r="D157" s="5"/>
      <c r="E157" s="5"/>
      <c r="F157" s="5"/>
      <c r="G157" s="5"/>
    </row>
    <row r="158" spans="1:7" ht="30" customHeight="1" x14ac:dyDescent="0.25">
      <c r="A158" s="19" t="s">
        <v>50</v>
      </c>
      <c r="B158" s="11" t="s">
        <v>8</v>
      </c>
      <c r="C158" s="3">
        <v>4456</v>
      </c>
      <c r="D158" s="3">
        <v>2178</v>
      </c>
      <c r="E158" s="3">
        <v>134</v>
      </c>
      <c r="F158" s="3">
        <v>2144</v>
      </c>
      <c r="G158" s="3"/>
    </row>
    <row r="159" spans="1:7" ht="30" customHeight="1" x14ac:dyDescent="0.25">
      <c r="A159" s="20" t="s">
        <v>50</v>
      </c>
      <c r="B159" s="12" t="s">
        <v>9</v>
      </c>
      <c r="C159" s="4"/>
      <c r="D159" s="4"/>
      <c r="E159" s="4"/>
      <c r="F159" s="4"/>
      <c r="G159" s="4"/>
    </row>
    <row r="160" spans="1:7" ht="30" customHeight="1" x14ac:dyDescent="0.25">
      <c r="A160" s="19" t="s">
        <v>50</v>
      </c>
      <c r="B160" s="11" t="s">
        <v>10</v>
      </c>
      <c r="C160" s="3"/>
      <c r="D160" s="3"/>
      <c r="E160" s="3"/>
      <c r="F160" s="3"/>
      <c r="G160" s="3"/>
    </row>
    <row r="161" spans="1:7" ht="30" customHeight="1" x14ac:dyDescent="0.25">
      <c r="A161" s="20" t="s">
        <v>50</v>
      </c>
      <c r="B161" s="12" t="s">
        <v>11</v>
      </c>
      <c r="C161" s="4">
        <v>46</v>
      </c>
      <c r="D161" s="4">
        <v>46</v>
      </c>
      <c r="E161" s="4"/>
      <c r="F161" s="4"/>
      <c r="G161" s="4"/>
    </row>
    <row r="162" spans="1:7" ht="30" customHeight="1" x14ac:dyDescent="0.25">
      <c r="A162" s="19" t="s">
        <v>50</v>
      </c>
      <c r="B162" s="11" t="s">
        <v>12</v>
      </c>
      <c r="C162" s="3"/>
      <c r="D162" s="3"/>
      <c r="E162" s="3"/>
      <c r="F162" s="3"/>
      <c r="G162" s="3"/>
    </row>
    <row r="163" spans="1:7" ht="30" customHeight="1" x14ac:dyDescent="0.25">
      <c r="A163" s="20" t="s">
        <v>50</v>
      </c>
      <c r="B163" s="12" t="s">
        <v>13</v>
      </c>
      <c r="C163" s="4"/>
      <c r="D163" s="4"/>
      <c r="E163" s="4"/>
      <c r="F163" s="4"/>
      <c r="G163" s="4"/>
    </row>
    <row r="164" spans="1:7" ht="30" customHeight="1" x14ac:dyDescent="0.25">
      <c r="A164" s="19" t="s">
        <v>50</v>
      </c>
      <c r="B164" s="11" t="s">
        <v>14</v>
      </c>
      <c r="C164" s="3">
        <v>33</v>
      </c>
      <c r="D164" s="3">
        <v>7</v>
      </c>
      <c r="E164" s="3">
        <v>4</v>
      </c>
      <c r="F164" s="3">
        <v>22</v>
      </c>
      <c r="G164" s="3"/>
    </row>
    <row r="165" spans="1:7" ht="30" customHeight="1" x14ac:dyDescent="0.25">
      <c r="A165" s="20" t="s">
        <v>50</v>
      </c>
      <c r="B165" s="12" t="s">
        <v>15</v>
      </c>
      <c r="C165" s="4"/>
      <c r="D165" s="4"/>
      <c r="E165" s="4"/>
      <c r="F165" s="4"/>
      <c r="G165" s="4"/>
    </row>
    <row r="166" spans="1:7" ht="30" customHeight="1" x14ac:dyDescent="0.25">
      <c r="A166" s="19" t="s">
        <v>50</v>
      </c>
      <c r="B166" s="11" t="s">
        <v>16</v>
      </c>
      <c r="C166" s="3"/>
      <c r="D166" s="3"/>
      <c r="E166" s="3"/>
      <c r="F166" s="3"/>
      <c r="G166" s="3"/>
    </row>
    <row r="167" spans="1:7" ht="30" customHeight="1" x14ac:dyDescent="0.25">
      <c r="A167" s="20" t="s">
        <v>50</v>
      </c>
      <c r="B167" s="12" t="s">
        <v>17</v>
      </c>
      <c r="C167" s="4"/>
      <c r="D167" s="4"/>
      <c r="E167" s="4"/>
      <c r="F167" s="4"/>
      <c r="G167" s="4"/>
    </row>
    <row r="168" spans="1:7" ht="30" customHeight="1" x14ac:dyDescent="0.25">
      <c r="A168" s="19" t="s">
        <v>50</v>
      </c>
      <c r="B168" s="11" t="s">
        <v>18</v>
      </c>
      <c r="C168" s="3"/>
      <c r="D168" s="3"/>
      <c r="E168" s="3"/>
      <c r="F168" s="3"/>
      <c r="G168" s="3"/>
    </row>
    <row r="169" spans="1:7" ht="30" customHeight="1" x14ac:dyDescent="0.25">
      <c r="A169" s="20" t="s">
        <v>50</v>
      </c>
      <c r="B169" s="12" t="s">
        <v>19</v>
      </c>
      <c r="C169" s="4"/>
      <c r="D169" s="4"/>
      <c r="E169" s="4"/>
      <c r="F169" s="4"/>
      <c r="G169" s="4"/>
    </row>
    <row r="170" spans="1:7" ht="30" customHeight="1" x14ac:dyDescent="0.25">
      <c r="A170" s="19" t="s">
        <v>50</v>
      </c>
      <c r="B170" s="11" t="s">
        <v>20</v>
      </c>
      <c r="C170" s="3"/>
      <c r="D170" s="3"/>
      <c r="E170" s="3"/>
      <c r="F170" s="3"/>
      <c r="G170" s="3"/>
    </row>
    <row r="171" spans="1:7" ht="30" customHeight="1" x14ac:dyDescent="0.25">
      <c r="A171" s="20" t="s">
        <v>50</v>
      </c>
      <c r="B171" s="12" t="s">
        <v>21</v>
      </c>
      <c r="C171" s="4"/>
      <c r="D171" s="4"/>
      <c r="E171" s="4"/>
      <c r="F171" s="4"/>
      <c r="G171" s="4"/>
    </row>
    <row r="172" spans="1:7" ht="30" customHeight="1" x14ac:dyDescent="0.25">
      <c r="A172" s="19" t="s">
        <v>50</v>
      </c>
      <c r="B172" s="11" t="s">
        <v>22</v>
      </c>
      <c r="C172" s="3"/>
      <c r="D172" s="3"/>
      <c r="E172" s="3"/>
      <c r="F172" s="3"/>
      <c r="G172" s="3"/>
    </row>
    <row r="173" spans="1:7" ht="30" customHeight="1" x14ac:dyDescent="0.25">
      <c r="A173" s="20" t="s">
        <v>50</v>
      </c>
      <c r="B173" s="12" t="s">
        <v>23</v>
      </c>
      <c r="C173" s="4"/>
      <c r="D173" s="4"/>
      <c r="E173" s="4"/>
      <c r="F173" s="4"/>
      <c r="G173" s="4"/>
    </row>
    <row r="174" spans="1:7" ht="30" customHeight="1" x14ac:dyDescent="0.25">
      <c r="A174" s="19" t="s">
        <v>50</v>
      </c>
      <c r="B174" s="11" t="s">
        <v>24</v>
      </c>
      <c r="C174" s="3">
        <v>8</v>
      </c>
      <c r="D174" s="3">
        <v>1</v>
      </c>
      <c r="E174" s="3">
        <v>1</v>
      </c>
      <c r="F174" s="3">
        <v>6</v>
      </c>
      <c r="G174" s="3"/>
    </row>
    <row r="175" spans="1:7" ht="30" customHeight="1" x14ac:dyDescent="0.25">
      <c r="A175" s="20" t="s">
        <v>50</v>
      </c>
      <c r="B175" s="12" t="s">
        <v>25</v>
      </c>
      <c r="C175" s="4">
        <v>758</v>
      </c>
      <c r="D175" s="4">
        <v>205</v>
      </c>
      <c r="E175" s="4">
        <v>119</v>
      </c>
      <c r="F175" s="4">
        <v>434</v>
      </c>
      <c r="G175" s="4"/>
    </row>
    <row r="176" spans="1:7" ht="30" customHeight="1" x14ac:dyDescent="0.25">
      <c r="A176" s="19" t="s">
        <v>50</v>
      </c>
      <c r="B176" s="11" t="s">
        <v>26</v>
      </c>
      <c r="C176" s="3"/>
      <c r="D176" s="3"/>
      <c r="E176" s="3"/>
      <c r="F176" s="3"/>
      <c r="G176" s="3"/>
    </row>
    <row r="177" spans="1:7" ht="30" customHeight="1" x14ac:dyDescent="0.25">
      <c r="A177" s="20" t="s">
        <v>50</v>
      </c>
      <c r="B177" s="12" t="s">
        <v>27</v>
      </c>
      <c r="C177" s="4"/>
      <c r="D177" s="4"/>
      <c r="E177" s="4"/>
      <c r="F177" s="4"/>
      <c r="G177" s="4"/>
    </row>
    <row r="178" spans="1:7" ht="30" customHeight="1" x14ac:dyDescent="0.25">
      <c r="A178" s="19" t="s">
        <v>50</v>
      </c>
      <c r="B178" s="11" t="s">
        <v>28</v>
      </c>
      <c r="C178" s="3"/>
      <c r="D178" s="3"/>
      <c r="E178" s="3"/>
      <c r="F178" s="3"/>
      <c r="G178" s="3"/>
    </row>
    <row r="179" spans="1:7" ht="30" customHeight="1" x14ac:dyDescent="0.25">
      <c r="A179" s="20" t="s">
        <v>50</v>
      </c>
      <c r="B179" s="12" t="s">
        <v>29</v>
      </c>
      <c r="C179" s="4"/>
      <c r="D179" s="4"/>
      <c r="E179" s="4"/>
      <c r="F179" s="4"/>
      <c r="G179" s="4"/>
    </row>
    <row r="180" spans="1:7" ht="30" customHeight="1" x14ac:dyDescent="0.25">
      <c r="A180" s="19" t="s">
        <v>50</v>
      </c>
      <c r="B180" s="11" t="s">
        <v>30</v>
      </c>
      <c r="C180" s="3"/>
      <c r="D180" s="3"/>
      <c r="E180" s="3"/>
      <c r="F180" s="3"/>
      <c r="G180" s="3"/>
    </row>
    <row r="181" spans="1:7" ht="30" customHeight="1" x14ac:dyDescent="0.25">
      <c r="A181" s="20" t="s">
        <v>50</v>
      </c>
      <c r="B181" s="12" t="s">
        <v>31</v>
      </c>
      <c r="C181" s="4"/>
      <c r="D181" s="4"/>
      <c r="E181" s="4"/>
      <c r="F181" s="4"/>
      <c r="G181" s="4"/>
    </row>
    <row r="182" spans="1:7" ht="30" customHeight="1" x14ac:dyDescent="0.25">
      <c r="A182" s="19" t="s">
        <v>50</v>
      </c>
      <c r="B182" s="11" t="s">
        <v>32</v>
      </c>
      <c r="C182" s="3"/>
      <c r="D182" s="3"/>
      <c r="E182" s="3"/>
      <c r="F182" s="3"/>
      <c r="G182" s="3"/>
    </row>
    <row r="183" spans="1:7" ht="30" customHeight="1" x14ac:dyDescent="0.25">
      <c r="A183" s="20" t="s">
        <v>50</v>
      </c>
      <c r="B183" s="12" t="s">
        <v>33</v>
      </c>
      <c r="C183" s="4">
        <v>2</v>
      </c>
      <c r="D183" s="4">
        <v>2</v>
      </c>
      <c r="E183" s="4"/>
      <c r="F183" s="4"/>
      <c r="G183" s="4"/>
    </row>
    <row r="184" spans="1:7" ht="30" customHeight="1" x14ac:dyDescent="0.25">
      <c r="A184" s="19" t="s">
        <v>50</v>
      </c>
      <c r="B184" s="11" t="s">
        <v>34</v>
      </c>
      <c r="C184" s="3"/>
      <c r="D184" s="3"/>
      <c r="E184" s="3"/>
      <c r="F184" s="3"/>
      <c r="G184" s="3"/>
    </row>
    <row r="185" spans="1:7" ht="30" customHeight="1" x14ac:dyDescent="0.25">
      <c r="A185" s="20" t="s">
        <v>50</v>
      </c>
      <c r="B185" s="12" t="s">
        <v>35</v>
      </c>
      <c r="C185" s="4"/>
      <c r="D185" s="4"/>
      <c r="E185" s="4"/>
      <c r="F185" s="4"/>
      <c r="G185" s="4"/>
    </row>
    <row r="186" spans="1:7" ht="30" customHeight="1" x14ac:dyDescent="0.25">
      <c r="A186" s="19" t="s">
        <v>50</v>
      </c>
      <c r="B186" s="11" t="s">
        <v>36</v>
      </c>
      <c r="C186" s="3">
        <v>95</v>
      </c>
      <c r="D186" s="3">
        <v>81</v>
      </c>
      <c r="E186" s="3">
        <v>4</v>
      </c>
      <c r="F186" s="3">
        <v>10</v>
      </c>
      <c r="G186" s="3"/>
    </row>
    <row r="187" spans="1:7" ht="30" customHeight="1" x14ac:dyDescent="0.25">
      <c r="A187" s="20" t="s">
        <v>50</v>
      </c>
      <c r="B187" s="12" t="s">
        <v>37</v>
      </c>
      <c r="C187" s="4">
        <v>127</v>
      </c>
      <c r="D187" s="4">
        <v>25</v>
      </c>
      <c r="E187" s="4">
        <v>53</v>
      </c>
      <c r="F187" s="4">
        <v>49</v>
      </c>
      <c r="G187" s="4"/>
    </row>
    <row r="188" spans="1:7" ht="30" customHeight="1" x14ac:dyDescent="0.25">
      <c r="A188" s="19" t="s">
        <v>50</v>
      </c>
      <c r="B188" s="11" t="s">
        <v>38</v>
      </c>
      <c r="C188" s="3">
        <v>537</v>
      </c>
      <c r="D188" s="3">
        <v>157</v>
      </c>
      <c r="E188" s="3">
        <v>44</v>
      </c>
      <c r="F188" s="3">
        <v>336</v>
      </c>
      <c r="G188" s="3"/>
    </row>
    <row r="189" spans="1:7" ht="30" customHeight="1" x14ac:dyDescent="0.25">
      <c r="A189" s="20" t="s">
        <v>50</v>
      </c>
      <c r="B189" s="12" t="s">
        <v>39</v>
      </c>
      <c r="C189" s="4"/>
      <c r="D189" s="4"/>
      <c r="E189" s="4"/>
      <c r="F189" s="4"/>
      <c r="G189" s="4"/>
    </row>
    <row r="190" spans="1:7" ht="30" customHeight="1" x14ac:dyDescent="0.25">
      <c r="A190" s="19" t="s">
        <v>50</v>
      </c>
      <c r="B190" s="11" t="s">
        <v>40</v>
      </c>
      <c r="C190" s="3"/>
      <c r="D190" s="3"/>
      <c r="E190" s="3"/>
      <c r="F190" s="3"/>
      <c r="G190" s="3"/>
    </row>
    <row r="191" spans="1:7" ht="30" customHeight="1" x14ac:dyDescent="0.25">
      <c r="A191" s="20" t="s">
        <v>50</v>
      </c>
      <c r="B191" s="12" t="s">
        <v>41</v>
      </c>
      <c r="C191" s="4"/>
      <c r="D191" s="4"/>
      <c r="E191" s="4"/>
      <c r="F191" s="4"/>
      <c r="G191" s="4"/>
    </row>
    <row r="192" spans="1:7" ht="30" customHeight="1" x14ac:dyDescent="0.25">
      <c r="A192" s="19" t="s">
        <v>50</v>
      </c>
      <c r="B192" s="11" t="s">
        <v>42</v>
      </c>
      <c r="C192" s="3"/>
      <c r="D192" s="3"/>
      <c r="E192" s="3"/>
      <c r="F192" s="3"/>
      <c r="G192" s="3"/>
    </row>
    <row r="193" spans="1:7" ht="30" customHeight="1" x14ac:dyDescent="0.25">
      <c r="A193" s="20" t="s">
        <v>50</v>
      </c>
      <c r="B193" s="12" t="s">
        <v>43</v>
      </c>
      <c r="C193" s="4"/>
      <c r="D193" s="4"/>
      <c r="E193" s="4"/>
      <c r="F193" s="4"/>
      <c r="G193" s="4"/>
    </row>
    <row r="194" spans="1:7" ht="30" customHeight="1" x14ac:dyDescent="0.25">
      <c r="A194" s="19" t="s">
        <v>50</v>
      </c>
      <c r="B194" s="11" t="s">
        <v>44</v>
      </c>
      <c r="C194" s="3"/>
      <c r="D194" s="3"/>
      <c r="E194" s="3"/>
      <c r="F194" s="3"/>
      <c r="G194" s="3"/>
    </row>
    <row r="195" spans="1:7" ht="30" customHeight="1" x14ac:dyDescent="0.25">
      <c r="A195" s="20" t="s">
        <v>50</v>
      </c>
      <c r="B195" s="12" t="s">
        <v>45</v>
      </c>
      <c r="C195" s="4">
        <v>21</v>
      </c>
      <c r="D195" s="4">
        <v>21</v>
      </c>
      <c r="E195" s="4"/>
      <c r="F195" s="4"/>
      <c r="G195" s="4"/>
    </row>
    <row r="196" spans="1:7" ht="30" customHeight="1" x14ac:dyDescent="0.25">
      <c r="A196" s="19" t="s">
        <v>50</v>
      </c>
      <c r="B196" s="11" t="s">
        <v>46</v>
      </c>
      <c r="C196" s="3"/>
      <c r="D196" s="3"/>
      <c r="E196" s="3"/>
      <c r="F196" s="3"/>
      <c r="G196" s="3"/>
    </row>
    <row r="197" spans="1:7" ht="30" customHeight="1" x14ac:dyDescent="0.25">
      <c r="A197" s="21" t="s">
        <v>51</v>
      </c>
      <c r="B197" s="13" t="s">
        <v>8</v>
      </c>
      <c r="C197" s="5">
        <v>695</v>
      </c>
      <c r="D197" s="5">
        <v>350</v>
      </c>
      <c r="E197" s="5">
        <v>22</v>
      </c>
      <c r="F197" s="5">
        <v>323</v>
      </c>
      <c r="G197" s="5"/>
    </row>
    <row r="198" spans="1:7" ht="30" customHeight="1" x14ac:dyDescent="0.25">
      <c r="A198" s="22" t="s">
        <v>51</v>
      </c>
      <c r="B198" s="14" t="s">
        <v>9</v>
      </c>
      <c r="C198" s="6"/>
      <c r="D198" s="6"/>
      <c r="E198" s="6"/>
      <c r="F198" s="6"/>
      <c r="G198" s="6"/>
    </row>
    <row r="199" spans="1:7" ht="30" customHeight="1" x14ac:dyDescent="0.25">
      <c r="A199" s="21" t="s">
        <v>51</v>
      </c>
      <c r="B199" s="13" t="s">
        <v>10</v>
      </c>
      <c r="C199" s="5"/>
      <c r="D199" s="5"/>
      <c r="E199" s="5"/>
      <c r="F199" s="5"/>
      <c r="G199" s="5"/>
    </row>
    <row r="200" spans="1:7" ht="30" customHeight="1" x14ac:dyDescent="0.25">
      <c r="A200" s="22" t="s">
        <v>51</v>
      </c>
      <c r="B200" s="14" t="s">
        <v>11</v>
      </c>
      <c r="C200" s="6"/>
      <c r="D200" s="6"/>
      <c r="E200" s="6"/>
      <c r="F200" s="6"/>
      <c r="G200" s="6"/>
    </row>
    <row r="201" spans="1:7" ht="30" customHeight="1" x14ac:dyDescent="0.25">
      <c r="A201" s="21" t="s">
        <v>51</v>
      </c>
      <c r="B201" s="13" t="s">
        <v>12</v>
      </c>
      <c r="C201" s="5"/>
      <c r="D201" s="5"/>
      <c r="E201" s="5"/>
      <c r="F201" s="5"/>
      <c r="G201" s="5"/>
    </row>
    <row r="202" spans="1:7" ht="30" customHeight="1" x14ac:dyDescent="0.25">
      <c r="A202" s="22" t="s">
        <v>51</v>
      </c>
      <c r="B202" s="14" t="s">
        <v>13</v>
      </c>
      <c r="C202" s="6"/>
      <c r="D202" s="6"/>
      <c r="E202" s="6"/>
      <c r="F202" s="6"/>
      <c r="G202" s="6"/>
    </row>
    <row r="203" spans="1:7" ht="30" customHeight="1" x14ac:dyDescent="0.25">
      <c r="A203" s="21" t="s">
        <v>51</v>
      </c>
      <c r="B203" s="13" t="s">
        <v>14</v>
      </c>
      <c r="C203" s="5">
        <v>33</v>
      </c>
      <c r="D203" s="5">
        <v>25</v>
      </c>
      <c r="E203" s="5"/>
      <c r="F203" s="5">
        <v>8</v>
      </c>
      <c r="G203" s="5"/>
    </row>
    <row r="204" spans="1:7" ht="30" customHeight="1" x14ac:dyDescent="0.25">
      <c r="A204" s="22" t="s">
        <v>51</v>
      </c>
      <c r="B204" s="14" t="s">
        <v>15</v>
      </c>
      <c r="C204" s="6"/>
      <c r="D204" s="6"/>
      <c r="E204" s="6"/>
      <c r="F204" s="6"/>
      <c r="G204" s="6"/>
    </row>
    <row r="205" spans="1:7" ht="30" customHeight="1" x14ac:dyDescent="0.25">
      <c r="A205" s="21" t="s">
        <v>51</v>
      </c>
      <c r="B205" s="13" t="s">
        <v>16</v>
      </c>
      <c r="C205" s="5"/>
      <c r="D205" s="5"/>
      <c r="E205" s="5"/>
      <c r="F205" s="5"/>
      <c r="G205" s="5"/>
    </row>
    <row r="206" spans="1:7" ht="30" customHeight="1" x14ac:dyDescent="0.25">
      <c r="A206" s="22" t="s">
        <v>51</v>
      </c>
      <c r="B206" s="14" t="s">
        <v>17</v>
      </c>
      <c r="C206" s="6"/>
      <c r="D206" s="6"/>
      <c r="E206" s="6"/>
      <c r="F206" s="6"/>
      <c r="G206" s="6"/>
    </row>
    <row r="207" spans="1:7" ht="30" customHeight="1" x14ac:dyDescent="0.25">
      <c r="A207" s="21" t="s">
        <v>51</v>
      </c>
      <c r="B207" s="13" t="s">
        <v>18</v>
      </c>
      <c r="C207" s="5"/>
      <c r="D207" s="5"/>
      <c r="E207" s="5"/>
      <c r="F207" s="5"/>
      <c r="G207" s="5"/>
    </row>
    <row r="208" spans="1:7" ht="30" customHeight="1" x14ac:dyDescent="0.25">
      <c r="A208" s="22" t="s">
        <v>51</v>
      </c>
      <c r="B208" s="14" t="s">
        <v>19</v>
      </c>
      <c r="C208" s="6"/>
      <c r="D208" s="6"/>
      <c r="E208" s="6"/>
      <c r="F208" s="6"/>
      <c r="G208" s="6"/>
    </row>
    <row r="209" spans="1:7" ht="30" customHeight="1" x14ac:dyDescent="0.25">
      <c r="A209" s="21" t="s">
        <v>51</v>
      </c>
      <c r="B209" s="13" t="s">
        <v>20</v>
      </c>
      <c r="C209" s="5"/>
      <c r="D209" s="5"/>
      <c r="E209" s="5"/>
      <c r="F209" s="5"/>
      <c r="G209" s="5"/>
    </row>
    <row r="210" spans="1:7" ht="30" customHeight="1" x14ac:dyDescent="0.25">
      <c r="A210" s="22" t="s">
        <v>51</v>
      </c>
      <c r="B210" s="14" t="s">
        <v>21</v>
      </c>
      <c r="C210" s="6"/>
      <c r="D210" s="6"/>
      <c r="E210" s="6"/>
      <c r="F210" s="6"/>
      <c r="G210" s="6"/>
    </row>
    <row r="211" spans="1:7" ht="30" customHeight="1" x14ac:dyDescent="0.25">
      <c r="A211" s="21" t="s">
        <v>51</v>
      </c>
      <c r="B211" s="13" t="s">
        <v>22</v>
      </c>
      <c r="C211" s="5"/>
      <c r="D211" s="5"/>
      <c r="E211" s="5"/>
      <c r="F211" s="5"/>
      <c r="G211" s="5"/>
    </row>
    <row r="212" spans="1:7" ht="30" customHeight="1" x14ac:dyDescent="0.25">
      <c r="A212" s="22" t="s">
        <v>51</v>
      </c>
      <c r="B212" s="14" t="s">
        <v>23</v>
      </c>
      <c r="C212" s="6"/>
      <c r="D212" s="6"/>
      <c r="E212" s="6"/>
      <c r="F212" s="6"/>
      <c r="G212" s="6"/>
    </row>
    <row r="213" spans="1:7" ht="30" customHeight="1" x14ac:dyDescent="0.25">
      <c r="A213" s="21" t="s">
        <v>51</v>
      </c>
      <c r="B213" s="13" t="s">
        <v>24</v>
      </c>
      <c r="C213" s="5"/>
      <c r="D213" s="5"/>
      <c r="E213" s="5"/>
      <c r="F213" s="5"/>
      <c r="G213" s="5"/>
    </row>
    <row r="214" spans="1:7" ht="30" customHeight="1" x14ac:dyDescent="0.25">
      <c r="A214" s="22" t="s">
        <v>51</v>
      </c>
      <c r="B214" s="14" t="s">
        <v>25</v>
      </c>
      <c r="C214" s="6">
        <v>94</v>
      </c>
      <c r="D214" s="6">
        <v>28</v>
      </c>
      <c r="E214" s="6">
        <v>2</v>
      </c>
      <c r="F214" s="6">
        <v>64</v>
      </c>
      <c r="G214" s="6"/>
    </row>
    <row r="215" spans="1:7" ht="30" customHeight="1" x14ac:dyDescent="0.25">
      <c r="A215" s="21" t="s">
        <v>51</v>
      </c>
      <c r="B215" s="13" t="s">
        <v>26</v>
      </c>
      <c r="C215" s="5"/>
      <c r="D215" s="5"/>
      <c r="E215" s="5"/>
      <c r="F215" s="5"/>
      <c r="G215" s="5"/>
    </row>
    <row r="216" spans="1:7" ht="30" customHeight="1" x14ac:dyDescent="0.25">
      <c r="A216" s="22" t="s">
        <v>51</v>
      </c>
      <c r="B216" s="14" t="s">
        <v>27</v>
      </c>
      <c r="C216" s="6"/>
      <c r="D216" s="6"/>
      <c r="E216" s="6"/>
      <c r="F216" s="6"/>
      <c r="G216" s="6"/>
    </row>
    <row r="217" spans="1:7" ht="30" customHeight="1" x14ac:dyDescent="0.25">
      <c r="A217" s="21" t="s">
        <v>51</v>
      </c>
      <c r="B217" s="13" t="s">
        <v>28</v>
      </c>
      <c r="C217" s="5"/>
      <c r="D217" s="5"/>
      <c r="E217" s="5"/>
      <c r="F217" s="5"/>
      <c r="G217" s="5"/>
    </row>
    <row r="218" spans="1:7" ht="30" customHeight="1" x14ac:dyDescent="0.25">
      <c r="A218" s="22" t="s">
        <v>51</v>
      </c>
      <c r="B218" s="14" t="s">
        <v>29</v>
      </c>
      <c r="C218" s="6"/>
      <c r="D218" s="6"/>
      <c r="E218" s="6"/>
      <c r="F218" s="6"/>
      <c r="G218" s="6"/>
    </row>
    <row r="219" spans="1:7" ht="30" customHeight="1" x14ac:dyDescent="0.25">
      <c r="A219" s="21" t="s">
        <v>51</v>
      </c>
      <c r="B219" s="13" t="s">
        <v>30</v>
      </c>
      <c r="C219" s="5"/>
      <c r="D219" s="5"/>
      <c r="E219" s="5"/>
      <c r="F219" s="5"/>
      <c r="G219" s="5"/>
    </row>
    <row r="220" spans="1:7" ht="30" customHeight="1" x14ac:dyDescent="0.25">
      <c r="A220" s="22" t="s">
        <v>51</v>
      </c>
      <c r="B220" s="14" t="s">
        <v>31</v>
      </c>
      <c r="C220" s="6"/>
      <c r="D220" s="6"/>
      <c r="E220" s="6"/>
      <c r="F220" s="6"/>
      <c r="G220" s="6"/>
    </row>
    <row r="221" spans="1:7" ht="30" customHeight="1" x14ac:dyDescent="0.25">
      <c r="A221" s="21" t="s">
        <v>51</v>
      </c>
      <c r="B221" s="13" t="s">
        <v>32</v>
      </c>
      <c r="C221" s="5"/>
      <c r="D221" s="5"/>
      <c r="E221" s="5"/>
      <c r="F221" s="5"/>
      <c r="G221" s="5"/>
    </row>
    <row r="222" spans="1:7" ht="30" customHeight="1" x14ac:dyDescent="0.25">
      <c r="A222" s="22" t="s">
        <v>51</v>
      </c>
      <c r="B222" s="14" t="s">
        <v>33</v>
      </c>
      <c r="C222" s="6"/>
      <c r="D222" s="6"/>
      <c r="E222" s="6"/>
      <c r="F222" s="6"/>
      <c r="G222" s="6"/>
    </row>
    <row r="223" spans="1:7" ht="30" customHeight="1" x14ac:dyDescent="0.25">
      <c r="A223" s="21" t="s">
        <v>51</v>
      </c>
      <c r="B223" s="13" t="s">
        <v>34</v>
      </c>
      <c r="C223" s="5"/>
      <c r="D223" s="5"/>
      <c r="E223" s="5"/>
      <c r="F223" s="5"/>
      <c r="G223" s="5"/>
    </row>
    <row r="224" spans="1:7" ht="30" customHeight="1" x14ac:dyDescent="0.25">
      <c r="A224" s="22" t="s">
        <v>51</v>
      </c>
      <c r="B224" s="14" t="s">
        <v>35</v>
      </c>
      <c r="C224" s="6"/>
      <c r="D224" s="6"/>
      <c r="E224" s="6"/>
      <c r="F224" s="6"/>
      <c r="G224" s="6"/>
    </row>
    <row r="225" spans="1:7" ht="30" customHeight="1" x14ac:dyDescent="0.25">
      <c r="A225" s="21" t="s">
        <v>51</v>
      </c>
      <c r="B225" s="13" t="s">
        <v>36</v>
      </c>
      <c r="C225" s="5"/>
      <c r="D225" s="5"/>
      <c r="E225" s="5"/>
      <c r="F225" s="5"/>
      <c r="G225" s="5"/>
    </row>
    <row r="226" spans="1:7" ht="30" customHeight="1" x14ac:dyDescent="0.25">
      <c r="A226" s="22" t="s">
        <v>51</v>
      </c>
      <c r="B226" s="14" t="s">
        <v>37</v>
      </c>
      <c r="C226" s="6"/>
      <c r="D226" s="6"/>
      <c r="E226" s="6"/>
      <c r="F226" s="6"/>
      <c r="G226" s="6"/>
    </row>
    <row r="227" spans="1:7" ht="30" customHeight="1" x14ac:dyDescent="0.25">
      <c r="A227" s="21" t="s">
        <v>51</v>
      </c>
      <c r="B227" s="13" t="s">
        <v>38</v>
      </c>
      <c r="C227" s="5"/>
      <c r="D227" s="5"/>
      <c r="E227" s="5"/>
      <c r="F227" s="5"/>
      <c r="G227" s="5"/>
    </row>
    <row r="228" spans="1:7" ht="30" customHeight="1" x14ac:dyDescent="0.25">
      <c r="A228" s="22" t="s">
        <v>51</v>
      </c>
      <c r="B228" s="14" t="s">
        <v>39</v>
      </c>
      <c r="C228" s="6"/>
      <c r="D228" s="6"/>
      <c r="E228" s="6"/>
      <c r="F228" s="6"/>
      <c r="G228" s="6"/>
    </row>
    <row r="229" spans="1:7" ht="30" customHeight="1" x14ac:dyDescent="0.25">
      <c r="A229" s="21" t="s">
        <v>51</v>
      </c>
      <c r="B229" s="13" t="s">
        <v>40</v>
      </c>
      <c r="C229" s="5"/>
      <c r="D229" s="5"/>
      <c r="E229" s="5"/>
      <c r="F229" s="5"/>
      <c r="G229" s="5"/>
    </row>
    <row r="230" spans="1:7" ht="30" customHeight="1" x14ac:dyDescent="0.25">
      <c r="A230" s="22" t="s">
        <v>51</v>
      </c>
      <c r="B230" s="14" t="s">
        <v>41</v>
      </c>
      <c r="C230" s="6"/>
      <c r="D230" s="6"/>
      <c r="E230" s="6"/>
      <c r="F230" s="6"/>
      <c r="G230" s="6"/>
    </row>
    <row r="231" spans="1:7" ht="30" customHeight="1" x14ac:dyDescent="0.25">
      <c r="A231" s="21" t="s">
        <v>51</v>
      </c>
      <c r="B231" s="13" t="s">
        <v>42</v>
      </c>
      <c r="C231" s="5"/>
      <c r="D231" s="5"/>
      <c r="E231" s="5"/>
      <c r="F231" s="5"/>
      <c r="G231" s="5"/>
    </row>
    <row r="232" spans="1:7" ht="30" customHeight="1" x14ac:dyDescent="0.25">
      <c r="A232" s="22" t="s">
        <v>51</v>
      </c>
      <c r="B232" s="14" t="s">
        <v>43</v>
      </c>
      <c r="C232" s="6"/>
      <c r="D232" s="6"/>
      <c r="E232" s="6"/>
      <c r="F232" s="6"/>
      <c r="G232" s="6"/>
    </row>
    <row r="233" spans="1:7" ht="30" customHeight="1" x14ac:dyDescent="0.25">
      <c r="A233" s="21" t="s">
        <v>51</v>
      </c>
      <c r="B233" s="13" t="s">
        <v>44</v>
      </c>
      <c r="C233" s="5"/>
      <c r="D233" s="5"/>
      <c r="E233" s="5"/>
      <c r="F233" s="5"/>
      <c r="G233" s="5"/>
    </row>
    <row r="234" spans="1:7" ht="30" customHeight="1" x14ac:dyDescent="0.25">
      <c r="A234" s="22" t="s">
        <v>51</v>
      </c>
      <c r="B234" s="14" t="s">
        <v>45</v>
      </c>
      <c r="C234" s="6"/>
      <c r="D234" s="6"/>
      <c r="E234" s="6"/>
      <c r="F234" s="6"/>
      <c r="G234" s="6"/>
    </row>
    <row r="235" spans="1:7" ht="30" customHeight="1" x14ac:dyDescent="0.25">
      <c r="A235" s="21" t="s">
        <v>51</v>
      </c>
      <c r="B235" s="13" t="s">
        <v>46</v>
      </c>
      <c r="C235" s="5"/>
      <c r="D235" s="5"/>
      <c r="E235" s="5"/>
      <c r="F235" s="5"/>
      <c r="G235" s="5"/>
    </row>
    <row r="236" spans="1:7" ht="30" customHeight="1" x14ac:dyDescent="0.25">
      <c r="A236" s="19" t="s">
        <v>52</v>
      </c>
      <c r="B236" s="11" t="s">
        <v>8</v>
      </c>
      <c r="C236" s="3">
        <v>597</v>
      </c>
      <c r="D236" s="3">
        <v>315</v>
      </c>
      <c r="E236" s="3">
        <v>40</v>
      </c>
      <c r="F236" s="3">
        <v>242</v>
      </c>
      <c r="G236" s="3"/>
    </row>
    <row r="237" spans="1:7" ht="30" customHeight="1" x14ac:dyDescent="0.25">
      <c r="A237" s="20" t="s">
        <v>52</v>
      </c>
      <c r="B237" s="12" t="s">
        <v>9</v>
      </c>
      <c r="C237" s="4"/>
      <c r="D237" s="4"/>
      <c r="E237" s="4"/>
      <c r="F237" s="4"/>
      <c r="G237" s="4"/>
    </row>
    <row r="238" spans="1:7" ht="30" customHeight="1" x14ac:dyDescent="0.25">
      <c r="A238" s="19" t="s">
        <v>52</v>
      </c>
      <c r="B238" s="11" t="s">
        <v>10</v>
      </c>
      <c r="C238" s="3"/>
      <c r="D238" s="3"/>
      <c r="E238" s="3"/>
      <c r="F238" s="3"/>
      <c r="G238" s="3"/>
    </row>
    <row r="239" spans="1:7" ht="30" customHeight="1" x14ac:dyDescent="0.25">
      <c r="A239" s="20" t="s">
        <v>52</v>
      </c>
      <c r="B239" s="12" t="s">
        <v>11</v>
      </c>
      <c r="C239" s="4"/>
      <c r="D239" s="4"/>
      <c r="E239" s="4"/>
      <c r="F239" s="4"/>
      <c r="G239" s="4"/>
    </row>
    <row r="240" spans="1:7" ht="30" customHeight="1" x14ac:dyDescent="0.25">
      <c r="A240" s="19" t="s">
        <v>52</v>
      </c>
      <c r="B240" s="11" t="s">
        <v>12</v>
      </c>
      <c r="C240" s="3"/>
      <c r="D240" s="3"/>
      <c r="E240" s="3"/>
      <c r="F240" s="3"/>
      <c r="G240" s="3"/>
    </row>
    <row r="241" spans="1:7" ht="30" customHeight="1" x14ac:dyDescent="0.25">
      <c r="A241" s="20" t="s">
        <v>52</v>
      </c>
      <c r="B241" s="12" t="s">
        <v>13</v>
      </c>
      <c r="C241" s="4"/>
      <c r="D241" s="4"/>
      <c r="E241" s="4"/>
      <c r="F241" s="4"/>
      <c r="G241" s="4"/>
    </row>
    <row r="242" spans="1:7" ht="30" customHeight="1" x14ac:dyDescent="0.25">
      <c r="A242" s="19" t="s">
        <v>52</v>
      </c>
      <c r="B242" s="11" t="s">
        <v>14</v>
      </c>
      <c r="C242" s="3">
        <v>164</v>
      </c>
      <c r="D242" s="3">
        <v>107</v>
      </c>
      <c r="E242" s="3">
        <v>19</v>
      </c>
      <c r="F242" s="3">
        <v>38</v>
      </c>
      <c r="G242" s="3"/>
    </row>
    <row r="243" spans="1:7" ht="30" customHeight="1" x14ac:dyDescent="0.25">
      <c r="A243" s="20" t="s">
        <v>52</v>
      </c>
      <c r="B243" s="12" t="s">
        <v>15</v>
      </c>
      <c r="C243" s="4"/>
      <c r="D243" s="4"/>
      <c r="E243" s="4"/>
      <c r="F243" s="4"/>
      <c r="G243" s="4"/>
    </row>
    <row r="244" spans="1:7" ht="30" customHeight="1" x14ac:dyDescent="0.25">
      <c r="A244" s="19" t="s">
        <v>52</v>
      </c>
      <c r="B244" s="11" t="s">
        <v>16</v>
      </c>
      <c r="C244" s="3"/>
      <c r="D244" s="3"/>
      <c r="E244" s="3"/>
      <c r="F244" s="3"/>
      <c r="G244" s="3"/>
    </row>
    <row r="245" spans="1:7" ht="30" customHeight="1" x14ac:dyDescent="0.25">
      <c r="A245" s="20" t="s">
        <v>52</v>
      </c>
      <c r="B245" s="12" t="s">
        <v>17</v>
      </c>
      <c r="C245" s="4"/>
      <c r="D245" s="4"/>
      <c r="E245" s="4"/>
      <c r="F245" s="4"/>
      <c r="G245" s="4"/>
    </row>
    <row r="246" spans="1:7" ht="30" customHeight="1" x14ac:dyDescent="0.25">
      <c r="A246" s="19" t="s">
        <v>52</v>
      </c>
      <c r="B246" s="11" t="s">
        <v>18</v>
      </c>
      <c r="C246" s="3"/>
      <c r="D246" s="3"/>
      <c r="E246" s="3"/>
      <c r="F246" s="3"/>
      <c r="G246" s="3"/>
    </row>
    <row r="247" spans="1:7" ht="30" customHeight="1" x14ac:dyDescent="0.25">
      <c r="A247" s="20" t="s">
        <v>52</v>
      </c>
      <c r="B247" s="12" t="s">
        <v>19</v>
      </c>
      <c r="C247" s="4"/>
      <c r="D247" s="4"/>
      <c r="E247" s="4"/>
      <c r="F247" s="4"/>
      <c r="G247" s="4"/>
    </row>
    <row r="248" spans="1:7" ht="30" customHeight="1" x14ac:dyDescent="0.25">
      <c r="A248" s="19" t="s">
        <v>52</v>
      </c>
      <c r="B248" s="11" t="s">
        <v>20</v>
      </c>
      <c r="C248" s="3"/>
      <c r="D248" s="3"/>
      <c r="E248" s="3"/>
      <c r="F248" s="3"/>
      <c r="G248" s="3"/>
    </row>
    <row r="249" spans="1:7" ht="30" customHeight="1" x14ac:dyDescent="0.25">
      <c r="A249" s="20" t="s">
        <v>52</v>
      </c>
      <c r="B249" s="12" t="s">
        <v>21</v>
      </c>
      <c r="C249" s="4"/>
      <c r="D249" s="4"/>
      <c r="E249" s="4"/>
      <c r="F249" s="4"/>
      <c r="G249" s="4"/>
    </row>
    <row r="250" spans="1:7" ht="30" customHeight="1" x14ac:dyDescent="0.25">
      <c r="A250" s="19" t="s">
        <v>52</v>
      </c>
      <c r="B250" s="11" t="s">
        <v>22</v>
      </c>
      <c r="C250" s="3"/>
      <c r="D250" s="3"/>
      <c r="E250" s="3"/>
      <c r="F250" s="3"/>
      <c r="G250" s="3"/>
    </row>
    <row r="251" spans="1:7" ht="30" customHeight="1" x14ac:dyDescent="0.25">
      <c r="A251" s="20" t="s">
        <v>52</v>
      </c>
      <c r="B251" s="12" t="s">
        <v>23</v>
      </c>
      <c r="C251" s="4"/>
      <c r="D251" s="4"/>
      <c r="E251" s="4"/>
      <c r="F251" s="4"/>
      <c r="G251" s="4"/>
    </row>
    <row r="252" spans="1:7" ht="30" customHeight="1" x14ac:dyDescent="0.25">
      <c r="A252" s="19" t="s">
        <v>52</v>
      </c>
      <c r="B252" s="11" t="s">
        <v>24</v>
      </c>
      <c r="C252" s="3"/>
      <c r="D252" s="3"/>
      <c r="E252" s="3"/>
      <c r="F252" s="3"/>
      <c r="G252" s="3"/>
    </row>
    <row r="253" spans="1:7" ht="30" customHeight="1" x14ac:dyDescent="0.25">
      <c r="A253" s="20" t="s">
        <v>52</v>
      </c>
      <c r="B253" s="12" t="s">
        <v>25</v>
      </c>
      <c r="C253" s="4">
        <v>155</v>
      </c>
      <c r="D253" s="4">
        <v>16</v>
      </c>
      <c r="E253" s="4">
        <v>29</v>
      </c>
      <c r="F253" s="4">
        <v>110</v>
      </c>
      <c r="G253" s="4"/>
    </row>
    <row r="254" spans="1:7" ht="30" customHeight="1" x14ac:dyDescent="0.25">
      <c r="A254" s="19" t="s">
        <v>52</v>
      </c>
      <c r="B254" s="11" t="s">
        <v>26</v>
      </c>
      <c r="C254" s="3"/>
      <c r="D254" s="3"/>
      <c r="E254" s="3"/>
      <c r="F254" s="3"/>
      <c r="G254" s="3"/>
    </row>
    <row r="255" spans="1:7" ht="30" customHeight="1" x14ac:dyDescent="0.25">
      <c r="A255" s="20" t="s">
        <v>52</v>
      </c>
      <c r="B255" s="12" t="s">
        <v>27</v>
      </c>
      <c r="C255" s="4"/>
      <c r="D255" s="4"/>
      <c r="E255" s="4"/>
      <c r="F255" s="4"/>
      <c r="G255" s="4"/>
    </row>
    <row r="256" spans="1:7" ht="30" customHeight="1" x14ac:dyDescent="0.25">
      <c r="A256" s="19" t="s">
        <v>52</v>
      </c>
      <c r="B256" s="11" t="s">
        <v>28</v>
      </c>
      <c r="C256" s="3"/>
      <c r="D256" s="3"/>
      <c r="E256" s="3"/>
      <c r="F256" s="3"/>
      <c r="G256" s="3"/>
    </row>
    <row r="257" spans="1:7" ht="30" customHeight="1" x14ac:dyDescent="0.25">
      <c r="A257" s="20" t="s">
        <v>52</v>
      </c>
      <c r="B257" s="12" t="s">
        <v>29</v>
      </c>
      <c r="C257" s="4"/>
      <c r="D257" s="4"/>
      <c r="E257" s="4"/>
      <c r="F257" s="4"/>
      <c r="G257" s="4"/>
    </row>
    <row r="258" spans="1:7" ht="30" customHeight="1" x14ac:dyDescent="0.25">
      <c r="A258" s="19" t="s">
        <v>52</v>
      </c>
      <c r="B258" s="11" t="s">
        <v>30</v>
      </c>
      <c r="C258" s="3"/>
      <c r="D258" s="3"/>
      <c r="E258" s="3"/>
      <c r="F258" s="3"/>
      <c r="G258" s="3"/>
    </row>
    <row r="259" spans="1:7" ht="30" customHeight="1" x14ac:dyDescent="0.25">
      <c r="A259" s="20" t="s">
        <v>52</v>
      </c>
      <c r="B259" s="12" t="s">
        <v>31</v>
      </c>
      <c r="C259" s="4"/>
      <c r="D259" s="4"/>
      <c r="E259" s="4"/>
      <c r="F259" s="4"/>
      <c r="G259" s="4"/>
    </row>
    <row r="260" spans="1:7" ht="30" customHeight="1" x14ac:dyDescent="0.25">
      <c r="A260" s="19" t="s">
        <v>52</v>
      </c>
      <c r="B260" s="11" t="s">
        <v>32</v>
      </c>
      <c r="C260" s="3"/>
      <c r="D260" s="3"/>
      <c r="E260" s="3"/>
      <c r="F260" s="3"/>
      <c r="G260" s="3"/>
    </row>
    <row r="261" spans="1:7" ht="30" customHeight="1" x14ac:dyDescent="0.25">
      <c r="A261" s="20" t="s">
        <v>52</v>
      </c>
      <c r="B261" s="12" t="s">
        <v>33</v>
      </c>
      <c r="C261" s="4"/>
      <c r="D261" s="4"/>
      <c r="E261" s="4"/>
      <c r="F261" s="4"/>
      <c r="G261" s="4"/>
    </row>
    <row r="262" spans="1:7" ht="30" customHeight="1" x14ac:dyDescent="0.25">
      <c r="A262" s="19" t="s">
        <v>52</v>
      </c>
      <c r="B262" s="11" t="s">
        <v>34</v>
      </c>
      <c r="C262" s="3"/>
      <c r="D262" s="3"/>
      <c r="E262" s="3"/>
      <c r="F262" s="3"/>
      <c r="G262" s="3"/>
    </row>
    <row r="263" spans="1:7" ht="30" customHeight="1" x14ac:dyDescent="0.25">
      <c r="A263" s="20" t="s">
        <v>52</v>
      </c>
      <c r="B263" s="12" t="s">
        <v>35</v>
      </c>
      <c r="C263" s="4"/>
      <c r="D263" s="4"/>
      <c r="E263" s="4"/>
      <c r="F263" s="4"/>
      <c r="G263" s="4"/>
    </row>
    <row r="264" spans="1:7" ht="30" customHeight="1" x14ac:dyDescent="0.25">
      <c r="A264" s="19" t="s">
        <v>52</v>
      </c>
      <c r="B264" s="11" t="s">
        <v>36</v>
      </c>
      <c r="C264" s="3">
        <v>13</v>
      </c>
      <c r="D264" s="3">
        <v>10</v>
      </c>
      <c r="E264" s="3">
        <v>2</v>
      </c>
      <c r="F264" s="3">
        <v>1</v>
      </c>
      <c r="G264" s="3"/>
    </row>
    <row r="265" spans="1:7" ht="30" customHeight="1" x14ac:dyDescent="0.25">
      <c r="A265" s="20" t="s">
        <v>52</v>
      </c>
      <c r="B265" s="12" t="s">
        <v>37</v>
      </c>
      <c r="C265" s="4"/>
      <c r="D265" s="4"/>
      <c r="E265" s="4"/>
      <c r="F265" s="4"/>
      <c r="G265" s="4"/>
    </row>
    <row r="266" spans="1:7" ht="30" customHeight="1" x14ac:dyDescent="0.25">
      <c r="A266" s="19" t="s">
        <v>52</v>
      </c>
      <c r="B266" s="11" t="s">
        <v>38</v>
      </c>
      <c r="C266" s="3"/>
      <c r="D266" s="3"/>
      <c r="E266" s="3"/>
      <c r="F266" s="3"/>
      <c r="G266" s="3"/>
    </row>
    <row r="267" spans="1:7" ht="30" customHeight="1" x14ac:dyDescent="0.25">
      <c r="A267" s="20" t="s">
        <v>52</v>
      </c>
      <c r="B267" s="12" t="s">
        <v>39</v>
      </c>
      <c r="C267" s="4"/>
      <c r="D267" s="4"/>
      <c r="E267" s="4"/>
      <c r="F267" s="4"/>
      <c r="G267" s="4"/>
    </row>
    <row r="268" spans="1:7" ht="30" customHeight="1" x14ac:dyDescent="0.25">
      <c r="A268" s="19" t="s">
        <v>52</v>
      </c>
      <c r="B268" s="11" t="s">
        <v>40</v>
      </c>
      <c r="C268" s="3"/>
      <c r="D268" s="3"/>
      <c r="E268" s="3"/>
      <c r="F268" s="3"/>
      <c r="G268" s="3"/>
    </row>
    <row r="269" spans="1:7" ht="30" customHeight="1" x14ac:dyDescent="0.25">
      <c r="A269" s="20" t="s">
        <v>52</v>
      </c>
      <c r="B269" s="12" t="s">
        <v>41</v>
      </c>
      <c r="C269" s="4"/>
      <c r="D269" s="4"/>
      <c r="E269" s="4"/>
      <c r="F269" s="4"/>
      <c r="G269" s="4"/>
    </row>
    <row r="270" spans="1:7" ht="30" customHeight="1" x14ac:dyDescent="0.25">
      <c r="A270" s="19" t="s">
        <v>52</v>
      </c>
      <c r="B270" s="11" t="s">
        <v>42</v>
      </c>
      <c r="C270" s="3">
        <v>7</v>
      </c>
      <c r="D270" s="3">
        <v>7</v>
      </c>
      <c r="E270" s="3"/>
      <c r="F270" s="3"/>
      <c r="G270" s="3"/>
    </row>
    <row r="271" spans="1:7" ht="30" customHeight="1" x14ac:dyDescent="0.25">
      <c r="A271" s="20" t="s">
        <v>52</v>
      </c>
      <c r="B271" s="12" t="s">
        <v>43</v>
      </c>
      <c r="C271" s="4"/>
      <c r="D271" s="4"/>
      <c r="E271" s="4"/>
      <c r="F271" s="4"/>
      <c r="G271" s="4"/>
    </row>
    <row r="272" spans="1:7" ht="30" customHeight="1" x14ac:dyDescent="0.25">
      <c r="A272" s="19" t="s">
        <v>52</v>
      </c>
      <c r="B272" s="11" t="s">
        <v>44</v>
      </c>
      <c r="C272" s="3"/>
      <c r="D272" s="3"/>
      <c r="E272" s="3"/>
      <c r="F272" s="3"/>
      <c r="G272" s="3"/>
    </row>
    <row r="273" spans="1:7" ht="30" customHeight="1" x14ac:dyDescent="0.25">
      <c r="A273" s="20" t="s">
        <v>52</v>
      </c>
      <c r="B273" s="12" t="s">
        <v>45</v>
      </c>
      <c r="C273" s="4"/>
      <c r="D273" s="4"/>
      <c r="E273" s="4"/>
      <c r="F273" s="4"/>
      <c r="G273" s="4"/>
    </row>
    <row r="274" spans="1:7" ht="30" customHeight="1" x14ac:dyDescent="0.25">
      <c r="A274" s="19" t="s">
        <v>52</v>
      </c>
      <c r="B274" s="11" t="s">
        <v>46</v>
      </c>
      <c r="C274" s="3"/>
      <c r="D274" s="3"/>
      <c r="E274" s="3"/>
      <c r="F274" s="3"/>
      <c r="G274" s="3"/>
    </row>
    <row r="275" spans="1:7" ht="30" customHeight="1" x14ac:dyDescent="0.25">
      <c r="A275" s="21" t="s">
        <v>53</v>
      </c>
      <c r="B275" s="13" t="s">
        <v>8</v>
      </c>
      <c r="C275" s="5">
        <v>285</v>
      </c>
      <c r="D275" s="5">
        <v>197</v>
      </c>
      <c r="E275" s="5">
        <v>6</v>
      </c>
      <c r="F275" s="5">
        <v>82</v>
      </c>
      <c r="G275" s="5"/>
    </row>
    <row r="276" spans="1:7" ht="30" customHeight="1" x14ac:dyDescent="0.25">
      <c r="A276" s="22" t="s">
        <v>53</v>
      </c>
      <c r="B276" s="14" t="s">
        <v>9</v>
      </c>
      <c r="C276" s="6"/>
      <c r="D276" s="6"/>
      <c r="E276" s="6"/>
      <c r="F276" s="6"/>
      <c r="G276" s="6"/>
    </row>
    <row r="277" spans="1:7" ht="30" customHeight="1" x14ac:dyDescent="0.25">
      <c r="A277" s="21" t="s">
        <v>53</v>
      </c>
      <c r="B277" s="13" t="s">
        <v>10</v>
      </c>
      <c r="C277" s="5"/>
      <c r="D277" s="5"/>
      <c r="E277" s="5"/>
      <c r="F277" s="5"/>
      <c r="G277" s="5"/>
    </row>
    <row r="278" spans="1:7" ht="30" customHeight="1" x14ac:dyDescent="0.25">
      <c r="A278" s="22" t="s">
        <v>53</v>
      </c>
      <c r="B278" s="14" t="s">
        <v>11</v>
      </c>
      <c r="C278" s="6"/>
      <c r="D278" s="6"/>
      <c r="E278" s="6"/>
      <c r="F278" s="6"/>
      <c r="G278" s="6"/>
    </row>
    <row r="279" spans="1:7" ht="30" customHeight="1" x14ac:dyDescent="0.25">
      <c r="A279" s="21" t="s">
        <v>53</v>
      </c>
      <c r="B279" s="13" t="s">
        <v>12</v>
      </c>
      <c r="C279" s="5"/>
      <c r="D279" s="5"/>
      <c r="E279" s="5"/>
      <c r="F279" s="5"/>
      <c r="G279" s="5"/>
    </row>
    <row r="280" spans="1:7" ht="30" customHeight="1" x14ac:dyDescent="0.25">
      <c r="A280" s="22" t="s">
        <v>53</v>
      </c>
      <c r="B280" s="14" t="s">
        <v>13</v>
      </c>
      <c r="C280" s="6"/>
      <c r="D280" s="6"/>
      <c r="E280" s="6"/>
      <c r="F280" s="6"/>
      <c r="G280" s="6"/>
    </row>
    <row r="281" spans="1:7" ht="30" customHeight="1" x14ac:dyDescent="0.25">
      <c r="A281" s="21" t="s">
        <v>53</v>
      </c>
      <c r="B281" s="13" t="s">
        <v>14</v>
      </c>
      <c r="C281" s="5"/>
      <c r="D281" s="5"/>
      <c r="E281" s="5"/>
      <c r="F281" s="5"/>
      <c r="G281" s="5"/>
    </row>
    <row r="282" spans="1:7" ht="30" customHeight="1" x14ac:dyDescent="0.25">
      <c r="A282" s="22" t="s">
        <v>53</v>
      </c>
      <c r="B282" s="14" t="s">
        <v>15</v>
      </c>
      <c r="C282" s="6"/>
      <c r="D282" s="6"/>
      <c r="E282" s="6"/>
      <c r="F282" s="6"/>
      <c r="G282" s="6"/>
    </row>
    <row r="283" spans="1:7" ht="30" customHeight="1" x14ac:dyDescent="0.25">
      <c r="A283" s="21" t="s">
        <v>53</v>
      </c>
      <c r="B283" s="13" t="s">
        <v>16</v>
      </c>
      <c r="C283" s="5"/>
      <c r="D283" s="5"/>
      <c r="E283" s="5"/>
      <c r="F283" s="5"/>
      <c r="G283" s="5"/>
    </row>
    <row r="284" spans="1:7" ht="30" customHeight="1" x14ac:dyDescent="0.25">
      <c r="A284" s="22" t="s">
        <v>53</v>
      </c>
      <c r="B284" s="14" t="s">
        <v>17</v>
      </c>
      <c r="C284" s="6"/>
      <c r="D284" s="6"/>
      <c r="E284" s="6"/>
      <c r="F284" s="6"/>
      <c r="G284" s="6"/>
    </row>
    <row r="285" spans="1:7" ht="30" customHeight="1" x14ac:dyDescent="0.25">
      <c r="A285" s="21" t="s">
        <v>53</v>
      </c>
      <c r="B285" s="13" t="s">
        <v>18</v>
      </c>
      <c r="C285" s="5"/>
      <c r="D285" s="5"/>
      <c r="E285" s="5"/>
      <c r="F285" s="5"/>
      <c r="G285" s="5"/>
    </row>
    <row r="286" spans="1:7" ht="30" customHeight="1" x14ac:dyDescent="0.25">
      <c r="A286" s="22" t="s">
        <v>53</v>
      </c>
      <c r="B286" s="14" t="s">
        <v>19</v>
      </c>
      <c r="C286" s="6"/>
      <c r="D286" s="6"/>
      <c r="E286" s="6"/>
      <c r="F286" s="6"/>
      <c r="G286" s="6"/>
    </row>
    <row r="287" spans="1:7" ht="30" customHeight="1" x14ac:dyDescent="0.25">
      <c r="A287" s="21" t="s">
        <v>53</v>
      </c>
      <c r="B287" s="13" t="s">
        <v>20</v>
      </c>
      <c r="C287" s="5"/>
      <c r="D287" s="5"/>
      <c r="E287" s="5"/>
      <c r="F287" s="5"/>
      <c r="G287" s="5"/>
    </row>
    <row r="288" spans="1:7" ht="30" customHeight="1" x14ac:dyDescent="0.25">
      <c r="A288" s="22" t="s">
        <v>53</v>
      </c>
      <c r="B288" s="14" t="s">
        <v>21</v>
      </c>
      <c r="C288" s="6"/>
      <c r="D288" s="6"/>
      <c r="E288" s="6"/>
      <c r="F288" s="6"/>
      <c r="G288" s="6"/>
    </row>
    <row r="289" spans="1:7" ht="30" customHeight="1" x14ac:dyDescent="0.25">
      <c r="A289" s="21" t="s">
        <v>53</v>
      </c>
      <c r="B289" s="13" t="s">
        <v>22</v>
      </c>
      <c r="C289" s="5"/>
      <c r="D289" s="5"/>
      <c r="E289" s="5"/>
      <c r="F289" s="5"/>
      <c r="G289" s="5"/>
    </row>
    <row r="290" spans="1:7" ht="30" customHeight="1" x14ac:dyDescent="0.25">
      <c r="A290" s="22" t="s">
        <v>53</v>
      </c>
      <c r="B290" s="14" t="s">
        <v>23</v>
      </c>
      <c r="C290" s="6"/>
      <c r="D290" s="6"/>
      <c r="E290" s="6"/>
      <c r="F290" s="6"/>
      <c r="G290" s="6"/>
    </row>
    <row r="291" spans="1:7" ht="30" customHeight="1" x14ac:dyDescent="0.25">
      <c r="A291" s="21" t="s">
        <v>53</v>
      </c>
      <c r="B291" s="13" t="s">
        <v>24</v>
      </c>
      <c r="C291" s="5"/>
      <c r="D291" s="5"/>
      <c r="E291" s="5"/>
      <c r="F291" s="5"/>
      <c r="G291" s="5"/>
    </row>
    <row r="292" spans="1:7" ht="30" customHeight="1" x14ac:dyDescent="0.25">
      <c r="A292" s="22" t="s">
        <v>53</v>
      </c>
      <c r="B292" s="14" t="s">
        <v>25</v>
      </c>
      <c r="C292" s="6">
        <v>10</v>
      </c>
      <c r="D292" s="6">
        <v>1</v>
      </c>
      <c r="E292" s="6">
        <v>1</v>
      </c>
      <c r="F292" s="6">
        <v>8</v>
      </c>
      <c r="G292" s="6"/>
    </row>
    <row r="293" spans="1:7" ht="30" customHeight="1" x14ac:dyDescent="0.25">
      <c r="A293" s="21" t="s">
        <v>53</v>
      </c>
      <c r="B293" s="13" t="s">
        <v>26</v>
      </c>
      <c r="C293" s="5"/>
      <c r="D293" s="5"/>
      <c r="E293" s="5"/>
      <c r="F293" s="5"/>
      <c r="G293" s="5"/>
    </row>
    <row r="294" spans="1:7" ht="30" customHeight="1" x14ac:dyDescent="0.25">
      <c r="A294" s="22" t="s">
        <v>53</v>
      </c>
      <c r="B294" s="14" t="s">
        <v>27</v>
      </c>
      <c r="C294" s="6"/>
      <c r="D294" s="6"/>
      <c r="E294" s="6"/>
      <c r="F294" s="6"/>
      <c r="G294" s="6"/>
    </row>
    <row r="295" spans="1:7" ht="30" customHeight="1" x14ac:dyDescent="0.25">
      <c r="A295" s="21" t="s">
        <v>53</v>
      </c>
      <c r="B295" s="13" t="s">
        <v>28</v>
      </c>
      <c r="C295" s="5"/>
      <c r="D295" s="5"/>
      <c r="E295" s="5"/>
      <c r="F295" s="5"/>
      <c r="G295" s="5"/>
    </row>
    <row r="296" spans="1:7" ht="30" customHeight="1" x14ac:dyDescent="0.25">
      <c r="A296" s="22" t="s">
        <v>53</v>
      </c>
      <c r="B296" s="14" t="s">
        <v>29</v>
      </c>
      <c r="C296" s="6"/>
      <c r="D296" s="6"/>
      <c r="E296" s="6"/>
      <c r="F296" s="6"/>
      <c r="G296" s="6"/>
    </row>
    <row r="297" spans="1:7" ht="30" customHeight="1" x14ac:dyDescent="0.25">
      <c r="A297" s="21" t="s">
        <v>53</v>
      </c>
      <c r="B297" s="13" t="s">
        <v>30</v>
      </c>
      <c r="C297" s="5"/>
      <c r="D297" s="5"/>
      <c r="E297" s="5"/>
      <c r="F297" s="5"/>
      <c r="G297" s="5"/>
    </row>
    <row r="298" spans="1:7" ht="30" customHeight="1" x14ac:dyDescent="0.25">
      <c r="A298" s="22" t="s">
        <v>53</v>
      </c>
      <c r="B298" s="14" t="s">
        <v>31</v>
      </c>
      <c r="C298" s="6"/>
      <c r="D298" s="6"/>
      <c r="E298" s="6"/>
      <c r="F298" s="6"/>
      <c r="G298" s="6"/>
    </row>
    <row r="299" spans="1:7" ht="30" customHeight="1" x14ac:dyDescent="0.25">
      <c r="A299" s="21" t="s">
        <v>53</v>
      </c>
      <c r="B299" s="13" t="s">
        <v>32</v>
      </c>
      <c r="C299" s="5"/>
      <c r="D299" s="5"/>
      <c r="E299" s="5"/>
      <c r="F299" s="5"/>
      <c r="G299" s="5"/>
    </row>
    <row r="300" spans="1:7" ht="30" customHeight="1" x14ac:dyDescent="0.25">
      <c r="A300" s="22" t="s">
        <v>53</v>
      </c>
      <c r="B300" s="14" t="s">
        <v>33</v>
      </c>
      <c r="C300" s="6"/>
      <c r="D300" s="6"/>
      <c r="E300" s="6"/>
      <c r="F300" s="6"/>
      <c r="G300" s="6"/>
    </row>
    <row r="301" spans="1:7" ht="30" customHeight="1" x14ac:dyDescent="0.25">
      <c r="A301" s="21" t="s">
        <v>53</v>
      </c>
      <c r="B301" s="13" t="s">
        <v>34</v>
      </c>
      <c r="C301" s="5"/>
      <c r="D301" s="5"/>
      <c r="E301" s="5"/>
      <c r="F301" s="5"/>
      <c r="G301" s="5"/>
    </row>
    <row r="302" spans="1:7" ht="30" customHeight="1" x14ac:dyDescent="0.25">
      <c r="A302" s="22" t="s">
        <v>53</v>
      </c>
      <c r="B302" s="14" t="s">
        <v>35</v>
      </c>
      <c r="C302" s="6"/>
      <c r="D302" s="6"/>
      <c r="E302" s="6"/>
      <c r="F302" s="6"/>
      <c r="G302" s="6"/>
    </row>
    <row r="303" spans="1:7" ht="30" customHeight="1" x14ac:dyDescent="0.25">
      <c r="A303" s="21" t="s">
        <v>53</v>
      </c>
      <c r="B303" s="13" t="s">
        <v>36</v>
      </c>
      <c r="C303" s="5">
        <v>7</v>
      </c>
      <c r="D303" s="5">
        <v>5</v>
      </c>
      <c r="E303" s="5"/>
      <c r="F303" s="5">
        <v>2</v>
      </c>
      <c r="G303" s="5"/>
    </row>
    <row r="304" spans="1:7" ht="30" customHeight="1" x14ac:dyDescent="0.25">
      <c r="A304" s="22" t="s">
        <v>53</v>
      </c>
      <c r="B304" s="14" t="s">
        <v>37</v>
      </c>
      <c r="C304" s="6"/>
      <c r="D304" s="6"/>
      <c r="E304" s="6"/>
      <c r="F304" s="6"/>
      <c r="G304" s="6"/>
    </row>
    <row r="305" spans="1:7" ht="30" customHeight="1" x14ac:dyDescent="0.25">
      <c r="A305" s="21" t="s">
        <v>53</v>
      </c>
      <c r="B305" s="13" t="s">
        <v>38</v>
      </c>
      <c r="C305" s="5"/>
      <c r="D305" s="5"/>
      <c r="E305" s="5"/>
      <c r="F305" s="5"/>
      <c r="G305" s="5"/>
    </row>
    <row r="306" spans="1:7" ht="30" customHeight="1" x14ac:dyDescent="0.25">
      <c r="A306" s="22" t="s">
        <v>53</v>
      </c>
      <c r="B306" s="14" t="s">
        <v>39</v>
      </c>
      <c r="C306" s="6"/>
      <c r="D306" s="6"/>
      <c r="E306" s="6"/>
      <c r="F306" s="6"/>
      <c r="G306" s="6"/>
    </row>
    <row r="307" spans="1:7" ht="30" customHeight="1" x14ac:dyDescent="0.25">
      <c r="A307" s="21" t="s">
        <v>53</v>
      </c>
      <c r="B307" s="13" t="s">
        <v>40</v>
      </c>
      <c r="C307" s="5"/>
      <c r="D307" s="5"/>
      <c r="E307" s="5"/>
      <c r="F307" s="5"/>
      <c r="G307" s="5"/>
    </row>
    <row r="308" spans="1:7" ht="30" customHeight="1" x14ac:dyDescent="0.25">
      <c r="A308" s="22" t="s">
        <v>53</v>
      </c>
      <c r="B308" s="14" t="s">
        <v>41</v>
      </c>
      <c r="C308" s="6"/>
      <c r="D308" s="6"/>
      <c r="E308" s="6"/>
      <c r="F308" s="6"/>
      <c r="G308" s="6"/>
    </row>
    <row r="309" spans="1:7" ht="30" customHeight="1" x14ac:dyDescent="0.25">
      <c r="A309" s="21" t="s">
        <v>53</v>
      </c>
      <c r="B309" s="13" t="s">
        <v>42</v>
      </c>
      <c r="C309" s="5"/>
      <c r="D309" s="5"/>
      <c r="E309" s="5"/>
      <c r="F309" s="5"/>
      <c r="G309" s="5"/>
    </row>
    <row r="310" spans="1:7" ht="30" customHeight="1" x14ac:dyDescent="0.25">
      <c r="A310" s="22" t="s">
        <v>53</v>
      </c>
      <c r="B310" s="14" t="s">
        <v>43</v>
      </c>
      <c r="C310" s="6"/>
      <c r="D310" s="6"/>
      <c r="E310" s="6"/>
      <c r="F310" s="6"/>
      <c r="G310" s="6"/>
    </row>
    <row r="311" spans="1:7" ht="30" customHeight="1" x14ac:dyDescent="0.25">
      <c r="A311" s="21" t="s">
        <v>53</v>
      </c>
      <c r="B311" s="13" t="s">
        <v>44</v>
      </c>
      <c r="C311" s="5"/>
      <c r="D311" s="5"/>
      <c r="E311" s="5"/>
      <c r="F311" s="5"/>
      <c r="G311" s="5"/>
    </row>
    <row r="312" spans="1:7" ht="30" customHeight="1" x14ac:dyDescent="0.25">
      <c r="A312" s="22" t="s">
        <v>53</v>
      </c>
      <c r="B312" s="14" t="s">
        <v>45</v>
      </c>
      <c r="C312" s="6"/>
      <c r="D312" s="6"/>
      <c r="E312" s="6"/>
      <c r="F312" s="6"/>
      <c r="G312" s="6"/>
    </row>
    <row r="313" spans="1:7" ht="30" customHeight="1" x14ac:dyDescent="0.25">
      <c r="A313" s="21" t="s">
        <v>53</v>
      </c>
      <c r="B313" s="13" t="s">
        <v>46</v>
      </c>
      <c r="C313" s="5"/>
      <c r="D313" s="5"/>
      <c r="E313" s="5"/>
      <c r="F313" s="5"/>
      <c r="G313" s="5"/>
    </row>
    <row r="314" spans="1:7" ht="30" customHeight="1" x14ac:dyDescent="0.25">
      <c r="A314" s="19" t="s">
        <v>54</v>
      </c>
      <c r="B314" s="11" t="s">
        <v>8</v>
      </c>
      <c r="C314" s="3">
        <v>23</v>
      </c>
      <c r="D314" s="3"/>
      <c r="E314" s="3"/>
      <c r="F314" s="3">
        <v>23</v>
      </c>
      <c r="G314" s="3"/>
    </row>
    <row r="315" spans="1:7" ht="30" customHeight="1" x14ac:dyDescent="0.25">
      <c r="A315" s="20" t="s">
        <v>54</v>
      </c>
      <c r="B315" s="12" t="s">
        <v>9</v>
      </c>
      <c r="C315" s="4"/>
      <c r="D315" s="4"/>
      <c r="E315" s="4"/>
      <c r="F315" s="4"/>
      <c r="G315" s="4"/>
    </row>
    <row r="316" spans="1:7" ht="30" customHeight="1" x14ac:dyDescent="0.25">
      <c r="A316" s="19" t="s">
        <v>54</v>
      </c>
      <c r="B316" s="11" t="s">
        <v>10</v>
      </c>
      <c r="C316" s="3"/>
      <c r="D316" s="3"/>
      <c r="E316" s="3"/>
      <c r="F316" s="3"/>
      <c r="G316" s="3"/>
    </row>
    <row r="317" spans="1:7" ht="30" customHeight="1" x14ac:dyDescent="0.25">
      <c r="A317" s="20" t="s">
        <v>54</v>
      </c>
      <c r="B317" s="12" t="s">
        <v>11</v>
      </c>
      <c r="C317" s="4"/>
      <c r="D317" s="4"/>
      <c r="E317" s="4"/>
      <c r="F317" s="4"/>
      <c r="G317" s="4"/>
    </row>
    <row r="318" spans="1:7" ht="30" customHeight="1" x14ac:dyDescent="0.25">
      <c r="A318" s="19" t="s">
        <v>54</v>
      </c>
      <c r="B318" s="11" t="s">
        <v>12</v>
      </c>
      <c r="C318" s="3"/>
      <c r="D318" s="3"/>
      <c r="E318" s="3"/>
      <c r="F318" s="3"/>
      <c r="G318" s="3"/>
    </row>
    <row r="319" spans="1:7" ht="30" customHeight="1" x14ac:dyDescent="0.25">
      <c r="A319" s="20" t="s">
        <v>54</v>
      </c>
      <c r="B319" s="12" t="s">
        <v>13</v>
      </c>
      <c r="C319" s="4"/>
      <c r="D319" s="4"/>
      <c r="E319" s="4"/>
      <c r="F319" s="4"/>
      <c r="G319" s="4"/>
    </row>
    <row r="320" spans="1:7" ht="30" customHeight="1" x14ac:dyDescent="0.25">
      <c r="A320" s="19" t="s">
        <v>54</v>
      </c>
      <c r="B320" s="11" t="s">
        <v>14</v>
      </c>
      <c r="C320" s="3"/>
      <c r="D320" s="3"/>
      <c r="E320" s="3"/>
      <c r="F320" s="3"/>
      <c r="G320" s="3"/>
    </row>
    <row r="321" spans="1:7" ht="30" customHeight="1" x14ac:dyDescent="0.25">
      <c r="A321" s="20" t="s">
        <v>54</v>
      </c>
      <c r="B321" s="12" t="s">
        <v>15</v>
      </c>
      <c r="C321" s="4"/>
      <c r="D321" s="4"/>
      <c r="E321" s="4"/>
      <c r="F321" s="4"/>
      <c r="G321" s="4"/>
    </row>
    <row r="322" spans="1:7" ht="30" customHeight="1" x14ac:dyDescent="0.25">
      <c r="A322" s="19" t="s">
        <v>54</v>
      </c>
      <c r="B322" s="11" t="s">
        <v>16</v>
      </c>
      <c r="C322" s="3"/>
      <c r="D322" s="3"/>
      <c r="E322" s="3"/>
      <c r="F322" s="3"/>
      <c r="G322" s="3"/>
    </row>
    <row r="323" spans="1:7" ht="30" customHeight="1" x14ac:dyDescent="0.25">
      <c r="A323" s="20" t="s">
        <v>54</v>
      </c>
      <c r="B323" s="12" t="s">
        <v>17</v>
      </c>
      <c r="C323" s="4"/>
      <c r="D323" s="4"/>
      <c r="E323" s="4"/>
      <c r="F323" s="4"/>
      <c r="G323" s="4"/>
    </row>
    <row r="324" spans="1:7" ht="30" customHeight="1" x14ac:dyDescent="0.25">
      <c r="A324" s="19" t="s">
        <v>54</v>
      </c>
      <c r="B324" s="11" t="s">
        <v>18</v>
      </c>
      <c r="C324" s="3"/>
      <c r="D324" s="3"/>
      <c r="E324" s="3"/>
      <c r="F324" s="3"/>
      <c r="G324" s="3"/>
    </row>
    <row r="325" spans="1:7" ht="30" customHeight="1" x14ac:dyDescent="0.25">
      <c r="A325" s="20" t="s">
        <v>54</v>
      </c>
      <c r="B325" s="12" t="s">
        <v>19</v>
      </c>
      <c r="C325" s="4"/>
      <c r="D325" s="4"/>
      <c r="E325" s="4"/>
      <c r="F325" s="4"/>
      <c r="G325" s="4"/>
    </row>
    <row r="326" spans="1:7" ht="30" customHeight="1" x14ac:dyDescent="0.25">
      <c r="A326" s="19" t="s">
        <v>54</v>
      </c>
      <c r="B326" s="11" t="s">
        <v>20</v>
      </c>
      <c r="C326" s="3"/>
      <c r="D326" s="3"/>
      <c r="E326" s="3"/>
      <c r="F326" s="3"/>
      <c r="G326" s="3"/>
    </row>
    <row r="327" spans="1:7" ht="30" customHeight="1" x14ac:dyDescent="0.25">
      <c r="A327" s="20" t="s">
        <v>54</v>
      </c>
      <c r="B327" s="12" t="s">
        <v>21</v>
      </c>
      <c r="C327" s="4"/>
      <c r="D327" s="4"/>
      <c r="E327" s="4"/>
      <c r="F327" s="4"/>
      <c r="G327" s="4"/>
    </row>
    <row r="328" spans="1:7" ht="30" customHeight="1" x14ac:dyDescent="0.25">
      <c r="A328" s="19" t="s">
        <v>54</v>
      </c>
      <c r="B328" s="11" t="s">
        <v>22</v>
      </c>
      <c r="C328" s="3"/>
      <c r="D328" s="3"/>
      <c r="E328" s="3"/>
      <c r="F328" s="3"/>
      <c r="G328" s="3"/>
    </row>
    <row r="329" spans="1:7" ht="30" customHeight="1" x14ac:dyDescent="0.25">
      <c r="A329" s="20" t="s">
        <v>54</v>
      </c>
      <c r="B329" s="12" t="s">
        <v>23</v>
      </c>
      <c r="C329" s="4"/>
      <c r="D329" s="4"/>
      <c r="E329" s="4"/>
      <c r="F329" s="4"/>
      <c r="G329" s="4"/>
    </row>
    <row r="330" spans="1:7" ht="30" customHeight="1" x14ac:dyDescent="0.25">
      <c r="A330" s="19" t="s">
        <v>54</v>
      </c>
      <c r="B330" s="11" t="s">
        <v>24</v>
      </c>
      <c r="C330" s="3"/>
      <c r="D330" s="3"/>
      <c r="E330" s="3"/>
      <c r="F330" s="3"/>
      <c r="G330" s="3"/>
    </row>
    <row r="331" spans="1:7" ht="30" customHeight="1" x14ac:dyDescent="0.25">
      <c r="A331" s="20" t="s">
        <v>54</v>
      </c>
      <c r="B331" s="12" t="s">
        <v>25</v>
      </c>
      <c r="C331" s="4">
        <v>151</v>
      </c>
      <c r="D331" s="4">
        <v>3</v>
      </c>
      <c r="E331" s="4">
        <v>2</v>
      </c>
      <c r="F331" s="4">
        <v>146</v>
      </c>
      <c r="G331" s="4"/>
    </row>
    <row r="332" spans="1:7" ht="30" customHeight="1" x14ac:dyDescent="0.25">
      <c r="A332" s="19" t="s">
        <v>54</v>
      </c>
      <c r="B332" s="11" t="s">
        <v>26</v>
      </c>
      <c r="C332" s="3"/>
      <c r="D332" s="3"/>
      <c r="E332" s="3"/>
      <c r="F332" s="3"/>
      <c r="G332" s="3"/>
    </row>
    <row r="333" spans="1:7" ht="30" customHeight="1" x14ac:dyDescent="0.25">
      <c r="A333" s="20" t="s">
        <v>54</v>
      </c>
      <c r="B333" s="12" t="s">
        <v>27</v>
      </c>
      <c r="C333" s="4"/>
      <c r="D333" s="4"/>
      <c r="E333" s="4"/>
      <c r="F333" s="4"/>
      <c r="G333" s="4"/>
    </row>
    <row r="334" spans="1:7" ht="30" customHeight="1" x14ac:dyDescent="0.25">
      <c r="A334" s="19" t="s">
        <v>54</v>
      </c>
      <c r="B334" s="11" t="s">
        <v>28</v>
      </c>
      <c r="C334" s="3"/>
      <c r="D334" s="3"/>
      <c r="E334" s="3"/>
      <c r="F334" s="3"/>
      <c r="G334" s="3"/>
    </row>
    <row r="335" spans="1:7" ht="30" customHeight="1" x14ac:dyDescent="0.25">
      <c r="A335" s="20" t="s">
        <v>54</v>
      </c>
      <c r="B335" s="12" t="s">
        <v>29</v>
      </c>
      <c r="C335" s="4"/>
      <c r="D335" s="4"/>
      <c r="E335" s="4"/>
      <c r="F335" s="4"/>
      <c r="G335" s="4"/>
    </row>
    <row r="336" spans="1:7" ht="30" customHeight="1" x14ac:dyDescent="0.25">
      <c r="A336" s="19" t="s">
        <v>54</v>
      </c>
      <c r="B336" s="11" t="s">
        <v>30</v>
      </c>
      <c r="C336" s="3"/>
      <c r="D336" s="3"/>
      <c r="E336" s="3"/>
      <c r="F336" s="3"/>
      <c r="G336" s="3"/>
    </row>
    <row r="337" spans="1:7" ht="30" customHeight="1" x14ac:dyDescent="0.25">
      <c r="A337" s="20" t="s">
        <v>54</v>
      </c>
      <c r="B337" s="12" t="s">
        <v>31</v>
      </c>
      <c r="C337" s="4"/>
      <c r="D337" s="4"/>
      <c r="E337" s="4"/>
      <c r="F337" s="4"/>
      <c r="G337" s="4"/>
    </row>
    <row r="338" spans="1:7" ht="30" customHeight="1" x14ac:dyDescent="0.25">
      <c r="A338" s="19" t="s">
        <v>54</v>
      </c>
      <c r="B338" s="11" t="s">
        <v>32</v>
      </c>
      <c r="C338" s="3"/>
      <c r="D338" s="3"/>
      <c r="E338" s="3"/>
      <c r="F338" s="3"/>
      <c r="G338" s="3"/>
    </row>
    <row r="339" spans="1:7" ht="30" customHeight="1" x14ac:dyDescent="0.25">
      <c r="A339" s="20" t="s">
        <v>54</v>
      </c>
      <c r="B339" s="12" t="s">
        <v>33</v>
      </c>
      <c r="C339" s="4"/>
      <c r="D339" s="4"/>
      <c r="E339" s="4"/>
      <c r="F339" s="4"/>
      <c r="G339" s="4"/>
    </row>
    <row r="340" spans="1:7" ht="30" customHeight="1" x14ac:dyDescent="0.25">
      <c r="A340" s="19" t="s">
        <v>54</v>
      </c>
      <c r="B340" s="11" t="s">
        <v>34</v>
      </c>
      <c r="C340" s="3"/>
      <c r="D340" s="3"/>
      <c r="E340" s="3"/>
      <c r="F340" s="3"/>
      <c r="G340" s="3"/>
    </row>
    <row r="341" spans="1:7" ht="30" customHeight="1" x14ac:dyDescent="0.25">
      <c r="A341" s="20" t="s">
        <v>54</v>
      </c>
      <c r="B341" s="12" t="s">
        <v>35</v>
      </c>
      <c r="C341" s="4"/>
      <c r="D341" s="4"/>
      <c r="E341" s="4"/>
      <c r="F341" s="4"/>
      <c r="G341" s="4"/>
    </row>
    <row r="342" spans="1:7" ht="30" customHeight="1" x14ac:dyDescent="0.25">
      <c r="A342" s="19" t="s">
        <v>54</v>
      </c>
      <c r="B342" s="11" t="s">
        <v>36</v>
      </c>
      <c r="C342" s="3"/>
      <c r="D342" s="3"/>
      <c r="E342" s="3"/>
      <c r="F342" s="3"/>
      <c r="G342" s="3"/>
    </row>
    <row r="343" spans="1:7" ht="30" customHeight="1" x14ac:dyDescent="0.25">
      <c r="A343" s="20" t="s">
        <v>54</v>
      </c>
      <c r="B343" s="12" t="s">
        <v>37</v>
      </c>
      <c r="C343" s="4"/>
      <c r="D343" s="4"/>
      <c r="E343" s="4"/>
      <c r="F343" s="4"/>
      <c r="G343" s="4"/>
    </row>
    <row r="344" spans="1:7" ht="30" customHeight="1" x14ac:dyDescent="0.25">
      <c r="A344" s="19" t="s">
        <v>54</v>
      </c>
      <c r="B344" s="11" t="s">
        <v>38</v>
      </c>
      <c r="C344" s="3"/>
      <c r="D344" s="3"/>
      <c r="E344" s="3"/>
      <c r="F344" s="3"/>
      <c r="G344" s="3"/>
    </row>
    <row r="345" spans="1:7" ht="30" customHeight="1" x14ac:dyDescent="0.25">
      <c r="A345" s="20" t="s">
        <v>54</v>
      </c>
      <c r="B345" s="12" t="s">
        <v>39</v>
      </c>
      <c r="C345" s="4"/>
      <c r="D345" s="4"/>
      <c r="E345" s="4"/>
      <c r="F345" s="4"/>
      <c r="G345" s="4"/>
    </row>
    <row r="346" spans="1:7" ht="30" customHeight="1" x14ac:dyDescent="0.25">
      <c r="A346" s="19" t="s">
        <v>54</v>
      </c>
      <c r="B346" s="11" t="s">
        <v>40</v>
      </c>
      <c r="C346" s="3"/>
      <c r="D346" s="3"/>
      <c r="E346" s="3"/>
      <c r="F346" s="3"/>
      <c r="G346" s="3"/>
    </row>
    <row r="347" spans="1:7" ht="30" customHeight="1" x14ac:dyDescent="0.25">
      <c r="A347" s="20" t="s">
        <v>54</v>
      </c>
      <c r="B347" s="12" t="s">
        <v>41</v>
      </c>
      <c r="C347" s="4"/>
      <c r="D347" s="4"/>
      <c r="E347" s="4"/>
      <c r="F347" s="4"/>
      <c r="G347" s="4"/>
    </row>
    <row r="348" spans="1:7" ht="30" customHeight="1" x14ac:dyDescent="0.25">
      <c r="A348" s="19" t="s">
        <v>54</v>
      </c>
      <c r="B348" s="11" t="s">
        <v>42</v>
      </c>
      <c r="C348" s="3"/>
      <c r="D348" s="3"/>
      <c r="E348" s="3"/>
      <c r="F348" s="3"/>
      <c r="G348" s="3"/>
    </row>
    <row r="349" spans="1:7" ht="30" customHeight="1" x14ac:dyDescent="0.25">
      <c r="A349" s="20" t="s">
        <v>54</v>
      </c>
      <c r="B349" s="12" t="s">
        <v>43</v>
      </c>
      <c r="C349" s="4"/>
      <c r="D349" s="4"/>
      <c r="E349" s="4"/>
      <c r="F349" s="4"/>
      <c r="G349" s="4"/>
    </row>
    <row r="350" spans="1:7" ht="30" customHeight="1" x14ac:dyDescent="0.25">
      <c r="A350" s="19" t="s">
        <v>54</v>
      </c>
      <c r="B350" s="11" t="s">
        <v>44</v>
      </c>
      <c r="C350" s="3"/>
      <c r="D350" s="3"/>
      <c r="E350" s="3"/>
      <c r="F350" s="3"/>
      <c r="G350" s="3"/>
    </row>
    <row r="351" spans="1:7" ht="30" customHeight="1" x14ac:dyDescent="0.25">
      <c r="A351" s="20" t="s">
        <v>54</v>
      </c>
      <c r="B351" s="12" t="s">
        <v>45</v>
      </c>
      <c r="C351" s="4"/>
      <c r="D351" s="4"/>
      <c r="E351" s="4"/>
      <c r="F351" s="4"/>
      <c r="G351" s="4"/>
    </row>
    <row r="352" spans="1:7" ht="30" customHeight="1" x14ac:dyDescent="0.25">
      <c r="A352" s="19" t="s">
        <v>54</v>
      </c>
      <c r="B352" s="11" t="s">
        <v>46</v>
      </c>
      <c r="C352" s="3"/>
      <c r="D352" s="3"/>
      <c r="E352" s="3"/>
      <c r="F352" s="3"/>
      <c r="G352" s="3"/>
    </row>
    <row r="353" spans="1:7" ht="30" customHeight="1" x14ac:dyDescent="0.25">
      <c r="A353" s="21" t="s">
        <v>55</v>
      </c>
      <c r="B353" s="13" t="s">
        <v>8</v>
      </c>
      <c r="C353" s="5"/>
      <c r="D353" s="5"/>
      <c r="E353" s="5"/>
      <c r="F353" s="5"/>
      <c r="G353" s="5"/>
    </row>
    <row r="354" spans="1:7" ht="30" customHeight="1" x14ac:dyDescent="0.25">
      <c r="A354" s="22" t="s">
        <v>55</v>
      </c>
      <c r="B354" s="14" t="s">
        <v>9</v>
      </c>
      <c r="C354" s="6"/>
      <c r="D354" s="6"/>
      <c r="E354" s="6"/>
      <c r="F354" s="6"/>
      <c r="G354" s="6"/>
    </row>
    <row r="355" spans="1:7" ht="30" customHeight="1" x14ac:dyDescent="0.25">
      <c r="A355" s="21" t="s">
        <v>55</v>
      </c>
      <c r="B355" s="13" t="s">
        <v>10</v>
      </c>
      <c r="C355" s="5"/>
      <c r="D355" s="5"/>
      <c r="E355" s="5"/>
      <c r="F355" s="5"/>
      <c r="G355" s="5"/>
    </row>
    <row r="356" spans="1:7" ht="30" customHeight="1" x14ac:dyDescent="0.25">
      <c r="A356" s="22" t="s">
        <v>55</v>
      </c>
      <c r="B356" s="14" t="s">
        <v>11</v>
      </c>
      <c r="C356" s="6"/>
      <c r="D356" s="6"/>
      <c r="E356" s="6"/>
      <c r="F356" s="6"/>
      <c r="G356" s="6"/>
    </row>
    <row r="357" spans="1:7" ht="30" customHeight="1" x14ac:dyDescent="0.25">
      <c r="A357" s="21" t="s">
        <v>55</v>
      </c>
      <c r="B357" s="13" t="s">
        <v>12</v>
      </c>
      <c r="C357" s="5"/>
      <c r="D357" s="5"/>
      <c r="E357" s="5"/>
      <c r="F357" s="5"/>
      <c r="G357" s="5"/>
    </row>
    <row r="358" spans="1:7" ht="30" customHeight="1" x14ac:dyDescent="0.25">
      <c r="A358" s="22" t="s">
        <v>55</v>
      </c>
      <c r="B358" s="14" t="s">
        <v>13</v>
      </c>
      <c r="C358" s="6"/>
      <c r="D358" s="6"/>
      <c r="E358" s="6"/>
      <c r="F358" s="6"/>
      <c r="G358" s="6"/>
    </row>
    <row r="359" spans="1:7" ht="30" customHeight="1" x14ac:dyDescent="0.25">
      <c r="A359" s="21" t="s">
        <v>55</v>
      </c>
      <c r="B359" s="13" t="s">
        <v>14</v>
      </c>
      <c r="C359" s="5"/>
      <c r="D359" s="5"/>
      <c r="E359" s="5"/>
      <c r="F359" s="5"/>
      <c r="G359" s="5"/>
    </row>
    <row r="360" spans="1:7" ht="30" customHeight="1" x14ac:dyDescent="0.25">
      <c r="A360" s="22" t="s">
        <v>55</v>
      </c>
      <c r="B360" s="14" t="s">
        <v>15</v>
      </c>
      <c r="C360" s="6"/>
      <c r="D360" s="6"/>
      <c r="E360" s="6"/>
      <c r="F360" s="6"/>
      <c r="G360" s="6"/>
    </row>
    <row r="361" spans="1:7" ht="30" customHeight="1" x14ac:dyDescent="0.25">
      <c r="A361" s="21" t="s">
        <v>55</v>
      </c>
      <c r="B361" s="13" t="s">
        <v>16</v>
      </c>
      <c r="C361" s="5"/>
      <c r="D361" s="5"/>
      <c r="E361" s="5"/>
      <c r="F361" s="5"/>
      <c r="G361" s="5"/>
    </row>
    <row r="362" spans="1:7" ht="30" customHeight="1" x14ac:dyDescent="0.25">
      <c r="A362" s="22" t="s">
        <v>55</v>
      </c>
      <c r="B362" s="14" t="s">
        <v>17</v>
      </c>
      <c r="C362" s="6"/>
      <c r="D362" s="6"/>
      <c r="E362" s="6"/>
      <c r="F362" s="6"/>
      <c r="G362" s="6"/>
    </row>
    <row r="363" spans="1:7" ht="30" customHeight="1" x14ac:dyDescent="0.25">
      <c r="A363" s="21" t="s">
        <v>55</v>
      </c>
      <c r="B363" s="13" t="s">
        <v>18</v>
      </c>
      <c r="C363" s="5"/>
      <c r="D363" s="5"/>
      <c r="E363" s="5"/>
      <c r="F363" s="5"/>
      <c r="G363" s="5"/>
    </row>
    <row r="364" spans="1:7" ht="30" customHeight="1" x14ac:dyDescent="0.25">
      <c r="A364" s="22" t="s">
        <v>55</v>
      </c>
      <c r="B364" s="14" t="s">
        <v>19</v>
      </c>
      <c r="C364" s="6"/>
      <c r="D364" s="6"/>
      <c r="E364" s="6"/>
      <c r="F364" s="6"/>
      <c r="G364" s="6"/>
    </row>
    <row r="365" spans="1:7" ht="30" customHeight="1" x14ac:dyDescent="0.25">
      <c r="A365" s="21" t="s">
        <v>55</v>
      </c>
      <c r="B365" s="13" t="s">
        <v>20</v>
      </c>
      <c r="C365" s="5"/>
      <c r="D365" s="5"/>
      <c r="E365" s="5"/>
      <c r="F365" s="5"/>
      <c r="G365" s="5"/>
    </row>
    <row r="366" spans="1:7" ht="30" customHeight="1" x14ac:dyDescent="0.25">
      <c r="A366" s="22" t="s">
        <v>55</v>
      </c>
      <c r="B366" s="14" t="s">
        <v>21</v>
      </c>
      <c r="C366" s="6"/>
      <c r="D366" s="6"/>
      <c r="E366" s="6"/>
      <c r="F366" s="6"/>
      <c r="G366" s="6"/>
    </row>
    <row r="367" spans="1:7" ht="30" customHeight="1" x14ac:dyDescent="0.25">
      <c r="A367" s="21" t="s">
        <v>55</v>
      </c>
      <c r="B367" s="13" t="s">
        <v>22</v>
      </c>
      <c r="C367" s="5"/>
      <c r="D367" s="5"/>
      <c r="E367" s="5"/>
      <c r="F367" s="5"/>
      <c r="G367" s="5"/>
    </row>
    <row r="368" spans="1:7" ht="30" customHeight="1" x14ac:dyDescent="0.25">
      <c r="A368" s="22" t="s">
        <v>55</v>
      </c>
      <c r="B368" s="14" t="s">
        <v>23</v>
      </c>
      <c r="C368" s="6"/>
      <c r="D368" s="6"/>
      <c r="E368" s="6"/>
      <c r="F368" s="6"/>
      <c r="G368" s="6"/>
    </row>
    <row r="369" spans="1:7" ht="30" customHeight="1" x14ac:dyDescent="0.25">
      <c r="A369" s="21" t="s">
        <v>55</v>
      </c>
      <c r="B369" s="13" t="s">
        <v>24</v>
      </c>
      <c r="C369" s="5"/>
      <c r="D369" s="5"/>
      <c r="E369" s="5"/>
      <c r="F369" s="5"/>
      <c r="G369" s="5"/>
    </row>
    <row r="370" spans="1:7" ht="30" customHeight="1" x14ac:dyDescent="0.25">
      <c r="A370" s="22" t="s">
        <v>55</v>
      </c>
      <c r="B370" s="14" t="s">
        <v>25</v>
      </c>
      <c r="C370" s="6"/>
      <c r="D370" s="6"/>
      <c r="E370" s="6"/>
      <c r="F370" s="6"/>
      <c r="G370" s="6"/>
    </row>
    <row r="371" spans="1:7" ht="30" customHeight="1" x14ac:dyDescent="0.25">
      <c r="A371" s="21" t="s">
        <v>55</v>
      </c>
      <c r="B371" s="13" t="s">
        <v>26</v>
      </c>
      <c r="C371" s="5"/>
      <c r="D371" s="5"/>
      <c r="E371" s="5"/>
      <c r="F371" s="5"/>
      <c r="G371" s="5"/>
    </row>
    <row r="372" spans="1:7" ht="30" customHeight="1" x14ac:dyDescent="0.25">
      <c r="A372" s="22" t="s">
        <v>55</v>
      </c>
      <c r="B372" s="14" t="s">
        <v>27</v>
      </c>
      <c r="C372" s="6"/>
      <c r="D372" s="6"/>
      <c r="E372" s="6"/>
      <c r="F372" s="6"/>
      <c r="G372" s="6"/>
    </row>
    <row r="373" spans="1:7" ht="30" customHeight="1" x14ac:dyDescent="0.25">
      <c r="A373" s="21" t="s">
        <v>55</v>
      </c>
      <c r="B373" s="13" t="s">
        <v>28</v>
      </c>
      <c r="C373" s="5"/>
      <c r="D373" s="5"/>
      <c r="E373" s="5"/>
      <c r="F373" s="5"/>
      <c r="G373" s="5"/>
    </row>
    <row r="374" spans="1:7" ht="30" customHeight="1" x14ac:dyDescent="0.25">
      <c r="A374" s="22" t="s">
        <v>55</v>
      </c>
      <c r="B374" s="14" t="s">
        <v>29</v>
      </c>
      <c r="C374" s="6"/>
      <c r="D374" s="6"/>
      <c r="E374" s="6"/>
      <c r="F374" s="6"/>
      <c r="G374" s="6"/>
    </row>
    <row r="375" spans="1:7" ht="30" customHeight="1" x14ac:dyDescent="0.25">
      <c r="A375" s="21" t="s">
        <v>55</v>
      </c>
      <c r="B375" s="13" t="s">
        <v>30</v>
      </c>
      <c r="C375" s="5"/>
      <c r="D375" s="5"/>
      <c r="E375" s="5"/>
      <c r="F375" s="5"/>
      <c r="G375" s="5"/>
    </row>
    <row r="376" spans="1:7" ht="30" customHeight="1" x14ac:dyDescent="0.25">
      <c r="A376" s="22" t="s">
        <v>55</v>
      </c>
      <c r="B376" s="14" t="s">
        <v>31</v>
      </c>
      <c r="C376" s="6"/>
      <c r="D376" s="6"/>
      <c r="E376" s="6"/>
      <c r="F376" s="6"/>
      <c r="G376" s="6"/>
    </row>
    <row r="377" spans="1:7" ht="30" customHeight="1" x14ac:dyDescent="0.25">
      <c r="A377" s="21" t="s">
        <v>55</v>
      </c>
      <c r="B377" s="13" t="s">
        <v>32</v>
      </c>
      <c r="C377" s="5"/>
      <c r="D377" s="5"/>
      <c r="E377" s="5"/>
      <c r="F377" s="5"/>
      <c r="G377" s="5"/>
    </row>
    <row r="378" spans="1:7" ht="30" customHeight="1" x14ac:dyDescent="0.25">
      <c r="A378" s="22" t="s">
        <v>55</v>
      </c>
      <c r="B378" s="14" t="s">
        <v>33</v>
      </c>
      <c r="C378" s="6"/>
      <c r="D378" s="6"/>
      <c r="E378" s="6"/>
      <c r="F378" s="6"/>
      <c r="G378" s="6"/>
    </row>
    <row r="379" spans="1:7" ht="30" customHeight="1" x14ac:dyDescent="0.25">
      <c r="A379" s="21" t="s">
        <v>55</v>
      </c>
      <c r="B379" s="13" t="s">
        <v>34</v>
      </c>
      <c r="C379" s="5"/>
      <c r="D379" s="5"/>
      <c r="E379" s="5"/>
      <c r="F379" s="5"/>
      <c r="G379" s="5"/>
    </row>
    <row r="380" spans="1:7" ht="30" customHeight="1" x14ac:dyDescent="0.25">
      <c r="A380" s="22" t="s">
        <v>55</v>
      </c>
      <c r="B380" s="14" t="s">
        <v>35</v>
      </c>
      <c r="C380" s="6"/>
      <c r="D380" s="6"/>
      <c r="E380" s="6"/>
      <c r="F380" s="6"/>
      <c r="G380" s="6"/>
    </row>
    <row r="381" spans="1:7" ht="30" customHeight="1" x14ac:dyDescent="0.25">
      <c r="A381" s="21" t="s">
        <v>55</v>
      </c>
      <c r="B381" s="13" t="s">
        <v>36</v>
      </c>
      <c r="C381" s="5"/>
      <c r="D381" s="5"/>
      <c r="E381" s="5"/>
      <c r="F381" s="5"/>
      <c r="G381" s="5"/>
    </row>
    <row r="382" spans="1:7" ht="30" customHeight="1" x14ac:dyDescent="0.25">
      <c r="A382" s="22" t="s">
        <v>55</v>
      </c>
      <c r="B382" s="14" t="s">
        <v>37</v>
      </c>
      <c r="C382" s="6"/>
      <c r="D382" s="6"/>
      <c r="E382" s="6"/>
      <c r="F382" s="6"/>
      <c r="G382" s="6"/>
    </row>
    <row r="383" spans="1:7" ht="30" customHeight="1" x14ac:dyDescent="0.25">
      <c r="A383" s="21" t="s">
        <v>55</v>
      </c>
      <c r="B383" s="13" t="s">
        <v>38</v>
      </c>
      <c r="C383" s="5"/>
      <c r="D383" s="5"/>
      <c r="E383" s="5"/>
      <c r="F383" s="5"/>
      <c r="G383" s="5"/>
    </row>
    <row r="384" spans="1:7" ht="30" customHeight="1" x14ac:dyDescent="0.25">
      <c r="A384" s="22" t="s">
        <v>55</v>
      </c>
      <c r="B384" s="14" t="s">
        <v>39</v>
      </c>
      <c r="C384" s="6"/>
      <c r="D384" s="6"/>
      <c r="E384" s="6"/>
      <c r="F384" s="6"/>
      <c r="G384" s="6"/>
    </row>
    <row r="385" spans="1:7" ht="30" customHeight="1" x14ac:dyDescent="0.25">
      <c r="A385" s="21" t="s">
        <v>55</v>
      </c>
      <c r="B385" s="13" t="s">
        <v>40</v>
      </c>
      <c r="C385" s="5"/>
      <c r="D385" s="5"/>
      <c r="E385" s="5"/>
      <c r="F385" s="5"/>
      <c r="G385" s="5"/>
    </row>
    <row r="386" spans="1:7" ht="30" customHeight="1" x14ac:dyDescent="0.25">
      <c r="A386" s="22" t="s">
        <v>55</v>
      </c>
      <c r="B386" s="14" t="s">
        <v>41</v>
      </c>
      <c r="C386" s="6"/>
      <c r="D386" s="6"/>
      <c r="E386" s="6"/>
      <c r="F386" s="6"/>
      <c r="G386" s="6"/>
    </row>
    <row r="387" spans="1:7" ht="30" customHeight="1" x14ac:dyDescent="0.25">
      <c r="A387" s="21" t="s">
        <v>55</v>
      </c>
      <c r="B387" s="13" t="s">
        <v>42</v>
      </c>
      <c r="C387" s="5"/>
      <c r="D387" s="5"/>
      <c r="E387" s="5"/>
      <c r="F387" s="5"/>
      <c r="G387" s="5"/>
    </row>
    <row r="388" spans="1:7" ht="30" customHeight="1" x14ac:dyDescent="0.25">
      <c r="A388" s="22" t="s">
        <v>55</v>
      </c>
      <c r="B388" s="14" t="s">
        <v>43</v>
      </c>
      <c r="C388" s="6"/>
      <c r="D388" s="6"/>
      <c r="E388" s="6"/>
      <c r="F388" s="6"/>
      <c r="G388" s="6"/>
    </row>
    <row r="389" spans="1:7" ht="30" customHeight="1" x14ac:dyDescent="0.25">
      <c r="A389" s="21" t="s">
        <v>55</v>
      </c>
      <c r="B389" s="13" t="s">
        <v>44</v>
      </c>
      <c r="C389" s="5"/>
      <c r="D389" s="5"/>
      <c r="E389" s="5"/>
      <c r="F389" s="5"/>
      <c r="G389" s="5"/>
    </row>
    <row r="390" spans="1:7" ht="30" customHeight="1" x14ac:dyDescent="0.25">
      <c r="A390" s="22" t="s">
        <v>55</v>
      </c>
      <c r="B390" s="14" t="s">
        <v>45</v>
      </c>
      <c r="C390" s="6"/>
      <c r="D390" s="6"/>
      <c r="E390" s="6"/>
      <c r="F390" s="6"/>
      <c r="G390" s="6"/>
    </row>
    <row r="391" spans="1:7" ht="30" customHeight="1" x14ac:dyDescent="0.25">
      <c r="A391" s="21" t="s">
        <v>55</v>
      </c>
      <c r="B391" s="13" t="s">
        <v>46</v>
      </c>
      <c r="C391" s="5"/>
      <c r="D391" s="5"/>
      <c r="E391" s="5"/>
      <c r="F391" s="5"/>
      <c r="G391" s="5"/>
    </row>
    <row r="392" spans="1:7" ht="30" customHeight="1" x14ac:dyDescent="0.25">
      <c r="A392" s="19" t="s">
        <v>56</v>
      </c>
      <c r="B392" s="11" t="s">
        <v>8</v>
      </c>
      <c r="C392" s="3">
        <v>73</v>
      </c>
      <c r="D392" s="3">
        <v>38</v>
      </c>
      <c r="E392" s="3">
        <v>1</v>
      </c>
      <c r="F392" s="3">
        <v>34</v>
      </c>
      <c r="G392" s="3"/>
    </row>
    <row r="393" spans="1:7" ht="30" customHeight="1" x14ac:dyDescent="0.25">
      <c r="A393" s="20" t="s">
        <v>56</v>
      </c>
      <c r="B393" s="12" t="s">
        <v>9</v>
      </c>
      <c r="C393" s="4"/>
      <c r="D393" s="4"/>
      <c r="E393" s="4"/>
      <c r="F393" s="4"/>
      <c r="G393" s="4"/>
    </row>
    <row r="394" spans="1:7" ht="30" customHeight="1" x14ac:dyDescent="0.25">
      <c r="A394" s="19" t="s">
        <v>56</v>
      </c>
      <c r="B394" s="11" t="s">
        <v>10</v>
      </c>
      <c r="C394" s="3"/>
      <c r="D394" s="3"/>
      <c r="E394" s="3"/>
      <c r="F394" s="3"/>
      <c r="G394" s="3"/>
    </row>
    <row r="395" spans="1:7" ht="30" customHeight="1" x14ac:dyDescent="0.25">
      <c r="A395" s="20" t="s">
        <v>56</v>
      </c>
      <c r="B395" s="12" t="s">
        <v>11</v>
      </c>
      <c r="C395" s="4"/>
      <c r="D395" s="4"/>
      <c r="E395" s="4"/>
      <c r="F395" s="4"/>
      <c r="G395" s="4"/>
    </row>
    <row r="396" spans="1:7" ht="30" customHeight="1" x14ac:dyDescent="0.25">
      <c r="A396" s="19" t="s">
        <v>56</v>
      </c>
      <c r="B396" s="11" t="s">
        <v>12</v>
      </c>
      <c r="C396" s="3"/>
      <c r="D396" s="3"/>
      <c r="E396" s="3"/>
      <c r="F396" s="3"/>
      <c r="G396" s="3"/>
    </row>
    <row r="397" spans="1:7" ht="30" customHeight="1" x14ac:dyDescent="0.25">
      <c r="A397" s="20" t="s">
        <v>56</v>
      </c>
      <c r="B397" s="12" t="s">
        <v>13</v>
      </c>
      <c r="C397" s="4"/>
      <c r="D397" s="4"/>
      <c r="E397" s="4"/>
      <c r="F397" s="4"/>
      <c r="G397" s="4"/>
    </row>
    <row r="398" spans="1:7" ht="30" customHeight="1" x14ac:dyDescent="0.25">
      <c r="A398" s="19" t="s">
        <v>56</v>
      </c>
      <c r="B398" s="11" t="s">
        <v>14</v>
      </c>
      <c r="C398" s="3"/>
      <c r="D398" s="3"/>
      <c r="E398" s="3"/>
      <c r="F398" s="3"/>
      <c r="G398" s="3"/>
    </row>
    <row r="399" spans="1:7" ht="30" customHeight="1" x14ac:dyDescent="0.25">
      <c r="A399" s="20" t="s">
        <v>56</v>
      </c>
      <c r="B399" s="12" t="s">
        <v>15</v>
      </c>
      <c r="C399" s="4"/>
      <c r="D399" s="4"/>
      <c r="E399" s="4"/>
      <c r="F399" s="4"/>
      <c r="G399" s="4"/>
    </row>
    <row r="400" spans="1:7" ht="30" customHeight="1" x14ac:dyDescent="0.25">
      <c r="A400" s="19" t="s">
        <v>56</v>
      </c>
      <c r="B400" s="11" t="s">
        <v>16</v>
      </c>
      <c r="C400" s="3"/>
      <c r="D400" s="3"/>
      <c r="E400" s="3"/>
      <c r="F400" s="3"/>
      <c r="G400" s="3"/>
    </row>
    <row r="401" spans="1:7" ht="30" customHeight="1" x14ac:dyDescent="0.25">
      <c r="A401" s="20" t="s">
        <v>56</v>
      </c>
      <c r="B401" s="12" t="s">
        <v>17</v>
      </c>
      <c r="C401" s="4"/>
      <c r="D401" s="4"/>
      <c r="E401" s="4"/>
      <c r="F401" s="4"/>
      <c r="G401" s="4"/>
    </row>
    <row r="402" spans="1:7" ht="30" customHeight="1" x14ac:dyDescent="0.25">
      <c r="A402" s="19" t="s">
        <v>56</v>
      </c>
      <c r="B402" s="11" t="s">
        <v>18</v>
      </c>
      <c r="C402" s="3"/>
      <c r="D402" s="3"/>
      <c r="E402" s="3"/>
      <c r="F402" s="3"/>
      <c r="G402" s="3"/>
    </row>
    <row r="403" spans="1:7" ht="30" customHeight="1" x14ac:dyDescent="0.25">
      <c r="A403" s="20" t="s">
        <v>56</v>
      </c>
      <c r="B403" s="12" t="s">
        <v>19</v>
      </c>
      <c r="C403" s="4"/>
      <c r="D403" s="4"/>
      <c r="E403" s="4"/>
      <c r="F403" s="4"/>
      <c r="G403" s="4"/>
    </row>
    <row r="404" spans="1:7" ht="30" customHeight="1" x14ac:dyDescent="0.25">
      <c r="A404" s="19" t="s">
        <v>56</v>
      </c>
      <c r="B404" s="11" t="s">
        <v>20</v>
      </c>
      <c r="C404" s="3"/>
      <c r="D404" s="3"/>
      <c r="E404" s="3"/>
      <c r="F404" s="3"/>
      <c r="G404" s="3"/>
    </row>
    <row r="405" spans="1:7" ht="30" customHeight="1" x14ac:dyDescent="0.25">
      <c r="A405" s="20" t="s">
        <v>56</v>
      </c>
      <c r="B405" s="12" t="s">
        <v>21</v>
      </c>
      <c r="C405" s="4"/>
      <c r="D405" s="4"/>
      <c r="E405" s="4"/>
      <c r="F405" s="4"/>
      <c r="G405" s="4"/>
    </row>
    <row r="406" spans="1:7" ht="30" customHeight="1" x14ac:dyDescent="0.25">
      <c r="A406" s="19" t="s">
        <v>56</v>
      </c>
      <c r="B406" s="11" t="s">
        <v>22</v>
      </c>
      <c r="C406" s="3"/>
      <c r="D406" s="3"/>
      <c r="E406" s="3"/>
      <c r="F406" s="3"/>
      <c r="G406" s="3"/>
    </row>
    <row r="407" spans="1:7" ht="30" customHeight="1" x14ac:dyDescent="0.25">
      <c r="A407" s="20" t="s">
        <v>56</v>
      </c>
      <c r="B407" s="12" t="s">
        <v>23</v>
      </c>
      <c r="C407" s="4"/>
      <c r="D407" s="4"/>
      <c r="E407" s="4"/>
      <c r="F407" s="4"/>
      <c r="G407" s="4"/>
    </row>
    <row r="408" spans="1:7" ht="30" customHeight="1" x14ac:dyDescent="0.25">
      <c r="A408" s="19" t="s">
        <v>56</v>
      </c>
      <c r="B408" s="11" t="s">
        <v>24</v>
      </c>
      <c r="C408" s="3"/>
      <c r="D408" s="3"/>
      <c r="E408" s="3"/>
      <c r="F408" s="3"/>
      <c r="G408" s="3"/>
    </row>
    <row r="409" spans="1:7" ht="30" customHeight="1" x14ac:dyDescent="0.25">
      <c r="A409" s="20" t="s">
        <v>56</v>
      </c>
      <c r="B409" s="12" t="s">
        <v>25</v>
      </c>
      <c r="C409" s="4">
        <v>4</v>
      </c>
      <c r="D409" s="4">
        <v>3</v>
      </c>
      <c r="E409" s="4">
        <v>1</v>
      </c>
      <c r="F409" s="4"/>
      <c r="G409" s="4"/>
    </row>
    <row r="410" spans="1:7" ht="30" customHeight="1" x14ac:dyDescent="0.25">
      <c r="A410" s="19" t="s">
        <v>56</v>
      </c>
      <c r="B410" s="11" t="s">
        <v>26</v>
      </c>
      <c r="C410" s="3"/>
      <c r="D410" s="3"/>
      <c r="E410" s="3"/>
      <c r="F410" s="3"/>
      <c r="G410" s="3"/>
    </row>
    <row r="411" spans="1:7" ht="30" customHeight="1" x14ac:dyDescent="0.25">
      <c r="A411" s="20" t="s">
        <v>56</v>
      </c>
      <c r="B411" s="12" t="s">
        <v>27</v>
      </c>
      <c r="C411" s="4"/>
      <c r="D411" s="4"/>
      <c r="E411" s="4"/>
      <c r="F411" s="4"/>
      <c r="G411" s="4"/>
    </row>
    <row r="412" spans="1:7" ht="30" customHeight="1" x14ac:dyDescent="0.25">
      <c r="A412" s="19" t="s">
        <v>56</v>
      </c>
      <c r="B412" s="11" t="s">
        <v>28</v>
      </c>
      <c r="C412" s="3"/>
      <c r="D412" s="3"/>
      <c r="E412" s="3"/>
      <c r="F412" s="3"/>
      <c r="G412" s="3"/>
    </row>
    <row r="413" spans="1:7" ht="30" customHeight="1" x14ac:dyDescent="0.25">
      <c r="A413" s="20" t="s">
        <v>56</v>
      </c>
      <c r="B413" s="12" t="s">
        <v>29</v>
      </c>
      <c r="C413" s="4"/>
      <c r="D413" s="4"/>
      <c r="E413" s="4"/>
      <c r="F413" s="4"/>
      <c r="G413" s="4"/>
    </row>
    <row r="414" spans="1:7" ht="30" customHeight="1" x14ac:dyDescent="0.25">
      <c r="A414" s="19" t="s">
        <v>56</v>
      </c>
      <c r="B414" s="11" t="s">
        <v>30</v>
      </c>
      <c r="C414" s="3"/>
      <c r="D414" s="3"/>
      <c r="E414" s="3"/>
      <c r="F414" s="3"/>
      <c r="G414" s="3"/>
    </row>
    <row r="415" spans="1:7" ht="30" customHeight="1" x14ac:dyDescent="0.25">
      <c r="A415" s="20" t="s">
        <v>56</v>
      </c>
      <c r="B415" s="12" t="s">
        <v>31</v>
      </c>
      <c r="C415" s="4"/>
      <c r="D415" s="4"/>
      <c r="E415" s="4"/>
      <c r="F415" s="4"/>
      <c r="G415" s="4"/>
    </row>
    <row r="416" spans="1:7" ht="30" customHeight="1" x14ac:dyDescent="0.25">
      <c r="A416" s="19" t="s">
        <v>56</v>
      </c>
      <c r="B416" s="11" t="s">
        <v>32</v>
      </c>
      <c r="C416" s="3"/>
      <c r="D416" s="3"/>
      <c r="E416" s="3"/>
      <c r="F416" s="3"/>
      <c r="G416" s="3"/>
    </row>
    <row r="417" spans="1:7" ht="30" customHeight="1" x14ac:dyDescent="0.25">
      <c r="A417" s="20" t="s">
        <v>56</v>
      </c>
      <c r="B417" s="12" t="s">
        <v>33</v>
      </c>
      <c r="C417" s="4"/>
      <c r="D417" s="4"/>
      <c r="E417" s="4"/>
      <c r="F417" s="4"/>
      <c r="G417" s="4"/>
    </row>
    <row r="418" spans="1:7" ht="30" customHeight="1" x14ac:dyDescent="0.25">
      <c r="A418" s="19" t="s">
        <v>56</v>
      </c>
      <c r="B418" s="11" t="s">
        <v>34</v>
      </c>
      <c r="C418" s="3"/>
      <c r="D418" s="3"/>
      <c r="E418" s="3"/>
      <c r="F418" s="3"/>
      <c r="G418" s="3"/>
    </row>
    <row r="419" spans="1:7" ht="30" customHeight="1" x14ac:dyDescent="0.25">
      <c r="A419" s="20" t="s">
        <v>56</v>
      </c>
      <c r="B419" s="12" t="s">
        <v>35</v>
      </c>
      <c r="C419" s="4"/>
      <c r="D419" s="4"/>
      <c r="E419" s="4"/>
      <c r="F419" s="4"/>
      <c r="G419" s="4"/>
    </row>
    <row r="420" spans="1:7" ht="30" customHeight="1" x14ac:dyDescent="0.25">
      <c r="A420" s="19" t="s">
        <v>56</v>
      </c>
      <c r="B420" s="11" t="s">
        <v>36</v>
      </c>
      <c r="C420" s="3">
        <v>8</v>
      </c>
      <c r="D420" s="3">
        <v>8</v>
      </c>
      <c r="E420" s="3"/>
      <c r="F420" s="3"/>
      <c r="G420" s="3"/>
    </row>
    <row r="421" spans="1:7" ht="30" customHeight="1" x14ac:dyDescent="0.25">
      <c r="A421" s="20" t="s">
        <v>56</v>
      </c>
      <c r="B421" s="12" t="s">
        <v>37</v>
      </c>
      <c r="C421" s="4">
        <v>30</v>
      </c>
      <c r="D421" s="4">
        <v>27</v>
      </c>
      <c r="E421" s="4">
        <v>1</v>
      </c>
      <c r="F421" s="4">
        <v>2</v>
      </c>
      <c r="G421" s="4"/>
    </row>
    <row r="422" spans="1:7" ht="30" customHeight="1" x14ac:dyDescent="0.25">
      <c r="A422" s="19" t="s">
        <v>56</v>
      </c>
      <c r="B422" s="11" t="s">
        <v>38</v>
      </c>
      <c r="C422" s="3">
        <v>1</v>
      </c>
      <c r="D422" s="3"/>
      <c r="E422" s="3"/>
      <c r="F422" s="3">
        <v>1</v>
      </c>
      <c r="G422" s="3"/>
    </row>
    <row r="423" spans="1:7" ht="30" customHeight="1" x14ac:dyDescent="0.25">
      <c r="A423" s="20" t="s">
        <v>56</v>
      </c>
      <c r="B423" s="12" t="s">
        <v>39</v>
      </c>
      <c r="C423" s="4"/>
      <c r="D423" s="4"/>
      <c r="E423" s="4"/>
      <c r="F423" s="4"/>
      <c r="G423" s="4"/>
    </row>
    <row r="424" spans="1:7" ht="30" customHeight="1" x14ac:dyDescent="0.25">
      <c r="A424" s="19" t="s">
        <v>56</v>
      </c>
      <c r="B424" s="11" t="s">
        <v>40</v>
      </c>
      <c r="C424" s="3"/>
      <c r="D424" s="3"/>
      <c r="E424" s="3"/>
      <c r="F424" s="3"/>
      <c r="G424" s="3"/>
    </row>
    <row r="425" spans="1:7" ht="30" customHeight="1" x14ac:dyDescent="0.25">
      <c r="A425" s="20" t="s">
        <v>56</v>
      </c>
      <c r="B425" s="12" t="s">
        <v>41</v>
      </c>
      <c r="C425" s="4"/>
      <c r="D425" s="4"/>
      <c r="E425" s="4"/>
      <c r="F425" s="4"/>
      <c r="G425" s="4"/>
    </row>
    <row r="426" spans="1:7" ht="30" customHeight="1" x14ac:dyDescent="0.25">
      <c r="A426" s="19" t="s">
        <v>56</v>
      </c>
      <c r="B426" s="11" t="s">
        <v>42</v>
      </c>
      <c r="C426" s="3"/>
      <c r="D426" s="3"/>
      <c r="E426" s="3"/>
      <c r="F426" s="3"/>
      <c r="G426" s="3"/>
    </row>
    <row r="427" spans="1:7" ht="30" customHeight="1" x14ac:dyDescent="0.25">
      <c r="A427" s="20" t="s">
        <v>56</v>
      </c>
      <c r="B427" s="12" t="s">
        <v>43</v>
      </c>
      <c r="C427" s="4"/>
      <c r="D427" s="4"/>
      <c r="E427" s="4"/>
      <c r="F427" s="4"/>
      <c r="G427" s="4"/>
    </row>
    <row r="428" spans="1:7" ht="30" customHeight="1" x14ac:dyDescent="0.25">
      <c r="A428" s="19" t="s">
        <v>56</v>
      </c>
      <c r="B428" s="11" t="s">
        <v>44</v>
      </c>
      <c r="C428" s="3"/>
      <c r="D428" s="3"/>
      <c r="E428" s="3"/>
      <c r="F428" s="3"/>
      <c r="G428" s="3"/>
    </row>
    <row r="429" spans="1:7" ht="30" customHeight="1" x14ac:dyDescent="0.25">
      <c r="A429" s="20" t="s">
        <v>56</v>
      </c>
      <c r="B429" s="12" t="s">
        <v>45</v>
      </c>
      <c r="C429" s="4"/>
      <c r="D429" s="4"/>
      <c r="E429" s="4"/>
      <c r="F429" s="4"/>
      <c r="G429" s="4"/>
    </row>
    <row r="430" spans="1:7" ht="30" customHeight="1" x14ac:dyDescent="0.25">
      <c r="A430" s="19" t="s">
        <v>56</v>
      </c>
      <c r="B430" s="11" t="s">
        <v>46</v>
      </c>
      <c r="C430" s="3"/>
      <c r="D430" s="3"/>
      <c r="E430" s="3"/>
      <c r="F430" s="3"/>
      <c r="G430" s="3"/>
    </row>
    <row r="431" spans="1:7" ht="30" customHeight="1" x14ac:dyDescent="0.25">
      <c r="A431" s="21" t="s">
        <v>57</v>
      </c>
      <c r="B431" s="13" t="s">
        <v>8</v>
      </c>
      <c r="C431" s="5">
        <v>244</v>
      </c>
      <c r="D431" s="5">
        <v>157</v>
      </c>
      <c r="E431" s="5">
        <v>4</v>
      </c>
      <c r="F431" s="5">
        <v>83</v>
      </c>
      <c r="G431" s="5"/>
    </row>
    <row r="432" spans="1:7" ht="30" customHeight="1" x14ac:dyDescent="0.25">
      <c r="A432" s="22" t="s">
        <v>57</v>
      </c>
      <c r="B432" s="14" t="s">
        <v>9</v>
      </c>
      <c r="C432" s="6"/>
      <c r="D432" s="6"/>
      <c r="E432" s="6"/>
      <c r="F432" s="6"/>
      <c r="G432" s="6"/>
    </row>
    <row r="433" spans="1:7" ht="30" customHeight="1" x14ac:dyDescent="0.25">
      <c r="A433" s="21" t="s">
        <v>57</v>
      </c>
      <c r="B433" s="13" t="s">
        <v>10</v>
      </c>
      <c r="C433" s="5"/>
      <c r="D433" s="5"/>
      <c r="E433" s="5"/>
      <c r="F433" s="5"/>
      <c r="G433" s="5"/>
    </row>
    <row r="434" spans="1:7" ht="30" customHeight="1" x14ac:dyDescent="0.25">
      <c r="A434" s="22" t="s">
        <v>57</v>
      </c>
      <c r="B434" s="14" t="s">
        <v>11</v>
      </c>
      <c r="C434" s="6"/>
      <c r="D434" s="6"/>
      <c r="E434" s="6"/>
      <c r="F434" s="6"/>
      <c r="G434" s="6"/>
    </row>
    <row r="435" spans="1:7" ht="30" customHeight="1" x14ac:dyDescent="0.25">
      <c r="A435" s="21" t="s">
        <v>57</v>
      </c>
      <c r="B435" s="13" t="s">
        <v>12</v>
      </c>
      <c r="C435" s="5"/>
      <c r="D435" s="5"/>
      <c r="E435" s="5"/>
      <c r="F435" s="5"/>
      <c r="G435" s="5"/>
    </row>
    <row r="436" spans="1:7" ht="30" customHeight="1" x14ac:dyDescent="0.25">
      <c r="A436" s="22" t="s">
        <v>57</v>
      </c>
      <c r="B436" s="14" t="s">
        <v>13</v>
      </c>
      <c r="C436" s="6"/>
      <c r="D436" s="6"/>
      <c r="E436" s="6"/>
      <c r="F436" s="6"/>
      <c r="G436" s="6"/>
    </row>
    <row r="437" spans="1:7" ht="30" customHeight="1" x14ac:dyDescent="0.25">
      <c r="A437" s="21" t="s">
        <v>57</v>
      </c>
      <c r="B437" s="13" t="s">
        <v>14</v>
      </c>
      <c r="C437" s="5">
        <v>9</v>
      </c>
      <c r="D437" s="5">
        <v>4</v>
      </c>
      <c r="E437" s="5"/>
      <c r="F437" s="5">
        <v>5</v>
      </c>
      <c r="G437" s="5"/>
    </row>
    <row r="438" spans="1:7" ht="30" customHeight="1" x14ac:dyDescent="0.25">
      <c r="A438" s="22" t="s">
        <v>57</v>
      </c>
      <c r="B438" s="14" t="s">
        <v>15</v>
      </c>
      <c r="C438" s="6"/>
      <c r="D438" s="6"/>
      <c r="E438" s="6"/>
      <c r="F438" s="6"/>
      <c r="G438" s="6"/>
    </row>
    <row r="439" spans="1:7" ht="30" customHeight="1" x14ac:dyDescent="0.25">
      <c r="A439" s="21" t="s">
        <v>57</v>
      </c>
      <c r="B439" s="13" t="s">
        <v>16</v>
      </c>
      <c r="C439" s="5"/>
      <c r="D439" s="5"/>
      <c r="E439" s="5"/>
      <c r="F439" s="5"/>
      <c r="G439" s="5"/>
    </row>
    <row r="440" spans="1:7" ht="30" customHeight="1" x14ac:dyDescent="0.25">
      <c r="A440" s="22" t="s">
        <v>57</v>
      </c>
      <c r="B440" s="14" t="s">
        <v>17</v>
      </c>
      <c r="C440" s="6"/>
      <c r="D440" s="6"/>
      <c r="E440" s="6"/>
      <c r="F440" s="6"/>
      <c r="G440" s="6"/>
    </row>
    <row r="441" spans="1:7" ht="30" customHeight="1" x14ac:dyDescent="0.25">
      <c r="A441" s="21" t="s">
        <v>57</v>
      </c>
      <c r="B441" s="13" t="s">
        <v>18</v>
      </c>
      <c r="C441" s="5"/>
      <c r="D441" s="5"/>
      <c r="E441" s="5"/>
      <c r="F441" s="5"/>
      <c r="G441" s="5"/>
    </row>
    <row r="442" spans="1:7" ht="30" customHeight="1" x14ac:dyDescent="0.25">
      <c r="A442" s="22" t="s">
        <v>57</v>
      </c>
      <c r="B442" s="14" t="s">
        <v>19</v>
      </c>
      <c r="C442" s="6"/>
      <c r="D442" s="6"/>
      <c r="E442" s="6"/>
      <c r="F442" s="6"/>
      <c r="G442" s="6"/>
    </row>
    <row r="443" spans="1:7" ht="30" customHeight="1" x14ac:dyDescent="0.25">
      <c r="A443" s="21" t="s">
        <v>57</v>
      </c>
      <c r="B443" s="13" t="s">
        <v>20</v>
      </c>
      <c r="C443" s="5"/>
      <c r="D443" s="5"/>
      <c r="E443" s="5"/>
      <c r="F443" s="5"/>
      <c r="G443" s="5"/>
    </row>
    <row r="444" spans="1:7" ht="30" customHeight="1" x14ac:dyDescent="0.25">
      <c r="A444" s="22" t="s">
        <v>57</v>
      </c>
      <c r="B444" s="14" t="s">
        <v>21</v>
      </c>
      <c r="C444" s="6"/>
      <c r="D444" s="6"/>
      <c r="E444" s="6"/>
      <c r="F444" s="6"/>
      <c r="G444" s="6"/>
    </row>
    <row r="445" spans="1:7" ht="30" customHeight="1" x14ac:dyDescent="0.25">
      <c r="A445" s="21" t="s">
        <v>57</v>
      </c>
      <c r="B445" s="13" t="s">
        <v>22</v>
      </c>
      <c r="C445" s="5"/>
      <c r="D445" s="5"/>
      <c r="E445" s="5"/>
      <c r="F445" s="5"/>
      <c r="G445" s="5"/>
    </row>
    <row r="446" spans="1:7" ht="30" customHeight="1" x14ac:dyDescent="0.25">
      <c r="A446" s="22" t="s">
        <v>57</v>
      </c>
      <c r="B446" s="14" t="s">
        <v>23</v>
      </c>
      <c r="C446" s="6"/>
      <c r="D446" s="6"/>
      <c r="E446" s="6"/>
      <c r="F446" s="6"/>
      <c r="G446" s="6"/>
    </row>
    <row r="447" spans="1:7" ht="30" customHeight="1" x14ac:dyDescent="0.25">
      <c r="A447" s="21" t="s">
        <v>57</v>
      </c>
      <c r="B447" s="13" t="s">
        <v>24</v>
      </c>
      <c r="C447" s="5"/>
      <c r="D447" s="5"/>
      <c r="E447" s="5"/>
      <c r="F447" s="5"/>
      <c r="G447" s="5"/>
    </row>
    <row r="448" spans="1:7" ht="30" customHeight="1" x14ac:dyDescent="0.25">
      <c r="A448" s="22" t="s">
        <v>57</v>
      </c>
      <c r="B448" s="14" t="s">
        <v>25</v>
      </c>
      <c r="C448" s="6">
        <v>28</v>
      </c>
      <c r="D448" s="6">
        <v>19</v>
      </c>
      <c r="E448" s="6"/>
      <c r="F448" s="6">
        <v>9</v>
      </c>
      <c r="G448" s="6"/>
    </row>
    <row r="449" spans="1:7" ht="30" customHeight="1" x14ac:dyDescent="0.25">
      <c r="A449" s="21" t="s">
        <v>57</v>
      </c>
      <c r="B449" s="13" t="s">
        <v>26</v>
      </c>
      <c r="C449" s="5"/>
      <c r="D449" s="5"/>
      <c r="E449" s="5"/>
      <c r="F449" s="5"/>
      <c r="G449" s="5"/>
    </row>
    <row r="450" spans="1:7" ht="30" customHeight="1" x14ac:dyDescent="0.25">
      <c r="A450" s="22" t="s">
        <v>57</v>
      </c>
      <c r="B450" s="14" t="s">
        <v>27</v>
      </c>
      <c r="C450" s="6"/>
      <c r="D450" s="6"/>
      <c r="E450" s="6"/>
      <c r="F450" s="6"/>
      <c r="G450" s="6"/>
    </row>
    <row r="451" spans="1:7" ht="30" customHeight="1" x14ac:dyDescent="0.25">
      <c r="A451" s="21" t="s">
        <v>57</v>
      </c>
      <c r="B451" s="13" t="s">
        <v>28</v>
      </c>
      <c r="C451" s="5"/>
      <c r="D451" s="5"/>
      <c r="E451" s="5"/>
      <c r="F451" s="5"/>
      <c r="G451" s="5"/>
    </row>
    <row r="452" spans="1:7" ht="30" customHeight="1" x14ac:dyDescent="0.25">
      <c r="A452" s="22" t="s">
        <v>57</v>
      </c>
      <c r="B452" s="14" t="s">
        <v>29</v>
      </c>
      <c r="C452" s="6"/>
      <c r="D452" s="6"/>
      <c r="E452" s="6"/>
      <c r="F452" s="6"/>
      <c r="G452" s="6"/>
    </row>
    <row r="453" spans="1:7" ht="30" customHeight="1" x14ac:dyDescent="0.25">
      <c r="A453" s="21" t="s">
        <v>57</v>
      </c>
      <c r="B453" s="13" t="s">
        <v>30</v>
      </c>
      <c r="C453" s="5"/>
      <c r="D453" s="5"/>
      <c r="E453" s="5"/>
      <c r="F453" s="5"/>
      <c r="G453" s="5"/>
    </row>
    <row r="454" spans="1:7" ht="30" customHeight="1" x14ac:dyDescent="0.25">
      <c r="A454" s="22" t="s">
        <v>57</v>
      </c>
      <c r="B454" s="14" t="s">
        <v>31</v>
      </c>
      <c r="C454" s="6"/>
      <c r="D454" s="6"/>
      <c r="E454" s="6"/>
      <c r="F454" s="6"/>
      <c r="G454" s="6"/>
    </row>
    <row r="455" spans="1:7" ht="30" customHeight="1" x14ac:dyDescent="0.25">
      <c r="A455" s="21" t="s">
        <v>57</v>
      </c>
      <c r="B455" s="13" t="s">
        <v>32</v>
      </c>
      <c r="C455" s="5"/>
      <c r="D455" s="5"/>
      <c r="E455" s="5"/>
      <c r="F455" s="5"/>
      <c r="G455" s="5"/>
    </row>
    <row r="456" spans="1:7" ht="30" customHeight="1" x14ac:dyDescent="0.25">
      <c r="A456" s="22" t="s">
        <v>57</v>
      </c>
      <c r="B456" s="14" t="s">
        <v>33</v>
      </c>
      <c r="C456" s="6"/>
      <c r="D456" s="6"/>
      <c r="E456" s="6"/>
      <c r="F456" s="6"/>
      <c r="G456" s="6"/>
    </row>
    <row r="457" spans="1:7" ht="30" customHeight="1" x14ac:dyDescent="0.25">
      <c r="A457" s="21" t="s">
        <v>57</v>
      </c>
      <c r="B457" s="13" t="s">
        <v>34</v>
      </c>
      <c r="C457" s="5"/>
      <c r="D457" s="5"/>
      <c r="E457" s="5"/>
      <c r="F457" s="5"/>
      <c r="G457" s="5"/>
    </row>
    <row r="458" spans="1:7" ht="30" customHeight="1" x14ac:dyDescent="0.25">
      <c r="A458" s="22" t="s">
        <v>57</v>
      </c>
      <c r="B458" s="14" t="s">
        <v>35</v>
      </c>
      <c r="C458" s="6"/>
      <c r="D458" s="6"/>
      <c r="E458" s="6"/>
      <c r="F458" s="6"/>
      <c r="G458" s="6"/>
    </row>
    <row r="459" spans="1:7" ht="30" customHeight="1" x14ac:dyDescent="0.25">
      <c r="A459" s="21" t="s">
        <v>57</v>
      </c>
      <c r="B459" s="13" t="s">
        <v>36</v>
      </c>
      <c r="C459" s="5">
        <v>4</v>
      </c>
      <c r="D459" s="5">
        <v>4</v>
      </c>
      <c r="E459" s="5"/>
      <c r="F459" s="5"/>
      <c r="G459" s="5"/>
    </row>
    <row r="460" spans="1:7" ht="30" customHeight="1" x14ac:dyDescent="0.25">
      <c r="A460" s="22" t="s">
        <v>57</v>
      </c>
      <c r="B460" s="14" t="s">
        <v>37</v>
      </c>
      <c r="C460" s="6"/>
      <c r="D460" s="6"/>
      <c r="E460" s="6"/>
      <c r="F460" s="6"/>
      <c r="G460" s="6"/>
    </row>
    <row r="461" spans="1:7" ht="30" customHeight="1" x14ac:dyDescent="0.25">
      <c r="A461" s="21" t="s">
        <v>57</v>
      </c>
      <c r="B461" s="13" t="s">
        <v>38</v>
      </c>
      <c r="C461" s="5"/>
      <c r="D461" s="5"/>
      <c r="E461" s="5"/>
      <c r="F461" s="5"/>
      <c r="G461" s="5"/>
    </row>
    <row r="462" spans="1:7" ht="30" customHeight="1" x14ac:dyDescent="0.25">
      <c r="A462" s="22" t="s">
        <v>57</v>
      </c>
      <c r="B462" s="14" t="s">
        <v>39</v>
      </c>
      <c r="C462" s="6"/>
      <c r="D462" s="6"/>
      <c r="E462" s="6"/>
      <c r="F462" s="6"/>
      <c r="G462" s="6"/>
    </row>
    <row r="463" spans="1:7" ht="30" customHeight="1" x14ac:dyDescent="0.25">
      <c r="A463" s="21" t="s">
        <v>57</v>
      </c>
      <c r="B463" s="13" t="s">
        <v>40</v>
      </c>
      <c r="C463" s="5"/>
      <c r="D463" s="5"/>
      <c r="E463" s="5"/>
      <c r="F463" s="5"/>
      <c r="G463" s="5"/>
    </row>
    <row r="464" spans="1:7" ht="30" customHeight="1" x14ac:dyDescent="0.25">
      <c r="A464" s="22" t="s">
        <v>57</v>
      </c>
      <c r="B464" s="14" t="s">
        <v>41</v>
      </c>
      <c r="C464" s="6"/>
      <c r="D464" s="6"/>
      <c r="E464" s="6"/>
      <c r="F464" s="6"/>
      <c r="G464" s="6"/>
    </row>
    <row r="465" spans="1:7" ht="30" customHeight="1" x14ac:dyDescent="0.25">
      <c r="A465" s="21" t="s">
        <v>57</v>
      </c>
      <c r="B465" s="13" t="s">
        <v>42</v>
      </c>
      <c r="C465" s="5"/>
      <c r="D465" s="5"/>
      <c r="E465" s="5"/>
      <c r="F465" s="5"/>
      <c r="G465" s="5"/>
    </row>
    <row r="466" spans="1:7" ht="30" customHeight="1" x14ac:dyDescent="0.25">
      <c r="A466" s="22" t="s">
        <v>57</v>
      </c>
      <c r="B466" s="14" t="s">
        <v>43</v>
      </c>
      <c r="C466" s="6"/>
      <c r="D466" s="6"/>
      <c r="E466" s="6"/>
      <c r="F466" s="6"/>
      <c r="G466" s="6"/>
    </row>
    <row r="467" spans="1:7" ht="30" customHeight="1" x14ac:dyDescent="0.25">
      <c r="A467" s="21" t="s">
        <v>57</v>
      </c>
      <c r="B467" s="13" t="s">
        <v>44</v>
      </c>
      <c r="C467" s="5"/>
      <c r="D467" s="5"/>
      <c r="E467" s="5"/>
      <c r="F467" s="5"/>
      <c r="G467" s="5"/>
    </row>
    <row r="468" spans="1:7" ht="30" customHeight="1" x14ac:dyDescent="0.25">
      <c r="A468" s="22" t="s">
        <v>57</v>
      </c>
      <c r="B468" s="14" t="s">
        <v>45</v>
      </c>
      <c r="C468" s="6"/>
      <c r="D468" s="6"/>
      <c r="E468" s="6"/>
      <c r="F468" s="6"/>
      <c r="G468" s="6"/>
    </row>
    <row r="469" spans="1:7" ht="30" customHeight="1" x14ac:dyDescent="0.25">
      <c r="A469" s="21" t="s">
        <v>57</v>
      </c>
      <c r="B469" s="13" t="s">
        <v>46</v>
      </c>
      <c r="C469" s="5"/>
      <c r="D469" s="5"/>
      <c r="E469" s="5"/>
      <c r="F469" s="5"/>
      <c r="G469" s="5"/>
    </row>
    <row r="470" spans="1:7" ht="30" customHeight="1" x14ac:dyDescent="0.25">
      <c r="A470" s="19" t="s">
        <v>58</v>
      </c>
      <c r="B470" s="11" t="s">
        <v>8</v>
      </c>
      <c r="C470" s="3">
        <v>450</v>
      </c>
      <c r="D470" s="3">
        <v>326</v>
      </c>
      <c r="E470" s="3">
        <v>18</v>
      </c>
      <c r="F470" s="3">
        <v>106</v>
      </c>
      <c r="G470" s="3"/>
    </row>
    <row r="471" spans="1:7" ht="30" customHeight="1" x14ac:dyDescent="0.25">
      <c r="A471" s="20" t="s">
        <v>58</v>
      </c>
      <c r="B471" s="12" t="s">
        <v>9</v>
      </c>
      <c r="C471" s="4"/>
      <c r="D471" s="4"/>
      <c r="E471" s="4"/>
      <c r="F471" s="4"/>
      <c r="G471" s="4"/>
    </row>
    <row r="472" spans="1:7" ht="30" customHeight="1" x14ac:dyDescent="0.25">
      <c r="A472" s="19" t="s">
        <v>58</v>
      </c>
      <c r="B472" s="11" t="s">
        <v>10</v>
      </c>
      <c r="C472" s="3"/>
      <c r="D472" s="3"/>
      <c r="E472" s="3"/>
      <c r="F472" s="3"/>
      <c r="G472" s="3"/>
    </row>
    <row r="473" spans="1:7" ht="30" customHeight="1" x14ac:dyDescent="0.25">
      <c r="A473" s="20" t="s">
        <v>58</v>
      </c>
      <c r="B473" s="12" t="s">
        <v>11</v>
      </c>
      <c r="C473" s="4"/>
      <c r="D473" s="4"/>
      <c r="E473" s="4"/>
      <c r="F473" s="4"/>
      <c r="G473" s="4"/>
    </row>
    <row r="474" spans="1:7" ht="30" customHeight="1" x14ac:dyDescent="0.25">
      <c r="A474" s="19" t="s">
        <v>58</v>
      </c>
      <c r="B474" s="11" t="s">
        <v>12</v>
      </c>
      <c r="C474" s="3"/>
      <c r="D474" s="3"/>
      <c r="E474" s="3"/>
      <c r="F474" s="3"/>
      <c r="G474" s="3"/>
    </row>
    <row r="475" spans="1:7" ht="30" customHeight="1" x14ac:dyDescent="0.25">
      <c r="A475" s="20" t="s">
        <v>58</v>
      </c>
      <c r="B475" s="12" t="s">
        <v>13</v>
      </c>
      <c r="C475" s="4"/>
      <c r="D475" s="4"/>
      <c r="E475" s="4"/>
      <c r="F475" s="4"/>
      <c r="G475" s="4"/>
    </row>
    <row r="476" spans="1:7" ht="30" customHeight="1" x14ac:dyDescent="0.25">
      <c r="A476" s="19" t="s">
        <v>58</v>
      </c>
      <c r="B476" s="11" t="s">
        <v>14</v>
      </c>
      <c r="C476" s="3">
        <v>4</v>
      </c>
      <c r="D476" s="3">
        <v>4</v>
      </c>
      <c r="E476" s="3"/>
      <c r="F476" s="3"/>
      <c r="G476" s="3"/>
    </row>
    <row r="477" spans="1:7" ht="30" customHeight="1" x14ac:dyDescent="0.25">
      <c r="A477" s="20" t="s">
        <v>58</v>
      </c>
      <c r="B477" s="12" t="s">
        <v>15</v>
      </c>
      <c r="C477" s="4"/>
      <c r="D477" s="4"/>
      <c r="E477" s="4"/>
      <c r="F477" s="4"/>
      <c r="G477" s="4"/>
    </row>
    <row r="478" spans="1:7" ht="30" customHeight="1" x14ac:dyDescent="0.25">
      <c r="A478" s="19" t="s">
        <v>58</v>
      </c>
      <c r="B478" s="11" t="s">
        <v>16</v>
      </c>
      <c r="C478" s="3"/>
      <c r="D478" s="3"/>
      <c r="E478" s="3"/>
      <c r="F478" s="3"/>
      <c r="G478" s="3"/>
    </row>
    <row r="479" spans="1:7" ht="30" customHeight="1" x14ac:dyDescent="0.25">
      <c r="A479" s="20" t="s">
        <v>58</v>
      </c>
      <c r="B479" s="12" t="s">
        <v>17</v>
      </c>
      <c r="C479" s="4"/>
      <c r="D479" s="4"/>
      <c r="E479" s="4"/>
      <c r="F479" s="4"/>
      <c r="G479" s="4"/>
    </row>
    <row r="480" spans="1:7" ht="30" customHeight="1" x14ac:dyDescent="0.25">
      <c r="A480" s="19" t="s">
        <v>58</v>
      </c>
      <c r="B480" s="11" t="s">
        <v>18</v>
      </c>
      <c r="C480" s="3"/>
      <c r="D480" s="3"/>
      <c r="E480" s="3"/>
      <c r="F480" s="3"/>
      <c r="G480" s="3"/>
    </row>
    <row r="481" spans="1:7" ht="30" customHeight="1" x14ac:dyDescent="0.25">
      <c r="A481" s="20" t="s">
        <v>58</v>
      </c>
      <c r="B481" s="12" t="s">
        <v>19</v>
      </c>
      <c r="C481" s="4"/>
      <c r="D481" s="4"/>
      <c r="E481" s="4"/>
      <c r="F481" s="4"/>
      <c r="G481" s="4"/>
    </row>
    <row r="482" spans="1:7" ht="30" customHeight="1" x14ac:dyDescent="0.25">
      <c r="A482" s="19" t="s">
        <v>58</v>
      </c>
      <c r="B482" s="11" t="s">
        <v>20</v>
      </c>
      <c r="C482" s="3"/>
      <c r="D482" s="3"/>
      <c r="E482" s="3"/>
      <c r="F482" s="3"/>
      <c r="G482" s="3"/>
    </row>
    <row r="483" spans="1:7" ht="30" customHeight="1" x14ac:dyDescent="0.25">
      <c r="A483" s="20" t="s">
        <v>58</v>
      </c>
      <c r="B483" s="12" t="s">
        <v>21</v>
      </c>
      <c r="C483" s="4"/>
      <c r="D483" s="4"/>
      <c r="E483" s="4"/>
      <c r="F483" s="4"/>
      <c r="G483" s="4"/>
    </row>
    <row r="484" spans="1:7" ht="30" customHeight="1" x14ac:dyDescent="0.25">
      <c r="A484" s="19" t="s">
        <v>58</v>
      </c>
      <c r="B484" s="11" t="s">
        <v>22</v>
      </c>
      <c r="C484" s="3"/>
      <c r="D484" s="3"/>
      <c r="E484" s="3"/>
      <c r="F484" s="3"/>
      <c r="G484" s="3"/>
    </row>
    <row r="485" spans="1:7" ht="30" customHeight="1" x14ac:dyDescent="0.25">
      <c r="A485" s="20" t="s">
        <v>58</v>
      </c>
      <c r="B485" s="12" t="s">
        <v>23</v>
      </c>
      <c r="C485" s="4"/>
      <c r="D485" s="4"/>
      <c r="E485" s="4"/>
      <c r="F485" s="4"/>
      <c r="G485" s="4"/>
    </row>
    <row r="486" spans="1:7" ht="30" customHeight="1" x14ac:dyDescent="0.25">
      <c r="A486" s="19" t="s">
        <v>58</v>
      </c>
      <c r="B486" s="11" t="s">
        <v>24</v>
      </c>
      <c r="C486" s="3"/>
      <c r="D486" s="3"/>
      <c r="E486" s="3"/>
      <c r="F486" s="3"/>
      <c r="G486" s="3"/>
    </row>
    <row r="487" spans="1:7" ht="30" customHeight="1" x14ac:dyDescent="0.25">
      <c r="A487" s="20" t="s">
        <v>58</v>
      </c>
      <c r="B487" s="12" t="s">
        <v>25</v>
      </c>
      <c r="C487" s="4">
        <v>194</v>
      </c>
      <c r="D487" s="4">
        <v>27</v>
      </c>
      <c r="E487" s="4">
        <v>7</v>
      </c>
      <c r="F487" s="4">
        <v>160</v>
      </c>
      <c r="G487" s="4"/>
    </row>
    <row r="488" spans="1:7" ht="30" customHeight="1" x14ac:dyDescent="0.25">
      <c r="A488" s="19" t="s">
        <v>58</v>
      </c>
      <c r="B488" s="11" t="s">
        <v>26</v>
      </c>
      <c r="C488" s="3"/>
      <c r="D488" s="3"/>
      <c r="E488" s="3"/>
      <c r="F488" s="3"/>
      <c r="G488" s="3"/>
    </row>
    <row r="489" spans="1:7" ht="30" customHeight="1" x14ac:dyDescent="0.25">
      <c r="A489" s="20" t="s">
        <v>58</v>
      </c>
      <c r="B489" s="12" t="s">
        <v>27</v>
      </c>
      <c r="C489" s="4"/>
      <c r="D489" s="4"/>
      <c r="E489" s="4"/>
      <c r="F489" s="4"/>
      <c r="G489" s="4"/>
    </row>
    <row r="490" spans="1:7" ht="30" customHeight="1" x14ac:dyDescent="0.25">
      <c r="A490" s="19" t="s">
        <v>58</v>
      </c>
      <c r="B490" s="11" t="s">
        <v>28</v>
      </c>
      <c r="C490" s="3"/>
      <c r="D490" s="3"/>
      <c r="E490" s="3"/>
      <c r="F490" s="3"/>
      <c r="G490" s="3"/>
    </row>
    <row r="491" spans="1:7" ht="30" customHeight="1" x14ac:dyDescent="0.25">
      <c r="A491" s="20" t="s">
        <v>58</v>
      </c>
      <c r="B491" s="12" t="s">
        <v>29</v>
      </c>
      <c r="C491" s="4"/>
      <c r="D491" s="4"/>
      <c r="E491" s="4"/>
      <c r="F491" s="4"/>
      <c r="G491" s="4"/>
    </row>
    <row r="492" spans="1:7" ht="30" customHeight="1" x14ac:dyDescent="0.25">
      <c r="A492" s="19" t="s">
        <v>58</v>
      </c>
      <c r="B492" s="11" t="s">
        <v>30</v>
      </c>
      <c r="C492" s="3"/>
      <c r="D492" s="3"/>
      <c r="E492" s="3"/>
      <c r="F492" s="3"/>
      <c r="G492" s="3"/>
    </row>
    <row r="493" spans="1:7" ht="30" customHeight="1" x14ac:dyDescent="0.25">
      <c r="A493" s="20" t="s">
        <v>58</v>
      </c>
      <c r="B493" s="12" t="s">
        <v>31</v>
      </c>
      <c r="C493" s="4"/>
      <c r="D493" s="4"/>
      <c r="E493" s="4"/>
      <c r="F493" s="4"/>
      <c r="G493" s="4"/>
    </row>
    <row r="494" spans="1:7" ht="30" customHeight="1" x14ac:dyDescent="0.25">
      <c r="A494" s="19" t="s">
        <v>58</v>
      </c>
      <c r="B494" s="11" t="s">
        <v>32</v>
      </c>
      <c r="C494" s="3"/>
      <c r="D494" s="3"/>
      <c r="E494" s="3"/>
      <c r="F494" s="3"/>
      <c r="G494" s="3"/>
    </row>
    <row r="495" spans="1:7" ht="30" customHeight="1" x14ac:dyDescent="0.25">
      <c r="A495" s="20" t="s">
        <v>58</v>
      </c>
      <c r="B495" s="12" t="s">
        <v>33</v>
      </c>
      <c r="C495" s="4"/>
      <c r="D495" s="4"/>
      <c r="E495" s="4"/>
      <c r="F495" s="4"/>
      <c r="G495" s="4"/>
    </row>
    <row r="496" spans="1:7" ht="30" customHeight="1" x14ac:dyDescent="0.25">
      <c r="A496" s="19" t="s">
        <v>58</v>
      </c>
      <c r="B496" s="11" t="s">
        <v>34</v>
      </c>
      <c r="C496" s="3"/>
      <c r="D496" s="3"/>
      <c r="E496" s="3"/>
      <c r="F496" s="3"/>
      <c r="G496" s="3"/>
    </row>
    <row r="497" spans="1:7" ht="30" customHeight="1" x14ac:dyDescent="0.25">
      <c r="A497" s="20" t="s">
        <v>58</v>
      </c>
      <c r="B497" s="12" t="s">
        <v>35</v>
      </c>
      <c r="C497" s="4"/>
      <c r="D497" s="4"/>
      <c r="E497" s="4"/>
      <c r="F497" s="4"/>
      <c r="G497" s="4"/>
    </row>
    <row r="498" spans="1:7" ht="30" customHeight="1" x14ac:dyDescent="0.25">
      <c r="A498" s="19" t="s">
        <v>58</v>
      </c>
      <c r="B498" s="11" t="s">
        <v>36</v>
      </c>
      <c r="C498" s="3">
        <v>1</v>
      </c>
      <c r="D498" s="3">
        <v>1</v>
      </c>
      <c r="E498" s="3"/>
      <c r="F498" s="3"/>
      <c r="G498" s="3"/>
    </row>
    <row r="499" spans="1:7" ht="30" customHeight="1" x14ac:dyDescent="0.25">
      <c r="A499" s="20" t="s">
        <v>58</v>
      </c>
      <c r="B499" s="12" t="s">
        <v>37</v>
      </c>
      <c r="C499" s="4">
        <v>1</v>
      </c>
      <c r="D499" s="4">
        <v>1</v>
      </c>
      <c r="E499" s="4"/>
      <c r="F499" s="4"/>
      <c r="G499" s="4"/>
    </row>
    <row r="500" spans="1:7" ht="30" customHeight="1" x14ac:dyDescent="0.25">
      <c r="A500" s="19" t="s">
        <v>58</v>
      </c>
      <c r="B500" s="11" t="s">
        <v>38</v>
      </c>
      <c r="C500" s="3">
        <v>52</v>
      </c>
      <c r="D500" s="3">
        <v>47</v>
      </c>
      <c r="E500" s="3"/>
      <c r="F500" s="3">
        <v>5</v>
      </c>
      <c r="G500" s="3"/>
    </row>
    <row r="501" spans="1:7" ht="30" customHeight="1" x14ac:dyDescent="0.25">
      <c r="A501" s="20" t="s">
        <v>58</v>
      </c>
      <c r="B501" s="12" t="s">
        <v>39</v>
      </c>
      <c r="C501" s="4"/>
      <c r="D501" s="4"/>
      <c r="E501" s="4"/>
      <c r="F501" s="4"/>
      <c r="G501" s="4"/>
    </row>
    <row r="502" spans="1:7" ht="30" customHeight="1" x14ac:dyDescent="0.25">
      <c r="A502" s="19" t="s">
        <v>58</v>
      </c>
      <c r="B502" s="11" t="s">
        <v>40</v>
      </c>
      <c r="C502" s="3"/>
      <c r="D502" s="3"/>
      <c r="E502" s="3"/>
      <c r="F502" s="3"/>
      <c r="G502" s="3"/>
    </row>
    <row r="503" spans="1:7" ht="30" customHeight="1" x14ac:dyDescent="0.25">
      <c r="A503" s="20" t="s">
        <v>58</v>
      </c>
      <c r="B503" s="12" t="s">
        <v>41</v>
      </c>
      <c r="C503" s="4"/>
      <c r="D503" s="4"/>
      <c r="E503" s="4"/>
      <c r="F503" s="4"/>
      <c r="G503" s="4"/>
    </row>
    <row r="504" spans="1:7" ht="30" customHeight="1" x14ac:dyDescent="0.25">
      <c r="A504" s="19" t="s">
        <v>58</v>
      </c>
      <c r="B504" s="11" t="s">
        <v>42</v>
      </c>
      <c r="C504" s="3"/>
      <c r="D504" s="3"/>
      <c r="E504" s="3"/>
      <c r="F504" s="3"/>
      <c r="G504" s="3"/>
    </row>
    <row r="505" spans="1:7" ht="30" customHeight="1" x14ac:dyDescent="0.25">
      <c r="A505" s="20" t="s">
        <v>58</v>
      </c>
      <c r="B505" s="12" t="s">
        <v>43</v>
      </c>
      <c r="C505" s="4"/>
      <c r="D505" s="4"/>
      <c r="E505" s="4"/>
      <c r="F505" s="4"/>
      <c r="G505" s="4"/>
    </row>
    <row r="506" spans="1:7" ht="30" customHeight="1" x14ac:dyDescent="0.25">
      <c r="A506" s="19" t="s">
        <v>58</v>
      </c>
      <c r="B506" s="11" t="s">
        <v>44</v>
      </c>
      <c r="C506" s="3"/>
      <c r="D506" s="3"/>
      <c r="E506" s="3"/>
      <c r="F506" s="3"/>
      <c r="G506" s="3"/>
    </row>
    <row r="507" spans="1:7" ht="30" customHeight="1" x14ac:dyDescent="0.25">
      <c r="A507" s="20" t="s">
        <v>58</v>
      </c>
      <c r="B507" s="12" t="s">
        <v>45</v>
      </c>
      <c r="C507" s="4">
        <v>3</v>
      </c>
      <c r="D507" s="4"/>
      <c r="E507" s="4"/>
      <c r="F507" s="4">
        <v>3</v>
      </c>
      <c r="G507" s="4"/>
    </row>
    <row r="508" spans="1:7" ht="30" customHeight="1" x14ac:dyDescent="0.25">
      <c r="A508" s="19" t="s">
        <v>58</v>
      </c>
      <c r="B508" s="11" t="s">
        <v>46</v>
      </c>
      <c r="C508" s="3"/>
      <c r="D508" s="3"/>
      <c r="E508" s="3"/>
      <c r="F508" s="3"/>
      <c r="G508" s="3"/>
    </row>
    <row r="509" spans="1:7" ht="30" customHeight="1" x14ac:dyDescent="0.25">
      <c r="A509" s="21" t="s">
        <v>59</v>
      </c>
      <c r="B509" s="13" t="s">
        <v>8</v>
      </c>
      <c r="C509" s="5">
        <v>235</v>
      </c>
      <c r="D509" s="5">
        <v>169</v>
      </c>
      <c r="E509" s="5">
        <v>3</v>
      </c>
      <c r="F509" s="5">
        <v>63</v>
      </c>
      <c r="G509" s="5"/>
    </row>
    <row r="510" spans="1:7" ht="30" customHeight="1" x14ac:dyDescent="0.25">
      <c r="A510" s="22" t="s">
        <v>59</v>
      </c>
      <c r="B510" s="14" t="s">
        <v>9</v>
      </c>
      <c r="C510" s="6"/>
      <c r="D510" s="6"/>
      <c r="E510" s="6"/>
      <c r="F510" s="6"/>
      <c r="G510" s="6"/>
    </row>
    <row r="511" spans="1:7" ht="30" customHeight="1" x14ac:dyDescent="0.25">
      <c r="A511" s="21" t="s">
        <v>59</v>
      </c>
      <c r="B511" s="13" t="s">
        <v>10</v>
      </c>
      <c r="C511" s="5"/>
      <c r="D511" s="5"/>
      <c r="E511" s="5"/>
      <c r="F511" s="5"/>
      <c r="G511" s="5"/>
    </row>
    <row r="512" spans="1:7" ht="30" customHeight="1" x14ac:dyDescent="0.25">
      <c r="A512" s="22" t="s">
        <v>59</v>
      </c>
      <c r="B512" s="14" t="s">
        <v>11</v>
      </c>
      <c r="C512" s="6"/>
      <c r="D512" s="6"/>
      <c r="E512" s="6"/>
      <c r="F512" s="6"/>
      <c r="G512" s="6"/>
    </row>
    <row r="513" spans="1:7" ht="30" customHeight="1" x14ac:dyDescent="0.25">
      <c r="A513" s="21" t="s">
        <v>59</v>
      </c>
      <c r="B513" s="13" t="s">
        <v>12</v>
      </c>
      <c r="C513" s="5"/>
      <c r="D513" s="5"/>
      <c r="E513" s="5"/>
      <c r="F513" s="5"/>
      <c r="G513" s="5"/>
    </row>
    <row r="514" spans="1:7" ht="30" customHeight="1" x14ac:dyDescent="0.25">
      <c r="A514" s="22" t="s">
        <v>59</v>
      </c>
      <c r="B514" s="14" t="s">
        <v>13</v>
      </c>
      <c r="C514" s="6"/>
      <c r="D514" s="6"/>
      <c r="E514" s="6"/>
      <c r="F514" s="6"/>
      <c r="G514" s="6"/>
    </row>
    <row r="515" spans="1:7" ht="30" customHeight="1" x14ac:dyDescent="0.25">
      <c r="A515" s="21" t="s">
        <v>59</v>
      </c>
      <c r="B515" s="13" t="s">
        <v>14</v>
      </c>
      <c r="C515" s="5"/>
      <c r="D515" s="5"/>
      <c r="E515" s="5"/>
      <c r="F515" s="5"/>
      <c r="G515" s="5"/>
    </row>
    <row r="516" spans="1:7" ht="30" customHeight="1" x14ac:dyDescent="0.25">
      <c r="A516" s="22" t="s">
        <v>59</v>
      </c>
      <c r="B516" s="14" t="s">
        <v>15</v>
      </c>
      <c r="C516" s="6"/>
      <c r="D516" s="6"/>
      <c r="E516" s="6"/>
      <c r="F516" s="6"/>
      <c r="G516" s="6"/>
    </row>
    <row r="517" spans="1:7" ht="30" customHeight="1" x14ac:dyDescent="0.25">
      <c r="A517" s="21" t="s">
        <v>59</v>
      </c>
      <c r="B517" s="13" t="s">
        <v>16</v>
      </c>
      <c r="C517" s="5"/>
      <c r="D517" s="5"/>
      <c r="E517" s="5"/>
      <c r="F517" s="5"/>
      <c r="G517" s="5"/>
    </row>
    <row r="518" spans="1:7" ht="30" customHeight="1" x14ac:dyDescent="0.25">
      <c r="A518" s="22" t="s">
        <v>59</v>
      </c>
      <c r="B518" s="14" t="s">
        <v>17</v>
      </c>
      <c r="C518" s="6"/>
      <c r="D518" s="6"/>
      <c r="E518" s="6"/>
      <c r="F518" s="6"/>
      <c r="G518" s="6"/>
    </row>
    <row r="519" spans="1:7" ht="30" customHeight="1" x14ac:dyDescent="0.25">
      <c r="A519" s="21" t="s">
        <v>59</v>
      </c>
      <c r="B519" s="13" t="s">
        <v>18</v>
      </c>
      <c r="C519" s="5"/>
      <c r="D519" s="5"/>
      <c r="E519" s="5"/>
      <c r="F519" s="5"/>
      <c r="G519" s="5"/>
    </row>
    <row r="520" spans="1:7" ht="30" customHeight="1" x14ac:dyDescent="0.25">
      <c r="A520" s="22" t="s">
        <v>59</v>
      </c>
      <c r="B520" s="14" t="s">
        <v>19</v>
      </c>
      <c r="C520" s="6"/>
      <c r="D520" s="6"/>
      <c r="E520" s="6"/>
      <c r="F520" s="6"/>
      <c r="G520" s="6"/>
    </row>
    <row r="521" spans="1:7" ht="30" customHeight="1" x14ac:dyDescent="0.25">
      <c r="A521" s="21" t="s">
        <v>59</v>
      </c>
      <c r="B521" s="13" t="s">
        <v>20</v>
      </c>
      <c r="C521" s="5"/>
      <c r="D521" s="5"/>
      <c r="E521" s="5"/>
      <c r="F521" s="5"/>
      <c r="G521" s="5"/>
    </row>
    <row r="522" spans="1:7" ht="30" customHeight="1" x14ac:dyDescent="0.25">
      <c r="A522" s="22" t="s">
        <v>59</v>
      </c>
      <c r="B522" s="14" t="s">
        <v>21</v>
      </c>
      <c r="C522" s="6"/>
      <c r="D522" s="6"/>
      <c r="E522" s="6"/>
      <c r="F522" s="6"/>
      <c r="G522" s="6"/>
    </row>
    <row r="523" spans="1:7" ht="30" customHeight="1" x14ac:dyDescent="0.25">
      <c r="A523" s="21" t="s">
        <v>59</v>
      </c>
      <c r="B523" s="13" t="s">
        <v>22</v>
      </c>
      <c r="C523" s="5"/>
      <c r="D523" s="5"/>
      <c r="E523" s="5"/>
      <c r="F523" s="5"/>
      <c r="G523" s="5"/>
    </row>
    <row r="524" spans="1:7" ht="30" customHeight="1" x14ac:dyDescent="0.25">
      <c r="A524" s="22" t="s">
        <v>59</v>
      </c>
      <c r="B524" s="14" t="s">
        <v>23</v>
      </c>
      <c r="C524" s="6"/>
      <c r="D524" s="6"/>
      <c r="E524" s="6"/>
      <c r="F524" s="6"/>
      <c r="G524" s="6"/>
    </row>
    <row r="525" spans="1:7" ht="30" customHeight="1" x14ac:dyDescent="0.25">
      <c r="A525" s="21" t="s">
        <v>59</v>
      </c>
      <c r="B525" s="13" t="s">
        <v>24</v>
      </c>
      <c r="C525" s="5"/>
      <c r="D525" s="5"/>
      <c r="E525" s="5"/>
      <c r="F525" s="5"/>
      <c r="G525" s="5"/>
    </row>
    <row r="526" spans="1:7" ht="30" customHeight="1" x14ac:dyDescent="0.25">
      <c r="A526" s="22" t="s">
        <v>59</v>
      </c>
      <c r="B526" s="14" t="s">
        <v>25</v>
      </c>
      <c r="C526" s="6">
        <v>98</v>
      </c>
      <c r="D526" s="6">
        <v>12</v>
      </c>
      <c r="E526" s="6">
        <v>2</v>
      </c>
      <c r="F526" s="6">
        <v>84</v>
      </c>
      <c r="G526" s="6"/>
    </row>
    <row r="527" spans="1:7" ht="30" customHeight="1" x14ac:dyDescent="0.25">
      <c r="A527" s="21" t="s">
        <v>59</v>
      </c>
      <c r="B527" s="13" t="s">
        <v>26</v>
      </c>
      <c r="C527" s="5"/>
      <c r="D527" s="5"/>
      <c r="E527" s="5"/>
      <c r="F527" s="5"/>
      <c r="G527" s="5"/>
    </row>
    <row r="528" spans="1:7" ht="30" customHeight="1" x14ac:dyDescent="0.25">
      <c r="A528" s="22" t="s">
        <v>59</v>
      </c>
      <c r="B528" s="14" t="s">
        <v>27</v>
      </c>
      <c r="C528" s="6"/>
      <c r="D528" s="6"/>
      <c r="E528" s="6"/>
      <c r="F528" s="6"/>
      <c r="G528" s="6"/>
    </row>
    <row r="529" spans="1:7" ht="30" customHeight="1" x14ac:dyDescent="0.25">
      <c r="A529" s="21" t="s">
        <v>59</v>
      </c>
      <c r="B529" s="13" t="s">
        <v>28</v>
      </c>
      <c r="C529" s="5"/>
      <c r="D529" s="5"/>
      <c r="E529" s="5"/>
      <c r="F529" s="5"/>
      <c r="G529" s="5"/>
    </row>
    <row r="530" spans="1:7" ht="30" customHeight="1" x14ac:dyDescent="0.25">
      <c r="A530" s="22" t="s">
        <v>59</v>
      </c>
      <c r="B530" s="14" t="s">
        <v>29</v>
      </c>
      <c r="C530" s="6"/>
      <c r="D530" s="6"/>
      <c r="E530" s="6"/>
      <c r="F530" s="6"/>
      <c r="G530" s="6"/>
    </row>
    <row r="531" spans="1:7" ht="30" customHeight="1" x14ac:dyDescent="0.25">
      <c r="A531" s="21" t="s">
        <v>59</v>
      </c>
      <c r="B531" s="13" t="s">
        <v>30</v>
      </c>
      <c r="C531" s="5"/>
      <c r="D531" s="5"/>
      <c r="E531" s="5"/>
      <c r="F531" s="5"/>
      <c r="G531" s="5"/>
    </row>
    <row r="532" spans="1:7" ht="30" customHeight="1" x14ac:dyDescent="0.25">
      <c r="A532" s="22" t="s">
        <v>59</v>
      </c>
      <c r="B532" s="14" t="s">
        <v>31</v>
      </c>
      <c r="C532" s="6"/>
      <c r="D532" s="6"/>
      <c r="E532" s="6"/>
      <c r="F532" s="6"/>
      <c r="G532" s="6"/>
    </row>
    <row r="533" spans="1:7" ht="30" customHeight="1" x14ac:dyDescent="0.25">
      <c r="A533" s="21" t="s">
        <v>59</v>
      </c>
      <c r="B533" s="13" t="s">
        <v>32</v>
      </c>
      <c r="C533" s="5"/>
      <c r="D533" s="5"/>
      <c r="E533" s="5"/>
      <c r="F533" s="5"/>
      <c r="G533" s="5"/>
    </row>
    <row r="534" spans="1:7" ht="30" customHeight="1" x14ac:dyDescent="0.25">
      <c r="A534" s="22" t="s">
        <v>59</v>
      </c>
      <c r="B534" s="14" t="s">
        <v>33</v>
      </c>
      <c r="C534" s="6"/>
      <c r="D534" s="6"/>
      <c r="E534" s="6"/>
      <c r="F534" s="6"/>
      <c r="G534" s="6"/>
    </row>
    <row r="535" spans="1:7" ht="30" customHeight="1" x14ac:dyDescent="0.25">
      <c r="A535" s="21" t="s">
        <v>59</v>
      </c>
      <c r="B535" s="13" t="s">
        <v>34</v>
      </c>
      <c r="C535" s="5"/>
      <c r="D535" s="5"/>
      <c r="E535" s="5"/>
      <c r="F535" s="5"/>
      <c r="G535" s="5"/>
    </row>
    <row r="536" spans="1:7" ht="30" customHeight="1" x14ac:dyDescent="0.25">
      <c r="A536" s="22" t="s">
        <v>59</v>
      </c>
      <c r="B536" s="14" t="s">
        <v>35</v>
      </c>
      <c r="C536" s="6"/>
      <c r="D536" s="6"/>
      <c r="E536" s="6"/>
      <c r="F536" s="6"/>
      <c r="G536" s="6"/>
    </row>
    <row r="537" spans="1:7" ht="30" customHeight="1" x14ac:dyDescent="0.25">
      <c r="A537" s="21" t="s">
        <v>59</v>
      </c>
      <c r="B537" s="13" t="s">
        <v>36</v>
      </c>
      <c r="C537" s="5"/>
      <c r="D537" s="5"/>
      <c r="E537" s="5"/>
      <c r="F537" s="5"/>
      <c r="G537" s="5"/>
    </row>
    <row r="538" spans="1:7" ht="30" customHeight="1" x14ac:dyDescent="0.25">
      <c r="A538" s="22" t="s">
        <v>59</v>
      </c>
      <c r="B538" s="14" t="s">
        <v>37</v>
      </c>
      <c r="C538" s="6"/>
      <c r="D538" s="6"/>
      <c r="E538" s="6"/>
      <c r="F538" s="6"/>
      <c r="G538" s="6"/>
    </row>
    <row r="539" spans="1:7" ht="30" customHeight="1" x14ac:dyDescent="0.25">
      <c r="A539" s="21" t="s">
        <v>59</v>
      </c>
      <c r="B539" s="13" t="s">
        <v>38</v>
      </c>
      <c r="C539" s="5">
        <v>29</v>
      </c>
      <c r="D539" s="5">
        <v>25</v>
      </c>
      <c r="E539" s="5">
        <v>4</v>
      </c>
      <c r="F539" s="5"/>
      <c r="G539" s="5"/>
    </row>
    <row r="540" spans="1:7" ht="30" customHeight="1" x14ac:dyDescent="0.25">
      <c r="A540" s="22" t="s">
        <v>59</v>
      </c>
      <c r="B540" s="14" t="s">
        <v>39</v>
      </c>
      <c r="C540" s="6"/>
      <c r="D540" s="6"/>
      <c r="E540" s="6"/>
      <c r="F540" s="6"/>
      <c r="G540" s="6"/>
    </row>
    <row r="541" spans="1:7" ht="30" customHeight="1" x14ac:dyDescent="0.25">
      <c r="A541" s="21" t="s">
        <v>59</v>
      </c>
      <c r="B541" s="13" t="s">
        <v>40</v>
      </c>
      <c r="C541" s="5"/>
      <c r="D541" s="5"/>
      <c r="E541" s="5"/>
      <c r="F541" s="5"/>
      <c r="G541" s="5"/>
    </row>
    <row r="542" spans="1:7" ht="30" customHeight="1" x14ac:dyDescent="0.25">
      <c r="A542" s="22" t="s">
        <v>59</v>
      </c>
      <c r="B542" s="14" t="s">
        <v>41</v>
      </c>
      <c r="C542" s="6"/>
      <c r="D542" s="6"/>
      <c r="E542" s="6"/>
      <c r="F542" s="6"/>
      <c r="G542" s="6"/>
    </row>
    <row r="543" spans="1:7" ht="30" customHeight="1" x14ac:dyDescent="0.25">
      <c r="A543" s="21" t="s">
        <v>59</v>
      </c>
      <c r="B543" s="13" t="s">
        <v>42</v>
      </c>
      <c r="C543" s="5"/>
      <c r="D543" s="5"/>
      <c r="E543" s="5"/>
      <c r="F543" s="5"/>
      <c r="G543" s="5"/>
    </row>
    <row r="544" spans="1:7" ht="30" customHeight="1" x14ac:dyDescent="0.25">
      <c r="A544" s="22" t="s">
        <v>59</v>
      </c>
      <c r="B544" s="14" t="s">
        <v>43</v>
      </c>
      <c r="C544" s="6"/>
      <c r="D544" s="6"/>
      <c r="E544" s="6"/>
      <c r="F544" s="6"/>
      <c r="G544" s="6"/>
    </row>
    <row r="545" spans="1:7" ht="30" customHeight="1" x14ac:dyDescent="0.25">
      <c r="A545" s="21" t="s">
        <v>59</v>
      </c>
      <c r="B545" s="13" t="s">
        <v>44</v>
      </c>
      <c r="C545" s="5"/>
      <c r="D545" s="5"/>
      <c r="E545" s="5"/>
      <c r="F545" s="5"/>
      <c r="G545" s="5"/>
    </row>
    <row r="546" spans="1:7" ht="30" customHeight="1" x14ac:dyDescent="0.25">
      <c r="A546" s="22" t="s">
        <v>59</v>
      </c>
      <c r="B546" s="14" t="s">
        <v>45</v>
      </c>
      <c r="C546" s="6"/>
      <c r="D546" s="6"/>
      <c r="E546" s="6"/>
      <c r="F546" s="6"/>
      <c r="G546" s="6"/>
    </row>
    <row r="547" spans="1:7" ht="30" customHeight="1" x14ac:dyDescent="0.25">
      <c r="A547" s="21" t="s">
        <v>59</v>
      </c>
      <c r="B547" s="13" t="s">
        <v>46</v>
      </c>
      <c r="C547" s="5"/>
      <c r="D547" s="5"/>
      <c r="E547" s="5"/>
      <c r="F547" s="5"/>
      <c r="G547" s="5"/>
    </row>
    <row r="548" spans="1:7" ht="30" customHeight="1" x14ac:dyDescent="0.25">
      <c r="A548" s="19" t="s">
        <v>60</v>
      </c>
      <c r="B548" s="11" t="s">
        <v>8</v>
      </c>
      <c r="C548" s="3">
        <v>191</v>
      </c>
      <c r="D548" s="3">
        <v>124</v>
      </c>
      <c r="E548" s="3">
        <v>22</v>
      </c>
      <c r="F548" s="3">
        <v>45</v>
      </c>
      <c r="G548" s="3"/>
    </row>
    <row r="549" spans="1:7" ht="30" customHeight="1" x14ac:dyDescent="0.25">
      <c r="A549" s="20" t="s">
        <v>60</v>
      </c>
      <c r="B549" s="12" t="s">
        <v>9</v>
      </c>
      <c r="C549" s="4"/>
      <c r="D549" s="4"/>
      <c r="E549" s="4"/>
      <c r="F549" s="4"/>
      <c r="G549" s="4"/>
    </row>
    <row r="550" spans="1:7" ht="30" customHeight="1" x14ac:dyDescent="0.25">
      <c r="A550" s="19" t="s">
        <v>60</v>
      </c>
      <c r="B550" s="11" t="s">
        <v>10</v>
      </c>
      <c r="C550" s="3"/>
      <c r="D550" s="3"/>
      <c r="E550" s="3"/>
      <c r="F550" s="3"/>
      <c r="G550" s="3"/>
    </row>
    <row r="551" spans="1:7" ht="30" customHeight="1" x14ac:dyDescent="0.25">
      <c r="A551" s="20" t="s">
        <v>60</v>
      </c>
      <c r="B551" s="12" t="s">
        <v>11</v>
      </c>
      <c r="C551" s="4"/>
      <c r="D551" s="4"/>
      <c r="E551" s="4"/>
      <c r="F551" s="4"/>
      <c r="G551" s="4"/>
    </row>
    <row r="552" spans="1:7" ht="30" customHeight="1" x14ac:dyDescent="0.25">
      <c r="A552" s="19" t="s">
        <v>60</v>
      </c>
      <c r="B552" s="11" t="s">
        <v>12</v>
      </c>
      <c r="C552" s="3"/>
      <c r="D552" s="3"/>
      <c r="E552" s="3"/>
      <c r="F552" s="3"/>
      <c r="G552" s="3"/>
    </row>
    <row r="553" spans="1:7" ht="30" customHeight="1" x14ac:dyDescent="0.25">
      <c r="A553" s="20" t="s">
        <v>60</v>
      </c>
      <c r="B553" s="12" t="s">
        <v>13</v>
      </c>
      <c r="C553" s="4"/>
      <c r="D553" s="4"/>
      <c r="E553" s="4"/>
      <c r="F553" s="4"/>
      <c r="G553" s="4"/>
    </row>
    <row r="554" spans="1:7" ht="30" customHeight="1" x14ac:dyDescent="0.25">
      <c r="A554" s="19" t="s">
        <v>60</v>
      </c>
      <c r="B554" s="11" t="s">
        <v>14</v>
      </c>
      <c r="C554" s="3">
        <v>39</v>
      </c>
      <c r="D554" s="3">
        <v>39</v>
      </c>
      <c r="E554" s="3"/>
      <c r="F554" s="3"/>
      <c r="G554" s="3"/>
    </row>
    <row r="555" spans="1:7" ht="30" customHeight="1" x14ac:dyDescent="0.25">
      <c r="A555" s="20" t="s">
        <v>60</v>
      </c>
      <c r="B555" s="12" t="s">
        <v>15</v>
      </c>
      <c r="C555" s="4"/>
      <c r="D555" s="4"/>
      <c r="E555" s="4"/>
      <c r="F555" s="4"/>
      <c r="G555" s="4"/>
    </row>
    <row r="556" spans="1:7" ht="30" customHeight="1" x14ac:dyDescent="0.25">
      <c r="A556" s="19" t="s">
        <v>60</v>
      </c>
      <c r="B556" s="11" t="s">
        <v>16</v>
      </c>
      <c r="C556" s="3"/>
      <c r="D556" s="3"/>
      <c r="E556" s="3"/>
      <c r="F556" s="3"/>
      <c r="G556" s="3"/>
    </row>
    <row r="557" spans="1:7" ht="30" customHeight="1" x14ac:dyDescent="0.25">
      <c r="A557" s="20" t="s">
        <v>60</v>
      </c>
      <c r="B557" s="12" t="s">
        <v>17</v>
      </c>
      <c r="C557" s="4"/>
      <c r="D557" s="4"/>
      <c r="E557" s="4"/>
      <c r="F557" s="4"/>
      <c r="G557" s="4"/>
    </row>
    <row r="558" spans="1:7" ht="30" customHeight="1" x14ac:dyDescent="0.25">
      <c r="A558" s="19" t="s">
        <v>60</v>
      </c>
      <c r="B558" s="11" t="s">
        <v>18</v>
      </c>
      <c r="C558" s="3"/>
      <c r="D558" s="3"/>
      <c r="E558" s="3"/>
      <c r="F558" s="3"/>
      <c r="G558" s="3"/>
    </row>
    <row r="559" spans="1:7" ht="30" customHeight="1" x14ac:dyDescent="0.25">
      <c r="A559" s="20" t="s">
        <v>60</v>
      </c>
      <c r="B559" s="12" t="s">
        <v>19</v>
      </c>
      <c r="C559" s="4"/>
      <c r="D559" s="4"/>
      <c r="E559" s="4"/>
      <c r="F559" s="4"/>
      <c r="G559" s="4"/>
    </row>
    <row r="560" spans="1:7" ht="30" customHeight="1" x14ac:dyDescent="0.25">
      <c r="A560" s="19" t="s">
        <v>60</v>
      </c>
      <c r="B560" s="11" t="s">
        <v>20</v>
      </c>
      <c r="C560" s="3"/>
      <c r="D560" s="3"/>
      <c r="E560" s="3"/>
      <c r="F560" s="3"/>
      <c r="G560" s="3"/>
    </row>
    <row r="561" spans="1:7" ht="30" customHeight="1" x14ac:dyDescent="0.25">
      <c r="A561" s="20" t="s">
        <v>60</v>
      </c>
      <c r="B561" s="12" t="s">
        <v>21</v>
      </c>
      <c r="C561" s="4"/>
      <c r="D561" s="4"/>
      <c r="E561" s="4"/>
      <c r="F561" s="4"/>
      <c r="G561" s="4"/>
    </row>
    <row r="562" spans="1:7" ht="30" customHeight="1" x14ac:dyDescent="0.25">
      <c r="A562" s="19" t="s">
        <v>60</v>
      </c>
      <c r="B562" s="11" t="s">
        <v>22</v>
      </c>
      <c r="C562" s="3"/>
      <c r="D562" s="3"/>
      <c r="E562" s="3"/>
      <c r="F562" s="3"/>
      <c r="G562" s="3"/>
    </row>
    <row r="563" spans="1:7" ht="30" customHeight="1" x14ac:dyDescent="0.25">
      <c r="A563" s="20" t="s">
        <v>60</v>
      </c>
      <c r="B563" s="12" t="s">
        <v>23</v>
      </c>
      <c r="C563" s="4"/>
      <c r="D563" s="4"/>
      <c r="E563" s="4"/>
      <c r="F563" s="4"/>
      <c r="G563" s="4"/>
    </row>
    <row r="564" spans="1:7" ht="30" customHeight="1" x14ac:dyDescent="0.25">
      <c r="A564" s="19" t="s">
        <v>60</v>
      </c>
      <c r="B564" s="11" t="s">
        <v>24</v>
      </c>
      <c r="C564" s="3"/>
      <c r="D564" s="3"/>
      <c r="E564" s="3"/>
      <c r="F564" s="3"/>
      <c r="G564" s="3"/>
    </row>
    <row r="565" spans="1:7" ht="30" customHeight="1" x14ac:dyDescent="0.25">
      <c r="A565" s="20" t="s">
        <v>60</v>
      </c>
      <c r="B565" s="12" t="s">
        <v>25</v>
      </c>
      <c r="C565" s="4">
        <v>93</v>
      </c>
      <c r="D565" s="4">
        <v>10</v>
      </c>
      <c r="E565" s="4">
        <v>18</v>
      </c>
      <c r="F565" s="4">
        <v>65</v>
      </c>
      <c r="G565" s="4"/>
    </row>
    <row r="566" spans="1:7" ht="30" customHeight="1" x14ac:dyDescent="0.25">
      <c r="A566" s="19" t="s">
        <v>60</v>
      </c>
      <c r="B566" s="11" t="s">
        <v>26</v>
      </c>
      <c r="C566" s="3"/>
      <c r="D566" s="3"/>
      <c r="E566" s="3"/>
      <c r="F566" s="3"/>
      <c r="G566" s="3"/>
    </row>
    <row r="567" spans="1:7" ht="30" customHeight="1" x14ac:dyDescent="0.25">
      <c r="A567" s="20" t="s">
        <v>60</v>
      </c>
      <c r="B567" s="12" t="s">
        <v>27</v>
      </c>
      <c r="C567" s="4"/>
      <c r="D567" s="4"/>
      <c r="E567" s="4"/>
      <c r="F567" s="4"/>
      <c r="G567" s="4"/>
    </row>
    <row r="568" spans="1:7" ht="30" customHeight="1" x14ac:dyDescent="0.25">
      <c r="A568" s="19" t="s">
        <v>60</v>
      </c>
      <c r="B568" s="11" t="s">
        <v>28</v>
      </c>
      <c r="C568" s="3"/>
      <c r="D568" s="3"/>
      <c r="E568" s="3"/>
      <c r="F568" s="3"/>
      <c r="G568" s="3"/>
    </row>
    <row r="569" spans="1:7" ht="30" customHeight="1" x14ac:dyDescent="0.25">
      <c r="A569" s="20" t="s">
        <v>60</v>
      </c>
      <c r="B569" s="12" t="s">
        <v>29</v>
      </c>
      <c r="C569" s="4"/>
      <c r="D569" s="4"/>
      <c r="E569" s="4"/>
      <c r="F569" s="4"/>
      <c r="G569" s="4"/>
    </row>
    <row r="570" spans="1:7" ht="30" customHeight="1" x14ac:dyDescent="0.25">
      <c r="A570" s="19" t="s">
        <v>60</v>
      </c>
      <c r="B570" s="11" t="s">
        <v>30</v>
      </c>
      <c r="C570" s="3"/>
      <c r="D570" s="3"/>
      <c r="E570" s="3"/>
      <c r="F570" s="3"/>
      <c r="G570" s="3"/>
    </row>
    <row r="571" spans="1:7" ht="30" customHeight="1" x14ac:dyDescent="0.25">
      <c r="A571" s="20" t="s">
        <v>60</v>
      </c>
      <c r="B571" s="12" t="s">
        <v>31</v>
      </c>
      <c r="C571" s="4"/>
      <c r="D571" s="4"/>
      <c r="E571" s="4"/>
      <c r="F571" s="4"/>
      <c r="G571" s="4"/>
    </row>
    <row r="572" spans="1:7" ht="30" customHeight="1" x14ac:dyDescent="0.25">
      <c r="A572" s="19" t="s">
        <v>60</v>
      </c>
      <c r="B572" s="11" t="s">
        <v>32</v>
      </c>
      <c r="C572" s="3"/>
      <c r="D572" s="3"/>
      <c r="E572" s="3"/>
      <c r="F572" s="3"/>
      <c r="G572" s="3"/>
    </row>
    <row r="573" spans="1:7" ht="30" customHeight="1" x14ac:dyDescent="0.25">
      <c r="A573" s="20" t="s">
        <v>60</v>
      </c>
      <c r="B573" s="12" t="s">
        <v>33</v>
      </c>
      <c r="C573" s="4">
        <v>4</v>
      </c>
      <c r="D573" s="4"/>
      <c r="E573" s="4">
        <v>4</v>
      </c>
      <c r="F573" s="4"/>
      <c r="G573" s="4"/>
    </row>
    <row r="574" spans="1:7" ht="30" customHeight="1" x14ac:dyDescent="0.25">
      <c r="A574" s="19" t="s">
        <v>60</v>
      </c>
      <c r="B574" s="11" t="s">
        <v>34</v>
      </c>
      <c r="C574" s="3"/>
      <c r="D574" s="3"/>
      <c r="E574" s="3"/>
      <c r="F574" s="3"/>
      <c r="G574" s="3"/>
    </row>
    <row r="575" spans="1:7" ht="30" customHeight="1" x14ac:dyDescent="0.25">
      <c r="A575" s="20" t="s">
        <v>60</v>
      </c>
      <c r="B575" s="12" t="s">
        <v>35</v>
      </c>
      <c r="C575" s="4">
        <v>3</v>
      </c>
      <c r="D575" s="4">
        <v>1</v>
      </c>
      <c r="E575" s="4"/>
      <c r="F575" s="4">
        <v>2</v>
      </c>
      <c r="G575" s="4"/>
    </row>
    <row r="576" spans="1:7" ht="30" customHeight="1" x14ac:dyDescent="0.25">
      <c r="A576" s="19" t="s">
        <v>60</v>
      </c>
      <c r="B576" s="11" t="s">
        <v>36</v>
      </c>
      <c r="C576" s="3">
        <v>52</v>
      </c>
      <c r="D576" s="3">
        <v>28</v>
      </c>
      <c r="E576" s="3">
        <v>12</v>
      </c>
      <c r="F576" s="3">
        <v>12</v>
      </c>
      <c r="G576" s="3"/>
    </row>
    <row r="577" spans="1:7" ht="30" customHeight="1" x14ac:dyDescent="0.25">
      <c r="A577" s="20" t="s">
        <v>60</v>
      </c>
      <c r="B577" s="12" t="s">
        <v>37</v>
      </c>
      <c r="C577" s="4"/>
      <c r="D577" s="4"/>
      <c r="E577" s="4"/>
      <c r="F577" s="4"/>
      <c r="G577" s="4"/>
    </row>
    <row r="578" spans="1:7" ht="30" customHeight="1" x14ac:dyDescent="0.25">
      <c r="A578" s="19" t="s">
        <v>60</v>
      </c>
      <c r="B578" s="11" t="s">
        <v>38</v>
      </c>
      <c r="C578" s="3"/>
      <c r="D578" s="3"/>
      <c r="E578" s="3"/>
      <c r="F578" s="3"/>
      <c r="G578" s="3"/>
    </row>
    <row r="579" spans="1:7" ht="30" customHeight="1" x14ac:dyDescent="0.25">
      <c r="A579" s="20" t="s">
        <v>60</v>
      </c>
      <c r="B579" s="12" t="s">
        <v>39</v>
      </c>
      <c r="C579" s="4"/>
      <c r="D579" s="4"/>
      <c r="E579" s="4"/>
      <c r="F579" s="4"/>
      <c r="G579" s="4"/>
    </row>
    <row r="580" spans="1:7" ht="30" customHeight="1" x14ac:dyDescent="0.25">
      <c r="A580" s="19" t="s">
        <v>60</v>
      </c>
      <c r="B580" s="11" t="s">
        <v>40</v>
      </c>
      <c r="C580" s="3"/>
      <c r="D580" s="3"/>
      <c r="E580" s="3"/>
      <c r="F580" s="3"/>
      <c r="G580" s="3"/>
    </row>
    <row r="581" spans="1:7" ht="30" customHeight="1" x14ac:dyDescent="0.25">
      <c r="A581" s="20" t="s">
        <v>60</v>
      </c>
      <c r="B581" s="12" t="s">
        <v>41</v>
      </c>
      <c r="C581" s="4"/>
      <c r="D581" s="4"/>
      <c r="E581" s="4"/>
      <c r="F581" s="4"/>
      <c r="G581" s="4"/>
    </row>
    <row r="582" spans="1:7" ht="30" customHeight="1" x14ac:dyDescent="0.25">
      <c r="A582" s="19" t="s">
        <v>60</v>
      </c>
      <c r="B582" s="11" t="s">
        <v>42</v>
      </c>
      <c r="C582" s="3"/>
      <c r="D582" s="3"/>
      <c r="E582" s="3"/>
      <c r="F582" s="3"/>
      <c r="G582" s="3"/>
    </row>
    <row r="583" spans="1:7" ht="30" customHeight="1" x14ac:dyDescent="0.25">
      <c r="A583" s="20" t="s">
        <v>60</v>
      </c>
      <c r="B583" s="12" t="s">
        <v>43</v>
      </c>
      <c r="C583" s="4"/>
      <c r="D583" s="4"/>
      <c r="E583" s="4"/>
      <c r="F583" s="4"/>
      <c r="G583" s="4"/>
    </row>
    <row r="584" spans="1:7" ht="30" customHeight="1" x14ac:dyDescent="0.25">
      <c r="A584" s="19" t="s">
        <v>60</v>
      </c>
      <c r="B584" s="11" t="s">
        <v>44</v>
      </c>
      <c r="C584" s="3"/>
      <c r="D584" s="3"/>
      <c r="E584" s="3"/>
      <c r="F584" s="3"/>
      <c r="G584" s="3"/>
    </row>
    <row r="585" spans="1:7" ht="30" customHeight="1" x14ac:dyDescent="0.25">
      <c r="A585" s="20" t="s">
        <v>60</v>
      </c>
      <c r="B585" s="12" t="s">
        <v>45</v>
      </c>
      <c r="C585" s="4"/>
      <c r="D585" s="4"/>
      <c r="E585" s="4"/>
      <c r="F585" s="4"/>
      <c r="G585" s="4"/>
    </row>
    <row r="586" spans="1:7" ht="30" customHeight="1" x14ac:dyDescent="0.25">
      <c r="A586" s="19" t="s">
        <v>60</v>
      </c>
      <c r="B586" s="11" t="s">
        <v>46</v>
      </c>
      <c r="C586" s="3"/>
      <c r="D586" s="3"/>
      <c r="E586" s="3"/>
      <c r="F586" s="3"/>
      <c r="G586" s="3"/>
    </row>
    <row r="587" spans="1:7" ht="30" customHeight="1" x14ac:dyDescent="0.25">
      <c r="A587" s="21" t="s">
        <v>61</v>
      </c>
      <c r="B587" s="13" t="s">
        <v>8</v>
      </c>
      <c r="C587" s="5">
        <v>1462</v>
      </c>
      <c r="D587" s="5">
        <v>569</v>
      </c>
      <c r="E587" s="5">
        <v>188</v>
      </c>
      <c r="F587" s="5">
        <v>705</v>
      </c>
      <c r="G587" s="5"/>
    </row>
    <row r="588" spans="1:7" ht="30" customHeight="1" x14ac:dyDescent="0.25">
      <c r="A588" s="22" t="s">
        <v>61</v>
      </c>
      <c r="B588" s="14" t="s">
        <v>9</v>
      </c>
      <c r="C588" s="6"/>
      <c r="D588" s="6"/>
      <c r="E588" s="6"/>
      <c r="F588" s="6"/>
      <c r="G588" s="6"/>
    </row>
    <row r="589" spans="1:7" ht="30" customHeight="1" x14ac:dyDescent="0.25">
      <c r="A589" s="21" t="s">
        <v>61</v>
      </c>
      <c r="B589" s="13" t="s">
        <v>10</v>
      </c>
      <c r="C589" s="5"/>
      <c r="D589" s="5"/>
      <c r="E589" s="5"/>
      <c r="F589" s="5"/>
      <c r="G589" s="5"/>
    </row>
    <row r="590" spans="1:7" ht="30" customHeight="1" x14ac:dyDescent="0.25">
      <c r="A590" s="22" t="s">
        <v>61</v>
      </c>
      <c r="B590" s="14" t="s">
        <v>11</v>
      </c>
      <c r="C590" s="6"/>
      <c r="D590" s="6"/>
      <c r="E590" s="6"/>
      <c r="F590" s="6"/>
      <c r="G590" s="6"/>
    </row>
    <row r="591" spans="1:7" ht="30" customHeight="1" x14ac:dyDescent="0.25">
      <c r="A591" s="21" t="s">
        <v>61</v>
      </c>
      <c r="B591" s="13" t="s">
        <v>12</v>
      </c>
      <c r="C591" s="5">
        <v>73</v>
      </c>
      <c r="D591" s="5">
        <v>54</v>
      </c>
      <c r="E591" s="5">
        <v>4</v>
      </c>
      <c r="F591" s="5">
        <v>15</v>
      </c>
      <c r="G591" s="5"/>
    </row>
    <row r="592" spans="1:7" ht="30" customHeight="1" x14ac:dyDescent="0.25">
      <c r="A592" s="22" t="s">
        <v>61</v>
      </c>
      <c r="B592" s="14" t="s">
        <v>13</v>
      </c>
      <c r="C592" s="6"/>
      <c r="D592" s="6"/>
      <c r="E592" s="6"/>
      <c r="F592" s="6"/>
      <c r="G592" s="6"/>
    </row>
    <row r="593" spans="1:7" ht="30" customHeight="1" x14ac:dyDescent="0.25">
      <c r="A593" s="21" t="s">
        <v>61</v>
      </c>
      <c r="B593" s="13" t="s">
        <v>14</v>
      </c>
      <c r="C593" s="5">
        <v>18</v>
      </c>
      <c r="D593" s="5">
        <v>15</v>
      </c>
      <c r="E593" s="5">
        <v>1</v>
      </c>
      <c r="F593" s="5">
        <v>2</v>
      </c>
      <c r="G593" s="5"/>
    </row>
    <row r="594" spans="1:7" ht="30" customHeight="1" x14ac:dyDescent="0.25">
      <c r="A594" s="22" t="s">
        <v>61</v>
      </c>
      <c r="B594" s="14" t="s">
        <v>15</v>
      </c>
      <c r="C594" s="6"/>
      <c r="D594" s="6"/>
      <c r="E594" s="6"/>
      <c r="F594" s="6"/>
      <c r="G594" s="6"/>
    </row>
    <row r="595" spans="1:7" ht="30" customHeight="1" x14ac:dyDescent="0.25">
      <c r="A595" s="21" t="s">
        <v>61</v>
      </c>
      <c r="B595" s="13" t="s">
        <v>16</v>
      </c>
      <c r="C595" s="5"/>
      <c r="D595" s="5"/>
      <c r="E595" s="5"/>
      <c r="F595" s="5"/>
      <c r="G595" s="5"/>
    </row>
    <row r="596" spans="1:7" ht="30" customHeight="1" x14ac:dyDescent="0.25">
      <c r="A596" s="22" t="s">
        <v>61</v>
      </c>
      <c r="B596" s="14" t="s">
        <v>17</v>
      </c>
      <c r="C596" s="6"/>
      <c r="D596" s="6"/>
      <c r="E596" s="6"/>
      <c r="F596" s="6"/>
      <c r="G596" s="6"/>
    </row>
    <row r="597" spans="1:7" ht="30" customHeight="1" x14ac:dyDescent="0.25">
      <c r="A597" s="21" t="s">
        <v>61</v>
      </c>
      <c r="B597" s="13" t="s">
        <v>18</v>
      </c>
      <c r="C597" s="5"/>
      <c r="D597" s="5"/>
      <c r="E597" s="5"/>
      <c r="F597" s="5"/>
      <c r="G597" s="5"/>
    </row>
    <row r="598" spans="1:7" ht="30" customHeight="1" x14ac:dyDescent="0.25">
      <c r="A598" s="22" t="s">
        <v>61</v>
      </c>
      <c r="B598" s="14" t="s">
        <v>19</v>
      </c>
      <c r="C598" s="6"/>
      <c r="D598" s="6"/>
      <c r="E598" s="6"/>
      <c r="F598" s="6"/>
      <c r="G598" s="6"/>
    </row>
    <row r="599" spans="1:7" ht="30" customHeight="1" x14ac:dyDescent="0.25">
      <c r="A599" s="21" t="s">
        <v>61</v>
      </c>
      <c r="B599" s="13" t="s">
        <v>20</v>
      </c>
      <c r="C599" s="5"/>
      <c r="D599" s="5"/>
      <c r="E599" s="5"/>
      <c r="F599" s="5"/>
      <c r="G599" s="5"/>
    </row>
    <row r="600" spans="1:7" ht="30" customHeight="1" x14ac:dyDescent="0.25">
      <c r="A600" s="22" t="s">
        <v>61</v>
      </c>
      <c r="B600" s="14" t="s">
        <v>21</v>
      </c>
      <c r="C600" s="6"/>
      <c r="D600" s="6"/>
      <c r="E600" s="6"/>
      <c r="F600" s="6"/>
      <c r="G600" s="6"/>
    </row>
    <row r="601" spans="1:7" ht="30" customHeight="1" x14ac:dyDescent="0.25">
      <c r="A601" s="21" t="s">
        <v>61</v>
      </c>
      <c r="B601" s="13" t="s">
        <v>22</v>
      </c>
      <c r="C601" s="5"/>
      <c r="D601" s="5"/>
      <c r="E601" s="5"/>
      <c r="F601" s="5"/>
      <c r="G601" s="5"/>
    </row>
    <row r="602" spans="1:7" ht="30" customHeight="1" x14ac:dyDescent="0.25">
      <c r="A602" s="22" t="s">
        <v>61</v>
      </c>
      <c r="B602" s="14" t="s">
        <v>23</v>
      </c>
      <c r="C602" s="6"/>
      <c r="D602" s="6"/>
      <c r="E602" s="6"/>
      <c r="F602" s="6"/>
      <c r="G602" s="6"/>
    </row>
    <row r="603" spans="1:7" ht="30" customHeight="1" x14ac:dyDescent="0.25">
      <c r="A603" s="21" t="s">
        <v>61</v>
      </c>
      <c r="B603" s="13" t="s">
        <v>24</v>
      </c>
      <c r="C603" s="5"/>
      <c r="D603" s="5"/>
      <c r="E603" s="5"/>
      <c r="F603" s="5"/>
      <c r="G603" s="5"/>
    </row>
    <row r="604" spans="1:7" ht="30" customHeight="1" x14ac:dyDescent="0.25">
      <c r="A604" s="22" t="s">
        <v>61</v>
      </c>
      <c r="B604" s="14" t="s">
        <v>25</v>
      </c>
      <c r="C604" s="6">
        <v>129</v>
      </c>
      <c r="D604" s="6">
        <v>27</v>
      </c>
      <c r="E604" s="6">
        <v>40</v>
      </c>
      <c r="F604" s="6">
        <v>62</v>
      </c>
      <c r="G604" s="6"/>
    </row>
    <row r="605" spans="1:7" ht="30" customHeight="1" x14ac:dyDescent="0.25">
      <c r="A605" s="21" t="s">
        <v>61</v>
      </c>
      <c r="B605" s="13" t="s">
        <v>26</v>
      </c>
      <c r="C605" s="5"/>
      <c r="D605" s="5"/>
      <c r="E605" s="5"/>
      <c r="F605" s="5"/>
      <c r="G605" s="5"/>
    </row>
    <row r="606" spans="1:7" ht="30" customHeight="1" x14ac:dyDescent="0.25">
      <c r="A606" s="22" t="s">
        <v>61</v>
      </c>
      <c r="B606" s="14" t="s">
        <v>27</v>
      </c>
      <c r="C606" s="6"/>
      <c r="D606" s="6"/>
      <c r="E606" s="6"/>
      <c r="F606" s="6"/>
      <c r="G606" s="6"/>
    </row>
    <row r="607" spans="1:7" ht="30" customHeight="1" x14ac:dyDescent="0.25">
      <c r="A607" s="21" t="s">
        <v>61</v>
      </c>
      <c r="B607" s="13" t="s">
        <v>28</v>
      </c>
      <c r="C607" s="5"/>
      <c r="D607" s="5"/>
      <c r="E607" s="5"/>
      <c r="F607" s="5"/>
      <c r="G607" s="5"/>
    </row>
    <row r="608" spans="1:7" ht="30" customHeight="1" x14ac:dyDescent="0.25">
      <c r="A608" s="22" t="s">
        <v>61</v>
      </c>
      <c r="B608" s="14" t="s">
        <v>29</v>
      </c>
      <c r="C608" s="6"/>
      <c r="D608" s="6"/>
      <c r="E608" s="6"/>
      <c r="F608" s="6"/>
      <c r="G608" s="6"/>
    </row>
    <row r="609" spans="1:7" ht="30" customHeight="1" x14ac:dyDescent="0.25">
      <c r="A609" s="21" t="s">
        <v>61</v>
      </c>
      <c r="B609" s="13" t="s">
        <v>30</v>
      </c>
      <c r="C609" s="5"/>
      <c r="D609" s="5"/>
      <c r="E609" s="5"/>
      <c r="F609" s="5"/>
      <c r="G609" s="5"/>
    </row>
    <row r="610" spans="1:7" ht="30" customHeight="1" x14ac:dyDescent="0.25">
      <c r="A610" s="22" t="s">
        <v>61</v>
      </c>
      <c r="B610" s="14" t="s">
        <v>31</v>
      </c>
      <c r="C610" s="6"/>
      <c r="D610" s="6"/>
      <c r="E610" s="6"/>
      <c r="F610" s="6"/>
      <c r="G610" s="6"/>
    </row>
    <row r="611" spans="1:7" ht="30" customHeight="1" x14ac:dyDescent="0.25">
      <c r="A611" s="21" t="s">
        <v>61</v>
      </c>
      <c r="B611" s="13" t="s">
        <v>32</v>
      </c>
      <c r="C611" s="5"/>
      <c r="D611" s="5"/>
      <c r="E611" s="5"/>
      <c r="F611" s="5"/>
      <c r="G611" s="5"/>
    </row>
    <row r="612" spans="1:7" ht="30" customHeight="1" x14ac:dyDescent="0.25">
      <c r="A612" s="22" t="s">
        <v>61</v>
      </c>
      <c r="B612" s="14" t="s">
        <v>33</v>
      </c>
      <c r="C612" s="6"/>
      <c r="D612" s="6"/>
      <c r="E612" s="6"/>
      <c r="F612" s="6"/>
      <c r="G612" s="6"/>
    </row>
    <row r="613" spans="1:7" ht="30" customHeight="1" x14ac:dyDescent="0.25">
      <c r="A613" s="21" t="s">
        <v>61</v>
      </c>
      <c r="B613" s="13" t="s">
        <v>34</v>
      </c>
      <c r="C613" s="5"/>
      <c r="D613" s="5"/>
      <c r="E613" s="5"/>
      <c r="F613" s="5"/>
      <c r="G613" s="5"/>
    </row>
    <row r="614" spans="1:7" ht="30" customHeight="1" x14ac:dyDescent="0.25">
      <c r="A614" s="22" t="s">
        <v>61</v>
      </c>
      <c r="B614" s="14" t="s">
        <v>35</v>
      </c>
      <c r="C614" s="6">
        <v>22</v>
      </c>
      <c r="D614" s="6">
        <v>11</v>
      </c>
      <c r="E614" s="6">
        <v>5</v>
      </c>
      <c r="F614" s="6">
        <v>6</v>
      </c>
      <c r="G614" s="6"/>
    </row>
    <row r="615" spans="1:7" ht="30" customHeight="1" x14ac:dyDescent="0.25">
      <c r="A615" s="21" t="s">
        <v>61</v>
      </c>
      <c r="B615" s="13" t="s">
        <v>36</v>
      </c>
      <c r="C615" s="5">
        <v>10</v>
      </c>
      <c r="D615" s="5">
        <v>7</v>
      </c>
      <c r="E615" s="5">
        <v>3</v>
      </c>
      <c r="F615" s="5"/>
      <c r="G615" s="5"/>
    </row>
    <row r="616" spans="1:7" ht="30" customHeight="1" x14ac:dyDescent="0.25">
      <c r="A616" s="22" t="s">
        <v>61</v>
      </c>
      <c r="B616" s="14" t="s">
        <v>37</v>
      </c>
      <c r="C616" s="6">
        <v>2</v>
      </c>
      <c r="D616" s="6"/>
      <c r="E616" s="6"/>
      <c r="F616" s="6">
        <v>2</v>
      </c>
      <c r="G616" s="6"/>
    </row>
    <row r="617" spans="1:7" ht="30" customHeight="1" x14ac:dyDescent="0.25">
      <c r="A617" s="21" t="s">
        <v>61</v>
      </c>
      <c r="B617" s="13" t="s">
        <v>38</v>
      </c>
      <c r="C617" s="5"/>
      <c r="D617" s="5"/>
      <c r="E617" s="5"/>
      <c r="F617" s="5"/>
      <c r="G617" s="5"/>
    </row>
    <row r="618" spans="1:7" ht="30" customHeight="1" x14ac:dyDescent="0.25">
      <c r="A618" s="22" t="s">
        <v>61</v>
      </c>
      <c r="B618" s="14" t="s">
        <v>39</v>
      </c>
      <c r="C618" s="6"/>
      <c r="D618" s="6"/>
      <c r="E618" s="6"/>
      <c r="F618" s="6"/>
      <c r="G618" s="6"/>
    </row>
    <row r="619" spans="1:7" ht="30" customHeight="1" x14ac:dyDescent="0.25">
      <c r="A619" s="21" t="s">
        <v>61</v>
      </c>
      <c r="B619" s="13" t="s">
        <v>40</v>
      </c>
      <c r="C619" s="5"/>
      <c r="D619" s="5"/>
      <c r="E619" s="5"/>
      <c r="F619" s="5"/>
      <c r="G619" s="5"/>
    </row>
    <row r="620" spans="1:7" ht="30" customHeight="1" x14ac:dyDescent="0.25">
      <c r="A620" s="22" t="s">
        <v>61</v>
      </c>
      <c r="B620" s="14" t="s">
        <v>41</v>
      </c>
      <c r="C620" s="6"/>
      <c r="D620" s="6"/>
      <c r="E620" s="6"/>
      <c r="F620" s="6"/>
      <c r="G620" s="6"/>
    </row>
    <row r="621" spans="1:7" ht="30" customHeight="1" x14ac:dyDescent="0.25">
      <c r="A621" s="21" t="s">
        <v>61</v>
      </c>
      <c r="B621" s="13" t="s">
        <v>42</v>
      </c>
      <c r="C621" s="5"/>
      <c r="D621" s="5"/>
      <c r="E621" s="5"/>
      <c r="F621" s="5"/>
      <c r="G621" s="5"/>
    </row>
    <row r="622" spans="1:7" ht="30" customHeight="1" x14ac:dyDescent="0.25">
      <c r="A622" s="22" t="s">
        <v>61</v>
      </c>
      <c r="B622" s="14" t="s">
        <v>43</v>
      </c>
      <c r="C622" s="6"/>
      <c r="D622" s="6"/>
      <c r="E622" s="6"/>
      <c r="F622" s="6"/>
      <c r="G622" s="6"/>
    </row>
    <row r="623" spans="1:7" ht="30" customHeight="1" x14ac:dyDescent="0.25">
      <c r="A623" s="21" t="s">
        <v>61</v>
      </c>
      <c r="B623" s="13" t="s">
        <v>44</v>
      </c>
      <c r="C623" s="5"/>
      <c r="D623" s="5"/>
      <c r="E623" s="5"/>
      <c r="F623" s="5"/>
      <c r="G623" s="5"/>
    </row>
    <row r="624" spans="1:7" ht="30" customHeight="1" x14ac:dyDescent="0.25">
      <c r="A624" s="22" t="s">
        <v>61</v>
      </c>
      <c r="B624" s="14" t="s">
        <v>45</v>
      </c>
      <c r="C624" s="6"/>
      <c r="D624" s="6"/>
      <c r="E624" s="6"/>
      <c r="F624" s="6"/>
      <c r="G624" s="6"/>
    </row>
    <row r="625" spans="1:7" ht="30" customHeight="1" x14ac:dyDescent="0.25">
      <c r="A625" s="21" t="s">
        <v>61</v>
      </c>
      <c r="B625" s="13" t="s">
        <v>46</v>
      </c>
      <c r="C625" s="5">
        <v>799</v>
      </c>
      <c r="D625" s="5">
        <v>292</v>
      </c>
      <c r="E625" s="5">
        <v>115</v>
      </c>
      <c r="F625" s="5">
        <v>392</v>
      </c>
      <c r="G625" s="5"/>
    </row>
    <row r="626" spans="1:7" ht="30" customHeight="1" x14ac:dyDescent="0.25">
      <c r="A626" s="19" t="s">
        <v>62</v>
      </c>
      <c r="B626" s="11" t="s">
        <v>8</v>
      </c>
      <c r="C626" s="3">
        <v>135</v>
      </c>
      <c r="D626" s="3">
        <v>72</v>
      </c>
      <c r="E626" s="3">
        <v>7</v>
      </c>
      <c r="F626" s="3">
        <v>56</v>
      </c>
      <c r="G626" s="3"/>
    </row>
    <row r="627" spans="1:7" ht="30" customHeight="1" x14ac:dyDescent="0.25">
      <c r="A627" s="20" t="s">
        <v>62</v>
      </c>
      <c r="B627" s="12" t="s">
        <v>9</v>
      </c>
      <c r="C627" s="4"/>
      <c r="D627" s="4"/>
      <c r="E627" s="4"/>
      <c r="F627" s="4"/>
      <c r="G627" s="4"/>
    </row>
    <row r="628" spans="1:7" ht="30" customHeight="1" x14ac:dyDescent="0.25">
      <c r="A628" s="19" t="s">
        <v>62</v>
      </c>
      <c r="B628" s="11" t="s">
        <v>10</v>
      </c>
      <c r="C628" s="3"/>
      <c r="D628" s="3"/>
      <c r="E628" s="3"/>
      <c r="F628" s="3"/>
      <c r="G628" s="3"/>
    </row>
    <row r="629" spans="1:7" ht="30" customHeight="1" x14ac:dyDescent="0.25">
      <c r="A629" s="20" t="s">
        <v>62</v>
      </c>
      <c r="B629" s="12" t="s">
        <v>11</v>
      </c>
      <c r="C629" s="4"/>
      <c r="D629" s="4"/>
      <c r="E629" s="4"/>
      <c r="F629" s="4"/>
      <c r="G629" s="4"/>
    </row>
    <row r="630" spans="1:7" ht="30" customHeight="1" x14ac:dyDescent="0.25">
      <c r="A630" s="19" t="s">
        <v>62</v>
      </c>
      <c r="B630" s="11" t="s">
        <v>12</v>
      </c>
      <c r="C630" s="3"/>
      <c r="D630" s="3"/>
      <c r="E630" s="3"/>
      <c r="F630" s="3"/>
      <c r="G630" s="3"/>
    </row>
    <row r="631" spans="1:7" ht="30" customHeight="1" x14ac:dyDescent="0.25">
      <c r="A631" s="20" t="s">
        <v>62</v>
      </c>
      <c r="B631" s="12" t="s">
        <v>13</v>
      </c>
      <c r="C631" s="4"/>
      <c r="D631" s="4"/>
      <c r="E631" s="4"/>
      <c r="F631" s="4"/>
      <c r="G631" s="4"/>
    </row>
    <row r="632" spans="1:7" ht="30" customHeight="1" x14ac:dyDescent="0.25">
      <c r="A632" s="19" t="s">
        <v>62</v>
      </c>
      <c r="B632" s="11" t="s">
        <v>14</v>
      </c>
      <c r="C632" s="3">
        <v>38</v>
      </c>
      <c r="D632" s="3">
        <v>5</v>
      </c>
      <c r="E632" s="3"/>
      <c r="F632" s="3">
        <v>33</v>
      </c>
      <c r="G632" s="3"/>
    </row>
    <row r="633" spans="1:7" ht="30" customHeight="1" x14ac:dyDescent="0.25">
      <c r="A633" s="20" t="s">
        <v>62</v>
      </c>
      <c r="B633" s="12" t="s">
        <v>15</v>
      </c>
      <c r="C633" s="4"/>
      <c r="D633" s="4"/>
      <c r="E633" s="4"/>
      <c r="F633" s="4"/>
      <c r="G633" s="4"/>
    </row>
    <row r="634" spans="1:7" ht="30" customHeight="1" x14ac:dyDescent="0.25">
      <c r="A634" s="19" t="s">
        <v>62</v>
      </c>
      <c r="B634" s="11" t="s">
        <v>16</v>
      </c>
      <c r="C634" s="3"/>
      <c r="D634" s="3"/>
      <c r="E634" s="3"/>
      <c r="F634" s="3"/>
      <c r="G634" s="3"/>
    </row>
    <row r="635" spans="1:7" ht="30" customHeight="1" x14ac:dyDescent="0.25">
      <c r="A635" s="20" t="s">
        <v>62</v>
      </c>
      <c r="B635" s="12" t="s">
        <v>17</v>
      </c>
      <c r="C635" s="4"/>
      <c r="D635" s="4"/>
      <c r="E635" s="4"/>
      <c r="F635" s="4"/>
      <c r="G635" s="4"/>
    </row>
    <row r="636" spans="1:7" ht="30" customHeight="1" x14ac:dyDescent="0.25">
      <c r="A636" s="19" t="s">
        <v>62</v>
      </c>
      <c r="B636" s="11" t="s">
        <v>18</v>
      </c>
      <c r="C636" s="3"/>
      <c r="D636" s="3"/>
      <c r="E636" s="3"/>
      <c r="F636" s="3"/>
      <c r="G636" s="3"/>
    </row>
    <row r="637" spans="1:7" ht="30" customHeight="1" x14ac:dyDescent="0.25">
      <c r="A637" s="20" t="s">
        <v>62</v>
      </c>
      <c r="B637" s="12" t="s">
        <v>19</v>
      </c>
      <c r="C637" s="4"/>
      <c r="D637" s="4"/>
      <c r="E637" s="4"/>
      <c r="F637" s="4"/>
      <c r="G637" s="4"/>
    </row>
    <row r="638" spans="1:7" ht="30" customHeight="1" x14ac:dyDescent="0.25">
      <c r="A638" s="19" t="s">
        <v>62</v>
      </c>
      <c r="B638" s="11" t="s">
        <v>20</v>
      </c>
      <c r="C638" s="3"/>
      <c r="D638" s="3"/>
      <c r="E638" s="3"/>
      <c r="F638" s="3"/>
      <c r="G638" s="3"/>
    </row>
    <row r="639" spans="1:7" ht="30" customHeight="1" x14ac:dyDescent="0.25">
      <c r="A639" s="20" t="s">
        <v>62</v>
      </c>
      <c r="B639" s="12" t="s">
        <v>21</v>
      </c>
      <c r="C639" s="4"/>
      <c r="D639" s="4"/>
      <c r="E639" s="4"/>
      <c r="F639" s="4"/>
      <c r="G639" s="4"/>
    </row>
    <row r="640" spans="1:7" ht="30" customHeight="1" x14ac:dyDescent="0.25">
      <c r="A640" s="19" t="s">
        <v>62</v>
      </c>
      <c r="B640" s="11" t="s">
        <v>22</v>
      </c>
      <c r="C640" s="3"/>
      <c r="D640" s="3"/>
      <c r="E640" s="3"/>
      <c r="F640" s="3"/>
      <c r="G640" s="3"/>
    </row>
    <row r="641" spans="1:7" ht="30" customHeight="1" x14ac:dyDescent="0.25">
      <c r="A641" s="20" t="s">
        <v>62</v>
      </c>
      <c r="B641" s="12" t="s">
        <v>23</v>
      </c>
      <c r="C641" s="4"/>
      <c r="D641" s="4"/>
      <c r="E641" s="4"/>
      <c r="F641" s="4"/>
      <c r="G641" s="4"/>
    </row>
    <row r="642" spans="1:7" ht="30" customHeight="1" x14ac:dyDescent="0.25">
      <c r="A642" s="19" t="s">
        <v>62</v>
      </c>
      <c r="B642" s="11" t="s">
        <v>24</v>
      </c>
      <c r="C642" s="3"/>
      <c r="D642" s="3"/>
      <c r="E642" s="3"/>
      <c r="F642" s="3"/>
      <c r="G642" s="3"/>
    </row>
    <row r="643" spans="1:7" ht="30" customHeight="1" x14ac:dyDescent="0.25">
      <c r="A643" s="20" t="s">
        <v>62</v>
      </c>
      <c r="B643" s="12" t="s">
        <v>25</v>
      </c>
      <c r="C643" s="4">
        <v>18</v>
      </c>
      <c r="D643" s="4">
        <v>4</v>
      </c>
      <c r="E643" s="4">
        <v>9</v>
      </c>
      <c r="F643" s="4">
        <v>5</v>
      </c>
      <c r="G643" s="4"/>
    </row>
    <row r="644" spans="1:7" ht="30" customHeight="1" x14ac:dyDescent="0.25">
      <c r="A644" s="19" t="s">
        <v>62</v>
      </c>
      <c r="B644" s="11" t="s">
        <v>26</v>
      </c>
      <c r="C644" s="3"/>
      <c r="D644" s="3"/>
      <c r="E644" s="3"/>
      <c r="F644" s="3"/>
      <c r="G644" s="3"/>
    </row>
    <row r="645" spans="1:7" ht="30" customHeight="1" x14ac:dyDescent="0.25">
      <c r="A645" s="20" t="s">
        <v>62</v>
      </c>
      <c r="B645" s="12" t="s">
        <v>27</v>
      </c>
      <c r="C645" s="4"/>
      <c r="D645" s="4"/>
      <c r="E645" s="4"/>
      <c r="F645" s="4"/>
      <c r="G645" s="4"/>
    </row>
    <row r="646" spans="1:7" ht="30" customHeight="1" x14ac:dyDescent="0.25">
      <c r="A646" s="19" t="s">
        <v>62</v>
      </c>
      <c r="B646" s="11" t="s">
        <v>28</v>
      </c>
      <c r="C646" s="3"/>
      <c r="D646" s="3"/>
      <c r="E646" s="3"/>
      <c r="F646" s="3"/>
      <c r="G646" s="3"/>
    </row>
    <row r="647" spans="1:7" ht="30" customHeight="1" x14ac:dyDescent="0.25">
      <c r="A647" s="20" t="s">
        <v>62</v>
      </c>
      <c r="B647" s="12" t="s">
        <v>29</v>
      </c>
      <c r="C647" s="4"/>
      <c r="D647" s="4"/>
      <c r="E647" s="4"/>
      <c r="F647" s="4"/>
      <c r="G647" s="4"/>
    </row>
    <row r="648" spans="1:7" ht="30" customHeight="1" x14ac:dyDescent="0.25">
      <c r="A648" s="19" t="s">
        <v>62</v>
      </c>
      <c r="B648" s="11" t="s">
        <v>30</v>
      </c>
      <c r="C648" s="3"/>
      <c r="D648" s="3"/>
      <c r="E648" s="3"/>
      <c r="F648" s="3"/>
      <c r="G648" s="3"/>
    </row>
    <row r="649" spans="1:7" ht="30" customHeight="1" x14ac:dyDescent="0.25">
      <c r="A649" s="20" t="s">
        <v>62</v>
      </c>
      <c r="B649" s="12" t="s">
        <v>31</v>
      </c>
      <c r="C649" s="4"/>
      <c r="D649" s="4"/>
      <c r="E649" s="4"/>
      <c r="F649" s="4"/>
      <c r="G649" s="4"/>
    </row>
    <row r="650" spans="1:7" ht="30" customHeight="1" x14ac:dyDescent="0.25">
      <c r="A650" s="19" t="s">
        <v>62</v>
      </c>
      <c r="B650" s="11" t="s">
        <v>32</v>
      </c>
      <c r="C650" s="3"/>
      <c r="D650" s="3"/>
      <c r="E650" s="3"/>
      <c r="F650" s="3"/>
      <c r="G650" s="3"/>
    </row>
    <row r="651" spans="1:7" ht="30" customHeight="1" x14ac:dyDescent="0.25">
      <c r="A651" s="20" t="s">
        <v>62</v>
      </c>
      <c r="B651" s="12" t="s">
        <v>33</v>
      </c>
      <c r="C651" s="4">
        <v>7</v>
      </c>
      <c r="D651" s="4"/>
      <c r="E651" s="4">
        <v>2</v>
      </c>
      <c r="F651" s="4">
        <v>5</v>
      </c>
      <c r="G651" s="4"/>
    </row>
    <row r="652" spans="1:7" ht="30" customHeight="1" x14ac:dyDescent="0.25">
      <c r="A652" s="19" t="s">
        <v>62</v>
      </c>
      <c r="B652" s="11" t="s">
        <v>34</v>
      </c>
      <c r="C652" s="3"/>
      <c r="D652" s="3"/>
      <c r="E652" s="3"/>
      <c r="F652" s="3"/>
      <c r="G652" s="3"/>
    </row>
    <row r="653" spans="1:7" ht="30" customHeight="1" x14ac:dyDescent="0.25">
      <c r="A653" s="20" t="s">
        <v>62</v>
      </c>
      <c r="B653" s="12" t="s">
        <v>35</v>
      </c>
      <c r="C653" s="4"/>
      <c r="D653" s="4"/>
      <c r="E653" s="4"/>
      <c r="F653" s="4"/>
      <c r="G653" s="4"/>
    </row>
    <row r="654" spans="1:7" ht="30" customHeight="1" x14ac:dyDescent="0.25">
      <c r="A654" s="19" t="s">
        <v>62</v>
      </c>
      <c r="B654" s="11" t="s">
        <v>36</v>
      </c>
      <c r="C654" s="3"/>
      <c r="D654" s="3"/>
      <c r="E654" s="3"/>
      <c r="F654" s="3"/>
      <c r="G654" s="3"/>
    </row>
    <row r="655" spans="1:7" ht="30" customHeight="1" x14ac:dyDescent="0.25">
      <c r="A655" s="20" t="s">
        <v>62</v>
      </c>
      <c r="B655" s="12" t="s">
        <v>37</v>
      </c>
      <c r="C655" s="4"/>
      <c r="D655" s="4"/>
      <c r="E655" s="4"/>
      <c r="F655" s="4"/>
      <c r="G655" s="4"/>
    </row>
    <row r="656" spans="1:7" ht="30" customHeight="1" x14ac:dyDescent="0.25">
      <c r="A656" s="19" t="s">
        <v>62</v>
      </c>
      <c r="B656" s="11" t="s">
        <v>38</v>
      </c>
      <c r="C656" s="3"/>
      <c r="D656" s="3"/>
      <c r="E656" s="3"/>
      <c r="F656" s="3"/>
      <c r="G656" s="3"/>
    </row>
    <row r="657" spans="1:7" ht="30" customHeight="1" x14ac:dyDescent="0.25">
      <c r="A657" s="20" t="s">
        <v>62</v>
      </c>
      <c r="B657" s="12" t="s">
        <v>39</v>
      </c>
      <c r="C657" s="4"/>
      <c r="D657" s="4"/>
      <c r="E657" s="4"/>
      <c r="F657" s="4"/>
      <c r="G657" s="4"/>
    </row>
    <row r="658" spans="1:7" ht="30" customHeight="1" x14ac:dyDescent="0.25">
      <c r="A658" s="19" t="s">
        <v>62</v>
      </c>
      <c r="B658" s="11" t="s">
        <v>40</v>
      </c>
      <c r="C658" s="3"/>
      <c r="D658" s="3"/>
      <c r="E658" s="3"/>
      <c r="F658" s="3"/>
      <c r="G658" s="3"/>
    </row>
    <row r="659" spans="1:7" ht="30" customHeight="1" x14ac:dyDescent="0.25">
      <c r="A659" s="20" t="s">
        <v>62</v>
      </c>
      <c r="B659" s="12" t="s">
        <v>41</v>
      </c>
      <c r="C659" s="4"/>
      <c r="D659" s="4"/>
      <c r="E659" s="4"/>
      <c r="F659" s="4"/>
      <c r="G659" s="4"/>
    </row>
    <row r="660" spans="1:7" ht="30" customHeight="1" x14ac:dyDescent="0.25">
      <c r="A660" s="19" t="s">
        <v>62</v>
      </c>
      <c r="B660" s="11" t="s">
        <v>42</v>
      </c>
      <c r="C660" s="3"/>
      <c r="D660" s="3"/>
      <c r="E660" s="3"/>
      <c r="F660" s="3"/>
      <c r="G660" s="3"/>
    </row>
    <row r="661" spans="1:7" ht="30" customHeight="1" x14ac:dyDescent="0.25">
      <c r="A661" s="20" t="s">
        <v>62</v>
      </c>
      <c r="B661" s="12" t="s">
        <v>43</v>
      </c>
      <c r="C661" s="4"/>
      <c r="D661" s="4"/>
      <c r="E661" s="4"/>
      <c r="F661" s="4"/>
      <c r="G661" s="4"/>
    </row>
    <row r="662" spans="1:7" ht="30" customHeight="1" x14ac:dyDescent="0.25">
      <c r="A662" s="19" t="s">
        <v>62</v>
      </c>
      <c r="B662" s="11" t="s">
        <v>44</v>
      </c>
      <c r="C662" s="3"/>
      <c r="D662" s="3"/>
      <c r="E662" s="3"/>
      <c r="F662" s="3"/>
      <c r="G662" s="3"/>
    </row>
    <row r="663" spans="1:7" ht="30" customHeight="1" x14ac:dyDescent="0.25">
      <c r="A663" s="20" t="s">
        <v>62</v>
      </c>
      <c r="B663" s="12" t="s">
        <v>45</v>
      </c>
      <c r="C663" s="4">
        <v>30</v>
      </c>
      <c r="D663" s="4">
        <v>8</v>
      </c>
      <c r="E663" s="4">
        <v>4</v>
      </c>
      <c r="F663" s="4">
        <v>18</v>
      </c>
      <c r="G663" s="4"/>
    </row>
    <row r="664" spans="1:7" ht="30" customHeight="1" x14ac:dyDescent="0.25">
      <c r="A664" s="19" t="s">
        <v>62</v>
      </c>
      <c r="B664" s="11" t="s">
        <v>46</v>
      </c>
      <c r="C664" s="3"/>
      <c r="D664" s="3"/>
      <c r="E664" s="3"/>
      <c r="F664" s="3"/>
      <c r="G664" s="3"/>
    </row>
    <row r="665" spans="1:7" ht="30" customHeight="1" x14ac:dyDescent="0.25">
      <c r="A665" s="21" t="s">
        <v>63</v>
      </c>
      <c r="B665" s="13" t="s">
        <v>8</v>
      </c>
      <c r="C665" s="5">
        <v>1499</v>
      </c>
      <c r="D665" s="5">
        <v>830</v>
      </c>
      <c r="E665" s="5">
        <v>65</v>
      </c>
      <c r="F665" s="5">
        <v>604</v>
      </c>
      <c r="G665" s="5"/>
    </row>
    <row r="666" spans="1:7" ht="30" customHeight="1" x14ac:dyDescent="0.25">
      <c r="A666" s="22" t="s">
        <v>63</v>
      </c>
      <c r="B666" s="14" t="s">
        <v>9</v>
      </c>
      <c r="C666" s="6"/>
      <c r="D666" s="6"/>
      <c r="E666" s="6"/>
      <c r="F666" s="6"/>
      <c r="G666" s="6"/>
    </row>
    <row r="667" spans="1:7" ht="30" customHeight="1" x14ac:dyDescent="0.25">
      <c r="A667" s="21" t="s">
        <v>63</v>
      </c>
      <c r="B667" s="13" t="s">
        <v>10</v>
      </c>
      <c r="C667" s="5"/>
      <c r="D667" s="5"/>
      <c r="E667" s="5"/>
      <c r="F667" s="5"/>
      <c r="G667" s="5"/>
    </row>
    <row r="668" spans="1:7" ht="30" customHeight="1" x14ac:dyDescent="0.25">
      <c r="A668" s="22" t="s">
        <v>63</v>
      </c>
      <c r="B668" s="14" t="s">
        <v>11</v>
      </c>
      <c r="C668" s="6"/>
      <c r="D668" s="6"/>
      <c r="E668" s="6"/>
      <c r="F668" s="6"/>
      <c r="G668" s="6"/>
    </row>
    <row r="669" spans="1:7" ht="30" customHeight="1" x14ac:dyDescent="0.25">
      <c r="A669" s="21" t="s">
        <v>63</v>
      </c>
      <c r="B669" s="13" t="s">
        <v>12</v>
      </c>
      <c r="C669" s="5"/>
      <c r="D669" s="5"/>
      <c r="E669" s="5"/>
      <c r="F669" s="5"/>
      <c r="G669" s="5"/>
    </row>
    <row r="670" spans="1:7" ht="30" customHeight="1" x14ac:dyDescent="0.25">
      <c r="A670" s="22" t="s">
        <v>63</v>
      </c>
      <c r="B670" s="14" t="s">
        <v>13</v>
      </c>
      <c r="C670" s="6"/>
      <c r="D670" s="6"/>
      <c r="E670" s="6"/>
      <c r="F670" s="6"/>
      <c r="G670" s="6"/>
    </row>
    <row r="671" spans="1:7" ht="30" customHeight="1" x14ac:dyDescent="0.25">
      <c r="A671" s="21" t="s">
        <v>63</v>
      </c>
      <c r="B671" s="13" t="s">
        <v>14</v>
      </c>
      <c r="C671" s="5">
        <v>486</v>
      </c>
      <c r="D671" s="5">
        <v>299</v>
      </c>
      <c r="E671" s="5">
        <v>16</v>
      </c>
      <c r="F671" s="5">
        <v>171</v>
      </c>
      <c r="G671" s="5"/>
    </row>
    <row r="672" spans="1:7" ht="30" customHeight="1" x14ac:dyDescent="0.25">
      <c r="A672" s="22" t="s">
        <v>63</v>
      </c>
      <c r="B672" s="14" t="s">
        <v>15</v>
      </c>
      <c r="C672" s="6"/>
      <c r="D672" s="6"/>
      <c r="E672" s="6"/>
      <c r="F672" s="6"/>
      <c r="G672" s="6"/>
    </row>
    <row r="673" spans="1:7" ht="30" customHeight="1" x14ac:dyDescent="0.25">
      <c r="A673" s="21" t="s">
        <v>63</v>
      </c>
      <c r="B673" s="13" t="s">
        <v>16</v>
      </c>
      <c r="C673" s="5"/>
      <c r="D673" s="5"/>
      <c r="E673" s="5"/>
      <c r="F673" s="5"/>
      <c r="G673" s="5"/>
    </row>
    <row r="674" spans="1:7" ht="30" customHeight="1" x14ac:dyDescent="0.25">
      <c r="A674" s="22" t="s">
        <v>63</v>
      </c>
      <c r="B674" s="14" t="s">
        <v>17</v>
      </c>
      <c r="C674" s="6"/>
      <c r="D674" s="6"/>
      <c r="E674" s="6"/>
      <c r="F674" s="6"/>
      <c r="G674" s="6"/>
    </row>
    <row r="675" spans="1:7" ht="30" customHeight="1" x14ac:dyDescent="0.25">
      <c r="A675" s="21" t="s">
        <v>63</v>
      </c>
      <c r="B675" s="13" t="s">
        <v>18</v>
      </c>
      <c r="C675" s="5"/>
      <c r="D675" s="5"/>
      <c r="E675" s="5"/>
      <c r="F675" s="5"/>
      <c r="G675" s="5"/>
    </row>
    <row r="676" spans="1:7" ht="30" customHeight="1" x14ac:dyDescent="0.25">
      <c r="A676" s="22" t="s">
        <v>63</v>
      </c>
      <c r="B676" s="14" t="s">
        <v>19</v>
      </c>
      <c r="C676" s="6"/>
      <c r="D676" s="6"/>
      <c r="E676" s="6"/>
      <c r="F676" s="6"/>
      <c r="G676" s="6"/>
    </row>
    <row r="677" spans="1:7" ht="30" customHeight="1" x14ac:dyDescent="0.25">
      <c r="A677" s="21" t="s">
        <v>63</v>
      </c>
      <c r="B677" s="13" t="s">
        <v>20</v>
      </c>
      <c r="C677" s="5"/>
      <c r="D677" s="5"/>
      <c r="E677" s="5"/>
      <c r="F677" s="5"/>
      <c r="G677" s="5"/>
    </row>
    <row r="678" spans="1:7" ht="30" customHeight="1" x14ac:dyDescent="0.25">
      <c r="A678" s="22" t="s">
        <v>63</v>
      </c>
      <c r="B678" s="14" t="s">
        <v>21</v>
      </c>
      <c r="C678" s="6"/>
      <c r="D678" s="6"/>
      <c r="E678" s="6"/>
      <c r="F678" s="6"/>
      <c r="G678" s="6"/>
    </row>
    <row r="679" spans="1:7" ht="30" customHeight="1" x14ac:dyDescent="0.25">
      <c r="A679" s="21" t="s">
        <v>63</v>
      </c>
      <c r="B679" s="13" t="s">
        <v>22</v>
      </c>
      <c r="C679" s="5"/>
      <c r="D679" s="5"/>
      <c r="E679" s="5"/>
      <c r="F679" s="5"/>
      <c r="G679" s="5"/>
    </row>
    <row r="680" spans="1:7" ht="30" customHeight="1" x14ac:dyDescent="0.25">
      <c r="A680" s="22" t="s">
        <v>63</v>
      </c>
      <c r="B680" s="14" t="s">
        <v>23</v>
      </c>
      <c r="C680" s="6"/>
      <c r="D680" s="6"/>
      <c r="E680" s="6"/>
      <c r="F680" s="6"/>
      <c r="G680" s="6"/>
    </row>
    <row r="681" spans="1:7" ht="30" customHeight="1" x14ac:dyDescent="0.25">
      <c r="A681" s="21" t="s">
        <v>63</v>
      </c>
      <c r="B681" s="13" t="s">
        <v>24</v>
      </c>
      <c r="C681" s="5"/>
      <c r="D681" s="5"/>
      <c r="E681" s="5"/>
      <c r="F681" s="5"/>
      <c r="G681" s="5"/>
    </row>
    <row r="682" spans="1:7" ht="30" customHeight="1" x14ac:dyDescent="0.25">
      <c r="A682" s="22" t="s">
        <v>63</v>
      </c>
      <c r="B682" s="14" t="s">
        <v>25</v>
      </c>
      <c r="C682" s="6">
        <v>203</v>
      </c>
      <c r="D682" s="6">
        <v>36</v>
      </c>
      <c r="E682" s="6">
        <v>27</v>
      </c>
      <c r="F682" s="6">
        <v>140</v>
      </c>
      <c r="G682" s="6"/>
    </row>
    <row r="683" spans="1:7" ht="30" customHeight="1" x14ac:dyDescent="0.25">
      <c r="A683" s="21" t="s">
        <v>63</v>
      </c>
      <c r="B683" s="13" t="s">
        <v>26</v>
      </c>
      <c r="C683" s="5"/>
      <c r="D683" s="5"/>
      <c r="E683" s="5"/>
      <c r="F683" s="5"/>
      <c r="G683" s="5"/>
    </row>
    <row r="684" spans="1:7" ht="30" customHeight="1" x14ac:dyDescent="0.25">
      <c r="A684" s="22" t="s">
        <v>63</v>
      </c>
      <c r="B684" s="14" t="s">
        <v>27</v>
      </c>
      <c r="C684" s="6"/>
      <c r="D684" s="6"/>
      <c r="E684" s="6"/>
      <c r="F684" s="6"/>
      <c r="G684" s="6"/>
    </row>
    <row r="685" spans="1:7" ht="30" customHeight="1" x14ac:dyDescent="0.25">
      <c r="A685" s="21" t="s">
        <v>63</v>
      </c>
      <c r="B685" s="13" t="s">
        <v>28</v>
      </c>
      <c r="C685" s="5"/>
      <c r="D685" s="5"/>
      <c r="E685" s="5"/>
      <c r="F685" s="5"/>
      <c r="G685" s="5"/>
    </row>
    <row r="686" spans="1:7" ht="30" customHeight="1" x14ac:dyDescent="0.25">
      <c r="A686" s="22" t="s">
        <v>63</v>
      </c>
      <c r="B686" s="14" t="s">
        <v>29</v>
      </c>
      <c r="C686" s="6"/>
      <c r="D686" s="6"/>
      <c r="E686" s="6"/>
      <c r="F686" s="6"/>
      <c r="G686" s="6"/>
    </row>
    <row r="687" spans="1:7" ht="30" customHeight="1" x14ac:dyDescent="0.25">
      <c r="A687" s="21" t="s">
        <v>63</v>
      </c>
      <c r="B687" s="13" t="s">
        <v>30</v>
      </c>
      <c r="C687" s="5"/>
      <c r="D687" s="5"/>
      <c r="E687" s="5"/>
      <c r="F687" s="5"/>
      <c r="G687" s="5"/>
    </row>
    <row r="688" spans="1:7" ht="30" customHeight="1" x14ac:dyDescent="0.25">
      <c r="A688" s="22" t="s">
        <v>63</v>
      </c>
      <c r="B688" s="14" t="s">
        <v>31</v>
      </c>
      <c r="C688" s="6"/>
      <c r="D688" s="6"/>
      <c r="E688" s="6"/>
      <c r="F688" s="6"/>
      <c r="G688" s="6"/>
    </row>
    <row r="689" spans="1:7" ht="30" customHeight="1" x14ac:dyDescent="0.25">
      <c r="A689" s="21" t="s">
        <v>63</v>
      </c>
      <c r="B689" s="13" t="s">
        <v>32</v>
      </c>
      <c r="C689" s="5"/>
      <c r="D689" s="5"/>
      <c r="E689" s="5"/>
      <c r="F689" s="5"/>
      <c r="G689" s="5"/>
    </row>
    <row r="690" spans="1:7" ht="30" customHeight="1" x14ac:dyDescent="0.25">
      <c r="A690" s="22" t="s">
        <v>63</v>
      </c>
      <c r="B690" s="14" t="s">
        <v>33</v>
      </c>
      <c r="C690" s="6">
        <v>12</v>
      </c>
      <c r="D690" s="6">
        <v>8</v>
      </c>
      <c r="E690" s="6">
        <v>1</v>
      </c>
      <c r="F690" s="6">
        <v>3</v>
      </c>
      <c r="G690" s="6"/>
    </row>
    <row r="691" spans="1:7" ht="30" customHeight="1" x14ac:dyDescent="0.25">
      <c r="A691" s="21" t="s">
        <v>63</v>
      </c>
      <c r="B691" s="13" t="s">
        <v>34</v>
      </c>
      <c r="C691" s="5"/>
      <c r="D691" s="5"/>
      <c r="E691" s="5"/>
      <c r="F691" s="5"/>
      <c r="G691" s="5"/>
    </row>
    <row r="692" spans="1:7" ht="30" customHeight="1" x14ac:dyDescent="0.25">
      <c r="A692" s="22" t="s">
        <v>63</v>
      </c>
      <c r="B692" s="14" t="s">
        <v>35</v>
      </c>
      <c r="C692" s="6">
        <v>20</v>
      </c>
      <c r="D692" s="6">
        <v>18</v>
      </c>
      <c r="E692" s="6">
        <v>2</v>
      </c>
      <c r="F692" s="6"/>
      <c r="G692" s="6"/>
    </row>
    <row r="693" spans="1:7" ht="30" customHeight="1" x14ac:dyDescent="0.25">
      <c r="A693" s="21" t="s">
        <v>63</v>
      </c>
      <c r="B693" s="13" t="s">
        <v>36</v>
      </c>
      <c r="C693" s="5">
        <v>29</v>
      </c>
      <c r="D693" s="5">
        <v>25</v>
      </c>
      <c r="E693" s="5">
        <v>1</v>
      </c>
      <c r="F693" s="5">
        <v>3</v>
      </c>
      <c r="G693" s="5"/>
    </row>
    <row r="694" spans="1:7" ht="30" customHeight="1" x14ac:dyDescent="0.25">
      <c r="A694" s="22" t="s">
        <v>63</v>
      </c>
      <c r="B694" s="14" t="s">
        <v>37</v>
      </c>
      <c r="C694" s="6"/>
      <c r="D694" s="6"/>
      <c r="E694" s="6"/>
      <c r="F694" s="6"/>
      <c r="G694" s="6"/>
    </row>
    <row r="695" spans="1:7" ht="30" customHeight="1" x14ac:dyDescent="0.25">
      <c r="A695" s="21" t="s">
        <v>63</v>
      </c>
      <c r="B695" s="13" t="s">
        <v>38</v>
      </c>
      <c r="C695" s="5"/>
      <c r="D695" s="5"/>
      <c r="E695" s="5"/>
      <c r="F695" s="5"/>
      <c r="G695" s="5"/>
    </row>
    <row r="696" spans="1:7" ht="30" customHeight="1" x14ac:dyDescent="0.25">
      <c r="A696" s="22" t="s">
        <v>63</v>
      </c>
      <c r="B696" s="14" t="s">
        <v>39</v>
      </c>
      <c r="C696" s="6"/>
      <c r="D696" s="6"/>
      <c r="E696" s="6"/>
      <c r="F696" s="6"/>
      <c r="G696" s="6"/>
    </row>
    <row r="697" spans="1:7" ht="30" customHeight="1" x14ac:dyDescent="0.25">
      <c r="A697" s="21" t="s">
        <v>63</v>
      </c>
      <c r="B697" s="13" t="s">
        <v>40</v>
      </c>
      <c r="C697" s="5"/>
      <c r="D697" s="5"/>
      <c r="E697" s="5"/>
      <c r="F697" s="5"/>
      <c r="G697" s="5"/>
    </row>
    <row r="698" spans="1:7" ht="30" customHeight="1" x14ac:dyDescent="0.25">
      <c r="A698" s="22" t="s">
        <v>63</v>
      </c>
      <c r="B698" s="14" t="s">
        <v>41</v>
      </c>
      <c r="C698" s="6"/>
      <c r="D698" s="6"/>
      <c r="E698" s="6"/>
      <c r="F698" s="6"/>
      <c r="G698" s="6"/>
    </row>
    <row r="699" spans="1:7" ht="30" customHeight="1" x14ac:dyDescent="0.25">
      <c r="A699" s="21" t="s">
        <v>63</v>
      </c>
      <c r="B699" s="13" t="s">
        <v>42</v>
      </c>
      <c r="C699" s="5"/>
      <c r="D699" s="5"/>
      <c r="E699" s="5"/>
      <c r="F699" s="5"/>
      <c r="G699" s="5"/>
    </row>
    <row r="700" spans="1:7" ht="30" customHeight="1" x14ac:dyDescent="0.25">
      <c r="A700" s="22" t="s">
        <v>63</v>
      </c>
      <c r="B700" s="14" t="s">
        <v>43</v>
      </c>
      <c r="C700" s="6"/>
      <c r="D700" s="6"/>
      <c r="E700" s="6"/>
      <c r="F700" s="6"/>
      <c r="G700" s="6"/>
    </row>
    <row r="701" spans="1:7" ht="30" customHeight="1" x14ac:dyDescent="0.25">
      <c r="A701" s="21" t="s">
        <v>63</v>
      </c>
      <c r="B701" s="13" t="s">
        <v>44</v>
      </c>
      <c r="C701" s="5"/>
      <c r="D701" s="5"/>
      <c r="E701" s="5"/>
      <c r="F701" s="5"/>
      <c r="G701" s="5"/>
    </row>
    <row r="702" spans="1:7" ht="30" customHeight="1" x14ac:dyDescent="0.25">
      <c r="A702" s="22" t="s">
        <v>63</v>
      </c>
      <c r="B702" s="14" t="s">
        <v>45</v>
      </c>
      <c r="C702" s="6">
        <v>109</v>
      </c>
      <c r="D702" s="6">
        <v>23</v>
      </c>
      <c r="E702" s="6">
        <v>2</v>
      </c>
      <c r="F702" s="6">
        <v>84</v>
      </c>
      <c r="G702" s="6"/>
    </row>
    <row r="703" spans="1:7" ht="30" customHeight="1" x14ac:dyDescent="0.25">
      <c r="A703" s="21" t="s">
        <v>63</v>
      </c>
      <c r="B703" s="13" t="s">
        <v>46</v>
      </c>
      <c r="C703" s="5"/>
      <c r="D703" s="5"/>
      <c r="E703" s="5"/>
      <c r="F703" s="5"/>
      <c r="G703" s="5"/>
    </row>
    <row r="704" spans="1:7" ht="30" customHeight="1" x14ac:dyDescent="0.25">
      <c r="A704" s="19" t="s">
        <v>64</v>
      </c>
      <c r="B704" s="11" t="s">
        <v>8</v>
      </c>
      <c r="C704" s="3">
        <v>31</v>
      </c>
      <c r="D704" s="3">
        <v>31</v>
      </c>
      <c r="E704" s="3"/>
      <c r="F704" s="3"/>
      <c r="G704" s="3"/>
    </row>
    <row r="705" spans="1:7" ht="30" customHeight="1" x14ac:dyDescent="0.25">
      <c r="A705" s="20" t="s">
        <v>64</v>
      </c>
      <c r="B705" s="12" t="s">
        <v>9</v>
      </c>
      <c r="C705" s="4"/>
      <c r="D705" s="4"/>
      <c r="E705" s="4"/>
      <c r="F705" s="4"/>
      <c r="G705" s="4"/>
    </row>
    <row r="706" spans="1:7" ht="30" customHeight="1" x14ac:dyDescent="0.25">
      <c r="A706" s="19" t="s">
        <v>64</v>
      </c>
      <c r="B706" s="11" t="s">
        <v>10</v>
      </c>
      <c r="C706" s="3"/>
      <c r="D706" s="3"/>
      <c r="E706" s="3"/>
      <c r="F706" s="3"/>
      <c r="G706" s="3"/>
    </row>
    <row r="707" spans="1:7" ht="30" customHeight="1" x14ac:dyDescent="0.25">
      <c r="A707" s="20" t="s">
        <v>64</v>
      </c>
      <c r="B707" s="12" t="s">
        <v>11</v>
      </c>
      <c r="C707" s="4"/>
      <c r="D707" s="4"/>
      <c r="E707" s="4"/>
      <c r="F707" s="4"/>
      <c r="G707" s="4"/>
    </row>
    <row r="708" spans="1:7" ht="30" customHeight="1" x14ac:dyDescent="0.25">
      <c r="A708" s="19" t="s">
        <v>64</v>
      </c>
      <c r="B708" s="11" t="s">
        <v>12</v>
      </c>
      <c r="C708" s="3"/>
      <c r="D708" s="3"/>
      <c r="E708" s="3"/>
      <c r="F708" s="3"/>
      <c r="G708" s="3"/>
    </row>
    <row r="709" spans="1:7" ht="30" customHeight="1" x14ac:dyDescent="0.25">
      <c r="A709" s="20" t="s">
        <v>64</v>
      </c>
      <c r="B709" s="12" t="s">
        <v>13</v>
      </c>
      <c r="C709" s="4"/>
      <c r="D709" s="4"/>
      <c r="E709" s="4"/>
      <c r="F709" s="4"/>
      <c r="G709" s="4"/>
    </row>
    <row r="710" spans="1:7" ht="30" customHeight="1" x14ac:dyDescent="0.25">
      <c r="A710" s="19" t="s">
        <v>64</v>
      </c>
      <c r="B710" s="11" t="s">
        <v>14</v>
      </c>
      <c r="C710" s="3"/>
      <c r="D710" s="3"/>
      <c r="E710" s="3"/>
      <c r="F710" s="3"/>
      <c r="G710" s="3"/>
    </row>
    <row r="711" spans="1:7" ht="30" customHeight="1" x14ac:dyDescent="0.25">
      <c r="A711" s="20" t="s">
        <v>64</v>
      </c>
      <c r="B711" s="12" t="s">
        <v>15</v>
      </c>
      <c r="C711" s="4"/>
      <c r="D711" s="4"/>
      <c r="E711" s="4"/>
      <c r="F711" s="4"/>
      <c r="G711" s="4"/>
    </row>
    <row r="712" spans="1:7" ht="30" customHeight="1" x14ac:dyDescent="0.25">
      <c r="A712" s="19" t="s">
        <v>64</v>
      </c>
      <c r="B712" s="11" t="s">
        <v>16</v>
      </c>
      <c r="C712" s="3"/>
      <c r="D712" s="3"/>
      <c r="E712" s="3"/>
      <c r="F712" s="3"/>
      <c r="G712" s="3"/>
    </row>
    <row r="713" spans="1:7" ht="30" customHeight="1" x14ac:dyDescent="0.25">
      <c r="A713" s="20" t="s">
        <v>64</v>
      </c>
      <c r="B713" s="12" t="s">
        <v>17</v>
      </c>
      <c r="C713" s="4"/>
      <c r="D713" s="4"/>
      <c r="E713" s="4"/>
      <c r="F713" s="4"/>
      <c r="G713" s="4"/>
    </row>
    <row r="714" spans="1:7" ht="30" customHeight="1" x14ac:dyDescent="0.25">
      <c r="A714" s="19" t="s">
        <v>64</v>
      </c>
      <c r="B714" s="11" t="s">
        <v>18</v>
      </c>
      <c r="C714" s="3">
        <v>5</v>
      </c>
      <c r="D714" s="3">
        <v>5</v>
      </c>
      <c r="E714" s="3"/>
      <c r="F714" s="3"/>
      <c r="G714" s="3"/>
    </row>
    <row r="715" spans="1:7" ht="30" customHeight="1" x14ac:dyDescent="0.25">
      <c r="A715" s="20" t="s">
        <v>64</v>
      </c>
      <c r="B715" s="12" t="s">
        <v>19</v>
      </c>
      <c r="C715" s="4">
        <v>9</v>
      </c>
      <c r="D715" s="4">
        <v>8</v>
      </c>
      <c r="E715" s="4"/>
      <c r="F715" s="4">
        <v>1</v>
      </c>
      <c r="G715" s="4"/>
    </row>
    <row r="716" spans="1:7" ht="30" customHeight="1" x14ac:dyDescent="0.25">
      <c r="A716" s="19" t="s">
        <v>64</v>
      </c>
      <c r="B716" s="11" t="s">
        <v>20</v>
      </c>
      <c r="C716" s="3">
        <v>5</v>
      </c>
      <c r="D716" s="3">
        <v>5</v>
      </c>
      <c r="E716" s="3"/>
      <c r="F716" s="3"/>
      <c r="G716" s="3"/>
    </row>
    <row r="717" spans="1:7" ht="30" customHeight="1" x14ac:dyDescent="0.25">
      <c r="A717" s="20" t="s">
        <v>64</v>
      </c>
      <c r="B717" s="12" t="s">
        <v>21</v>
      </c>
      <c r="C717" s="4">
        <v>18</v>
      </c>
      <c r="D717" s="4">
        <v>17</v>
      </c>
      <c r="E717" s="4"/>
      <c r="F717" s="4">
        <v>1</v>
      </c>
      <c r="G717" s="4"/>
    </row>
    <row r="718" spans="1:7" ht="30" customHeight="1" x14ac:dyDescent="0.25">
      <c r="A718" s="19" t="s">
        <v>64</v>
      </c>
      <c r="B718" s="11" t="s">
        <v>22</v>
      </c>
      <c r="C718" s="3">
        <v>1</v>
      </c>
      <c r="D718" s="3"/>
      <c r="E718" s="3">
        <v>1</v>
      </c>
      <c r="F718" s="3"/>
      <c r="G718" s="3"/>
    </row>
    <row r="719" spans="1:7" ht="30" customHeight="1" x14ac:dyDescent="0.25">
      <c r="A719" s="20" t="s">
        <v>64</v>
      </c>
      <c r="B719" s="12" t="s">
        <v>23</v>
      </c>
      <c r="C719" s="4"/>
      <c r="D719" s="4"/>
      <c r="E719" s="4"/>
      <c r="F719" s="4"/>
      <c r="G719" s="4"/>
    </row>
    <row r="720" spans="1:7" ht="30" customHeight="1" x14ac:dyDescent="0.25">
      <c r="A720" s="19" t="s">
        <v>64</v>
      </c>
      <c r="B720" s="11" t="s">
        <v>24</v>
      </c>
      <c r="C720" s="3"/>
      <c r="D720" s="3"/>
      <c r="E720" s="3"/>
      <c r="F720" s="3"/>
      <c r="G720" s="3"/>
    </row>
    <row r="721" spans="1:7" ht="30" customHeight="1" x14ac:dyDescent="0.25">
      <c r="A721" s="20" t="s">
        <v>64</v>
      </c>
      <c r="B721" s="12" t="s">
        <v>25</v>
      </c>
      <c r="C721" s="4"/>
      <c r="D721" s="4"/>
      <c r="E721" s="4"/>
      <c r="F721" s="4"/>
      <c r="G721" s="4"/>
    </row>
    <row r="722" spans="1:7" ht="30" customHeight="1" x14ac:dyDescent="0.25">
      <c r="A722" s="19" t="s">
        <v>64</v>
      </c>
      <c r="B722" s="11" t="s">
        <v>26</v>
      </c>
      <c r="C722" s="3"/>
      <c r="D722" s="3"/>
      <c r="E722" s="3"/>
      <c r="F722" s="3"/>
      <c r="G722" s="3"/>
    </row>
    <row r="723" spans="1:7" ht="30" customHeight="1" x14ac:dyDescent="0.25">
      <c r="A723" s="20" t="s">
        <v>64</v>
      </c>
      <c r="B723" s="12" t="s">
        <v>27</v>
      </c>
      <c r="C723" s="4"/>
      <c r="D723" s="4"/>
      <c r="E723" s="4"/>
      <c r="F723" s="4"/>
      <c r="G723" s="4"/>
    </row>
    <row r="724" spans="1:7" ht="30" customHeight="1" x14ac:dyDescent="0.25">
      <c r="A724" s="19" t="s">
        <v>64</v>
      </c>
      <c r="B724" s="11" t="s">
        <v>28</v>
      </c>
      <c r="C724" s="3"/>
      <c r="D724" s="3"/>
      <c r="E724" s="3"/>
      <c r="F724" s="3"/>
      <c r="G724" s="3"/>
    </row>
    <row r="725" spans="1:7" ht="30" customHeight="1" x14ac:dyDescent="0.25">
      <c r="A725" s="20" t="s">
        <v>64</v>
      </c>
      <c r="B725" s="12" t="s">
        <v>29</v>
      </c>
      <c r="C725" s="4"/>
      <c r="D725" s="4"/>
      <c r="E725" s="4"/>
      <c r="F725" s="4"/>
      <c r="G725" s="4"/>
    </row>
    <row r="726" spans="1:7" ht="30" customHeight="1" x14ac:dyDescent="0.25">
      <c r="A726" s="19" t="s">
        <v>64</v>
      </c>
      <c r="B726" s="11" t="s">
        <v>30</v>
      </c>
      <c r="C726" s="3"/>
      <c r="D726" s="3"/>
      <c r="E726" s="3"/>
      <c r="F726" s="3"/>
      <c r="G726" s="3"/>
    </row>
    <row r="727" spans="1:7" ht="30" customHeight="1" x14ac:dyDescent="0.25">
      <c r="A727" s="20" t="s">
        <v>64</v>
      </c>
      <c r="B727" s="12" t="s">
        <v>31</v>
      </c>
      <c r="C727" s="4"/>
      <c r="D727" s="4"/>
      <c r="E727" s="4"/>
      <c r="F727" s="4"/>
      <c r="G727" s="4"/>
    </row>
    <row r="728" spans="1:7" ht="30" customHeight="1" x14ac:dyDescent="0.25">
      <c r="A728" s="19" t="s">
        <v>64</v>
      </c>
      <c r="B728" s="11" t="s">
        <v>32</v>
      </c>
      <c r="C728" s="3"/>
      <c r="D728" s="3"/>
      <c r="E728" s="3"/>
      <c r="F728" s="3"/>
      <c r="G728" s="3"/>
    </row>
    <row r="729" spans="1:7" ht="30" customHeight="1" x14ac:dyDescent="0.25">
      <c r="A729" s="20" t="s">
        <v>64</v>
      </c>
      <c r="B729" s="12" t="s">
        <v>33</v>
      </c>
      <c r="C729" s="4"/>
      <c r="D729" s="4"/>
      <c r="E729" s="4"/>
      <c r="F729" s="4"/>
      <c r="G729" s="4"/>
    </row>
    <row r="730" spans="1:7" ht="30" customHeight="1" x14ac:dyDescent="0.25">
      <c r="A730" s="19" t="s">
        <v>64</v>
      </c>
      <c r="B730" s="11" t="s">
        <v>34</v>
      </c>
      <c r="C730" s="3"/>
      <c r="D730" s="3"/>
      <c r="E730" s="3"/>
      <c r="F730" s="3"/>
      <c r="G730" s="3"/>
    </row>
    <row r="731" spans="1:7" ht="30" customHeight="1" x14ac:dyDescent="0.25">
      <c r="A731" s="20" t="s">
        <v>64</v>
      </c>
      <c r="B731" s="12" t="s">
        <v>35</v>
      </c>
      <c r="C731" s="4"/>
      <c r="D731" s="4"/>
      <c r="E731" s="4"/>
      <c r="F731" s="4"/>
      <c r="G731" s="4"/>
    </row>
    <row r="732" spans="1:7" ht="30" customHeight="1" x14ac:dyDescent="0.25">
      <c r="A732" s="19" t="s">
        <v>64</v>
      </c>
      <c r="B732" s="11" t="s">
        <v>36</v>
      </c>
      <c r="C732" s="3"/>
      <c r="D732" s="3"/>
      <c r="E732" s="3"/>
      <c r="F732" s="3"/>
      <c r="G732" s="3"/>
    </row>
    <row r="733" spans="1:7" ht="30" customHeight="1" x14ac:dyDescent="0.25">
      <c r="A733" s="20" t="s">
        <v>64</v>
      </c>
      <c r="B733" s="12" t="s">
        <v>37</v>
      </c>
      <c r="C733" s="4"/>
      <c r="D733" s="4"/>
      <c r="E733" s="4"/>
      <c r="F733" s="4"/>
      <c r="G733" s="4"/>
    </row>
    <row r="734" spans="1:7" ht="30" customHeight="1" x14ac:dyDescent="0.25">
      <c r="A734" s="19" t="s">
        <v>64</v>
      </c>
      <c r="B734" s="11" t="s">
        <v>38</v>
      </c>
      <c r="C734" s="3"/>
      <c r="D734" s="3"/>
      <c r="E734" s="3"/>
      <c r="F734" s="3"/>
      <c r="G734" s="3"/>
    </row>
    <row r="735" spans="1:7" ht="30" customHeight="1" x14ac:dyDescent="0.25">
      <c r="A735" s="20" t="s">
        <v>64</v>
      </c>
      <c r="B735" s="12" t="s">
        <v>39</v>
      </c>
      <c r="C735" s="4"/>
      <c r="D735" s="4"/>
      <c r="E735" s="4"/>
      <c r="F735" s="4"/>
      <c r="G735" s="4"/>
    </row>
    <row r="736" spans="1:7" ht="30" customHeight="1" x14ac:dyDescent="0.25">
      <c r="A736" s="19" t="s">
        <v>64</v>
      </c>
      <c r="B736" s="11" t="s">
        <v>40</v>
      </c>
      <c r="C736" s="3"/>
      <c r="D736" s="3"/>
      <c r="E736" s="3"/>
      <c r="F736" s="3"/>
      <c r="G736" s="3"/>
    </row>
    <row r="737" spans="1:7" ht="30" customHeight="1" x14ac:dyDescent="0.25">
      <c r="A737" s="20" t="s">
        <v>64</v>
      </c>
      <c r="B737" s="12" t="s">
        <v>41</v>
      </c>
      <c r="C737" s="4"/>
      <c r="D737" s="4"/>
      <c r="E737" s="4"/>
      <c r="F737" s="4"/>
      <c r="G737" s="4"/>
    </row>
    <row r="738" spans="1:7" ht="30" customHeight="1" x14ac:dyDescent="0.25">
      <c r="A738" s="19" t="s">
        <v>64</v>
      </c>
      <c r="B738" s="11" t="s">
        <v>42</v>
      </c>
      <c r="C738" s="3"/>
      <c r="D738" s="3"/>
      <c r="E738" s="3"/>
      <c r="F738" s="3"/>
      <c r="G738" s="3"/>
    </row>
    <row r="739" spans="1:7" ht="30" customHeight="1" x14ac:dyDescent="0.25">
      <c r="A739" s="20" t="s">
        <v>64</v>
      </c>
      <c r="B739" s="12" t="s">
        <v>43</v>
      </c>
      <c r="C739" s="4"/>
      <c r="D739" s="4"/>
      <c r="E739" s="4"/>
      <c r="F739" s="4"/>
      <c r="G739" s="4"/>
    </row>
    <row r="740" spans="1:7" ht="30" customHeight="1" x14ac:dyDescent="0.25">
      <c r="A740" s="19" t="s">
        <v>64</v>
      </c>
      <c r="B740" s="11" t="s">
        <v>44</v>
      </c>
      <c r="C740" s="3"/>
      <c r="D740" s="3"/>
      <c r="E740" s="3"/>
      <c r="F740" s="3"/>
      <c r="G740" s="3"/>
    </row>
    <row r="741" spans="1:7" ht="30" customHeight="1" x14ac:dyDescent="0.25">
      <c r="A741" s="20" t="s">
        <v>64</v>
      </c>
      <c r="B741" s="12" t="s">
        <v>45</v>
      </c>
      <c r="C741" s="4"/>
      <c r="D741" s="4"/>
      <c r="E741" s="4"/>
      <c r="F741" s="4"/>
      <c r="G741" s="4"/>
    </row>
    <row r="742" spans="1:7" ht="30" customHeight="1" x14ac:dyDescent="0.25">
      <c r="A742" s="19" t="s">
        <v>64</v>
      </c>
      <c r="B742" s="11" t="s">
        <v>46</v>
      </c>
      <c r="C742" s="3"/>
      <c r="D742" s="3"/>
      <c r="E742" s="3"/>
      <c r="F742" s="3"/>
      <c r="G742" s="3"/>
    </row>
    <row r="743" spans="1:7" ht="30" customHeight="1" x14ac:dyDescent="0.25">
      <c r="A743" s="21" t="s">
        <v>65</v>
      </c>
      <c r="B743" s="13" t="s">
        <v>8</v>
      </c>
      <c r="C743" s="5">
        <v>2216</v>
      </c>
      <c r="D743" s="5">
        <v>1383</v>
      </c>
      <c r="E743" s="5">
        <v>54</v>
      </c>
      <c r="F743" s="5">
        <v>778</v>
      </c>
      <c r="G743" s="5">
        <v>1</v>
      </c>
    </row>
    <row r="744" spans="1:7" ht="30" customHeight="1" x14ac:dyDescent="0.25">
      <c r="A744" s="22" t="s">
        <v>65</v>
      </c>
      <c r="B744" s="14" t="s">
        <v>9</v>
      </c>
      <c r="C744" s="6"/>
      <c r="D744" s="6"/>
      <c r="E744" s="6"/>
      <c r="F744" s="6"/>
      <c r="G744" s="6"/>
    </row>
    <row r="745" spans="1:7" ht="30" customHeight="1" x14ac:dyDescent="0.25">
      <c r="A745" s="21" t="s">
        <v>65</v>
      </c>
      <c r="B745" s="13" t="s">
        <v>10</v>
      </c>
      <c r="C745" s="5"/>
      <c r="D745" s="5"/>
      <c r="E745" s="5"/>
      <c r="F745" s="5"/>
      <c r="G745" s="5"/>
    </row>
    <row r="746" spans="1:7" ht="30" customHeight="1" x14ac:dyDescent="0.25">
      <c r="A746" s="22" t="s">
        <v>65</v>
      </c>
      <c r="B746" s="14" t="s">
        <v>11</v>
      </c>
      <c r="C746" s="6"/>
      <c r="D746" s="6"/>
      <c r="E746" s="6"/>
      <c r="F746" s="6"/>
      <c r="G746" s="6"/>
    </row>
    <row r="747" spans="1:7" ht="30" customHeight="1" x14ac:dyDescent="0.25">
      <c r="A747" s="21" t="s">
        <v>65</v>
      </c>
      <c r="B747" s="13" t="s">
        <v>12</v>
      </c>
      <c r="C747" s="5"/>
      <c r="D747" s="5"/>
      <c r="E747" s="5"/>
      <c r="F747" s="5"/>
      <c r="G747" s="5"/>
    </row>
    <row r="748" spans="1:7" ht="30" customHeight="1" x14ac:dyDescent="0.25">
      <c r="A748" s="22" t="s">
        <v>65</v>
      </c>
      <c r="B748" s="14" t="s">
        <v>13</v>
      </c>
      <c r="C748" s="6"/>
      <c r="D748" s="6"/>
      <c r="E748" s="6"/>
      <c r="F748" s="6"/>
      <c r="G748" s="6"/>
    </row>
    <row r="749" spans="1:7" ht="30" customHeight="1" x14ac:dyDescent="0.25">
      <c r="A749" s="21" t="s">
        <v>65</v>
      </c>
      <c r="B749" s="13" t="s">
        <v>14</v>
      </c>
      <c r="C749" s="5">
        <v>1</v>
      </c>
      <c r="D749" s="5">
        <v>1</v>
      </c>
      <c r="E749" s="5"/>
      <c r="F749" s="5"/>
      <c r="G749" s="5"/>
    </row>
    <row r="750" spans="1:7" ht="30" customHeight="1" x14ac:dyDescent="0.25">
      <c r="A750" s="22" t="s">
        <v>65</v>
      </c>
      <c r="B750" s="14" t="s">
        <v>15</v>
      </c>
      <c r="C750" s="6"/>
      <c r="D750" s="6"/>
      <c r="E750" s="6"/>
      <c r="F750" s="6"/>
      <c r="G750" s="6"/>
    </row>
    <row r="751" spans="1:7" ht="30" customHeight="1" x14ac:dyDescent="0.25">
      <c r="A751" s="21" t="s">
        <v>65</v>
      </c>
      <c r="B751" s="13" t="s">
        <v>16</v>
      </c>
      <c r="C751" s="5"/>
      <c r="D751" s="5"/>
      <c r="E751" s="5"/>
      <c r="F751" s="5"/>
      <c r="G751" s="5"/>
    </row>
    <row r="752" spans="1:7" ht="30" customHeight="1" x14ac:dyDescent="0.25">
      <c r="A752" s="22" t="s">
        <v>65</v>
      </c>
      <c r="B752" s="14" t="s">
        <v>17</v>
      </c>
      <c r="C752" s="6"/>
      <c r="D752" s="6"/>
      <c r="E752" s="6"/>
      <c r="F752" s="6"/>
      <c r="G752" s="6"/>
    </row>
    <row r="753" spans="1:7" ht="30" customHeight="1" x14ac:dyDescent="0.25">
      <c r="A753" s="21" t="s">
        <v>65</v>
      </c>
      <c r="B753" s="13" t="s">
        <v>18</v>
      </c>
      <c r="C753" s="5"/>
      <c r="D753" s="5"/>
      <c r="E753" s="5"/>
      <c r="F753" s="5"/>
      <c r="G753" s="5"/>
    </row>
    <row r="754" spans="1:7" ht="30" customHeight="1" x14ac:dyDescent="0.25">
      <c r="A754" s="22" t="s">
        <v>65</v>
      </c>
      <c r="B754" s="14" t="s">
        <v>19</v>
      </c>
      <c r="C754" s="6"/>
      <c r="D754" s="6"/>
      <c r="E754" s="6"/>
      <c r="F754" s="6"/>
      <c r="G754" s="6"/>
    </row>
    <row r="755" spans="1:7" ht="30" customHeight="1" x14ac:dyDescent="0.25">
      <c r="A755" s="21" t="s">
        <v>65</v>
      </c>
      <c r="B755" s="13" t="s">
        <v>20</v>
      </c>
      <c r="C755" s="5"/>
      <c r="D755" s="5"/>
      <c r="E755" s="5"/>
      <c r="F755" s="5"/>
      <c r="G755" s="5"/>
    </row>
    <row r="756" spans="1:7" ht="30" customHeight="1" x14ac:dyDescent="0.25">
      <c r="A756" s="22" t="s">
        <v>65</v>
      </c>
      <c r="B756" s="14" t="s">
        <v>21</v>
      </c>
      <c r="C756" s="6"/>
      <c r="D756" s="6"/>
      <c r="E756" s="6"/>
      <c r="F756" s="6"/>
      <c r="G756" s="6"/>
    </row>
    <row r="757" spans="1:7" ht="30" customHeight="1" x14ac:dyDescent="0.25">
      <c r="A757" s="21" t="s">
        <v>65</v>
      </c>
      <c r="B757" s="13" t="s">
        <v>22</v>
      </c>
      <c r="C757" s="5"/>
      <c r="D757" s="5"/>
      <c r="E757" s="5"/>
      <c r="F757" s="5"/>
      <c r="G757" s="5"/>
    </row>
    <row r="758" spans="1:7" ht="30" customHeight="1" x14ac:dyDescent="0.25">
      <c r="A758" s="22" t="s">
        <v>65</v>
      </c>
      <c r="B758" s="14" t="s">
        <v>23</v>
      </c>
      <c r="C758" s="6"/>
      <c r="D758" s="6"/>
      <c r="E758" s="6"/>
      <c r="F758" s="6"/>
      <c r="G758" s="6"/>
    </row>
    <row r="759" spans="1:7" ht="30" customHeight="1" x14ac:dyDescent="0.25">
      <c r="A759" s="21" t="s">
        <v>65</v>
      </c>
      <c r="B759" s="13" t="s">
        <v>24</v>
      </c>
      <c r="C759" s="5"/>
      <c r="D759" s="5"/>
      <c r="E759" s="5"/>
      <c r="F759" s="5"/>
      <c r="G759" s="5"/>
    </row>
    <row r="760" spans="1:7" ht="30" customHeight="1" x14ac:dyDescent="0.25">
      <c r="A760" s="22" t="s">
        <v>65</v>
      </c>
      <c r="B760" s="14" t="s">
        <v>25</v>
      </c>
      <c r="C760" s="6">
        <v>265</v>
      </c>
      <c r="D760" s="6">
        <v>43</v>
      </c>
      <c r="E760" s="6">
        <v>14</v>
      </c>
      <c r="F760" s="6">
        <v>208</v>
      </c>
      <c r="G760" s="6"/>
    </row>
    <row r="761" spans="1:7" ht="30" customHeight="1" x14ac:dyDescent="0.25">
      <c r="A761" s="21" t="s">
        <v>65</v>
      </c>
      <c r="B761" s="13" t="s">
        <v>26</v>
      </c>
      <c r="C761" s="5"/>
      <c r="D761" s="5"/>
      <c r="E761" s="5"/>
      <c r="F761" s="5"/>
      <c r="G761" s="5"/>
    </row>
    <row r="762" spans="1:7" ht="30" customHeight="1" x14ac:dyDescent="0.25">
      <c r="A762" s="22" t="s">
        <v>65</v>
      </c>
      <c r="B762" s="14" t="s">
        <v>27</v>
      </c>
      <c r="C762" s="6"/>
      <c r="D762" s="6"/>
      <c r="E762" s="6"/>
      <c r="F762" s="6"/>
      <c r="G762" s="6"/>
    </row>
    <row r="763" spans="1:7" ht="30" customHeight="1" x14ac:dyDescent="0.25">
      <c r="A763" s="21" t="s">
        <v>65</v>
      </c>
      <c r="B763" s="13" t="s">
        <v>28</v>
      </c>
      <c r="C763" s="5"/>
      <c r="D763" s="5"/>
      <c r="E763" s="5"/>
      <c r="F763" s="5"/>
      <c r="G763" s="5"/>
    </row>
    <row r="764" spans="1:7" ht="30" customHeight="1" x14ac:dyDescent="0.25">
      <c r="A764" s="22" t="s">
        <v>65</v>
      </c>
      <c r="B764" s="14" t="s">
        <v>29</v>
      </c>
      <c r="C764" s="6"/>
      <c r="D764" s="6"/>
      <c r="E764" s="6"/>
      <c r="F764" s="6"/>
      <c r="G764" s="6"/>
    </row>
    <row r="765" spans="1:7" ht="30" customHeight="1" x14ac:dyDescent="0.25">
      <c r="A765" s="21" t="s">
        <v>65</v>
      </c>
      <c r="B765" s="13" t="s">
        <v>30</v>
      </c>
      <c r="C765" s="5"/>
      <c r="D765" s="5"/>
      <c r="E765" s="5"/>
      <c r="F765" s="5"/>
      <c r="G765" s="5"/>
    </row>
    <row r="766" spans="1:7" ht="30" customHeight="1" x14ac:dyDescent="0.25">
      <c r="A766" s="22" t="s">
        <v>65</v>
      </c>
      <c r="B766" s="14" t="s">
        <v>31</v>
      </c>
      <c r="C766" s="6"/>
      <c r="D766" s="6"/>
      <c r="E766" s="6"/>
      <c r="F766" s="6"/>
      <c r="G766" s="6"/>
    </row>
    <row r="767" spans="1:7" ht="30" customHeight="1" x14ac:dyDescent="0.25">
      <c r="A767" s="21" t="s">
        <v>65</v>
      </c>
      <c r="B767" s="13" t="s">
        <v>32</v>
      </c>
      <c r="C767" s="5"/>
      <c r="D767" s="5"/>
      <c r="E767" s="5"/>
      <c r="F767" s="5"/>
      <c r="G767" s="5"/>
    </row>
    <row r="768" spans="1:7" ht="30" customHeight="1" x14ac:dyDescent="0.25">
      <c r="A768" s="22" t="s">
        <v>65</v>
      </c>
      <c r="B768" s="14" t="s">
        <v>33</v>
      </c>
      <c r="C768" s="6"/>
      <c r="D768" s="6"/>
      <c r="E768" s="6"/>
      <c r="F768" s="6"/>
      <c r="G768" s="6"/>
    </row>
    <row r="769" spans="1:7" ht="30" customHeight="1" x14ac:dyDescent="0.25">
      <c r="A769" s="21" t="s">
        <v>65</v>
      </c>
      <c r="B769" s="13" t="s">
        <v>34</v>
      </c>
      <c r="C769" s="5"/>
      <c r="D769" s="5"/>
      <c r="E769" s="5"/>
      <c r="F769" s="5"/>
      <c r="G769" s="5"/>
    </row>
    <row r="770" spans="1:7" ht="30" customHeight="1" x14ac:dyDescent="0.25">
      <c r="A770" s="22" t="s">
        <v>65</v>
      </c>
      <c r="B770" s="14" t="s">
        <v>35</v>
      </c>
      <c r="C770" s="6"/>
      <c r="D770" s="6"/>
      <c r="E770" s="6"/>
      <c r="F770" s="6"/>
      <c r="G770" s="6"/>
    </row>
    <row r="771" spans="1:7" ht="30" customHeight="1" x14ac:dyDescent="0.25">
      <c r="A771" s="21" t="s">
        <v>65</v>
      </c>
      <c r="B771" s="13" t="s">
        <v>36</v>
      </c>
      <c r="C771" s="5">
        <v>36</v>
      </c>
      <c r="D771" s="5">
        <v>19</v>
      </c>
      <c r="E771" s="5">
        <v>5</v>
      </c>
      <c r="F771" s="5">
        <v>12</v>
      </c>
      <c r="G771" s="5"/>
    </row>
    <row r="772" spans="1:7" ht="30" customHeight="1" x14ac:dyDescent="0.25">
      <c r="A772" s="22" t="s">
        <v>65</v>
      </c>
      <c r="B772" s="14" t="s">
        <v>37</v>
      </c>
      <c r="C772" s="6"/>
      <c r="D772" s="6"/>
      <c r="E772" s="6"/>
      <c r="F772" s="6"/>
      <c r="G772" s="6"/>
    </row>
    <row r="773" spans="1:7" ht="30" customHeight="1" x14ac:dyDescent="0.25">
      <c r="A773" s="21" t="s">
        <v>65</v>
      </c>
      <c r="B773" s="13" t="s">
        <v>38</v>
      </c>
      <c r="C773" s="5">
        <v>45</v>
      </c>
      <c r="D773" s="5">
        <v>28</v>
      </c>
      <c r="E773" s="5"/>
      <c r="F773" s="5">
        <v>17</v>
      </c>
      <c r="G773" s="5"/>
    </row>
    <row r="774" spans="1:7" ht="30" customHeight="1" x14ac:dyDescent="0.25">
      <c r="A774" s="22" t="s">
        <v>65</v>
      </c>
      <c r="B774" s="14" t="s">
        <v>39</v>
      </c>
      <c r="C774" s="6"/>
      <c r="D774" s="6"/>
      <c r="E774" s="6"/>
      <c r="F774" s="6"/>
      <c r="G774" s="6"/>
    </row>
    <row r="775" spans="1:7" ht="30" customHeight="1" x14ac:dyDescent="0.25">
      <c r="A775" s="21" t="s">
        <v>65</v>
      </c>
      <c r="B775" s="13" t="s">
        <v>40</v>
      </c>
      <c r="C775" s="5"/>
      <c r="D775" s="5"/>
      <c r="E775" s="5"/>
      <c r="F775" s="5"/>
      <c r="G775" s="5"/>
    </row>
    <row r="776" spans="1:7" ht="30" customHeight="1" x14ac:dyDescent="0.25">
      <c r="A776" s="22" t="s">
        <v>65</v>
      </c>
      <c r="B776" s="14" t="s">
        <v>41</v>
      </c>
      <c r="C776" s="6"/>
      <c r="D776" s="6"/>
      <c r="E776" s="6"/>
      <c r="F776" s="6"/>
      <c r="G776" s="6"/>
    </row>
    <row r="777" spans="1:7" ht="30" customHeight="1" x14ac:dyDescent="0.25">
      <c r="A777" s="21" t="s">
        <v>65</v>
      </c>
      <c r="B777" s="13" t="s">
        <v>42</v>
      </c>
      <c r="C777" s="5"/>
      <c r="D777" s="5"/>
      <c r="E777" s="5"/>
      <c r="F777" s="5"/>
      <c r="G777" s="5"/>
    </row>
    <row r="778" spans="1:7" ht="30" customHeight="1" x14ac:dyDescent="0.25">
      <c r="A778" s="22" t="s">
        <v>65</v>
      </c>
      <c r="B778" s="14" t="s">
        <v>43</v>
      </c>
      <c r="C778" s="6"/>
      <c r="D778" s="6"/>
      <c r="E778" s="6"/>
      <c r="F778" s="6"/>
      <c r="G778" s="6"/>
    </row>
    <row r="779" spans="1:7" ht="30" customHeight="1" x14ac:dyDescent="0.25">
      <c r="A779" s="21" t="s">
        <v>65</v>
      </c>
      <c r="B779" s="13" t="s">
        <v>44</v>
      </c>
      <c r="C779" s="5"/>
      <c r="D779" s="5"/>
      <c r="E779" s="5"/>
      <c r="F779" s="5"/>
      <c r="G779" s="5"/>
    </row>
    <row r="780" spans="1:7" ht="30" customHeight="1" x14ac:dyDescent="0.25">
      <c r="A780" s="22" t="s">
        <v>65</v>
      </c>
      <c r="B780" s="14" t="s">
        <v>45</v>
      </c>
      <c r="C780" s="6">
        <v>157</v>
      </c>
      <c r="D780" s="6">
        <v>50</v>
      </c>
      <c r="E780" s="6">
        <v>8</v>
      </c>
      <c r="F780" s="6">
        <v>99</v>
      </c>
      <c r="G780" s="6"/>
    </row>
    <row r="781" spans="1:7" ht="30" customHeight="1" x14ac:dyDescent="0.25">
      <c r="A781" s="21" t="s">
        <v>65</v>
      </c>
      <c r="B781" s="13" t="s">
        <v>46</v>
      </c>
      <c r="C781" s="5"/>
      <c r="D781" s="5"/>
      <c r="E781" s="5"/>
      <c r="F781" s="5"/>
      <c r="G781" s="5"/>
    </row>
    <row r="782" spans="1:7" ht="30" customHeight="1" x14ac:dyDescent="0.25">
      <c r="A782" s="19" t="s">
        <v>66</v>
      </c>
      <c r="B782" s="11" t="s">
        <v>8</v>
      </c>
      <c r="C782" s="3">
        <v>126</v>
      </c>
      <c r="D782" s="3">
        <v>112</v>
      </c>
      <c r="E782" s="3">
        <v>3</v>
      </c>
      <c r="F782" s="3">
        <v>10</v>
      </c>
      <c r="G782" s="3">
        <v>1</v>
      </c>
    </row>
    <row r="783" spans="1:7" ht="30" customHeight="1" x14ac:dyDescent="0.25">
      <c r="A783" s="20" t="s">
        <v>66</v>
      </c>
      <c r="B783" s="12" t="s">
        <v>9</v>
      </c>
      <c r="C783" s="4"/>
      <c r="D783" s="4"/>
      <c r="E783" s="4"/>
      <c r="F783" s="4"/>
      <c r="G783" s="4"/>
    </row>
    <row r="784" spans="1:7" ht="30" customHeight="1" x14ac:dyDescent="0.25">
      <c r="A784" s="19" t="s">
        <v>66</v>
      </c>
      <c r="B784" s="11" t="s">
        <v>10</v>
      </c>
      <c r="C784" s="3"/>
      <c r="D784" s="3"/>
      <c r="E784" s="3"/>
      <c r="F784" s="3"/>
      <c r="G784" s="3"/>
    </row>
    <row r="785" spans="1:7" ht="30" customHeight="1" x14ac:dyDescent="0.25">
      <c r="A785" s="20" t="s">
        <v>66</v>
      </c>
      <c r="B785" s="12" t="s">
        <v>11</v>
      </c>
      <c r="C785" s="4"/>
      <c r="D785" s="4"/>
      <c r="E785" s="4"/>
      <c r="F785" s="4"/>
      <c r="G785" s="4"/>
    </row>
    <row r="786" spans="1:7" ht="30" customHeight="1" x14ac:dyDescent="0.25">
      <c r="A786" s="19" t="s">
        <v>66</v>
      </c>
      <c r="B786" s="11" t="s">
        <v>12</v>
      </c>
      <c r="C786" s="3"/>
      <c r="D786" s="3"/>
      <c r="E786" s="3"/>
      <c r="F786" s="3"/>
      <c r="G786" s="3"/>
    </row>
    <row r="787" spans="1:7" ht="30" customHeight="1" x14ac:dyDescent="0.25">
      <c r="A787" s="20" t="s">
        <v>66</v>
      </c>
      <c r="B787" s="12" t="s">
        <v>13</v>
      </c>
      <c r="C787" s="4"/>
      <c r="D787" s="4"/>
      <c r="E787" s="4"/>
      <c r="F787" s="4"/>
      <c r="G787" s="4"/>
    </row>
    <row r="788" spans="1:7" ht="30" customHeight="1" x14ac:dyDescent="0.25">
      <c r="A788" s="19" t="s">
        <v>66</v>
      </c>
      <c r="B788" s="11" t="s">
        <v>14</v>
      </c>
      <c r="C788" s="3"/>
      <c r="D788" s="3"/>
      <c r="E788" s="3"/>
      <c r="F788" s="3"/>
      <c r="G788" s="3"/>
    </row>
    <row r="789" spans="1:7" ht="30" customHeight="1" x14ac:dyDescent="0.25">
      <c r="A789" s="20" t="s">
        <v>66</v>
      </c>
      <c r="B789" s="12" t="s">
        <v>15</v>
      </c>
      <c r="C789" s="4"/>
      <c r="D789" s="4"/>
      <c r="E789" s="4"/>
      <c r="F789" s="4"/>
      <c r="G789" s="4"/>
    </row>
    <row r="790" spans="1:7" ht="30" customHeight="1" x14ac:dyDescent="0.25">
      <c r="A790" s="19" t="s">
        <v>66</v>
      </c>
      <c r="B790" s="11" t="s">
        <v>16</v>
      </c>
      <c r="C790" s="3"/>
      <c r="D790" s="3"/>
      <c r="E790" s="3"/>
      <c r="F790" s="3"/>
      <c r="G790" s="3"/>
    </row>
    <row r="791" spans="1:7" ht="30" customHeight="1" x14ac:dyDescent="0.25">
      <c r="A791" s="20" t="s">
        <v>66</v>
      </c>
      <c r="B791" s="12" t="s">
        <v>17</v>
      </c>
      <c r="C791" s="4"/>
      <c r="D791" s="4"/>
      <c r="E791" s="4"/>
      <c r="F791" s="4"/>
      <c r="G791" s="4"/>
    </row>
    <row r="792" spans="1:7" ht="30" customHeight="1" x14ac:dyDescent="0.25">
      <c r="A792" s="19" t="s">
        <v>66</v>
      </c>
      <c r="B792" s="11" t="s">
        <v>18</v>
      </c>
      <c r="C792" s="3"/>
      <c r="D792" s="3"/>
      <c r="E792" s="3"/>
      <c r="F792" s="3"/>
      <c r="G792" s="3"/>
    </row>
    <row r="793" spans="1:7" ht="30" customHeight="1" x14ac:dyDescent="0.25">
      <c r="A793" s="20" t="s">
        <v>66</v>
      </c>
      <c r="B793" s="12" t="s">
        <v>19</v>
      </c>
      <c r="C793" s="4"/>
      <c r="D793" s="4"/>
      <c r="E793" s="4"/>
      <c r="F793" s="4"/>
      <c r="G793" s="4"/>
    </row>
    <row r="794" spans="1:7" ht="30" customHeight="1" x14ac:dyDescent="0.25">
      <c r="A794" s="19" t="s">
        <v>66</v>
      </c>
      <c r="B794" s="11" t="s">
        <v>20</v>
      </c>
      <c r="C794" s="3"/>
      <c r="D794" s="3"/>
      <c r="E794" s="3"/>
      <c r="F794" s="3"/>
      <c r="G794" s="3"/>
    </row>
    <row r="795" spans="1:7" ht="30" customHeight="1" x14ac:dyDescent="0.25">
      <c r="A795" s="20" t="s">
        <v>66</v>
      </c>
      <c r="B795" s="12" t="s">
        <v>21</v>
      </c>
      <c r="C795" s="4"/>
      <c r="D795" s="4"/>
      <c r="E795" s="4"/>
      <c r="F795" s="4"/>
      <c r="G795" s="4"/>
    </row>
    <row r="796" spans="1:7" ht="30" customHeight="1" x14ac:dyDescent="0.25">
      <c r="A796" s="19" t="s">
        <v>66</v>
      </c>
      <c r="B796" s="11" t="s">
        <v>22</v>
      </c>
      <c r="C796" s="3"/>
      <c r="D796" s="3"/>
      <c r="E796" s="3"/>
      <c r="F796" s="3"/>
      <c r="G796" s="3"/>
    </row>
    <row r="797" spans="1:7" ht="30" customHeight="1" x14ac:dyDescent="0.25">
      <c r="A797" s="20" t="s">
        <v>66</v>
      </c>
      <c r="B797" s="12" t="s">
        <v>23</v>
      </c>
      <c r="C797" s="4"/>
      <c r="D797" s="4"/>
      <c r="E797" s="4"/>
      <c r="F797" s="4"/>
      <c r="G797" s="4"/>
    </row>
    <row r="798" spans="1:7" ht="30" customHeight="1" x14ac:dyDescent="0.25">
      <c r="A798" s="19" t="s">
        <v>66</v>
      </c>
      <c r="B798" s="11" t="s">
        <v>24</v>
      </c>
      <c r="C798" s="3"/>
      <c r="D798" s="3"/>
      <c r="E798" s="3"/>
      <c r="F798" s="3"/>
      <c r="G798" s="3"/>
    </row>
    <row r="799" spans="1:7" ht="30" customHeight="1" x14ac:dyDescent="0.25">
      <c r="A799" s="20" t="s">
        <v>66</v>
      </c>
      <c r="B799" s="12" t="s">
        <v>25</v>
      </c>
      <c r="C799" s="4">
        <v>14</v>
      </c>
      <c r="D799" s="4">
        <v>9</v>
      </c>
      <c r="E799" s="4"/>
      <c r="F799" s="4">
        <v>5</v>
      </c>
      <c r="G799" s="4"/>
    </row>
    <row r="800" spans="1:7" ht="30" customHeight="1" x14ac:dyDescent="0.25">
      <c r="A800" s="19" t="s">
        <v>66</v>
      </c>
      <c r="B800" s="11" t="s">
        <v>26</v>
      </c>
      <c r="C800" s="3"/>
      <c r="D800" s="3"/>
      <c r="E800" s="3"/>
      <c r="F800" s="3"/>
      <c r="G800" s="3"/>
    </row>
    <row r="801" spans="1:7" ht="30" customHeight="1" x14ac:dyDescent="0.25">
      <c r="A801" s="20" t="s">
        <v>66</v>
      </c>
      <c r="B801" s="12" t="s">
        <v>27</v>
      </c>
      <c r="C801" s="4"/>
      <c r="D801" s="4"/>
      <c r="E801" s="4"/>
      <c r="F801" s="4"/>
      <c r="G801" s="4"/>
    </row>
    <row r="802" spans="1:7" ht="30" customHeight="1" x14ac:dyDescent="0.25">
      <c r="A802" s="19" t="s">
        <v>66</v>
      </c>
      <c r="B802" s="11" t="s">
        <v>28</v>
      </c>
      <c r="C802" s="3"/>
      <c r="D802" s="3"/>
      <c r="E802" s="3"/>
      <c r="F802" s="3"/>
      <c r="G802" s="3"/>
    </row>
    <row r="803" spans="1:7" ht="30" customHeight="1" x14ac:dyDescent="0.25">
      <c r="A803" s="20" t="s">
        <v>66</v>
      </c>
      <c r="B803" s="12" t="s">
        <v>29</v>
      </c>
      <c r="C803" s="4"/>
      <c r="D803" s="4"/>
      <c r="E803" s="4"/>
      <c r="F803" s="4"/>
      <c r="G803" s="4"/>
    </row>
    <row r="804" spans="1:7" ht="30" customHeight="1" x14ac:dyDescent="0.25">
      <c r="A804" s="19" t="s">
        <v>66</v>
      </c>
      <c r="B804" s="11" t="s">
        <v>30</v>
      </c>
      <c r="C804" s="3"/>
      <c r="D804" s="3"/>
      <c r="E804" s="3"/>
      <c r="F804" s="3"/>
      <c r="G804" s="3"/>
    </row>
    <row r="805" spans="1:7" ht="30" customHeight="1" x14ac:dyDescent="0.25">
      <c r="A805" s="20" t="s">
        <v>66</v>
      </c>
      <c r="B805" s="12" t="s">
        <v>31</v>
      </c>
      <c r="C805" s="4"/>
      <c r="D805" s="4"/>
      <c r="E805" s="4"/>
      <c r="F805" s="4"/>
      <c r="G805" s="4"/>
    </row>
    <row r="806" spans="1:7" ht="30" customHeight="1" x14ac:dyDescent="0.25">
      <c r="A806" s="19" t="s">
        <v>66</v>
      </c>
      <c r="B806" s="11" t="s">
        <v>32</v>
      </c>
      <c r="C806" s="3"/>
      <c r="D806" s="3"/>
      <c r="E806" s="3"/>
      <c r="F806" s="3"/>
      <c r="G806" s="3"/>
    </row>
    <row r="807" spans="1:7" ht="30" customHeight="1" x14ac:dyDescent="0.25">
      <c r="A807" s="20" t="s">
        <v>66</v>
      </c>
      <c r="B807" s="12" t="s">
        <v>33</v>
      </c>
      <c r="C807" s="4"/>
      <c r="D807" s="4"/>
      <c r="E807" s="4"/>
      <c r="F807" s="4"/>
      <c r="G807" s="4"/>
    </row>
    <row r="808" spans="1:7" ht="30" customHeight="1" x14ac:dyDescent="0.25">
      <c r="A808" s="19" t="s">
        <v>66</v>
      </c>
      <c r="B808" s="11" t="s">
        <v>34</v>
      </c>
      <c r="C808" s="3"/>
      <c r="D808" s="3"/>
      <c r="E808" s="3"/>
      <c r="F808" s="3"/>
      <c r="G808" s="3"/>
    </row>
    <row r="809" spans="1:7" ht="30" customHeight="1" x14ac:dyDescent="0.25">
      <c r="A809" s="20" t="s">
        <v>66</v>
      </c>
      <c r="B809" s="12" t="s">
        <v>35</v>
      </c>
      <c r="C809" s="4"/>
      <c r="D809" s="4"/>
      <c r="E809" s="4"/>
      <c r="F809" s="4"/>
      <c r="G809" s="4"/>
    </row>
    <row r="810" spans="1:7" ht="30" customHeight="1" x14ac:dyDescent="0.25">
      <c r="A810" s="19" t="s">
        <v>66</v>
      </c>
      <c r="B810" s="11" t="s">
        <v>36</v>
      </c>
      <c r="C810" s="3">
        <v>43</v>
      </c>
      <c r="D810" s="3">
        <v>35</v>
      </c>
      <c r="E810" s="3">
        <v>2</v>
      </c>
      <c r="F810" s="3">
        <v>6</v>
      </c>
      <c r="G810" s="3"/>
    </row>
    <row r="811" spans="1:7" ht="30" customHeight="1" x14ac:dyDescent="0.25">
      <c r="A811" s="20" t="s">
        <v>66</v>
      </c>
      <c r="B811" s="12" t="s">
        <v>37</v>
      </c>
      <c r="C811" s="4">
        <v>20</v>
      </c>
      <c r="D811" s="4">
        <v>3</v>
      </c>
      <c r="E811" s="4">
        <v>4</v>
      </c>
      <c r="F811" s="4">
        <v>13</v>
      </c>
      <c r="G811" s="4"/>
    </row>
    <row r="812" spans="1:7" ht="30" customHeight="1" x14ac:dyDescent="0.25">
      <c r="A812" s="19" t="s">
        <v>66</v>
      </c>
      <c r="B812" s="11" t="s">
        <v>38</v>
      </c>
      <c r="C812" s="3"/>
      <c r="D812" s="3"/>
      <c r="E812" s="3"/>
      <c r="F812" s="3"/>
      <c r="G812" s="3"/>
    </row>
    <row r="813" spans="1:7" ht="30" customHeight="1" x14ac:dyDescent="0.25">
      <c r="A813" s="20" t="s">
        <v>66</v>
      </c>
      <c r="B813" s="12" t="s">
        <v>39</v>
      </c>
      <c r="C813" s="4"/>
      <c r="D813" s="4"/>
      <c r="E813" s="4"/>
      <c r="F813" s="4"/>
      <c r="G813" s="4"/>
    </row>
    <row r="814" spans="1:7" ht="30" customHeight="1" x14ac:dyDescent="0.25">
      <c r="A814" s="19" t="s">
        <v>66</v>
      </c>
      <c r="B814" s="11" t="s">
        <v>40</v>
      </c>
      <c r="C814" s="3"/>
      <c r="D814" s="3"/>
      <c r="E814" s="3"/>
      <c r="F814" s="3"/>
      <c r="G814" s="3"/>
    </row>
    <row r="815" spans="1:7" ht="30" customHeight="1" x14ac:dyDescent="0.25">
      <c r="A815" s="20" t="s">
        <v>66</v>
      </c>
      <c r="B815" s="12" t="s">
        <v>41</v>
      </c>
      <c r="C815" s="4"/>
      <c r="D815" s="4"/>
      <c r="E815" s="4"/>
      <c r="F815" s="4"/>
      <c r="G815" s="4"/>
    </row>
    <row r="816" spans="1:7" ht="30" customHeight="1" x14ac:dyDescent="0.25">
      <c r="A816" s="19" t="s">
        <v>66</v>
      </c>
      <c r="B816" s="11" t="s">
        <v>42</v>
      </c>
      <c r="C816" s="3"/>
      <c r="D816" s="3"/>
      <c r="E816" s="3"/>
      <c r="F816" s="3"/>
      <c r="G816" s="3"/>
    </row>
    <row r="817" spans="1:7" ht="30" customHeight="1" x14ac:dyDescent="0.25">
      <c r="A817" s="20" t="s">
        <v>66</v>
      </c>
      <c r="B817" s="12" t="s">
        <v>43</v>
      </c>
      <c r="C817" s="4"/>
      <c r="D817" s="4"/>
      <c r="E817" s="4"/>
      <c r="F817" s="4"/>
      <c r="G817" s="4"/>
    </row>
    <row r="818" spans="1:7" ht="30" customHeight="1" x14ac:dyDescent="0.25">
      <c r="A818" s="19" t="s">
        <v>66</v>
      </c>
      <c r="B818" s="11" t="s">
        <v>44</v>
      </c>
      <c r="C818" s="3"/>
      <c r="D818" s="3"/>
      <c r="E818" s="3"/>
      <c r="F818" s="3"/>
      <c r="G818" s="3"/>
    </row>
    <row r="819" spans="1:7" ht="30" customHeight="1" x14ac:dyDescent="0.25">
      <c r="A819" s="20" t="s">
        <v>66</v>
      </c>
      <c r="B819" s="12" t="s">
        <v>45</v>
      </c>
      <c r="C819" s="4"/>
      <c r="D819" s="4"/>
      <c r="E819" s="4"/>
      <c r="F819" s="4"/>
      <c r="G819" s="4"/>
    </row>
    <row r="820" spans="1:7" ht="30" customHeight="1" x14ac:dyDescent="0.25">
      <c r="A820" s="19" t="s">
        <v>66</v>
      </c>
      <c r="B820" s="11" t="s">
        <v>46</v>
      </c>
      <c r="C820" s="3"/>
      <c r="D820" s="3"/>
      <c r="E820" s="3"/>
      <c r="F820" s="3"/>
      <c r="G820" s="3"/>
    </row>
    <row r="821" spans="1:7" ht="30" customHeight="1" x14ac:dyDescent="0.25">
      <c r="A821" s="21" t="s">
        <v>67</v>
      </c>
      <c r="B821" s="13" t="s">
        <v>8</v>
      </c>
      <c r="C821" s="5">
        <v>2267</v>
      </c>
      <c r="D821" s="5">
        <v>1109</v>
      </c>
      <c r="E821" s="5">
        <v>86</v>
      </c>
      <c r="F821" s="5">
        <v>1071</v>
      </c>
      <c r="G821" s="5">
        <v>1</v>
      </c>
    </row>
    <row r="822" spans="1:7" ht="30" customHeight="1" x14ac:dyDescent="0.25">
      <c r="A822" s="22" t="s">
        <v>67</v>
      </c>
      <c r="B822" s="14" t="s">
        <v>9</v>
      </c>
      <c r="C822" s="6"/>
      <c r="D822" s="6"/>
      <c r="E822" s="6"/>
      <c r="F822" s="6"/>
      <c r="G822" s="6"/>
    </row>
    <row r="823" spans="1:7" ht="30" customHeight="1" x14ac:dyDescent="0.25">
      <c r="A823" s="21" t="s">
        <v>67</v>
      </c>
      <c r="B823" s="13" t="s">
        <v>10</v>
      </c>
      <c r="C823" s="5">
        <v>1</v>
      </c>
      <c r="D823" s="5">
        <v>1</v>
      </c>
      <c r="E823" s="5"/>
      <c r="F823" s="5"/>
      <c r="G823" s="5"/>
    </row>
    <row r="824" spans="1:7" ht="30" customHeight="1" x14ac:dyDescent="0.25">
      <c r="A824" s="22" t="s">
        <v>67</v>
      </c>
      <c r="B824" s="14" t="s">
        <v>11</v>
      </c>
      <c r="C824" s="6">
        <v>59</v>
      </c>
      <c r="D824" s="6">
        <v>59</v>
      </c>
      <c r="E824" s="6"/>
      <c r="F824" s="6"/>
      <c r="G824" s="6"/>
    </row>
    <row r="825" spans="1:7" ht="30" customHeight="1" x14ac:dyDescent="0.25">
      <c r="A825" s="21" t="s">
        <v>67</v>
      </c>
      <c r="B825" s="13" t="s">
        <v>12</v>
      </c>
      <c r="C825" s="5"/>
      <c r="D825" s="5"/>
      <c r="E825" s="5"/>
      <c r="F825" s="5"/>
      <c r="G825" s="5"/>
    </row>
    <row r="826" spans="1:7" ht="30" customHeight="1" x14ac:dyDescent="0.25">
      <c r="A826" s="22" t="s">
        <v>67</v>
      </c>
      <c r="B826" s="14" t="s">
        <v>13</v>
      </c>
      <c r="C826" s="6"/>
      <c r="D826" s="6"/>
      <c r="E826" s="6"/>
      <c r="F826" s="6"/>
      <c r="G826" s="6"/>
    </row>
    <row r="827" spans="1:7" ht="30" customHeight="1" x14ac:dyDescent="0.25">
      <c r="A827" s="21" t="s">
        <v>67</v>
      </c>
      <c r="B827" s="13" t="s">
        <v>14</v>
      </c>
      <c r="C827" s="5">
        <v>6</v>
      </c>
      <c r="D827" s="5">
        <v>6</v>
      </c>
      <c r="E827" s="5"/>
      <c r="F827" s="5"/>
      <c r="G827" s="5"/>
    </row>
    <row r="828" spans="1:7" ht="30" customHeight="1" x14ac:dyDescent="0.25">
      <c r="A828" s="22" t="s">
        <v>67</v>
      </c>
      <c r="B828" s="14" t="s">
        <v>15</v>
      </c>
      <c r="C828" s="6"/>
      <c r="D828" s="6"/>
      <c r="E828" s="6"/>
      <c r="F828" s="6"/>
      <c r="G828" s="6"/>
    </row>
    <row r="829" spans="1:7" ht="30" customHeight="1" x14ac:dyDescent="0.25">
      <c r="A829" s="21" t="s">
        <v>67</v>
      </c>
      <c r="B829" s="13" t="s">
        <v>16</v>
      </c>
      <c r="C829" s="5"/>
      <c r="D829" s="5"/>
      <c r="E829" s="5"/>
      <c r="F829" s="5"/>
      <c r="G829" s="5"/>
    </row>
    <row r="830" spans="1:7" ht="30" customHeight="1" x14ac:dyDescent="0.25">
      <c r="A830" s="22" t="s">
        <v>67</v>
      </c>
      <c r="B830" s="14" t="s">
        <v>17</v>
      </c>
      <c r="C830" s="6"/>
      <c r="D830" s="6"/>
      <c r="E830" s="6"/>
      <c r="F830" s="6"/>
      <c r="G830" s="6"/>
    </row>
    <row r="831" spans="1:7" ht="30" customHeight="1" x14ac:dyDescent="0.25">
      <c r="A831" s="21" t="s">
        <v>67</v>
      </c>
      <c r="B831" s="13" t="s">
        <v>18</v>
      </c>
      <c r="C831" s="5"/>
      <c r="D831" s="5"/>
      <c r="E831" s="5"/>
      <c r="F831" s="5"/>
      <c r="G831" s="5"/>
    </row>
    <row r="832" spans="1:7" ht="30" customHeight="1" x14ac:dyDescent="0.25">
      <c r="A832" s="22" t="s">
        <v>67</v>
      </c>
      <c r="B832" s="14" t="s">
        <v>19</v>
      </c>
      <c r="C832" s="6"/>
      <c r="D832" s="6"/>
      <c r="E832" s="6"/>
      <c r="F832" s="6"/>
      <c r="G832" s="6"/>
    </row>
    <row r="833" spans="1:7" ht="30" customHeight="1" x14ac:dyDescent="0.25">
      <c r="A833" s="21" t="s">
        <v>67</v>
      </c>
      <c r="B833" s="13" t="s">
        <v>20</v>
      </c>
      <c r="C833" s="5"/>
      <c r="D833" s="5"/>
      <c r="E833" s="5"/>
      <c r="F833" s="5"/>
      <c r="G833" s="5"/>
    </row>
    <row r="834" spans="1:7" ht="30" customHeight="1" x14ac:dyDescent="0.25">
      <c r="A834" s="22" t="s">
        <v>67</v>
      </c>
      <c r="B834" s="14" t="s">
        <v>21</v>
      </c>
      <c r="C834" s="6"/>
      <c r="D834" s="6"/>
      <c r="E834" s="6"/>
      <c r="F834" s="6"/>
      <c r="G834" s="6"/>
    </row>
    <row r="835" spans="1:7" ht="30" customHeight="1" x14ac:dyDescent="0.25">
      <c r="A835" s="21" t="s">
        <v>67</v>
      </c>
      <c r="B835" s="13" t="s">
        <v>22</v>
      </c>
      <c r="C835" s="5"/>
      <c r="D835" s="5"/>
      <c r="E835" s="5"/>
      <c r="F835" s="5"/>
      <c r="G835" s="5"/>
    </row>
    <row r="836" spans="1:7" ht="30" customHeight="1" x14ac:dyDescent="0.25">
      <c r="A836" s="22" t="s">
        <v>67</v>
      </c>
      <c r="B836" s="14" t="s">
        <v>23</v>
      </c>
      <c r="C836" s="6"/>
      <c r="D836" s="6"/>
      <c r="E836" s="6"/>
      <c r="F836" s="6"/>
      <c r="G836" s="6"/>
    </row>
    <row r="837" spans="1:7" ht="30" customHeight="1" x14ac:dyDescent="0.25">
      <c r="A837" s="21" t="s">
        <v>67</v>
      </c>
      <c r="B837" s="13" t="s">
        <v>24</v>
      </c>
      <c r="C837" s="5">
        <v>31</v>
      </c>
      <c r="D837" s="5">
        <v>4</v>
      </c>
      <c r="E837" s="5">
        <v>1</v>
      </c>
      <c r="F837" s="5">
        <v>26</v>
      </c>
      <c r="G837" s="5"/>
    </row>
    <row r="838" spans="1:7" ht="30" customHeight="1" x14ac:dyDescent="0.25">
      <c r="A838" s="22" t="s">
        <v>67</v>
      </c>
      <c r="B838" s="14" t="s">
        <v>25</v>
      </c>
      <c r="C838" s="6">
        <v>504</v>
      </c>
      <c r="D838" s="6">
        <v>70</v>
      </c>
      <c r="E838" s="6">
        <v>55</v>
      </c>
      <c r="F838" s="6">
        <v>378</v>
      </c>
      <c r="G838" s="6">
        <v>1</v>
      </c>
    </row>
    <row r="839" spans="1:7" ht="30" customHeight="1" x14ac:dyDescent="0.25">
      <c r="A839" s="21" t="s">
        <v>67</v>
      </c>
      <c r="B839" s="13" t="s">
        <v>26</v>
      </c>
      <c r="C839" s="5">
        <v>10</v>
      </c>
      <c r="D839" s="5">
        <v>2</v>
      </c>
      <c r="E839" s="5">
        <v>4</v>
      </c>
      <c r="F839" s="5">
        <v>4</v>
      </c>
      <c r="G839" s="5"/>
    </row>
    <row r="840" spans="1:7" ht="30" customHeight="1" x14ac:dyDescent="0.25">
      <c r="A840" s="22" t="s">
        <v>67</v>
      </c>
      <c r="B840" s="14" t="s">
        <v>27</v>
      </c>
      <c r="C840" s="6">
        <v>7</v>
      </c>
      <c r="D840" s="6"/>
      <c r="E840" s="6"/>
      <c r="F840" s="6">
        <v>7</v>
      </c>
      <c r="G840" s="6"/>
    </row>
    <row r="841" spans="1:7" ht="30" customHeight="1" x14ac:dyDescent="0.25">
      <c r="A841" s="21" t="s">
        <v>67</v>
      </c>
      <c r="B841" s="13" t="s">
        <v>28</v>
      </c>
      <c r="C841" s="5"/>
      <c r="D841" s="5"/>
      <c r="E841" s="5"/>
      <c r="F841" s="5"/>
      <c r="G841" s="5"/>
    </row>
    <row r="842" spans="1:7" ht="30" customHeight="1" x14ac:dyDescent="0.25">
      <c r="A842" s="22" t="s">
        <v>67</v>
      </c>
      <c r="B842" s="14" t="s">
        <v>29</v>
      </c>
      <c r="C842" s="6"/>
      <c r="D842" s="6"/>
      <c r="E842" s="6"/>
      <c r="F842" s="6"/>
      <c r="G842" s="6"/>
    </row>
    <row r="843" spans="1:7" ht="30" customHeight="1" x14ac:dyDescent="0.25">
      <c r="A843" s="21" t="s">
        <v>67</v>
      </c>
      <c r="B843" s="13" t="s">
        <v>30</v>
      </c>
      <c r="C843" s="5"/>
      <c r="D843" s="5"/>
      <c r="E843" s="5"/>
      <c r="F843" s="5"/>
      <c r="G843" s="5"/>
    </row>
    <row r="844" spans="1:7" ht="30" customHeight="1" x14ac:dyDescent="0.25">
      <c r="A844" s="22" t="s">
        <v>67</v>
      </c>
      <c r="B844" s="14" t="s">
        <v>31</v>
      </c>
      <c r="C844" s="6"/>
      <c r="D844" s="6"/>
      <c r="E844" s="6"/>
      <c r="F844" s="6"/>
      <c r="G844" s="6"/>
    </row>
    <row r="845" spans="1:7" ht="30" customHeight="1" x14ac:dyDescent="0.25">
      <c r="A845" s="21" t="s">
        <v>67</v>
      </c>
      <c r="B845" s="13" t="s">
        <v>32</v>
      </c>
      <c r="C845" s="5"/>
      <c r="D845" s="5"/>
      <c r="E845" s="5"/>
      <c r="F845" s="5"/>
      <c r="G845" s="5"/>
    </row>
    <row r="846" spans="1:7" ht="30" customHeight="1" x14ac:dyDescent="0.25">
      <c r="A846" s="22" t="s">
        <v>67</v>
      </c>
      <c r="B846" s="14" t="s">
        <v>33</v>
      </c>
      <c r="C846" s="6"/>
      <c r="D846" s="6"/>
      <c r="E846" s="6"/>
      <c r="F846" s="6"/>
      <c r="G846" s="6"/>
    </row>
    <row r="847" spans="1:7" ht="30" customHeight="1" x14ac:dyDescent="0.25">
      <c r="A847" s="21" t="s">
        <v>67</v>
      </c>
      <c r="B847" s="13" t="s">
        <v>34</v>
      </c>
      <c r="C847" s="5"/>
      <c r="D847" s="5"/>
      <c r="E847" s="5"/>
      <c r="F847" s="5"/>
      <c r="G847" s="5"/>
    </row>
    <row r="848" spans="1:7" ht="30" customHeight="1" x14ac:dyDescent="0.25">
      <c r="A848" s="22" t="s">
        <v>67</v>
      </c>
      <c r="B848" s="14" t="s">
        <v>35</v>
      </c>
      <c r="C848" s="6"/>
      <c r="D848" s="6"/>
      <c r="E848" s="6"/>
      <c r="F848" s="6"/>
      <c r="G848" s="6"/>
    </row>
    <row r="849" spans="1:7" ht="30" customHeight="1" x14ac:dyDescent="0.25">
      <c r="A849" s="21" t="s">
        <v>67</v>
      </c>
      <c r="B849" s="13" t="s">
        <v>36</v>
      </c>
      <c r="C849" s="5">
        <v>5</v>
      </c>
      <c r="D849" s="5">
        <v>3</v>
      </c>
      <c r="E849" s="5">
        <v>2</v>
      </c>
      <c r="F849" s="5"/>
      <c r="G849" s="5"/>
    </row>
    <row r="850" spans="1:7" ht="30" customHeight="1" x14ac:dyDescent="0.25">
      <c r="A850" s="22" t="s">
        <v>67</v>
      </c>
      <c r="B850" s="14" t="s">
        <v>37</v>
      </c>
      <c r="C850" s="6">
        <v>6</v>
      </c>
      <c r="D850" s="6"/>
      <c r="E850" s="6"/>
      <c r="F850" s="6">
        <v>6</v>
      </c>
      <c r="G850" s="6"/>
    </row>
    <row r="851" spans="1:7" ht="30" customHeight="1" x14ac:dyDescent="0.25">
      <c r="A851" s="21" t="s">
        <v>67</v>
      </c>
      <c r="B851" s="13" t="s">
        <v>38</v>
      </c>
      <c r="C851" s="5">
        <v>23</v>
      </c>
      <c r="D851" s="5">
        <v>12</v>
      </c>
      <c r="E851" s="5">
        <v>10</v>
      </c>
      <c r="F851" s="5">
        <v>1</v>
      </c>
      <c r="G851" s="5"/>
    </row>
    <row r="852" spans="1:7" ht="30" customHeight="1" x14ac:dyDescent="0.25">
      <c r="A852" s="22" t="s">
        <v>67</v>
      </c>
      <c r="B852" s="14" t="s">
        <v>39</v>
      </c>
      <c r="C852" s="6"/>
      <c r="D852" s="6"/>
      <c r="E852" s="6"/>
      <c r="F852" s="6"/>
      <c r="G852" s="6"/>
    </row>
    <row r="853" spans="1:7" ht="30" customHeight="1" x14ac:dyDescent="0.25">
      <c r="A853" s="21" t="s">
        <v>67</v>
      </c>
      <c r="B853" s="13" t="s">
        <v>40</v>
      </c>
      <c r="C853" s="5"/>
      <c r="D853" s="5"/>
      <c r="E853" s="5"/>
      <c r="F853" s="5"/>
      <c r="G853" s="5"/>
    </row>
    <row r="854" spans="1:7" ht="30" customHeight="1" x14ac:dyDescent="0.25">
      <c r="A854" s="22" t="s">
        <v>67</v>
      </c>
      <c r="B854" s="14" t="s">
        <v>41</v>
      </c>
      <c r="C854" s="6"/>
      <c r="D854" s="6"/>
      <c r="E854" s="6"/>
      <c r="F854" s="6"/>
      <c r="G854" s="6"/>
    </row>
    <row r="855" spans="1:7" ht="30" customHeight="1" x14ac:dyDescent="0.25">
      <c r="A855" s="21" t="s">
        <v>67</v>
      </c>
      <c r="B855" s="13" t="s">
        <v>42</v>
      </c>
      <c r="C855" s="5"/>
      <c r="D855" s="5"/>
      <c r="E855" s="5"/>
      <c r="F855" s="5"/>
      <c r="G855" s="5"/>
    </row>
    <row r="856" spans="1:7" ht="30" customHeight="1" x14ac:dyDescent="0.25">
      <c r="A856" s="22" t="s">
        <v>67</v>
      </c>
      <c r="B856" s="14" t="s">
        <v>43</v>
      </c>
      <c r="C856" s="6"/>
      <c r="D856" s="6"/>
      <c r="E856" s="6"/>
      <c r="F856" s="6"/>
      <c r="G856" s="6"/>
    </row>
    <row r="857" spans="1:7" ht="30" customHeight="1" x14ac:dyDescent="0.25">
      <c r="A857" s="21" t="s">
        <v>67</v>
      </c>
      <c r="B857" s="13" t="s">
        <v>44</v>
      </c>
      <c r="C857" s="5"/>
      <c r="D857" s="5"/>
      <c r="E857" s="5"/>
      <c r="F857" s="5"/>
      <c r="G857" s="5"/>
    </row>
    <row r="858" spans="1:7" ht="30" customHeight="1" x14ac:dyDescent="0.25">
      <c r="A858" s="22" t="s">
        <v>67</v>
      </c>
      <c r="B858" s="14" t="s">
        <v>45</v>
      </c>
      <c r="C858" s="6"/>
      <c r="D858" s="6"/>
      <c r="E858" s="6"/>
      <c r="F858" s="6"/>
      <c r="G858" s="6"/>
    </row>
    <row r="859" spans="1:7" ht="30" customHeight="1" x14ac:dyDescent="0.25">
      <c r="A859" s="21" t="s">
        <v>67</v>
      </c>
      <c r="B859" s="13" t="s">
        <v>46</v>
      </c>
      <c r="C859" s="5"/>
      <c r="D859" s="5"/>
      <c r="E859" s="5"/>
      <c r="F859" s="5"/>
      <c r="G859" s="5"/>
    </row>
    <row r="860" spans="1:7" ht="30" customHeight="1" x14ac:dyDescent="0.25">
      <c r="A860" s="19" t="s">
        <v>68</v>
      </c>
      <c r="B860" s="11" t="s">
        <v>8</v>
      </c>
      <c r="C860" s="3">
        <v>8729</v>
      </c>
      <c r="D860" s="3">
        <v>4682</v>
      </c>
      <c r="E860" s="3">
        <v>518</v>
      </c>
      <c r="F860" s="3">
        <v>3529</v>
      </c>
      <c r="G860" s="3"/>
    </row>
    <row r="861" spans="1:7" ht="30" customHeight="1" x14ac:dyDescent="0.25">
      <c r="A861" s="20" t="s">
        <v>68</v>
      </c>
      <c r="B861" s="12" t="s">
        <v>9</v>
      </c>
      <c r="C861" s="4"/>
      <c r="D861" s="4"/>
      <c r="E861" s="4"/>
      <c r="F861" s="4"/>
      <c r="G861" s="4"/>
    </row>
    <row r="862" spans="1:7" ht="30" customHeight="1" x14ac:dyDescent="0.25">
      <c r="A862" s="19" t="s">
        <v>68</v>
      </c>
      <c r="B862" s="11" t="s">
        <v>10</v>
      </c>
      <c r="C862" s="3"/>
      <c r="D862" s="3"/>
      <c r="E862" s="3"/>
      <c r="F862" s="3"/>
      <c r="G862" s="3"/>
    </row>
    <row r="863" spans="1:7" ht="30" customHeight="1" x14ac:dyDescent="0.25">
      <c r="A863" s="20" t="s">
        <v>68</v>
      </c>
      <c r="B863" s="12" t="s">
        <v>11</v>
      </c>
      <c r="C863" s="4"/>
      <c r="D863" s="4"/>
      <c r="E863" s="4"/>
      <c r="F863" s="4"/>
      <c r="G863" s="4"/>
    </row>
    <row r="864" spans="1:7" ht="30" customHeight="1" x14ac:dyDescent="0.25">
      <c r="A864" s="19" t="s">
        <v>68</v>
      </c>
      <c r="B864" s="11" t="s">
        <v>12</v>
      </c>
      <c r="C864" s="3"/>
      <c r="D864" s="3"/>
      <c r="E864" s="3"/>
      <c r="F864" s="3"/>
      <c r="G864" s="3"/>
    </row>
    <row r="865" spans="1:7" ht="30" customHeight="1" x14ac:dyDescent="0.25">
      <c r="A865" s="20" t="s">
        <v>68</v>
      </c>
      <c r="B865" s="12" t="s">
        <v>13</v>
      </c>
      <c r="C865" s="4">
        <v>50</v>
      </c>
      <c r="D865" s="4">
        <v>48</v>
      </c>
      <c r="E865" s="4">
        <v>2</v>
      </c>
      <c r="F865" s="4"/>
      <c r="G865" s="4"/>
    </row>
    <row r="866" spans="1:7" ht="30" customHeight="1" x14ac:dyDescent="0.25">
      <c r="A866" s="19" t="s">
        <v>68</v>
      </c>
      <c r="B866" s="11" t="s">
        <v>14</v>
      </c>
      <c r="C866" s="3">
        <v>4</v>
      </c>
      <c r="D866" s="3">
        <v>4</v>
      </c>
      <c r="E866" s="3"/>
      <c r="F866" s="3"/>
      <c r="G866" s="3"/>
    </row>
    <row r="867" spans="1:7" ht="30" customHeight="1" x14ac:dyDescent="0.25">
      <c r="A867" s="20" t="s">
        <v>68</v>
      </c>
      <c r="B867" s="12" t="s">
        <v>15</v>
      </c>
      <c r="C867" s="4"/>
      <c r="D867" s="4"/>
      <c r="E867" s="4"/>
      <c r="F867" s="4"/>
      <c r="G867" s="4"/>
    </row>
    <row r="868" spans="1:7" ht="30" customHeight="1" x14ac:dyDescent="0.25">
      <c r="A868" s="19" t="s">
        <v>68</v>
      </c>
      <c r="B868" s="11" t="s">
        <v>16</v>
      </c>
      <c r="C868" s="3"/>
      <c r="D868" s="3"/>
      <c r="E868" s="3"/>
      <c r="F868" s="3"/>
      <c r="G868" s="3"/>
    </row>
    <row r="869" spans="1:7" ht="30" customHeight="1" x14ac:dyDescent="0.25">
      <c r="A869" s="20" t="s">
        <v>68</v>
      </c>
      <c r="B869" s="12" t="s">
        <v>17</v>
      </c>
      <c r="C869" s="4"/>
      <c r="D869" s="4"/>
      <c r="E869" s="4"/>
      <c r="F869" s="4"/>
      <c r="G869" s="4"/>
    </row>
    <row r="870" spans="1:7" ht="30" customHeight="1" x14ac:dyDescent="0.25">
      <c r="A870" s="19" t="s">
        <v>68</v>
      </c>
      <c r="B870" s="11" t="s">
        <v>18</v>
      </c>
      <c r="C870" s="3"/>
      <c r="D870" s="3"/>
      <c r="E870" s="3"/>
      <c r="F870" s="3"/>
      <c r="G870" s="3"/>
    </row>
    <row r="871" spans="1:7" ht="30" customHeight="1" x14ac:dyDescent="0.25">
      <c r="A871" s="20" t="s">
        <v>68</v>
      </c>
      <c r="B871" s="12" t="s">
        <v>19</v>
      </c>
      <c r="C871" s="4"/>
      <c r="D871" s="4"/>
      <c r="E871" s="4"/>
      <c r="F871" s="4"/>
      <c r="G871" s="4"/>
    </row>
    <row r="872" spans="1:7" ht="30" customHeight="1" x14ac:dyDescent="0.25">
      <c r="A872" s="19" t="s">
        <v>68</v>
      </c>
      <c r="B872" s="11" t="s">
        <v>20</v>
      </c>
      <c r="C872" s="3"/>
      <c r="D872" s="3"/>
      <c r="E872" s="3"/>
      <c r="F872" s="3"/>
      <c r="G872" s="3"/>
    </row>
    <row r="873" spans="1:7" ht="30" customHeight="1" x14ac:dyDescent="0.25">
      <c r="A873" s="20" t="s">
        <v>68</v>
      </c>
      <c r="B873" s="12" t="s">
        <v>21</v>
      </c>
      <c r="C873" s="4">
        <v>2</v>
      </c>
      <c r="D873" s="4">
        <v>2</v>
      </c>
      <c r="E873" s="4"/>
      <c r="F873" s="4"/>
      <c r="G873" s="4"/>
    </row>
    <row r="874" spans="1:7" ht="30" customHeight="1" x14ac:dyDescent="0.25">
      <c r="A874" s="19" t="s">
        <v>68</v>
      </c>
      <c r="B874" s="11" t="s">
        <v>22</v>
      </c>
      <c r="C874" s="3"/>
      <c r="D874" s="3"/>
      <c r="E874" s="3"/>
      <c r="F874" s="3"/>
      <c r="G874" s="3"/>
    </row>
    <row r="875" spans="1:7" ht="30" customHeight="1" x14ac:dyDescent="0.25">
      <c r="A875" s="20" t="s">
        <v>68</v>
      </c>
      <c r="B875" s="12" t="s">
        <v>23</v>
      </c>
      <c r="C875" s="4"/>
      <c r="D875" s="4"/>
      <c r="E875" s="4"/>
      <c r="F875" s="4"/>
      <c r="G875" s="4"/>
    </row>
    <row r="876" spans="1:7" ht="30" customHeight="1" x14ac:dyDescent="0.25">
      <c r="A876" s="19" t="s">
        <v>68</v>
      </c>
      <c r="B876" s="11" t="s">
        <v>24</v>
      </c>
      <c r="C876" s="3">
        <v>1167</v>
      </c>
      <c r="D876" s="3">
        <v>107</v>
      </c>
      <c r="E876" s="3">
        <v>95</v>
      </c>
      <c r="F876" s="3">
        <v>965</v>
      </c>
      <c r="G876" s="3"/>
    </row>
    <row r="877" spans="1:7" ht="30" customHeight="1" x14ac:dyDescent="0.25">
      <c r="A877" s="20" t="s">
        <v>68</v>
      </c>
      <c r="B877" s="12" t="s">
        <v>25</v>
      </c>
      <c r="C877" s="4">
        <v>65</v>
      </c>
      <c r="D877" s="4">
        <v>22</v>
      </c>
      <c r="E877" s="4">
        <v>2</v>
      </c>
      <c r="F877" s="4">
        <v>41</v>
      </c>
      <c r="G877" s="4"/>
    </row>
    <row r="878" spans="1:7" ht="30" customHeight="1" x14ac:dyDescent="0.25">
      <c r="A878" s="19" t="s">
        <v>68</v>
      </c>
      <c r="B878" s="11" t="s">
        <v>26</v>
      </c>
      <c r="C878" s="3">
        <v>38</v>
      </c>
      <c r="D878" s="3">
        <v>5</v>
      </c>
      <c r="E878" s="3">
        <v>13</v>
      </c>
      <c r="F878" s="3">
        <v>20</v>
      </c>
      <c r="G878" s="3"/>
    </row>
    <row r="879" spans="1:7" ht="30" customHeight="1" x14ac:dyDescent="0.25">
      <c r="A879" s="20" t="s">
        <v>68</v>
      </c>
      <c r="B879" s="12" t="s">
        <v>27</v>
      </c>
      <c r="C879" s="4">
        <v>335</v>
      </c>
      <c r="D879" s="4">
        <v>46</v>
      </c>
      <c r="E879" s="4">
        <v>135</v>
      </c>
      <c r="F879" s="4">
        <v>154</v>
      </c>
      <c r="G879" s="4"/>
    </row>
    <row r="880" spans="1:7" ht="30" customHeight="1" x14ac:dyDescent="0.25">
      <c r="A880" s="19" t="s">
        <v>68</v>
      </c>
      <c r="B880" s="11" t="s">
        <v>28</v>
      </c>
      <c r="C880" s="3"/>
      <c r="D880" s="3"/>
      <c r="E880" s="3"/>
      <c r="F880" s="3"/>
      <c r="G880" s="3"/>
    </row>
    <row r="881" spans="1:7" ht="30" customHeight="1" x14ac:dyDescent="0.25">
      <c r="A881" s="20" t="s">
        <v>68</v>
      </c>
      <c r="B881" s="12" t="s">
        <v>29</v>
      </c>
      <c r="C881" s="4"/>
      <c r="D881" s="4"/>
      <c r="E881" s="4"/>
      <c r="F881" s="4"/>
      <c r="G881" s="4"/>
    </row>
    <row r="882" spans="1:7" ht="30" customHeight="1" x14ac:dyDescent="0.25">
      <c r="A882" s="19" t="s">
        <v>68</v>
      </c>
      <c r="B882" s="11" t="s">
        <v>30</v>
      </c>
      <c r="C882" s="3"/>
      <c r="D882" s="3"/>
      <c r="E882" s="3"/>
      <c r="F882" s="3"/>
      <c r="G882" s="3"/>
    </row>
    <row r="883" spans="1:7" ht="30" customHeight="1" x14ac:dyDescent="0.25">
      <c r="A883" s="20" t="s">
        <v>68</v>
      </c>
      <c r="B883" s="12" t="s">
        <v>31</v>
      </c>
      <c r="C883" s="4"/>
      <c r="D883" s="4"/>
      <c r="E883" s="4"/>
      <c r="F883" s="4"/>
      <c r="G883" s="4"/>
    </row>
    <row r="884" spans="1:7" ht="30" customHeight="1" x14ac:dyDescent="0.25">
      <c r="A884" s="19" t="s">
        <v>68</v>
      </c>
      <c r="B884" s="11" t="s">
        <v>32</v>
      </c>
      <c r="C884" s="3"/>
      <c r="D884" s="3"/>
      <c r="E884" s="3"/>
      <c r="F884" s="3"/>
      <c r="G884" s="3"/>
    </row>
    <row r="885" spans="1:7" ht="30" customHeight="1" x14ac:dyDescent="0.25">
      <c r="A885" s="20" t="s">
        <v>68</v>
      </c>
      <c r="B885" s="12" t="s">
        <v>33</v>
      </c>
      <c r="C885" s="4"/>
      <c r="D885" s="4"/>
      <c r="E885" s="4"/>
      <c r="F885" s="4"/>
      <c r="G885" s="4"/>
    </row>
    <row r="886" spans="1:7" ht="30" customHeight="1" x14ac:dyDescent="0.25">
      <c r="A886" s="19" t="s">
        <v>68</v>
      </c>
      <c r="B886" s="11" t="s">
        <v>34</v>
      </c>
      <c r="C886" s="3"/>
      <c r="D886" s="3"/>
      <c r="E886" s="3"/>
      <c r="F886" s="3"/>
      <c r="G886" s="3"/>
    </row>
    <row r="887" spans="1:7" ht="30" customHeight="1" x14ac:dyDescent="0.25">
      <c r="A887" s="20" t="s">
        <v>68</v>
      </c>
      <c r="B887" s="12" t="s">
        <v>35</v>
      </c>
      <c r="C887" s="4"/>
      <c r="D887" s="4"/>
      <c r="E887" s="4"/>
      <c r="F887" s="4"/>
      <c r="G887" s="4"/>
    </row>
    <row r="888" spans="1:7" ht="30" customHeight="1" x14ac:dyDescent="0.25">
      <c r="A888" s="19" t="s">
        <v>68</v>
      </c>
      <c r="B888" s="11" t="s">
        <v>36</v>
      </c>
      <c r="C888" s="3">
        <v>90</v>
      </c>
      <c r="D888" s="3">
        <v>74</v>
      </c>
      <c r="E888" s="3">
        <v>7</v>
      </c>
      <c r="F888" s="3">
        <v>9</v>
      </c>
      <c r="G888" s="3"/>
    </row>
    <row r="889" spans="1:7" ht="30" customHeight="1" x14ac:dyDescent="0.25">
      <c r="A889" s="20" t="s">
        <v>68</v>
      </c>
      <c r="B889" s="12" t="s">
        <v>37</v>
      </c>
      <c r="C889" s="4">
        <v>151</v>
      </c>
      <c r="D889" s="4">
        <v>50</v>
      </c>
      <c r="E889" s="4">
        <v>12</v>
      </c>
      <c r="F889" s="4">
        <v>89</v>
      </c>
      <c r="G889" s="4"/>
    </row>
    <row r="890" spans="1:7" ht="30" customHeight="1" x14ac:dyDescent="0.25">
      <c r="A890" s="19" t="s">
        <v>68</v>
      </c>
      <c r="B890" s="11" t="s">
        <v>38</v>
      </c>
      <c r="C890" s="3">
        <v>367</v>
      </c>
      <c r="D890" s="3">
        <v>282</v>
      </c>
      <c r="E890" s="3">
        <v>28</v>
      </c>
      <c r="F890" s="3">
        <v>57</v>
      </c>
      <c r="G890" s="3"/>
    </row>
    <row r="891" spans="1:7" ht="30" customHeight="1" x14ac:dyDescent="0.25">
      <c r="A891" s="20" t="s">
        <v>68</v>
      </c>
      <c r="B891" s="12" t="s">
        <v>39</v>
      </c>
      <c r="C891" s="4"/>
      <c r="D891" s="4"/>
      <c r="E891" s="4"/>
      <c r="F891" s="4"/>
      <c r="G891" s="4"/>
    </row>
    <row r="892" spans="1:7" ht="30" customHeight="1" x14ac:dyDescent="0.25">
      <c r="A892" s="19" t="s">
        <v>68</v>
      </c>
      <c r="B892" s="11" t="s">
        <v>40</v>
      </c>
      <c r="C892" s="3"/>
      <c r="D892" s="3"/>
      <c r="E892" s="3"/>
      <c r="F892" s="3"/>
      <c r="G892" s="3"/>
    </row>
    <row r="893" spans="1:7" ht="30" customHeight="1" x14ac:dyDescent="0.25">
      <c r="A893" s="20" t="s">
        <v>68</v>
      </c>
      <c r="B893" s="12" t="s">
        <v>41</v>
      </c>
      <c r="C893" s="4"/>
      <c r="D893" s="4"/>
      <c r="E893" s="4"/>
      <c r="F893" s="4"/>
      <c r="G893" s="4"/>
    </row>
    <row r="894" spans="1:7" ht="30" customHeight="1" x14ac:dyDescent="0.25">
      <c r="A894" s="19" t="s">
        <v>68</v>
      </c>
      <c r="B894" s="11" t="s">
        <v>42</v>
      </c>
      <c r="C894" s="3"/>
      <c r="D894" s="3"/>
      <c r="E894" s="3"/>
      <c r="F894" s="3"/>
      <c r="G894" s="3"/>
    </row>
    <row r="895" spans="1:7" ht="30" customHeight="1" x14ac:dyDescent="0.25">
      <c r="A895" s="20" t="s">
        <v>68</v>
      </c>
      <c r="B895" s="12" t="s">
        <v>43</v>
      </c>
      <c r="C895" s="4"/>
      <c r="D895" s="4"/>
      <c r="E895" s="4"/>
      <c r="F895" s="4"/>
      <c r="G895" s="4"/>
    </row>
    <row r="896" spans="1:7" ht="30" customHeight="1" x14ac:dyDescent="0.25">
      <c r="A896" s="19" t="s">
        <v>68</v>
      </c>
      <c r="B896" s="11" t="s">
        <v>44</v>
      </c>
      <c r="C896" s="3"/>
      <c r="D896" s="3"/>
      <c r="E896" s="3"/>
      <c r="F896" s="3"/>
      <c r="G896" s="3"/>
    </row>
    <row r="897" spans="1:7" ht="30" customHeight="1" x14ac:dyDescent="0.25">
      <c r="A897" s="20" t="s">
        <v>68</v>
      </c>
      <c r="B897" s="12" t="s">
        <v>45</v>
      </c>
      <c r="C897" s="4"/>
      <c r="D897" s="4"/>
      <c r="E897" s="4"/>
      <c r="F897" s="4"/>
      <c r="G897" s="4"/>
    </row>
    <row r="898" spans="1:7" ht="30" customHeight="1" x14ac:dyDescent="0.25">
      <c r="A898" s="19" t="s">
        <v>68</v>
      </c>
      <c r="B898" s="11" t="s">
        <v>46</v>
      </c>
      <c r="C898" s="3"/>
      <c r="D898" s="3"/>
      <c r="E898" s="3"/>
      <c r="F898" s="3"/>
      <c r="G898" s="3"/>
    </row>
    <row r="899" spans="1:7" ht="30" customHeight="1" x14ac:dyDescent="0.25">
      <c r="A899" s="21" t="s">
        <v>69</v>
      </c>
      <c r="B899" s="13" t="s">
        <v>8</v>
      </c>
      <c r="C899" s="5">
        <v>673</v>
      </c>
      <c r="D899" s="5">
        <v>288</v>
      </c>
      <c r="E899" s="5">
        <v>31</v>
      </c>
      <c r="F899" s="5">
        <v>354</v>
      </c>
      <c r="G899" s="5"/>
    </row>
    <row r="900" spans="1:7" ht="30" customHeight="1" x14ac:dyDescent="0.25">
      <c r="A900" s="22" t="s">
        <v>69</v>
      </c>
      <c r="B900" s="14" t="s">
        <v>9</v>
      </c>
      <c r="C900" s="6"/>
      <c r="D900" s="6"/>
      <c r="E900" s="6"/>
      <c r="F900" s="6"/>
      <c r="G900" s="6"/>
    </row>
    <row r="901" spans="1:7" ht="30" customHeight="1" x14ac:dyDescent="0.25">
      <c r="A901" s="21" t="s">
        <v>69</v>
      </c>
      <c r="B901" s="13" t="s">
        <v>10</v>
      </c>
      <c r="C901" s="5"/>
      <c r="D901" s="5"/>
      <c r="E901" s="5"/>
      <c r="F901" s="5"/>
      <c r="G901" s="5"/>
    </row>
    <row r="902" spans="1:7" ht="30" customHeight="1" x14ac:dyDescent="0.25">
      <c r="A902" s="22" t="s">
        <v>69</v>
      </c>
      <c r="B902" s="14" t="s">
        <v>11</v>
      </c>
      <c r="C902" s="6"/>
      <c r="D902" s="6"/>
      <c r="E902" s="6"/>
      <c r="F902" s="6"/>
      <c r="G902" s="6"/>
    </row>
    <row r="903" spans="1:7" ht="30" customHeight="1" x14ac:dyDescent="0.25">
      <c r="A903" s="21" t="s">
        <v>69</v>
      </c>
      <c r="B903" s="13" t="s">
        <v>12</v>
      </c>
      <c r="C903" s="5"/>
      <c r="D903" s="5"/>
      <c r="E903" s="5"/>
      <c r="F903" s="5"/>
      <c r="G903" s="5"/>
    </row>
    <row r="904" spans="1:7" ht="30" customHeight="1" x14ac:dyDescent="0.25">
      <c r="A904" s="22" t="s">
        <v>69</v>
      </c>
      <c r="B904" s="14" t="s">
        <v>13</v>
      </c>
      <c r="C904" s="6"/>
      <c r="D904" s="6"/>
      <c r="E904" s="6"/>
      <c r="F904" s="6"/>
      <c r="G904" s="6"/>
    </row>
    <row r="905" spans="1:7" ht="30" customHeight="1" x14ac:dyDescent="0.25">
      <c r="A905" s="21" t="s">
        <v>69</v>
      </c>
      <c r="B905" s="13" t="s">
        <v>14</v>
      </c>
      <c r="C905" s="5">
        <v>4</v>
      </c>
      <c r="D905" s="5">
        <v>2</v>
      </c>
      <c r="E905" s="5">
        <v>2</v>
      </c>
      <c r="F905" s="5"/>
      <c r="G905" s="5"/>
    </row>
    <row r="906" spans="1:7" ht="30" customHeight="1" x14ac:dyDescent="0.25">
      <c r="A906" s="22" t="s">
        <v>69</v>
      </c>
      <c r="B906" s="14" t="s">
        <v>15</v>
      </c>
      <c r="C906" s="6"/>
      <c r="D906" s="6"/>
      <c r="E906" s="6"/>
      <c r="F906" s="6"/>
      <c r="G906" s="6"/>
    </row>
    <row r="907" spans="1:7" ht="30" customHeight="1" x14ac:dyDescent="0.25">
      <c r="A907" s="21" t="s">
        <v>69</v>
      </c>
      <c r="B907" s="13" t="s">
        <v>16</v>
      </c>
      <c r="C907" s="5"/>
      <c r="D907" s="5"/>
      <c r="E907" s="5"/>
      <c r="F907" s="5"/>
      <c r="G907" s="5"/>
    </row>
    <row r="908" spans="1:7" ht="30" customHeight="1" x14ac:dyDescent="0.25">
      <c r="A908" s="22" t="s">
        <v>69</v>
      </c>
      <c r="B908" s="14" t="s">
        <v>17</v>
      </c>
      <c r="C908" s="6"/>
      <c r="D908" s="6"/>
      <c r="E908" s="6"/>
      <c r="F908" s="6"/>
      <c r="G908" s="6"/>
    </row>
    <row r="909" spans="1:7" ht="30" customHeight="1" x14ac:dyDescent="0.25">
      <c r="A909" s="21" t="s">
        <v>69</v>
      </c>
      <c r="B909" s="13" t="s">
        <v>18</v>
      </c>
      <c r="C909" s="5"/>
      <c r="D909" s="5"/>
      <c r="E909" s="5"/>
      <c r="F909" s="5"/>
      <c r="G909" s="5"/>
    </row>
    <row r="910" spans="1:7" ht="30" customHeight="1" x14ac:dyDescent="0.25">
      <c r="A910" s="22" t="s">
        <v>69</v>
      </c>
      <c r="B910" s="14" t="s">
        <v>19</v>
      </c>
      <c r="C910" s="6"/>
      <c r="D910" s="6"/>
      <c r="E910" s="6"/>
      <c r="F910" s="6"/>
      <c r="G910" s="6"/>
    </row>
    <row r="911" spans="1:7" ht="30" customHeight="1" x14ac:dyDescent="0.25">
      <c r="A911" s="21" t="s">
        <v>69</v>
      </c>
      <c r="B911" s="13" t="s">
        <v>20</v>
      </c>
      <c r="C911" s="5"/>
      <c r="D911" s="5"/>
      <c r="E911" s="5"/>
      <c r="F911" s="5"/>
      <c r="G911" s="5"/>
    </row>
    <row r="912" spans="1:7" ht="30" customHeight="1" x14ac:dyDescent="0.25">
      <c r="A912" s="22" t="s">
        <v>69</v>
      </c>
      <c r="B912" s="14" t="s">
        <v>21</v>
      </c>
      <c r="C912" s="6"/>
      <c r="D912" s="6"/>
      <c r="E912" s="6"/>
      <c r="F912" s="6"/>
      <c r="G912" s="6"/>
    </row>
    <row r="913" spans="1:7" ht="30" customHeight="1" x14ac:dyDescent="0.25">
      <c r="A913" s="21" t="s">
        <v>69</v>
      </c>
      <c r="B913" s="13" t="s">
        <v>22</v>
      </c>
      <c r="C913" s="5"/>
      <c r="D913" s="5"/>
      <c r="E913" s="5"/>
      <c r="F913" s="5"/>
      <c r="G913" s="5"/>
    </row>
    <row r="914" spans="1:7" ht="30" customHeight="1" x14ac:dyDescent="0.25">
      <c r="A914" s="22" t="s">
        <v>69</v>
      </c>
      <c r="B914" s="14" t="s">
        <v>23</v>
      </c>
      <c r="C914" s="6"/>
      <c r="D914" s="6"/>
      <c r="E914" s="6"/>
      <c r="F914" s="6"/>
      <c r="G914" s="6"/>
    </row>
    <row r="915" spans="1:7" ht="30" customHeight="1" x14ac:dyDescent="0.25">
      <c r="A915" s="21" t="s">
        <v>69</v>
      </c>
      <c r="B915" s="13" t="s">
        <v>24</v>
      </c>
      <c r="C915" s="5"/>
      <c r="D915" s="5"/>
      <c r="E915" s="5"/>
      <c r="F915" s="5"/>
      <c r="G915" s="5"/>
    </row>
    <row r="916" spans="1:7" ht="30" customHeight="1" x14ac:dyDescent="0.25">
      <c r="A916" s="22" t="s">
        <v>69</v>
      </c>
      <c r="B916" s="14" t="s">
        <v>25</v>
      </c>
      <c r="C916" s="6">
        <v>28</v>
      </c>
      <c r="D916" s="6">
        <v>1</v>
      </c>
      <c r="E916" s="6">
        <v>3</v>
      </c>
      <c r="F916" s="6">
        <v>24</v>
      </c>
      <c r="G916" s="6"/>
    </row>
    <row r="917" spans="1:7" ht="30" customHeight="1" x14ac:dyDescent="0.25">
      <c r="A917" s="21" t="s">
        <v>69</v>
      </c>
      <c r="B917" s="13" t="s">
        <v>26</v>
      </c>
      <c r="C917" s="5"/>
      <c r="D917" s="5"/>
      <c r="E917" s="5"/>
      <c r="F917" s="5"/>
      <c r="G917" s="5"/>
    </row>
    <row r="918" spans="1:7" ht="30" customHeight="1" x14ac:dyDescent="0.25">
      <c r="A918" s="22" t="s">
        <v>69</v>
      </c>
      <c r="B918" s="14" t="s">
        <v>27</v>
      </c>
      <c r="C918" s="6"/>
      <c r="D918" s="6"/>
      <c r="E918" s="6"/>
      <c r="F918" s="6"/>
      <c r="G918" s="6"/>
    </row>
    <row r="919" spans="1:7" ht="30" customHeight="1" x14ac:dyDescent="0.25">
      <c r="A919" s="21" t="s">
        <v>69</v>
      </c>
      <c r="B919" s="13" t="s">
        <v>28</v>
      </c>
      <c r="C919" s="5"/>
      <c r="D919" s="5"/>
      <c r="E919" s="5"/>
      <c r="F919" s="5"/>
      <c r="G919" s="5"/>
    </row>
    <row r="920" spans="1:7" ht="30" customHeight="1" x14ac:dyDescent="0.25">
      <c r="A920" s="22" t="s">
        <v>69</v>
      </c>
      <c r="B920" s="14" t="s">
        <v>29</v>
      </c>
      <c r="C920" s="6"/>
      <c r="D920" s="6"/>
      <c r="E920" s="6"/>
      <c r="F920" s="6"/>
      <c r="G920" s="6"/>
    </row>
    <row r="921" spans="1:7" ht="30" customHeight="1" x14ac:dyDescent="0.25">
      <c r="A921" s="21" t="s">
        <v>69</v>
      </c>
      <c r="B921" s="13" t="s">
        <v>30</v>
      </c>
      <c r="C921" s="5"/>
      <c r="D921" s="5"/>
      <c r="E921" s="5"/>
      <c r="F921" s="5"/>
      <c r="G921" s="5"/>
    </row>
    <row r="922" spans="1:7" ht="30" customHeight="1" x14ac:dyDescent="0.25">
      <c r="A922" s="22" t="s">
        <v>69</v>
      </c>
      <c r="B922" s="14" t="s">
        <v>31</v>
      </c>
      <c r="C922" s="6"/>
      <c r="D922" s="6"/>
      <c r="E922" s="6"/>
      <c r="F922" s="6"/>
      <c r="G922" s="6"/>
    </row>
    <row r="923" spans="1:7" ht="30" customHeight="1" x14ac:dyDescent="0.25">
      <c r="A923" s="21" t="s">
        <v>69</v>
      </c>
      <c r="B923" s="13" t="s">
        <v>32</v>
      </c>
      <c r="C923" s="5"/>
      <c r="D923" s="5"/>
      <c r="E923" s="5"/>
      <c r="F923" s="5"/>
      <c r="G923" s="5"/>
    </row>
    <row r="924" spans="1:7" ht="30" customHeight="1" x14ac:dyDescent="0.25">
      <c r="A924" s="22" t="s">
        <v>69</v>
      </c>
      <c r="B924" s="14" t="s">
        <v>33</v>
      </c>
      <c r="C924" s="6"/>
      <c r="D924" s="6"/>
      <c r="E924" s="6"/>
      <c r="F924" s="6"/>
      <c r="G924" s="6"/>
    </row>
    <row r="925" spans="1:7" ht="30" customHeight="1" x14ac:dyDescent="0.25">
      <c r="A925" s="21" t="s">
        <v>69</v>
      </c>
      <c r="B925" s="13" t="s">
        <v>34</v>
      </c>
      <c r="C925" s="5"/>
      <c r="D925" s="5"/>
      <c r="E925" s="5"/>
      <c r="F925" s="5"/>
      <c r="G925" s="5"/>
    </row>
    <row r="926" spans="1:7" ht="30" customHeight="1" x14ac:dyDescent="0.25">
      <c r="A926" s="22" t="s">
        <v>69</v>
      </c>
      <c r="B926" s="14" t="s">
        <v>35</v>
      </c>
      <c r="C926" s="6">
        <v>1</v>
      </c>
      <c r="D926" s="6">
        <v>1</v>
      </c>
      <c r="E926" s="6"/>
      <c r="F926" s="6"/>
      <c r="G926" s="6"/>
    </row>
    <row r="927" spans="1:7" ht="30" customHeight="1" x14ac:dyDescent="0.25">
      <c r="A927" s="21" t="s">
        <v>69</v>
      </c>
      <c r="B927" s="13" t="s">
        <v>36</v>
      </c>
      <c r="C927" s="5"/>
      <c r="D927" s="5"/>
      <c r="E927" s="5"/>
      <c r="F927" s="5"/>
      <c r="G927" s="5"/>
    </row>
    <row r="928" spans="1:7" ht="30" customHeight="1" x14ac:dyDescent="0.25">
      <c r="A928" s="22" t="s">
        <v>69</v>
      </c>
      <c r="B928" s="14" t="s">
        <v>37</v>
      </c>
      <c r="C928" s="6"/>
      <c r="D928" s="6"/>
      <c r="E928" s="6"/>
      <c r="F928" s="6"/>
      <c r="G928" s="6"/>
    </row>
    <row r="929" spans="1:7" ht="30" customHeight="1" x14ac:dyDescent="0.25">
      <c r="A929" s="21" t="s">
        <v>69</v>
      </c>
      <c r="B929" s="13" t="s">
        <v>38</v>
      </c>
      <c r="C929" s="5">
        <v>37</v>
      </c>
      <c r="D929" s="5">
        <v>16</v>
      </c>
      <c r="E929" s="5"/>
      <c r="F929" s="5">
        <v>21</v>
      </c>
      <c r="G929" s="5"/>
    </row>
    <row r="930" spans="1:7" ht="30" customHeight="1" x14ac:dyDescent="0.25">
      <c r="A930" s="22" t="s">
        <v>69</v>
      </c>
      <c r="B930" s="14" t="s">
        <v>39</v>
      </c>
      <c r="C930" s="6"/>
      <c r="D930" s="6"/>
      <c r="E930" s="6"/>
      <c r="F930" s="6"/>
      <c r="G930" s="6"/>
    </row>
    <row r="931" spans="1:7" ht="30" customHeight="1" x14ac:dyDescent="0.25">
      <c r="A931" s="21" t="s">
        <v>69</v>
      </c>
      <c r="B931" s="13" t="s">
        <v>40</v>
      </c>
      <c r="C931" s="5"/>
      <c r="D931" s="5"/>
      <c r="E931" s="5"/>
      <c r="F931" s="5"/>
      <c r="G931" s="5"/>
    </row>
    <row r="932" spans="1:7" ht="30" customHeight="1" x14ac:dyDescent="0.25">
      <c r="A932" s="22" t="s">
        <v>69</v>
      </c>
      <c r="B932" s="14" t="s">
        <v>41</v>
      </c>
      <c r="C932" s="6"/>
      <c r="D932" s="6"/>
      <c r="E932" s="6"/>
      <c r="F932" s="6"/>
      <c r="G932" s="6"/>
    </row>
    <row r="933" spans="1:7" ht="30" customHeight="1" x14ac:dyDescent="0.25">
      <c r="A933" s="21" t="s">
        <v>69</v>
      </c>
      <c r="B933" s="13" t="s">
        <v>42</v>
      </c>
      <c r="C933" s="5"/>
      <c r="D933" s="5"/>
      <c r="E933" s="5"/>
      <c r="F933" s="5"/>
      <c r="G933" s="5"/>
    </row>
    <row r="934" spans="1:7" ht="30" customHeight="1" x14ac:dyDescent="0.25">
      <c r="A934" s="22" t="s">
        <v>69</v>
      </c>
      <c r="B934" s="14" t="s">
        <v>43</v>
      </c>
      <c r="C934" s="6"/>
      <c r="D934" s="6"/>
      <c r="E934" s="6"/>
      <c r="F934" s="6"/>
      <c r="G934" s="6"/>
    </row>
    <row r="935" spans="1:7" ht="30" customHeight="1" x14ac:dyDescent="0.25">
      <c r="A935" s="21" t="s">
        <v>69</v>
      </c>
      <c r="B935" s="13" t="s">
        <v>44</v>
      </c>
      <c r="C935" s="5"/>
      <c r="D935" s="5"/>
      <c r="E935" s="5"/>
      <c r="F935" s="5"/>
      <c r="G935" s="5"/>
    </row>
    <row r="936" spans="1:7" ht="30" customHeight="1" x14ac:dyDescent="0.25">
      <c r="A936" s="22" t="s">
        <v>69</v>
      </c>
      <c r="B936" s="14" t="s">
        <v>45</v>
      </c>
      <c r="C936" s="6">
        <v>32</v>
      </c>
      <c r="D936" s="6">
        <v>14</v>
      </c>
      <c r="E936" s="6"/>
      <c r="F936" s="6">
        <v>18</v>
      </c>
      <c r="G936" s="6"/>
    </row>
    <row r="937" spans="1:7" ht="30" customHeight="1" x14ac:dyDescent="0.25">
      <c r="A937" s="21" t="s">
        <v>69</v>
      </c>
      <c r="B937" s="13" t="s">
        <v>46</v>
      </c>
      <c r="C937" s="5"/>
      <c r="D937" s="5"/>
      <c r="E937" s="5"/>
      <c r="F937" s="5"/>
      <c r="G937" s="5"/>
    </row>
    <row r="938" spans="1:7" ht="30" customHeight="1" x14ac:dyDescent="0.25">
      <c r="A938" s="19" t="s">
        <v>70</v>
      </c>
      <c r="B938" s="11" t="s">
        <v>8</v>
      </c>
      <c r="C938" s="3"/>
      <c r="D938" s="3"/>
      <c r="E938" s="3"/>
      <c r="F938" s="3"/>
      <c r="G938" s="3"/>
    </row>
    <row r="939" spans="1:7" ht="30" customHeight="1" x14ac:dyDescent="0.25">
      <c r="A939" s="20" t="s">
        <v>70</v>
      </c>
      <c r="B939" s="12" t="s">
        <v>9</v>
      </c>
      <c r="C939" s="4"/>
      <c r="D939" s="4"/>
      <c r="E939" s="4"/>
      <c r="F939" s="4"/>
      <c r="G939" s="4"/>
    </row>
    <row r="940" spans="1:7" ht="30" customHeight="1" x14ac:dyDescent="0.25">
      <c r="A940" s="19" t="s">
        <v>70</v>
      </c>
      <c r="B940" s="11" t="s">
        <v>10</v>
      </c>
      <c r="C940" s="3"/>
      <c r="D940" s="3"/>
      <c r="E940" s="3"/>
      <c r="F940" s="3"/>
      <c r="G940" s="3"/>
    </row>
    <row r="941" spans="1:7" ht="30" customHeight="1" x14ac:dyDescent="0.25">
      <c r="A941" s="20" t="s">
        <v>70</v>
      </c>
      <c r="B941" s="12" t="s">
        <v>11</v>
      </c>
      <c r="C941" s="4"/>
      <c r="D941" s="4"/>
      <c r="E941" s="4"/>
      <c r="F941" s="4"/>
      <c r="G941" s="4"/>
    </row>
    <row r="942" spans="1:7" ht="30" customHeight="1" x14ac:dyDescent="0.25">
      <c r="A942" s="19" t="s">
        <v>70</v>
      </c>
      <c r="B942" s="11" t="s">
        <v>12</v>
      </c>
      <c r="C942" s="3"/>
      <c r="D942" s="3"/>
      <c r="E942" s="3"/>
      <c r="F942" s="3"/>
      <c r="G942" s="3"/>
    </row>
    <row r="943" spans="1:7" ht="30" customHeight="1" x14ac:dyDescent="0.25">
      <c r="A943" s="20" t="s">
        <v>70</v>
      </c>
      <c r="B943" s="12" t="s">
        <v>13</v>
      </c>
      <c r="C943" s="4"/>
      <c r="D943" s="4"/>
      <c r="E943" s="4"/>
      <c r="F943" s="4"/>
      <c r="G943" s="4"/>
    </row>
    <row r="944" spans="1:7" ht="30" customHeight="1" x14ac:dyDescent="0.25">
      <c r="A944" s="19" t="s">
        <v>70</v>
      </c>
      <c r="B944" s="11" t="s">
        <v>14</v>
      </c>
      <c r="C944" s="3"/>
      <c r="D944" s="3"/>
      <c r="E944" s="3"/>
      <c r="F944" s="3"/>
      <c r="G944" s="3"/>
    </row>
    <row r="945" spans="1:7" ht="30" customHeight="1" x14ac:dyDescent="0.25">
      <c r="A945" s="20" t="s">
        <v>70</v>
      </c>
      <c r="B945" s="12" t="s">
        <v>15</v>
      </c>
      <c r="C945" s="4"/>
      <c r="D945" s="4"/>
      <c r="E945" s="4"/>
      <c r="F945" s="4"/>
      <c r="G945" s="4"/>
    </row>
    <row r="946" spans="1:7" ht="30" customHeight="1" x14ac:dyDescent="0.25">
      <c r="A946" s="19" t="s">
        <v>70</v>
      </c>
      <c r="B946" s="11" t="s">
        <v>16</v>
      </c>
      <c r="C946" s="3"/>
      <c r="D946" s="3"/>
      <c r="E946" s="3"/>
      <c r="F946" s="3"/>
      <c r="G946" s="3"/>
    </row>
    <row r="947" spans="1:7" ht="30" customHeight="1" x14ac:dyDescent="0.25">
      <c r="A947" s="20" t="s">
        <v>70</v>
      </c>
      <c r="B947" s="12" t="s">
        <v>17</v>
      </c>
      <c r="C947" s="4"/>
      <c r="D947" s="4"/>
      <c r="E947" s="4"/>
      <c r="F947" s="4"/>
      <c r="G947" s="4"/>
    </row>
    <row r="948" spans="1:7" ht="30" customHeight="1" x14ac:dyDescent="0.25">
      <c r="A948" s="19" t="s">
        <v>70</v>
      </c>
      <c r="B948" s="11" t="s">
        <v>18</v>
      </c>
      <c r="C948" s="3"/>
      <c r="D948" s="3"/>
      <c r="E948" s="3"/>
      <c r="F948" s="3"/>
      <c r="G948" s="3"/>
    </row>
    <row r="949" spans="1:7" ht="30" customHeight="1" x14ac:dyDescent="0.25">
      <c r="A949" s="20" t="s">
        <v>70</v>
      </c>
      <c r="B949" s="12" t="s">
        <v>19</v>
      </c>
      <c r="C949" s="4"/>
      <c r="D949" s="4"/>
      <c r="E949" s="4"/>
      <c r="F949" s="4"/>
      <c r="G949" s="4"/>
    </row>
    <row r="950" spans="1:7" ht="30" customHeight="1" x14ac:dyDescent="0.25">
      <c r="A950" s="19" t="s">
        <v>70</v>
      </c>
      <c r="B950" s="11" t="s">
        <v>20</v>
      </c>
      <c r="C950" s="3"/>
      <c r="D950" s="3"/>
      <c r="E950" s="3"/>
      <c r="F950" s="3"/>
      <c r="G950" s="3"/>
    </row>
    <row r="951" spans="1:7" ht="30" customHeight="1" x14ac:dyDescent="0.25">
      <c r="A951" s="20" t="s">
        <v>70</v>
      </c>
      <c r="B951" s="12" t="s">
        <v>21</v>
      </c>
      <c r="C951" s="4"/>
      <c r="D951" s="4"/>
      <c r="E951" s="4"/>
      <c r="F951" s="4"/>
      <c r="G951" s="4"/>
    </row>
    <row r="952" spans="1:7" ht="30" customHeight="1" x14ac:dyDescent="0.25">
      <c r="A952" s="19" t="s">
        <v>70</v>
      </c>
      <c r="B952" s="11" t="s">
        <v>22</v>
      </c>
      <c r="C952" s="3"/>
      <c r="D952" s="3"/>
      <c r="E952" s="3"/>
      <c r="F952" s="3"/>
      <c r="G952" s="3"/>
    </row>
    <row r="953" spans="1:7" ht="30" customHeight="1" x14ac:dyDescent="0.25">
      <c r="A953" s="20" t="s">
        <v>70</v>
      </c>
      <c r="B953" s="12" t="s">
        <v>23</v>
      </c>
      <c r="C953" s="4"/>
      <c r="D953" s="4"/>
      <c r="E953" s="4"/>
      <c r="F953" s="4"/>
      <c r="G953" s="4"/>
    </row>
    <row r="954" spans="1:7" ht="30" customHeight="1" x14ac:dyDescent="0.25">
      <c r="A954" s="19" t="s">
        <v>70</v>
      </c>
      <c r="B954" s="11" t="s">
        <v>24</v>
      </c>
      <c r="C954" s="3"/>
      <c r="D954" s="3"/>
      <c r="E954" s="3"/>
      <c r="F954" s="3"/>
      <c r="G954" s="3"/>
    </row>
    <row r="955" spans="1:7" ht="30" customHeight="1" x14ac:dyDescent="0.25">
      <c r="A955" s="20" t="s">
        <v>70</v>
      </c>
      <c r="B955" s="12" t="s">
        <v>25</v>
      </c>
      <c r="C955" s="4"/>
      <c r="D955" s="4"/>
      <c r="E955" s="4"/>
      <c r="F955" s="4"/>
      <c r="G955" s="4"/>
    </row>
    <row r="956" spans="1:7" ht="30" customHeight="1" x14ac:dyDescent="0.25">
      <c r="A956" s="19" t="s">
        <v>70</v>
      </c>
      <c r="B956" s="11" t="s">
        <v>26</v>
      </c>
      <c r="C956" s="3"/>
      <c r="D956" s="3"/>
      <c r="E956" s="3"/>
      <c r="F956" s="3"/>
      <c r="G956" s="3"/>
    </row>
    <row r="957" spans="1:7" ht="30" customHeight="1" x14ac:dyDescent="0.25">
      <c r="A957" s="20" t="s">
        <v>70</v>
      </c>
      <c r="B957" s="12" t="s">
        <v>27</v>
      </c>
      <c r="C957" s="4"/>
      <c r="D957" s="4"/>
      <c r="E957" s="4"/>
      <c r="F957" s="4"/>
      <c r="G957" s="4"/>
    </row>
    <row r="958" spans="1:7" ht="30" customHeight="1" x14ac:dyDescent="0.25">
      <c r="A958" s="19" t="s">
        <v>70</v>
      </c>
      <c r="B958" s="11" t="s">
        <v>28</v>
      </c>
      <c r="C958" s="3"/>
      <c r="D958" s="3"/>
      <c r="E958" s="3"/>
      <c r="F958" s="3"/>
      <c r="G958" s="3"/>
    </row>
    <row r="959" spans="1:7" ht="30" customHeight="1" x14ac:dyDescent="0.25">
      <c r="A959" s="20" t="s">
        <v>70</v>
      </c>
      <c r="B959" s="12" t="s">
        <v>29</v>
      </c>
      <c r="C959" s="4"/>
      <c r="D959" s="4"/>
      <c r="E959" s="4"/>
      <c r="F959" s="4"/>
      <c r="G959" s="4"/>
    </row>
    <row r="960" spans="1:7" ht="30" customHeight="1" x14ac:dyDescent="0.25">
      <c r="A960" s="19" t="s">
        <v>70</v>
      </c>
      <c r="B960" s="11" t="s">
        <v>30</v>
      </c>
      <c r="C960" s="3"/>
      <c r="D960" s="3"/>
      <c r="E960" s="3"/>
      <c r="F960" s="3"/>
      <c r="G960" s="3"/>
    </row>
    <row r="961" spans="1:7" ht="30" customHeight="1" x14ac:dyDescent="0.25">
      <c r="A961" s="20" t="s">
        <v>70</v>
      </c>
      <c r="B961" s="12" t="s">
        <v>31</v>
      </c>
      <c r="C961" s="4"/>
      <c r="D961" s="4"/>
      <c r="E961" s="4"/>
      <c r="F961" s="4"/>
      <c r="G961" s="4"/>
    </row>
    <row r="962" spans="1:7" ht="30" customHeight="1" x14ac:dyDescent="0.25">
      <c r="A962" s="19" t="s">
        <v>70</v>
      </c>
      <c r="B962" s="11" t="s">
        <v>32</v>
      </c>
      <c r="C962" s="3"/>
      <c r="D962" s="3"/>
      <c r="E962" s="3"/>
      <c r="F962" s="3"/>
      <c r="G962" s="3"/>
    </row>
    <row r="963" spans="1:7" ht="30" customHeight="1" x14ac:dyDescent="0.25">
      <c r="A963" s="20" t="s">
        <v>70</v>
      </c>
      <c r="B963" s="12" t="s">
        <v>33</v>
      </c>
      <c r="C963" s="4"/>
      <c r="D963" s="4"/>
      <c r="E963" s="4"/>
      <c r="F963" s="4"/>
      <c r="G963" s="4"/>
    </row>
    <row r="964" spans="1:7" ht="30" customHeight="1" x14ac:dyDescent="0.25">
      <c r="A964" s="19" t="s">
        <v>70</v>
      </c>
      <c r="B964" s="11" t="s">
        <v>34</v>
      </c>
      <c r="C964" s="3"/>
      <c r="D964" s="3"/>
      <c r="E964" s="3"/>
      <c r="F964" s="3"/>
      <c r="G964" s="3"/>
    </row>
    <row r="965" spans="1:7" ht="30" customHeight="1" x14ac:dyDescent="0.25">
      <c r="A965" s="20" t="s">
        <v>70</v>
      </c>
      <c r="B965" s="12" t="s">
        <v>35</v>
      </c>
      <c r="C965" s="4"/>
      <c r="D965" s="4"/>
      <c r="E965" s="4"/>
      <c r="F965" s="4"/>
      <c r="G965" s="4"/>
    </row>
    <row r="966" spans="1:7" ht="30" customHeight="1" x14ac:dyDescent="0.25">
      <c r="A966" s="19" t="s">
        <v>70</v>
      </c>
      <c r="B966" s="11" t="s">
        <v>36</v>
      </c>
      <c r="C966" s="3"/>
      <c r="D966" s="3"/>
      <c r="E966" s="3"/>
      <c r="F966" s="3"/>
      <c r="G966" s="3"/>
    </row>
    <row r="967" spans="1:7" ht="30" customHeight="1" x14ac:dyDescent="0.25">
      <c r="A967" s="20" t="s">
        <v>70</v>
      </c>
      <c r="B967" s="12" t="s">
        <v>37</v>
      </c>
      <c r="C967" s="4"/>
      <c r="D967" s="4"/>
      <c r="E967" s="4"/>
      <c r="F967" s="4"/>
      <c r="G967" s="4"/>
    </row>
    <row r="968" spans="1:7" ht="30" customHeight="1" x14ac:dyDescent="0.25">
      <c r="A968" s="19" t="s">
        <v>70</v>
      </c>
      <c r="B968" s="11" t="s">
        <v>38</v>
      </c>
      <c r="C968" s="3"/>
      <c r="D968" s="3"/>
      <c r="E968" s="3"/>
      <c r="F968" s="3"/>
      <c r="G968" s="3"/>
    </row>
    <row r="969" spans="1:7" ht="30" customHeight="1" x14ac:dyDescent="0.25">
      <c r="A969" s="20" t="s">
        <v>70</v>
      </c>
      <c r="B969" s="12" t="s">
        <v>39</v>
      </c>
      <c r="C969" s="4"/>
      <c r="D969" s="4"/>
      <c r="E969" s="4"/>
      <c r="F969" s="4"/>
      <c r="G969" s="4"/>
    </row>
    <row r="970" spans="1:7" ht="30" customHeight="1" x14ac:dyDescent="0.25">
      <c r="A970" s="19" t="s">
        <v>70</v>
      </c>
      <c r="B970" s="11" t="s">
        <v>40</v>
      </c>
      <c r="C970" s="3"/>
      <c r="D970" s="3"/>
      <c r="E970" s="3"/>
      <c r="F970" s="3"/>
      <c r="G970" s="3"/>
    </row>
    <row r="971" spans="1:7" ht="30" customHeight="1" x14ac:dyDescent="0.25">
      <c r="A971" s="20" t="s">
        <v>70</v>
      </c>
      <c r="B971" s="12" t="s">
        <v>41</v>
      </c>
      <c r="C971" s="4"/>
      <c r="D971" s="4"/>
      <c r="E971" s="4"/>
      <c r="F971" s="4"/>
      <c r="G971" s="4"/>
    </row>
    <row r="972" spans="1:7" ht="30" customHeight="1" x14ac:dyDescent="0.25">
      <c r="A972" s="19" t="s">
        <v>70</v>
      </c>
      <c r="B972" s="11" t="s">
        <v>42</v>
      </c>
      <c r="C972" s="3"/>
      <c r="D972" s="3"/>
      <c r="E972" s="3"/>
      <c r="F972" s="3"/>
      <c r="G972" s="3"/>
    </row>
    <row r="973" spans="1:7" ht="30" customHeight="1" x14ac:dyDescent="0.25">
      <c r="A973" s="20" t="s">
        <v>70</v>
      </c>
      <c r="B973" s="12" t="s">
        <v>43</v>
      </c>
      <c r="C973" s="4"/>
      <c r="D973" s="4"/>
      <c r="E973" s="4"/>
      <c r="F973" s="4"/>
      <c r="G973" s="4"/>
    </row>
    <row r="974" spans="1:7" ht="30" customHeight="1" x14ac:dyDescent="0.25">
      <c r="A974" s="19" t="s">
        <v>70</v>
      </c>
      <c r="B974" s="11" t="s">
        <v>44</v>
      </c>
      <c r="C974" s="3"/>
      <c r="D974" s="3"/>
      <c r="E974" s="3"/>
      <c r="F974" s="3"/>
      <c r="G974" s="3"/>
    </row>
    <row r="975" spans="1:7" ht="30" customHeight="1" x14ac:dyDescent="0.25">
      <c r="A975" s="20" t="s">
        <v>70</v>
      </c>
      <c r="B975" s="12" t="s">
        <v>45</v>
      </c>
      <c r="C975" s="4"/>
      <c r="D975" s="4"/>
      <c r="E975" s="4"/>
      <c r="F975" s="4"/>
      <c r="G975" s="4"/>
    </row>
    <row r="976" spans="1:7" ht="30" customHeight="1" x14ac:dyDescent="0.25">
      <c r="A976" s="19" t="s">
        <v>70</v>
      </c>
      <c r="B976" s="11" t="s">
        <v>46</v>
      </c>
      <c r="C976" s="3"/>
      <c r="D976" s="3"/>
      <c r="E976" s="3"/>
      <c r="F976" s="3"/>
      <c r="G976" s="3"/>
    </row>
    <row r="977" spans="1:7" ht="30" customHeight="1" x14ac:dyDescent="0.25">
      <c r="A977" s="21" t="s">
        <v>71</v>
      </c>
      <c r="B977" s="13" t="s">
        <v>8</v>
      </c>
      <c r="C977" s="5">
        <v>530</v>
      </c>
      <c r="D977" s="5">
        <v>376</v>
      </c>
      <c r="E977" s="5">
        <v>58</v>
      </c>
      <c r="F977" s="5">
        <v>96</v>
      </c>
      <c r="G977" s="5"/>
    </row>
    <row r="978" spans="1:7" ht="30" customHeight="1" x14ac:dyDescent="0.25">
      <c r="A978" s="22" t="s">
        <v>71</v>
      </c>
      <c r="B978" s="14" t="s">
        <v>9</v>
      </c>
      <c r="C978" s="6"/>
      <c r="D978" s="6"/>
      <c r="E978" s="6"/>
      <c r="F978" s="6"/>
      <c r="G978" s="6"/>
    </row>
    <row r="979" spans="1:7" ht="30" customHeight="1" x14ac:dyDescent="0.25">
      <c r="A979" s="21" t="s">
        <v>71</v>
      </c>
      <c r="B979" s="13" t="s">
        <v>10</v>
      </c>
      <c r="C979" s="5"/>
      <c r="D979" s="5"/>
      <c r="E979" s="5"/>
      <c r="F979" s="5"/>
      <c r="G979" s="5"/>
    </row>
    <row r="980" spans="1:7" ht="30" customHeight="1" x14ac:dyDescent="0.25">
      <c r="A980" s="22" t="s">
        <v>71</v>
      </c>
      <c r="B980" s="14" t="s">
        <v>11</v>
      </c>
      <c r="C980" s="6"/>
      <c r="D980" s="6"/>
      <c r="E980" s="6"/>
      <c r="F980" s="6"/>
      <c r="G980" s="6"/>
    </row>
    <row r="981" spans="1:7" ht="30" customHeight="1" x14ac:dyDescent="0.25">
      <c r="A981" s="21" t="s">
        <v>71</v>
      </c>
      <c r="B981" s="13" t="s">
        <v>12</v>
      </c>
      <c r="C981" s="5"/>
      <c r="D981" s="5"/>
      <c r="E981" s="5"/>
      <c r="F981" s="5"/>
      <c r="G981" s="5"/>
    </row>
    <row r="982" spans="1:7" ht="30" customHeight="1" x14ac:dyDescent="0.25">
      <c r="A982" s="22" t="s">
        <v>71</v>
      </c>
      <c r="B982" s="14" t="s">
        <v>13</v>
      </c>
      <c r="C982" s="6"/>
      <c r="D982" s="6"/>
      <c r="E982" s="6"/>
      <c r="F982" s="6"/>
      <c r="G982" s="6"/>
    </row>
    <row r="983" spans="1:7" ht="30" customHeight="1" x14ac:dyDescent="0.25">
      <c r="A983" s="21" t="s">
        <v>71</v>
      </c>
      <c r="B983" s="13" t="s">
        <v>14</v>
      </c>
      <c r="C983" s="5">
        <v>25</v>
      </c>
      <c r="D983" s="5">
        <v>25</v>
      </c>
      <c r="E983" s="5"/>
      <c r="F983" s="5"/>
      <c r="G983" s="5"/>
    </row>
    <row r="984" spans="1:7" ht="30" customHeight="1" x14ac:dyDescent="0.25">
      <c r="A984" s="22" t="s">
        <v>71</v>
      </c>
      <c r="B984" s="14" t="s">
        <v>15</v>
      </c>
      <c r="C984" s="6"/>
      <c r="D984" s="6"/>
      <c r="E984" s="6"/>
      <c r="F984" s="6"/>
      <c r="G984" s="6"/>
    </row>
    <row r="985" spans="1:7" ht="30" customHeight="1" x14ac:dyDescent="0.25">
      <c r="A985" s="21" t="s">
        <v>71</v>
      </c>
      <c r="B985" s="13" t="s">
        <v>16</v>
      </c>
      <c r="C985" s="5"/>
      <c r="D985" s="5"/>
      <c r="E985" s="5"/>
      <c r="F985" s="5"/>
      <c r="G985" s="5"/>
    </row>
    <row r="986" spans="1:7" ht="30" customHeight="1" x14ac:dyDescent="0.25">
      <c r="A986" s="22" t="s">
        <v>71</v>
      </c>
      <c r="B986" s="14" t="s">
        <v>17</v>
      </c>
      <c r="C986" s="6"/>
      <c r="D986" s="6"/>
      <c r="E986" s="6"/>
      <c r="F986" s="6"/>
      <c r="G986" s="6"/>
    </row>
    <row r="987" spans="1:7" ht="30" customHeight="1" x14ac:dyDescent="0.25">
      <c r="A987" s="21" t="s">
        <v>71</v>
      </c>
      <c r="B987" s="13" t="s">
        <v>18</v>
      </c>
      <c r="C987" s="5"/>
      <c r="D987" s="5"/>
      <c r="E987" s="5"/>
      <c r="F987" s="5"/>
      <c r="G987" s="5"/>
    </row>
    <row r="988" spans="1:7" ht="30" customHeight="1" x14ac:dyDescent="0.25">
      <c r="A988" s="22" t="s">
        <v>71</v>
      </c>
      <c r="B988" s="14" t="s">
        <v>19</v>
      </c>
      <c r="C988" s="6"/>
      <c r="D988" s="6"/>
      <c r="E988" s="6"/>
      <c r="F988" s="6"/>
      <c r="G988" s="6"/>
    </row>
    <row r="989" spans="1:7" ht="30" customHeight="1" x14ac:dyDescent="0.25">
      <c r="A989" s="21" t="s">
        <v>71</v>
      </c>
      <c r="B989" s="13" t="s">
        <v>20</v>
      </c>
      <c r="C989" s="5"/>
      <c r="D989" s="5"/>
      <c r="E989" s="5"/>
      <c r="F989" s="5"/>
      <c r="G989" s="5"/>
    </row>
    <row r="990" spans="1:7" ht="30" customHeight="1" x14ac:dyDescent="0.25">
      <c r="A990" s="22" t="s">
        <v>71</v>
      </c>
      <c r="B990" s="14" t="s">
        <v>21</v>
      </c>
      <c r="C990" s="6"/>
      <c r="D990" s="6"/>
      <c r="E990" s="6"/>
      <c r="F990" s="6"/>
      <c r="G990" s="6"/>
    </row>
    <row r="991" spans="1:7" ht="30" customHeight="1" x14ac:dyDescent="0.25">
      <c r="A991" s="21" t="s">
        <v>71</v>
      </c>
      <c r="B991" s="13" t="s">
        <v>22</v>
      </c>
      <c r="C991" s="5"/>
      <c r="D991" s="5"/>
      <c r="E991" s="5"/>
      <c r="F991" s="5"/>
      <c r="G991" s="5"/>
    </row>
    <row r="992" spans="1:7" ht="30" customHeight="1" x14ac:dyDescent="0.25">
      <c r="A992" s="22" t="s">
        <v>71</v>
      </c>
      <c r="B992" s="14" t="s">
        <v>23</v>
      </c>
      <c r="C992" s="6"/>
      <c r="D992" s="6"/>
      <c r="E992" s="6"/>
      <c r="F992" s="6"/>
      <c r="G992" s="6"/>
    </row>
    <row r="993" spans="1:7" ht="30" customHeight="1" x14ac:dyDescent="0.25">
      <c r="A993" s="21" t="s">
        <v>71</v>
      </c>
      <c r="B993" s="13" t="s">
        <v>24</v>
      </c>
      <c r="C993" s="5"/>
      <c r="D993" s="5"/>
      <c r="E993" s="5"/>
      <c r="F993" s="5"/>
      <c r="G993" s="5"/>
    </row>
    <row r="994" spans="1:7" ht="30" customHeight="1" x14ac:dyDescent="0.25">
      <c r="A994" s="22" t="s">
        <v>71</v>
      </c>
      <c r="B994" s="14" t="s">
        <v>25</v>
      </c>
      <c r="C994" s="6">
        <v>75</v>
      </c>
      <c r="D994" s="6">
        <v>39</v>
      </c>
      <c r="E994" s="6">
        <v>20</v>
      </c>
      <c r="F994" s="6">
        <v>16</v>
      </c>
      <c r="G994" s="6"/>
    </row>
    <row r="995" spans="1:7" ht="30" customHeight="1" x14ac:dyDescent="0.25">
      <c r="A995" s="21" t="s">
        <v>71</v>
      </c>
      <c r="B995" s="13" t="s">
        <v>26</v>
      </c>
      <c r="C995" s="5"/>
      <c r="D995" s="5"/>
      <c r="E995" s="5"/>
      <c r="F995" s="5"/>
      <c r="G995" s="5"/>
    </row>
    <row r="996" spans="1:7" ht="30" customHeight="1" x14ac:dyDescent="0.25">
      <c r="A996" s="22" t="s">
        <v>71</v>
      </c>
      <c r="B996" s="14" t="s">
        <v>27</v>
      </c>
      <c r="C996" s="6"/>
      <c r="D996" s="6"/>
      <c r="E996" s="6"/>
      <c r="F996" s="6"/>
      <c r="G996" s="6"/>
    </row>
    <row r="997" spans="1:7" ht="30" customHeight="1" x14ac:dyDescent="0.25">
      <c r="A997" s="21" t="s">
        <v>71</v>
      </c>
      <c r="B997" s="13" t="s">
        <v>28</v>
      </c>
      <c r="C997" s="5"/>
      <c r="D997" s="5"/>
      <c r="E997" s="5"/>
      <c r="F997" s="5"/>
      <c r="G997" s="5"/>
    </row>
    <row r="998" spans="1:7" ht="30" customHeight="1" x14ac:dyDescent="0.25">
      <c r="A998" s="22" t="s">
        <v>71</v>
      </c>
      <c r="B998" s="14" t="s">
        <v>29</v>
      </c>
      <c r="C998" s="6"/>
      <c r="D998" s="6"/>
      <c r="E998" s="6"/>
      <c r="F998" s="6"/>
      <c r="G998" s="6"/>
    </row>
    <row r="999" spans="1:7" ht="30" customHeight="1" x14ac:dyDescent="0.25">
      <c r="A999" s="21" t="s">
        <v>71</v>
      </c>
      <c r="B999" s="13" t="s">
        <v>30</v>
      </c>
      <c r="C999" s="5"/>
      <c r="D999" s="5"/>
      <c r="E999" s="5"/>
      <c r="F999" s="5"/>
      <c r="G999" s="5"/>
    </row>
    <row r="1000" spans="1:7" ht="30" customHeight="1" x14ac:dyDescent="0.25">
      <c r="A1000" s="22" t="s">
        <v>71</v>
      </c>
      <c r="B1000" s="14" t="s">
        <v>31</v>
      </c>
      <c r="C1000" s="6"/>
      <c r="D1000" s="6"/>
      <c r="E1000" s="6"/>
      <c r="F1000" s="6"/>
      <c r="G1000" s="6"/>
    </row>
    <row r="1001" spans="1:7" ht="30" customHeight="1" x14ac:dyDescent="0.25">
      <c r="A1001" s="21" t="s">
        <v>71</v>
      </c>
      <c r="B1001" s="13" t="s">
        <v>32</v>
      </c>
      <c r="C1001" s="5"/>
      <c r="D1001" s="5"/>
      <c r="E1001" s="5"/>
      <c r="F1001" s="5"/>
      <c r="G1001" s="5"/>
    </row>
    <row r="1002" spans="1:7" ht="30" customHeight="1" x14ac:dyDescent="0.25">
      <c r="A1002" s="22" t="s">
        <v>71</v>
      </c>
      <c r="B1002" s="14" t="s">
        <v>33</v>
      </c>
      <c r="C1002" s="6"/>
      <c r="D1002" s="6"/>
      <c r="E1002" s="6"/>
      <c r="F1002" s="6"/>
      <c r="G1002" s="6"/>
    </row>
    <row r="1003" spans="1:7" ht="30" customHeight="1" x14ac:dyDescent="0.25">
      <c r="A1003" s="21" t="s">
        <v>71</v>
      </c>
      <c r="B1003" s="13" t="s">
        <v>34</v>
      </c>
      <c r="C1003" s="5"/>
      <c r="D1003" s="5"/>
      <c r="E1003" s="5"/>
      <c r="F1003" s="5"/>
      <c r="G1003" s="5"/>
    </row>
    <row r="1004" spans="1:7" ht="30" customHeight="1" x14ac:dyDescent="0.25">
      <c r="A1004" s="22" t="s">
        <v>71</v>
      </c>
      <c r="B1004" s="14" t="s">
        <v>35</v>
      </c>
      <c r="C1004" s="6"/>
      <c r="D1004" s="6"/>
      <c r="E1004" s="6"/>
      <c r="F1004" s="6"/>
      <c r="G1004" s="6"/>
    </row>
    <row r="1005" spans="1:7" ht="30" customHeight="1" x14ac:dyDescent="0.25">
      <c r="A1005" s="21" t="s">
        <v>71</v>
      </c>
      <c r="B1005" s="13" t="s">
        <v>36</v>
      </c>
      <c r="C1005" s="5">
        <v>15</v>
      </c>
      <c r="D1005" s="5">
        <v>13</v>
      </c>
      <c r="E1005" s="5">
        <v>1</v>
      </c>
      <c r="F1005" s="5">
        <v>1</v>
      </c>
      <c r="G1005" s="5"/>
    </row>
    <row r="1006" spans="1:7" ht="30" customHeight="1" x14ac:dyDescent="0.25">
      <c r="A1006" s="22" t="s">
        <v>71</v>
      </c>
      <c r="B1006" s="14" t="s">
        <v>37</v>
      </c>
      <c r="C1006" s="6"/>
      <c r="D1006" s="6"/>
      <c r="E1006" s="6"/>
      <c r="F1006" s="6"/>
      <c r="G1006" s="6"/>
    </row>
    <row r="1007" spans="1:7" ht="30" customHeight="1" x14ac:dyDescent="0.25">
      <c r="A1007" s="21" t="s">
        <v>71</v>
      </c>
      <c r="B1007" s="13" t="s">
        <v>38</v>
      </c>
      <c r="C1007" s="5">
        <v>10</v>
      </c>
      <c r="D1007" s="5">
        <v>10</v>
      </c>
      <c r="E1007" s="5"/>
      <c r="F1007" s="5"/>
      <c r="G1007" s="5"/>
    </row>
    <row r="1008" spans="1:7" ht="30" customHeight="1" x14ac:dyDescent="0.25">
      <c r="A1008" s="22" t="s">
        <v>71</v>
      </c>
      <c r="B1008" s="14" t="s">
        <v>39</v>
      </c>
      <c r="C1008" s="6"/>
      <c r="D1008" s="6"/>
      <c r="E1008" s="6"/>
      <c r="F1008" s="6"/>
      <c r="G1008" s="6"/>
    </row>
    <row r="1009" spans="1:7" ht="30" customHeight="1" x14ac:dyDescent="0.25">
      <c r="A1009" s="21" t="s">
        <v>71</v>
      </c>
      <c r="B1009" s="13" t="s">
        <v>40</v>
      </c>
      <c r="C1009" s="5"/>
      <c r="D1009" s="5"/>
      <c r="E1009" s="5"/>
      <c r="F1009" s="5"/>
      <c r="G1009" s="5"/>
    </row>
    <row r="1010" spans="1:7" ht="30" customHeight="1" x14ac:dyDescent="0.25">
      <c r="A1010" s="22" t="s">
        <v>71</v>
      </c>
      <c r="B1010" s="14" t="s">
        <v>41</v>
      </c>
      <c r="C1010" s="6"/>
      <c r="D1010" s="6"/>
      <c r="E1010" s="6"/>
      <c r="F1010" s="6"/>
      <c r="G1010" s="6"/>
    </row>
    <row r="1011" spans="1:7" ht="30" customHeight="1" x14ac:dyDescent="0.25">
      <c r="A1011" s="21" t="s">
        <v>71</v>
      </c>
      <c r="B1011" s="13" t="s">
        <v>42</v>
      </c>
      <c r="C1011" s="5"/>
      <c r="D1011" s="5"/>
      <c r="E1011" s="5"/>
      <c r="F1011" s="5"/>
      <c r="G1011" s="5"/>
    </row>
    <row r="1012" spans="1:7" ht="30" customHeight="1" x14ac:dyDescent="0.25">
      <c r="A1012" s="22" t="s">
        <v>71</v>
      </c>
      <c r="B1012" s="14" t="s">
        <v>43</v>
      </c>
      <c r="C1012" s="6"/>
      <c r="D1012" s="6"/>
      <c r="E1012" s="6"/>
      <c r="F1012" s="6"/>
      <c r="G1012" s="6"/>
    </row>
    <row r="1013" spans="1:7" ht="30" customHeight="1" x14ac:dyDescent="0.25">
      <c r="A1013" s="21" t="s">
        <v>71</v>
      </c>
      <c r="B1013" s="13" t="s">
        <v>44</v>
      </c>
      <c r="C1013" s="5"/>
      <c r="D1013" s="5"/>
      <c r="E1013" s="5"/>
      <c r="F1013" s="5"/>
      <c r="G1013" s="5"/>
    </row>
    <row r="1014" spans="1:7" ht="30" customHeight="1" x14ac:dyDescent="0.25">
      <c r="A1014" s="22" t="s">
        <v>71</v>
      </c>
      <c r="B1014" s="14" t="s">
        <v>45</v>
      </c>
      <c r="C1014" s="6">
        <v>3</v>
      </c>
      <c r="D1014" s="6">
        <v>3</v>
      </c>
      <c r="E1014" s="6"/>
      <c r="F1014" s="6"/>
      <c r="G1014" s="6"/>
    </row>
    <row r="1015" spans="1:7" ht="30" customHeight="1" x14ac:dyDescent="0.25">
      <c r="A1015" s="21" t="s">
        <v>71</v>
      </c>
      <c r="B1015" s="13" t="s">
        <v>46</v>
      </c>
      <c r="C1015" s="5"/>
      <c r="D1015" s="5"/>
      <c r="E1015" s="5"/>
      <c r="F1015" s="5"/>
      <c r="G1015" s="5"/>
    </row>
    <row r="1016" spans="1:7" ht="30" customHeight="1" x14ac:dyDescent="0.25">
      <c r="A1016" s="19" t="s">
        <v>72</v>
      </c>
      <c r="B1016" s="11" t="s">
        <v>8</v>
      </c>
      <c r="C1016" s="3">
        <v>180</v>
      </c>
      <c r="D1016" s="3">
        <v>71</v>
      </c>
      <c r="E1016" s="3">
        <v>6</v>
      </c>
      <c r="F1016" s="3">
        <v>103</v>
      </c>
      <c r="G1016" s="3"/>
    </row>
    <row r="1017" spans="1:7" ht="30" customHeight="1" x14ac:dyDescent="0.25">
      <c r="A1017" s="20" t="s">
        <v>72</v>
      </c>
      <c r="B1017" s="12" t="s">
        <v>9</v>
      </c>
      <c r="C1017" s="4"/>
      <c r="D1017" s="4"/>
      <c r="E1017" s="4"/>
      <c r="F1017" s="4"/>
      <c r="G1017" s="4"/>
    </row>
    <row r="1018" spans="1:7" ht="30" customHeight="1" x14ac:dyDescent="0.25">
      <c r="A1018" s="19" t="s">
        <v>72</v>
      </c>
      <c r="B1018" s="11" t="s">
        <v>10</v>
      </c>
      <c r="C1018" s="3"/>
      <c r="D1018" s="3"/>
      <c r="E1018" s="3"/>
      <c r="F1018" s="3"/>
      <c r="G1018" s="3"/>
    </row>
    <row r="1019" spans="1:7" ht="30" customHeight="1" x14ac:dyDescent="0.25">
      <c r="A1019" s="20" t="s">
        <v>72</v>
      </c>
      <c r="B1019" s="12" t="s">
        <v>11</v>
      </c>
      <c r="C1019" s="4"/>
      <c r="D1019" s="4"/>
      <c r="E1019" s="4"/>
      <c r="F1019" s="4"/>
      <c r="G1019" s="4"/>
    </row>
    <row r="1020" spans="1:7" ht="30" customHeight="1" x14ac:dyDescent="0.25">
      <c r="A1020" s="19" t="s">
        <v>72</v>
      </c>
      <c r="B1020" s="11" t="s">
        <v>12</v>
      </c>
      <c r="C1020" s="3"/>
      <c r="D1020" s="3"/>
      <c r="E1020" s="3"/>
      <c r="F1020" s="3"/>
      <c r="G1020" s="3"/>
    </row>
    <row r="1021" spans="1:7" ht="30" customHeight="1" x14ac:dyDescent="0.25">
      <c r="A1021" s="20" t="s">
        <v>72</v>
      </c>
      <c r="B1021" s="12" t="s">
        <v>13</v>
      </c>
      <c r="C1021" s="4">
        <v>3</v>
      </c>
      <c r="D1021" s="4">
        <v>3</v>
      </c>
      <c r="E1021" s="4"/>
      <c r="F1021" s="4"/>
      <c r="G1021" s="4"/>
    </row>
    <row r="1022" spans="1:7" ht="30" customHeight="1" x14ac:dyDescent="0.25">
      <c r="A1022" s="19" t="s">
        <v>72</v>
      </c>
      <c r="B1022" s="11" t="s">
        <v>14</v>
      </c>
      <c r="C1022" s="3">
        <v>22</v>
      </c>
      <c r="D1022" s="3">
        <v>12</v>
      </c>
      <c r="E1022" s="3"/>
      <c r="F1022" s="3">
        <v>10</v>
      </c>
      <c r="G1022" s="3"/>
    </row>
    <row r="1023" spans="1:7" ht="30" customHeight="1" x14ac:dyDescent="0.25">
      <c r="A1023" s="20" t="s">
        <v>72</v>
      </c>
      <c r="B1023" s="12" t="s">
        <v>15</v>
      </c>
      <c r="C1023" s="4"/>
      <c r="D1023" s="4"/>
      <c r="E1023" s="4"/>
      <c r="F1023" s="4"/>
      <c r="G1023" s="4"/>
    </row>
    <row r="1024" spans="1:7" ht="30" customHeight="1" x14ac:dyDescent="0.25">
      <c r="A1024" s="19" t="s">
        <v>72</v>
      </c>
      <c r="B1024" s="11" t="s">
        <v>16</v>
      </c>
      <c r="C1024" s="3"/>
      <c r="D1024" s="3"/>
      <c r="E1024" s="3"/>
      <c r="F1024" s="3"/>
      <c r="G1024" s="3"/>
    </row>
    <row r="1025" spans="1:7" ht="30" customHeight="1" x14ac:dyDescent="0.25">
      <c r="A1025" s="20" t="s">
        <v>72</v>
      </c>
      <c r="B1025" s="12" t="s">
        <v>17</v>
      </c>
      <c r="C1025" s="4"/>
      <c r="D1025" s="4"/>
      <c r="E1025" s="4"/>
      <c r="F1025" s="4"/>
      <c r="G1025" s="4"/>
    </row>
    <row r="1026" spans="1:7" ht="30" customHeight="1" x14ac:dyDescent="0.25">
      <c r="A1026" s="19" t="s">
        <v>72</v>
      </c>
      <c r="B1026" s="11" t="s">
        <v>18</v>
      </c>
      <c r="C1026" s="3"/>
      <c r="D1026" s="3"/>
      <c r="E1026" s="3"/>
      <c r="F1026" s="3"/>
      <c r="G1026" s="3"/>
    </row>
    <row r="1027" spans="1:7" ht="30" customHeight="1" x14ac:dyDescent="0.25">
      <c r="A1027" s="20" t="s">
        <v>72</v>
      </c>
      <c r="B1027" s="12" t="s">
        <v>19</v>
      </c>
      <c r="C1027" s="4"/>
      <c r="D1027" s="4"/>
      <c r="E1027" s="4"/>
      <c r="F1027" s="4"/>
      <c r="G1027" s="4"/>
    </row>
    <row r="1028" spans="1:7" ht="30" customHeight="1" x14ac:dyDescent="0.25">
      <c r="A1028" s="19" t="s">
        <v>72</v>
      </c>
      <c r="B1028" s="11" t="s">
        <v>20</v>
      </c>
      <c r="C1028" s="3"/>
      <c r="D1028" s="3"/>
      <c r="E1028" s="3"/>
      <c r="F1028" s="3"/>
      <c r="G1028" s="3"/>
    </row>
    <row r="1029" spans="1:7" ht="30" customHeight="1" x14ac:dyDescent="0.25">
      <c r="A1029" s="20" t="s">
        <v>72</v>
      </c>
      <c r="B1029" s="12" t="s">
        <v>21</v>
      </c>
      <c r="C1029" s="4"/>
      <c r="D1029" s="4"/>
      <c r="E1029" s="4"/>
      <c r="F1029" s="4"/>
      <c r="G1029" s="4"/>
    </row>
    <row r="1030" spans="1:7" ht="30" customHeight="1" x14ac:dyDescent="0.25">
      <c r="A1030" s="19" t="s">
        <v>72</v>
      </c>
      <c r="B1030" s="11" t="s">
        <v>22</v>
      </c>
      <c r="C1030" s="3"/>
      <c r="D1030" s="3"/>
      <c r="E1030" s="3"/>
      <c r="F1030" s="3"/>
      <c r="G1030" s="3"/>
    </row>
    <row r="1031" spans="1:7" ht="30" customHeight="1" x14ac:dyDescent="0.25">
      <c r="A1031" s="20" t="s">
        <v>72</v>
      </c>
      <c r="B1031" s="12" t="s">
        <v>23</v>
      </c>
      <c r="C1031" s="4"/>
      <c r="D1031" s="4"/>
      <c r="E1031" s="4"/>
      <c r="F1031" s="4"/>
      <c r="G1031" s="4"/>
    </row>
    <row r="1032" spans="1:7" ht="30" customHeight="1" x14ac:dyDescent="0.25">
      <c r="A1032" s="19" t="s">
        <v>72</v>
      </c>
      <c r="B1032" s="11" t="s">
        <v>24</v>
      </c>
      <c r="C1032" s="3"/>
      <c r="D1032" s="3"/>
      <c r="E1032" s="3"/>
      <c r="F1032" s="3"/>
      <c r="G1032" s="3"/>
    </row>
    <row r="1033" spans="1:7" ht="30" customHeight="1" x14ac:dyDescent="0.25">
      <c r="A1033" s="20" t="s">
        <v>72</v>
      </c>
      <c r="B1033" s="12" t="s">
        <v>25</v>
      </c>
      <c r="C1033" s="4">
        <v>73</v>
      </c>
      <c r="D1033" s="4">
        <v>17</v>
      </c>
      <c r="E1033" s="4">
        <v>8</v>
      </c>
      <c r="F1033" s="4">
        <v>48</v>
      </c>
      <c r="G1033" s="4"/>
    </row>
    <row r="1034" spans="1:7" ht="30" customHeight="1" x14ac:dyDescent="0.25">
      <c r="A1034" s="19" t="s">
        <v>72</v>
      </c>
      <c r="B1034" s="11" t="s">
        <v>26</v>
      </c>
      <c r="C1034" s="3"/>
      <c r="D1034" s="3"/>
      <c r="E1034" s="3"/>
      <c r="F1034" s="3"/>
      <c r="G1034" s="3"/>
    </row>
    <row r="1035" spans="1:7" ht="30" customHeight="1" x14ac:dyDescent="0.25">
      <c r="A1035" s="20" t="s">
        <v>72</v>
      </c>
      <c r="B1035" s="12" t="s">
        <v>27</v>
      </c>
      <c r="C1035" s="4"/>
      <c r="D1035" s="4"/>
      <c r="E1035" s="4"/>
      <c r="F1035" s="4"/>
      <c r="G1035" s="4"/>
    </row>
    <row r="1036" spans="1:7" ht="30" customHeight="1" x14ac:dyDescent="0.25">
      <c r="A1036" s="19" t="s">
        <v>72</v>
      </c>
      <c r="B1036" s="11" t="s">
        <v>28</v>
      </c>
      <c r="C1036" s="3"/>
      <c r="D1036" s="3"/>
      <c r="E1036" s="3"/>
      <c r="F1036" s="3"/>
      <c r="G1036" s="3"/>
    </row>
    <row r="1037" spans="1:7" ht="30" customHeight="1" x14ac:dyDescent="0.25">
      <c r="A1037" s="20" t="s">
        <v>72</v>
      </c>
      <c r="B1037" s="12" t="s">
        <v>29</v>
      </c>
      <c r="C1037" s="4"/>
      <c r="D1037" s="4"/>
      <c r="E1037" s="4"/>
      <c r="F1037" s="4"/>
      <c r="G1037" s="4"/>
    </row>
    <row r="1038" spans="1:7" ht="30" customHeight="1" x14ac:dyDescent="0.25">
      <c r="A1038" s="19" t="s">
        <v>72</v>
      </c>
      <c r="B1038" s="11" t="s">
        <v>30</v>
      </c>
      <c r="C1038" s="3"/>
      <c r="D1038" s="3"/>
      <c r="E1038" s="3"/>
      <c r="F1038" s="3"/>
      <c r="G1038" s="3"/>
    </row>
    <row r="1039" spans="1:7" ht="30" customHeight="1" x14ac:dyDescent="0.25">
      <c r="A1039" s="20" t="s">
        <v>72</v>
      </c>
      <c r="B1039" s="12" t="s">
        <v>31</v>
      </c>
      <c r="C1039" s="4"/>
      <c r="D1039" s="4"/>
      <c r="E1039" s="4"/>
      <c r="F1039" s="4"/>
      <c r="G1039" s="4"/>
    </row>
    <row r="1040" spans="1:7" ht="30" customHeight="1" x14ac:dyDescent="0.25">
      <c r="A1040" s="19" t="s">
        <v>72</v>
      </c>
      <c r="B1040" s="11" t="s">
        <v>32</v>
      </c>
      <c r="C1040" s="3"/>
      <c r="D1040" s="3"/>
      <c r="E1040" s="3"/>
      <c r="F1040" s="3"/>
      <c r="G1040" s="3"/>
    </row>
    <row r="1041" spans="1:7" ht="30" customHeight="1" x14ac:dyDescent="0.25">
      <c r="A1041" s="20" t="s">
        <v>72</v>
      </c>
      <c r="B1041" s="12" t="s">
        <v>33</v>
      </c>
      <c r="C1041" s="4">
        <v>3</v>
      </c>
      <c r="D1041" s="4">
        <v>2</v>
      </c>
      <c r="E1041" s="4"/>
      <c r="F1041" s="4">
        <v>1</v>
      </c>
      <c r="G1041" s="4"/>
    </row>
    <row r="1042" spans="1:7" ht="30" customHeight="1" x14ac:dyDescent="0.25">
      <c r="A1042" s="19" t="s">
        <v>72</v>
      </c>
      <c r="B1042" s="11" t="s">
        <v>34</v>
      </c>
      <c r="C1042" s="3"/>
      <c r="D1042" s="3"/>
      <c r="E1042" s="3"/>
      <c r="F1042" s="3"/>
      <c r="G1042" s="3"/>
    </row>
    <row r="1043" spans="1:7" ht="30" customHeight="1" x14ac:dyDescent="0.25">
      <c r="A1043" s="20" t="s">
        <v>72</v>
      </c>
      <c r="B1043" s="12" t="s">
        <v>35</v>
      </c>
      <c r="C1043" s="4"/>
      <c r="D1043" s="4"/>
      <c r="E1043" s="4"/>
      <c r="F1043" s="4"/>
      <c r="G1043" s="4"/>
    </row>
    <row r="1044" spans="1:7" ht="30" customHeight="1" x14ac:dyDescent="0.25">
      <c r="A1044" s="19" t="s">
        <v>72</v>
      </c>
      <c r="B1044" s="11" t="s">
        <v>36</v>
      </c>
      <c r="C1044" s="3">
        <v>4</v>
      </c>
      <c r="D1044" s="3">
        <v>4</v>
      </c>
      <c r="E1044" s="3"/>
      <c r="F1044" s="3"/>
      <c r="G1044" s="3"/>
    </row>
    <row r="1045" spans="1:7" ht="30" customHeight="1" x14ac:dyDescent="0.25">
      <c r="A1045" s="20" t="s">
        <v>72</v>
      </c>
      <c r="B1045" s="12" t="s">
        <v>37</v>
      </c>
      <c r="C1045" s="4"/>
      <c r="D1045" s="4"/>
      <c r="E1045" s="4"/>
      <c r="F1045" s="4"/>
      <c r="G1045" s="4"/>
    </row>
    <row r="1046" spans="1:7" ht="30" customHeight="1" x14ac:dyDescent="0.25">
      <c r="A1046" s="19" t="s">
        <v>72</v>
      </c>
      <c r="B1046" s="11" t="s">
        <v>38</v>
      </c>
      <c r="C1046" s="3">
        <v>20</v>
      </c>
      <c r="D1046" s="3">
        <v>11</v>
      </c>
      <c r="E1046" s="3"/>
      <c r="F1046" s="3">
        <v>9</v>
      </c>
      <c r="G1046" s="3"/>
    </row>
    <row r="1047" spans="1:7" ht="30" customHeight="1" x14ac:dyDescent="0.25">
      <c r="A1047" s="20" t="s">
        <v>72</v>
      </c>
      <c r="B1047" s="12" t="s">
        <v>39</v>
      </c>
      <c r="C1047" s="4"/>
      <c r="D1047" s="4"/>
      <c r="E1047" s="4"/>
      <c r="F1047" s="4"/>
      <c r="G1047" s="4"/>
    </row>
    <row r="1048" spans="1:7" ht="30" customHeight="1" x14ac:dyDescent="0.25">
      <c r="A1048" s="19" t="s">
        <v>72</v>
      </c>
      <c r="B1048" s="11" t="s">
        <v>40</v>
      </c>
      <c r="C1048" s="3"/>
      <c r="D1048" s="3"/>
      <c r="E1048" s="3"/>
      <c r="F1048" s="3"/>
      <c r="G1048" s="3"/>
    </row>
    <row r="1049" spans="1:7" ht="30" customHeight="1" x14ac:dyDescent="0.25">
      <c r="A1049" s="20" t="s">
        <v>72</v>
      </c>
      <c r="B1049" s="12" t="s">
        <v>41</v>
      </c>
      <c r="C1049" s="4"/>
      <c r="D1049" s="4"/>
      <c r="E1049" s="4"/>
      <c r="F1049" s="4"/>
      <c r="G1049" s="4"/>
    </row>
    <row r="1050" spans="1:7" ht="30" customHeight="1" x14ac:dyDescent="0.25">
      <c r="A1050" s="19" t="s">
        <v>72</v>
      </c>
      <c r="B1050" s="11" t="s">
        <v>42</v>
      </c>
      <c r="C1050" s="3"/>
      <c r="D1050" s="3"/>
      <c r="E1050" s="3"/>
      <c r="F1050" s="3"/>
      <c r="G1050" s="3"/>
    </row>
    <row r="1051" spans="1:7" ht="30" customHeight="1" x14ac:dyDescent="0.25">
      <c r="A1051" s="20" t="s">
        <v>72</v>
      </c>
      <c r="B1051" s="12" t="s">
        <v>43</v>
      </c>
      <c r="C1051" s="4"/>
      <c r="D1051" s="4"/>
      <c r="E1051" s="4"/>
      <c r="F1051" s="4"/>
      <c r="G1051" s="4"/>
    </row>
    <row r="1052" spans="1:7" ht="30" customHeight="1" x14ac:dyDescent="0.25">
      <c r="A1052" s="19" t="s">
        <v>72</v>
      </c>
      <c r="B1052" s="11" t="s">
        <v>44</v>
      </c>
      <c r="C1052" s="3"/>
      <c r="D1052" s="3"/>
      <c r="E1052" s="3"/>
      <c r="F1052" s="3"/>
      <c r="G1052" s="3"/>
    </row>
    <row r="1053" spans="1:7" ht="30" customHeight="1" x14ac:dyDescent="0.25">
      <c r="A1053" s="20" t="s">
        <v>72</v>
      </c>
      <c r="B1053" s="12" t="s">
        <v>45</v>
      </c>
      <c r="C1053" s="4">
        <v>97</v>
      </c>
      <c r="D1053" s="4">
        <v>23</v>
      </c>
      <c r="E1053" s="4">
        <v>1</v>
      </c>
      <c r="F1053" s="4">
        <v>73</v>
      </c>
      <c r="G1053" s="4"/>
    </row>
    <row r="1054" spans="1:7" ht="30" customHeight="1" x14ac:dyDescent="0.25">
      <c r="A1054" s="19" t="s">
        <v>72</v>
      </c>
      <c r="B1054" s="11" t="s">
        <v>46</v>
      </c>
      <c r="C1054" s="3"/>
      <c r="D1054" s="3"/>
      <c r="E1054" s="3"/>
      <c r="F1054" s="3"/>
      <c r="G1054" s="3"/>
    </row>
    <row r="1055" spans="1:7" ht="30" customHeight="1" x14ac:dyDescent="0.25">
      <c r="A1055" s="21" t="s">
        <v>73</v>
      </c>
      <c r="B1055" s="13" t="s">
        <v>8</v>
      </c>
      <c r="C1055" s="5">
        <v>1688</v>
      </c>
      <c r="D1055" s="5">
        <v>694</v>
      </c>
      <c r="E1055" s="5">
        <v>69</v>
      </c>
      <c r="F1055" s="5">
        <v>925</v>
      </c>
      <c r="G1055" s="5"/>
    </row>
    <row r="1056" spans="1:7" ht="30" customHeight="1" x14ac:dyDescent="0.25">
      <c r="A1056" s="22" t="s">
        <v>73</v>
      </c>
      <c r="B1056" s="14" t="s">
        <v>9</v>
      </c>
      <c r="C1056" s="6"/>
      <c r="D1056" s="6"/>
      <c r="E1056" s="6"/>
      <c r="F1056" s="6"/>
      <c r="G1056" s="6"/>
    </row>
    <row r="1057" spans="1:7" ht="30" customHeight="1" x14ac:dyDescent="0.25">
      <c r="A1057" s="21" t="s">
        <v>73</v>
      </c>
      <c r="B1057" s="13" t="s">
        <v>10</v>
      </c>
      <c r="C1057" s="5"/>
      <c r="D1057" s="5"/>
      <c r="E1057" s="5"/>
      <c r="F1057" s="5"/>
      <c r="G1057" s="5"/>
    </row>
    <row r="1058" spans="1:7" ht="30" customHeight="1" x14ac:dyDescent="0.25">
      <c r="A1058" s="22" t="s">
        <v>73</v>
      </c>
      <c r="B1058" s="14" t="s">
        <v>11</v>
      </c>
      <c r="C1058" s="6"/>
      <c r="D1058" s="6"/>
      <c r="E1058" s="6"/>
      <c r="F1058" s="6"/>
      <c r="G1058" s="6"/>
    </row>
    <row r="1059" spans="1:7" ht="30" customHeight="1" x14ac:dyDescent="0.25">
      <c r="A1059" s="21" t="s">
        <v>73</v>
      </c>
      <c r="B1059" s="13" t="s">
        <v>12</v>
      </c>
      <c r="C1059" s="5"/>
      <c r="D1059" s="5"/>
      <c r="E1059" s="5"/>
      <c r="F1059" s="5"/>
      <c r="G1059" s="5"/>
    </row>
    <row r="1060" spans="1:7" ht="30" customHeight="1" x14ac:dyDescent="0.25">
      <c r="A1060" s="22" t="s">
        <v>73</v>
      </c>
      <c r="B1060" s="14" t="s">
        <v>13</v>
      </c>
      <c r="C1060" s="6"/>
      <c r="D1060" s="6"/>
      <c r="E1060" s="6"/>
      <c r="F1060" s="6"/>
      <c r="G1060" s="6"/>
    </row>
    <row r="1061" spans="1:7" ht="30" customHeight="1" x14ac:dyDescent="0.25">
      <c r="A1061" s="21" t="s">
        <v>73</v>
      </c>
      <c r="B1061" s="13" t="s">
        <v>14</v>
      </c>
      <c r="C1061" s="5">
        <v>123</v>
      </c>
      <c r="D1061" s="5">
        <v>62</v>
      </c>
      <c r="E1061" s="5">
        <v>3</v>
      </c>
      <c r="F1061" s="5">
        <v>58</v>
      </c>
      <c r="G1061" s="5"/>
    </row>
    <row r="1062" spans="1:7" ht="30" customHeight="1" x14ac:dyDescent="0.25">
      <c r="A1062" s="22" t="s">
        <v>73</v>
      </c>
      <c r="B1062" s="14" t="s">
        <v>15</v>
      </c>
      <c r="C1062" s="6"/>
      <c r="D1062" s="6"/>
      <c r="E1062" s="6"/>
      <c r="F1062" s="6"/>
      <c r="G1062" s="6"/>
    </row>
    <row r="1063" spans="1:7" ht="30" customHeight="1" x14ac:dyDescent="0.25">
      <c r="A1063" s="21" t="s">
        <v>73</v>
      </c>
      <c r="B1063" s="13" t="s">
        <v>16</v>
      </c>
      <c r="C1063" s="5"/>
      <c r="D1063" s="5"/>
      <c r="E1063" s="5"/>
      <c r="F1063" s="5"/>
      <c r="G1063" s="5"/>
    </row>
    <row r="1064" spans="1:7" ht="30" customHeight="1" x14ac:dyDescent="0.25">
      <c r="A1064" s="22" t="s">
        <v>73</v>
      </c>
      <c r="B1064" s="14" t="s">
        <v>17</v>
      </c>
      <c r="C1064" s="6"/>
      <c r="D1064" s="6"/>
      <c r="E1064" s="6"/>
      <c r="F1064" s="6"/>
      <c r="G1064" s="6"/>
    </row>
    <row r="1065" spans="1:7" ht="30" customHeight="1" x14ac:dyDescent="0.25">
      <c r="A1065" s="21" t="s">
        <v>73</v>
      </c>
      <c r="B1065" s="13" t="s">
        <v>18</v>
      </c>
      <c r="C1065" s="5"/>
      <c r="D1065" s="5"/>
      <c r="E1065" s="5"/>
      <c r="F1065" s="5"/>
      <c r="G1065" s="5"/>
    </row>
    <row r="1066" spans="1:7" ht="30" customHeight="1" x14ac:dyDescent="0.25">
      <c r="A1066" s="22" t="s">
        <v>73</v>
      </c>
      <c r="B1066" s="14" t="s">
        <v>19</v>
      </c>
      <c r="C1066" s="6"/>
      <c r="D1066" s="6"/>
      <c r="E1066" s="6"/>
      <c r="F1066" s="6"/>
      <c r="G1066" s="6"/>
    </row>
    <row r="1067" spans="1:7" ht="30" customHeight="1" x14ac:dyDescent="0.25">
      <c r="A1067" s="21" t="s">
        <v>73</v>
      </c>
      <c r="B1067" s="13" t="s">
        <v>20</v>
      </c>
      <c r="C1067" s="5"/>
      <c r="D1067" s="5"/>
      <c r="E1067" s="5"/>
      <c r="F1067" s="5"/>
      <c r="G1067" s="5"/>
    </row>
    <row r="1068" spans="1:7" ht="30" customHeight="1" x14ac:dyDescent="0.25">
      <c r="A1068" s="22" t="s">
        <v>73</v>
      </c>
      <c r="B1068" s="14" t="s">
        <v>21</v>
      </c>
      <c r="C1068" s="6"/>
      <c r="D1068" s="6"/>
      <c r="E1068" s="6"/>
      <c r="F1068" s="6"/>
      <c r="G1068" s="6"/>
    </row>
    <row r="1069" spans="1:7" ht="30" customHeight="1" x14ac:dyDescent="0.25">
      <c r="A1069" s="21" t="s">
        <v>73</v>
      </c>
      <c r="B1069" s="13" t="s">
        <v>22</v>
      </c>
      <c r="C1069" s="5"/>
      <c r="D1069" s="5"/>
      <c r="E1069" s="5"/>
      <c r="F1069" s="5"/>
      <c r="G1069" s="5"/>
    </row>
    <row r="1070" spans="1:7" ht="30" customHeight="1" x14ac:dyDescent="0.25">
      <c r="A1070" s="22" t="s">
        <v>73</v>
      </c>
      <c r="B1070" s="14" t="s">
        <v>23</v>
      </c>
      <c r="C1070" s="6"/>
      <c r="D1070" s="6"/>
      <c r="E1070" s="6"/>
      <c r="F1070" s="6"/>
      <c r="G1070" s="6"/>
    </row>
    <row r="1071" spans="1:7" ht="30" customHeight="1" x14ac:dyDescent="0.25">
      <c r="A1071" s="21" t="s">
        <v>73</v>
      </c>
      <c r="B1071" s="13" t="s">
        <v>24</v>
      </c>
      <c r="C1071" s="5"/>
      <c r="D1071" s="5"/>
      <c r="E1071" s="5"/>
      <c r="F1071" s="5"/>
      <c r="G1071" s="5"/>
    </row>
    <row r="1072" spans="1:7" ht="30" customHeight="1" x14ac:dyDescent="0.25">
      <c r="A1072" s="22" t="s">
        <v>73</v>
      </c>
      <c r="B1072" s="14" t="s">
        <v>25</v>
      </c>
      <c r="C1072" s="6">
        <v>190</v>
      </c>
      <c r="D1072" s="6">
        <v>34</v>
      </c>
      <c r="E1072" s="6">
        <v>12</v>
      </c>
      <c r="F1072" s="6">
        <v>144</v>
      </c>
      <c r="G1072" s="6"/>
    </row>
    <row r="1073" spans="1:7" ht="30" customHeight="1" x14ac:dyDescent="0.25">
      <c r="A1073" s="21" t="s">
        <v>73</v>
      </c>
      <c r="B1073" s="13" t="s">
        <v>26</v>
      </c>
      <c r="C1073" s="5"/>
      <c r="D1073" s="5"/>
      <c r="E1073" s="5"/>
      <c r="F1073" s="5"/>
      <c r="G1073" s="5"/>
    </row>
    <row r="1074" spans="1:7" ht="30" customHeight="1" x14ac:dyDescent="0.25">
      <c r="A1074" s="22" t="s">
        <v>73</v>
      </c>
      <c r="B1074" s="14" t="s">
        <v>27</v>
      </c>
      <c r="C1074" s="6"/>
      <c r="D1074" s="6"/>
      <c r="E1074" s="6"/>
      <c r="F1074" s="6"/>
      <c r="G1074" s="6"/>
    </row>
    <row r="1075" spans="1:7" ht="30" customHeight="1" x14ac:dyDescent="0.25">
      <c r="A1075" s="21" t="s">
        <v>73</v>
      </c>
      <c r="B1075" s="13" t="s">
        <v>28</v>
      </c>
      <c r="C1075" s="5"/>
      <c r="D1075" s="5"/>
      <c r="E1075" s="5"/>
      <c r="F1075" s="5"/>
      <c r="G1075" s="5"/>
    </row>
    <row r="1076" spans="1:7" ht="30" customHeight="1" x14ac:dyDescent="0.25">
      <c r="A1076" s="22" t="s">
        <v>73</v>
      </c>
      <c r="B1076" s="14" t="s">
        <v>29</v>
      </c>
      <c r="C1076" s="6"/>
      <c r="D1076" s="6"/>
      <c r="E1076" s="6"/>
      <c r="F1076" s="6"/>
      <c r="G1076" s="6"/>
    </row>
    <row r="1077" spans="1:7" ht="30" customHeight="1" x14ac:dyDescent="0.25">
      <c r="A1077" s="21" t="s">
        <v>73</v>
      </c>
      <c r="B1077" s="13" t="s">
        <v>30</v>
      </c>
      <c r="C1077" s="5"/>
      <c r="D1077" s="5"/>
      <c r="E1077" s="5"/>
      <c r="F1077" s="5"/>
      <c r="G1077" s="5"/>
    </row>
    <row r="1078" spans="1:7" ht="30" customHeight="1" x14ac:dyDescent="0.25">
      <c r="A1078" s="22" t="s">
        <v>73</v>
      </c>
      <c r="B1078" s="14" t="s">
        <v>31</v>
      </c>
      <c r="C1078" s="6"/>
      <c r="D1078" s="6"/>
      <c r="E1078" s="6"/>
      <c r="F1078" s="6"/>
      <c r="G1078" s="6"/>
    </row>
    <row r="1079" spans="1:7" ht="30" customHeight="1" x14ac:dyDescent="0.25">
      <c r="A1079" s="21" t="s">
        <v>73</v>
      </c>
      <c r="B1079" s="13" t="s">
        <v>32</v>
      </c>
      <c r="C1079" s="5"/>
      <c r="D1079" s="5"/>
      <c r="E1079" s="5"/>
      <c r="F1079" s="5"/>
      <c r="G1079" s="5"/>
    </row>
    <row r="1080" spans="1:7" ht="30" customHeight="1" x14ac:dyDescent="0.25">
      <c r="A1080" s="22" t="s">
        <v>73</v>
      </c>
      <c r="B1080" s="14" t="s">
        <v>33</v>
      </c>
      <c r="C1080" s="6"/>
      <c r="D1080" s="6"/>
      <c r="E1080" s="6"/>
      <c r="F1080" s="6"/>
      <c r="G1080" s="6"/>
    </row>
    <row r="1081" spans="1:7" ht="30" customHeight="1" x14ac:dyDescent="0.25">
      <c r="A1081" s="21" t="s">
        <v>73</v>
      </c>
      <c r="B1081" s="13" t="s">
        <v>34</v>
      </c>
      <c r="C1081" s="5"/>
      <c r="D1081" s="5"/>
      <c r="E1081" s="5"/>
      <c r="F1081" s="5"/>
      <c r="G1081" s="5"/>
    </row>
    <row r="1082" spans="1:7" ht="30" customHeight="1" x14ac:dyDescent="0.25">
      <c r="A1082" s="22" t="s">
        <v>73</v>
      </c>
      <c r="B1082" s="14" t="s">
        <v>35</v>
      </c>
      <c r="C1082" s="6"/>
      <c r="D1082" s="6"/>
      <c r="E1082" s="6"/>
      <c r="F1082" s="6"/>
      <c r="G1082" s="6"/>
    </row>
    <row r="1083" spans="1:7" ht="30" customHeight="1" x14ac:dyDescent="0.25">
      <c r="A1083" s="21" t="s">
        <v>73</v>
      </c>
      <c r="B1083" s="13" t="s">
        <v>36</v>
      </c>
      <c r="C1083" s="5"/>
      <c r="D1083" s="5"/>
      <c r="E1083" s="5"/>
      <c r="F1083" s="5"/>
      <c r="G1083" s="5"/>
    </row>
    <row r="1084" spans="1:7" ht="30" customHeight="1" x14ac:dyDescent="0.25">
      <c r="A1084" s="22" t="s">
        <v>73</v>
      </c>
      <c r="B1084" s="14" t="s">
        <v>37</v>
      </c>
      <c r="C1084" s="6"/>
      <c r="D1084" s="6"/>
      <c r="E1084" s="6"/>
      <c r="F1084" s="6"/>
      <c r="G1084" s="6"/>
    </row>
    <row r="1085" spans="1:7" ht="30" customHeight="1" x14ac:dyDescent="0.25">
      <c r="A1085" s="21" t="s">
        <v>73</v>
      </c>
      <c r="B1085" s="13" t="s">
        <v>38</v>
      </c>
      <c r="C1085" s="5">
        <v>38</v>
      </c>
      <c r="D1085" s="5">
        <v>34</v>
      </c>
      <c r="E1085" s="5">
        <v>2</v>
      </c>
      <c r="F1085" s="5">
        <v>2</v>
      </c>
      <c r="G1085" s="5"/>
    </row>
    <row r="1086" spans="1:7" ht="30" customHeight="1" x14ac:dyDescent="0.25">
      <c r="A1086" s="22" t="s">
        <v>73</v>
      </c>
      <c r="B1086" s="14" t="s">
        <v>39</v>
      </c>
      <c r="C1086" s="6"/>
      <c r="D1086" s="6"/>
      <c r="E1086" s="6"/>
      <c r="F1086" s="6"/>
      <c r="G1086" s="6"/>
    </row>
    <row r="1087" spans="1:7" ht="30" customHeight="1" x14ac:dyDescent="0.25">
      <c r="A1087" s="21" t="s">
        <v>73</v>
      </c>
      <c r="B1087" s="13" t="s">
        <v>40</v>
      </c>
      <c r="C1087" s="5"/>
      <c r="D1087" s="5"/>
      <c r="E1087" s="5"/>
      <c r="F1087" s="5"/>
      <c r="G1087" s="5"/>
    </row>
    <row r="1088" spans="1:7" ht="30" customHeight="1" x14ac:dyDescent="0.25">
      <c r="A1088" s="22" t="s">
        <v>73</v>
      </c>
      <c r="B1088" s="14" t="s">
        <v>41</v>
      </c>
      <c r="C1088" s="6"/>
      <c r="D1088" s="6"/>
      <c r="E1088" s="6"/>
      <c r="F1088" s="6"/>
      <c r="G1088" s="6"/>
    </row>
    <row r="1089" spans="1:7" ht="30" customHeight="1" x14ac:dyDescent="0.25">
      <c r="A1089" s="21" t="s">
        <v>73</v>
      </c>
      <c r="B1089" s="13" t="s">
        <v>42</v>
      </c>
      <c r="C1089" s="5"/>
      <c r="D1089" s="5"/>
      <c r="E1089" s="5"/>
      <c r="F1089" s="5"/>
      <c r="G1089" s="5"/>
    </row>
    <row r="1090" spans="1:7" ht="30" customHeight="1" x14ac:dyDescent="0.25">
      <c r="A1090" s="22" t="s">
        <v>73</v>
      </c>
      <c r="B1090" s="14" t="s">
        <v>43</v>
      </c>
      <c r="C1090" s="6"/>
      <c r="D1090" s="6"/>
      <c r="E1090" s="6"/>
      <c r="F1090" s="6"/>
      <c r="G1090" s="6"/>
    </row>
    <row r="1091" spans="1:7" ht="30" customHeight="1" x14ac:dyDescent="0.25">
      <c r="A1091" s="21" t="s">
        <v>73</v>
      </c>
      <c r="B1091" s="13" t="s">
        <v>44</v>
      </c>
      <c r="C1091" s="5"/>
      <c r="D1091" s="5"/>
      <c r="E1091" s="5"/>
      <c r="F1091" s="5"/>
      <c r="G1091" s="5"/>
    </row>
    <row r="1092" spans="1:7" ht="30" customHeight="1" x14ac:dyDescent="0.25">
      <c r="A1092" s="22" t="s">
        <v>73</v>
      </c>
      <c r="B1092" s="14" t="s">
        <v>45</v>
      </c>
      <c r="C1092" s="6">
        <v>1</v>
      </c>
      <c r="D1092" s="6">
        <v>1</v>
      </c>
      <c r="E1092" s="6"/>
      <c r="F1092" s="6"/>
      <c r="G1092" s="6"/>
    </row>
    <row r="1093" spans="1:7" ht="30" customHeight="1" x14ac:dyDescent="0.25">
      <c r="A1093" s="21" t="s">
        <v>73</v>
      </c>
      <c r="B1093" s="13" t="s">
        <v>46</v>
      </c>
      <c r="C1093" s="5"/>
      <c r="D1093" s="5"/>
      <c r="E1093" s="5"/>
      <c r="F1093" s="5"/>
      <c r="G1093" s="5"/>
    </row>
    <row r="1094" spans="1:7" ht="30" customHeight="1" x14ac:dyDescent="0.25">
      <c r="A1094" s="19" t="s">
        <v>74</v>
      </c>
      <c r="B1094" s="11" t="s">
        <v>8</v>
      </c>
      <c r="C1094" s="3">
        <v>27</v>
      </c>
      <c r="D1094" s="3">
        <v>26</v>
      </c>
      <c r="E1094" s="3"/>
      <c r="F1094" s="3">
        <v>1</v>
      </c>
      <c r="G1094" s="3"/>
    </row>
    <row r="1095" spans="1:7" ht="30" customHeight="1" x14ac:dyDescent="0.25">
      <c r="A1095" s="20" t="s">
        <v>74</v>
      </c>
      <c r="B1095" s="12" t="s">
        <v>9</v>
      </c>
      <c r="C1095" s="4"/>
      <c r="D1095" s="4"/>
      <c r="E1095" s="4"/>
      <c r="F1095" s="4"/>
      <c r="G1095" s="4"/>
    </row>
    <row r="1096" spans="1:7" ht="30" customHeight="1" x14ac:dyDescent="0.25">
      <c r="A1096" s="19" t="s">
        <v>74</v>
      </c>
      <c r="B1096" s="11" t="s">
        <v>10</v>
      </c>
      <c r="C1096" s="3"/>
      <c r="D1096" s="3"/>
      <c r="E1096" s="3"/>
      <c r="F1096" s="3"/>
      <c r="G1096" s="3"/>
    </row>
    <row r="1097" spans="1:7" ht="30" customHeight="1" x14ac:dyDescent="0.25">
      <c r="A1097" s="20" t="s">
        <v>74</v>
      </c>
      <c r="B1097" s="12" t="s">
        <v>11</v>
      </c>
      <c r="C1097" s="4"/>
      <c r="D1097" s="4"/>
      <c r="E1097" s="4"/>
      <c r="F1097" s="4"/>
      <c r="G1097" s="4"/>
    </row>
    <row r="1098" spans="1:7" ht="30" customHeight="1" x14ac:dyDescent="0.25">
      <c r="A1098" s="19" t="s">
        <v>74</v>
      </c>
      <c r="B1098" s="11" t="s">
        <v>12</v>
      </c>
      <c r="C1098" s="3">
        <v>1</v>
      </c>
      <c r="D1098" s="3">
        <v>1</v>
      </c>
      <c r="E1098" s="3"/>
      <c r="F1098" s="3"/>
      <c r="G1098" s="3"/>
    </row>
    <row r="1099" spans="1:7" ht="30" customHeight="1" x14ac:dyDescent="0.25">
      <c r="A1099" s="20" t="s">
        <v>74</v>
      </c>
      <c r="B1099" s="12" t="s">
        <v>13</v>
      </c>
      <c r="C1099" s="4"/>
      <c r="D1099" s="4"/>
      <c r="E1099" s="4"/>
      <c r="F1099" s="4"/>
      <c r="G1099" s="4"/>
    </row>
    <row r="1100" spans="1:7" ht="30" customHeight="1" x14ac:dyDescent="0.25">
      <c r="A1100" s="19" t="s">
        <v>74</v>
      </c>
      <c r="B1100" s="11" t="s">
        <v>14</v>
      </c>
      <c r="C1100" s="3"/>
      <c r="D1100" s="3"/>
      <c r="E1100" s="3"/>
      <c r="F1100" s="3"/>
      <c r="G1100" s="3"/>
    </row>
    <row r="1101" spans="1:7" ht="30" customHeight="1" x14ac:dyDescent="0.25">
      <c r="A1101" s="20" t="s">
        <v>74</v>
      </c>
      <c r="B1101" s="12" t="s">
        <v>15</v>
      </c>
      <c r="C1101" s="4"/>
      <c r="D1101" s="4"/>
      <c r="E1101" s="4"/>
      <c r="F1101" s="4"/>
      <c r="G1101" s="4"/>
    </row>
    <row r="1102" spans="1:7" ht="30" customHeight="1" x14ac:dyDescent="0.25">
      <c r="A1102" s="19" t="s">
        <v>74</v>
      </c>
      <c r="B1102" s="11" t="s">
        <v>16</v>
      </c>
      <c r="C1102" s="3"/>
      <c r="D1102" s="3"/>
      <c r="E1102" s="3"/>
      <c r="F1102" s="3"/>
      <c r="G1102" s="3"/>
    </row>
    <row r="1103" spans="1:7" ht="30" customHeight="1" x14ac:dyDescent="0.25">
      <c r="A1103" s="20" t="s">
        <v>74</v>
      </c>
      <c r="B1103" s="12" t="s">
        <v>17</v>
      </c>
      <c r="C1103" s="4"/>
      <c r="D1103" s="4"/>
      <c r="E1103" s="4"/>
      <c r="F1103" s="4"/>
      <c r="G1103" s="4"/>
    </row>
    <row r="1104" spans="1:7" ht="30" customHeight="1" x14ac:dyDescent="0.25">
      <c r="A1104" s="19" t="s">
        <v>74</v>
      </c>
      <c r="B1104" s="11" t="s">
        <v>18</v>
      </c>
      <c r="C1104" s="3"/>
      <c r="D1104" s="3"/>
      <c r="E1104" s="3"/>
      <c r="F1104" s="3"/>
      <c r="G1104" s="3"/>
    </row>
    <row r="1105" spans="1:7" ht="30" customHeight="1" x14ac:dyDescent="0.25">
      <c r="A1105" s="20" t="s">
        <v>74</v>
      </c>
      <c r="B1105" s="12" t="s">
        <v>19</v>
      </c>
      <c r="C1105" s="4"/>
      <c r="D1105" s="4"/>
      <c r="E1105" s="4"/>
      <c r="F1105" s="4"/>
      <c r="G1105" s="4"/>
    </row>
    <row r="1106" spans="1:7" ht="30" customHeight="1" x14ac:dyDescent="0.25">
      <c r="A1106" s="19" t="s">
        <v>74</v>
      </c>
      <c r="B1106" s="11" t="s">
        <v>20</v>
      </c>
      <c r="C1106" s="3"/>
      <c r="D1106" s="3"/>
      <c r="E1106" s="3"/>
      <c r="F1106" s="3"/>
      <c r="G1106" s="3"/>
    </row>
    <row r="1107" spans="1:7" ht="30" customHeight="1" x14ac:dyDescent="0.25">
      <c r="A1107" s="20" t="s">
        <v>74</v>
      </c>
      <c r="B1107" s="12" t="s">
        <v>21</v>
      </c>
      <c r="C1107" s="4"/>
      <c r="D1107" s="4"/>
      <c r="E1107" s="4"/>
      <c r="F1107" s="4"/>
      <c r="G1107" s="4"/>
    </row>
    <row r="1108" spans="1:7" ht="30" customHeight="1" x14ac:dyDescent="0.25">
      <c r="A1108" s="19" t="s">
        <v>74</v>
      </c>
      <c r="B1108" s="11" t="s">
        <v>22</v>
      </c>
      <c r="C1108" s="3"/>
      <c r="D1108" s="3"/>
      <c r="E1108" s="3"/>
      <c r="F1108" s="3"/>
      <c r="G1108" s="3"/>
    </row>
    <row r="1109" spans="1:7" ht="30" customHeight="1" x14ac:dyDescent="0.25">
      <c r="A1109" s="20" t="s">
        <v>74</v>
      </c>
      <c r="B1109" s="12" t="s">
        <v>23</v>
      </c>
      <c r="C1109" s="4"/>
      <c r="D1109" s="4"/>
      <c r="E1109" s="4"/>
      <c r="F1109" s="4"/>
      <c r="G1109" s="4"/>
    </row>
    <row r="1110" spans="1:7" ht="30" customHeight="1" x14ac:dyDescent="0.25">
      <c r="A1110" s="19" t="s">
        <v>74</v>
      </c>
      <c r="B1110" s="11" t="s">
        <v>24</v>
      </c>
      <c r="C1110" s="3"/>
      <c r="D1110" s="3"/>
      <c r="E1110" s="3"/>
      <c r="F1110" s="3"/>
      <c r="G1110" s="3"/>
    </row>
    <row r="1111" spans="1:7" ht="30" customHeight="1" x14ac:dyDescent="0.25">
      <c r="A1111" s="20" t="s">
        <v>74</v>
      </c>
      <c r="B1111" s="12" t="s">
        <v>25</v>
      </c>
      <c r="C1111" s="4"/>
      <c r="D1111" s="4"/>
      <c r="E1111" s="4"/>
      <c r="F1111" s="4"/>
      <c r="G1111" s="4"/>
    </row>
    <row r="1112" spans="1:7" ht="30" customHeight="1" x14ac:dyDescent="0.25">
      <c r="A1112" s="19" t="s">
        <v>74</v>
      </c>
      <c r="B1112" s="11" t="s">
        <v>26</v>
      </c>
      <c r="C1112" s="3"/>
      <c r="D1112" s="3"/>
      <c r="E1112" s="3"/>
      <c r="F1112" s="3"/>
      <c r="G1112" s="3"/>
    </row>
    <row r="1113" spans="1:7" ht="30" customHeight="1" x14ac:dyDescent="0.25">
      <c r="A1113" s="20" t="s">
        <v>74</v>
      </c>
      <c r="B1113" s="12" t="s">
        <v>27</v>
      </c>
      <c r="C1113" s="4"/>
      <c r="D1113" s="4"/>
      <c r="E1113" s="4"/>
      <c r="F1113" s="4"/>
      <c r="G1113" s="4"/>
    </row>
    <row r="1114" spans="1:7" ht="30" customHeight="1" x14ac:dyDescent="0.25">
      <c r="A1114" s="19" t="s">
        <v>74</v>
      </c>
      <c r="B1114" s="11" t="s">
        <v>28</v>
      </c>
      <c r="C1114" s="3"/>
      <c r="D1114" s="3"/>
      <c r="E1114" s="3"/>
      <c r="F1114" s="3"/>
      <c r="G1114" s="3"/>
    </row>
    <row r="1115" spans="1:7" ht="30" customHeight="1" x14ac:dyDescent="0.25">
      <c r="A1115" s="20" t="s">
        <v>74</v>
      </c>
      <c r="B1115" s="12" t="s">
        <v>29</v>
      </c>
      <c r="C1115" s="4"/>
      <c r="D1115" s="4"/>
      <c r="E1115" s="4"/>
      <c r="F1115" s="4"/>
      <c r="G1115" s="4"/>
    </row>
    <row r="1116" spans="1:7" ht="30" customHeight="1" x14ac:dyDescent="0.25">
      <c r="A1116" s="19" t="s">
        <v>74</v>
      </c>
      <c r="B1116" s="11" t="s">
        <v>30</v>
      </c>
      <c r="C1116" s="3"/>
      <c r="D1116" s="3"/>
      <c r="E1116" s="3"/>
      <c r="F1116" s="3"/>
      <c r="G1116" s="3"/>
    </row>
    <row r="1117" spans="1:7" ht="30" customHeight="1" x14ac:dyDescent="0.25">
      <c r="A1117" s="20" t="s">
        <v>74</v>
      </c>
      <c r="B1117" s="12" t="s">
        <v>31</v>
      </c>
      <c r="C1117" s="4"/>
      <c r="D1117" s="4"/>
      <c r="E1117" s="4"/>
      <c r="F1117" s="4"/>
      <c r="G1117" s="4"/>
    </row>
    <row r="1118" spans="1:7" ht="30" customHeight="1" x14ac:dyDescent="0.25">
      <c r="A1118" s="19" t="s">
        <v>74</v>
      </c>
      <c r="B1118" s="11" t="s">
        <v>32</v>
      </c>
      <c r="C1118" s="3"/>
      <c r="D1118" s="3"/>
      <c r="E1118" s="3"/>
      <c r="F1118" s="3"/>
      <c r="G1118" s="3"/>
    </row>
    <row r="1119" spans="1:7" ht="30" customHeight="1" x14ac:dyDescent="0.25">
      <c r="A1119" s="20" t="s">
        <v>74</v>
      </c>
      <c r="B1119" s="12" t="s">
        <v>33</v>
      </c>
      <c r="C1119" s="4"/>
      <c r="D1119" s="4"/>
      <c r="E1119" s="4"/>
      <c r="F1119" s="4"/>
      <c r="G1119" s="4"/>
    </row>
    <row r="1120" spans="1:7" ht="30" customHeight="1" x14ac:dyDescent="0.25">
      <c r="A1120" s="19" t="s">
        <v>74</v>
      </c>
      <c r="B1120" s="11" t="s">
        <v>34</v>
      </c>
      <c r="C1120" s="3"/>
      <c r="D1120" s="3"/>
      <c r="E1120" s="3"/>
      <c r="F1120" s="3"/>
      <c r="G1120" s="3"/>
    </row>
    <row r="1121" spans="1:7" ht="30" customHeight="1" x14ac:dyDescent="0.25">
      <c r="A1121" s="20" t="s">
        <v>74</v>
      </c>
      <c r="B1121" s="12" t="s">
        <v>35</v>
      </c>
      <c r="C1121" s="4"/>
      <c r="D1121" s="4"/>
      <c r="E1121" s="4"/>
      <c r="F1121" s="4"/>
      <c r="G1121" s="4"/>
    </row>
    <row r="1122" spans="1:7" ht="30" customHeight="1" x14ac:dyDescent="0.25">
      <c r="A1122" s="19" t="s">
        <v>74</v>
      </c>
      <c r="B1122" s="11" t="s">
        <v>36</v>
      </c>
      <c r="C1122" s="3">
        <v>9</v>
      </c>
      <c r="D1122" s="3">
        <v>7</v>
      </c>
      <c r="E1122" s="3">
        <v>1</v>
      </c>
      <c r="F1122" s="3">
        <v>1</v>
      </c>
      <c r="G1122" s="3"/>
    </row>
    <row r="1123" spans="1:7" ht="30" customHeight="1" x14ac:dyDescent="0.25">
      <c r="A1123" s="20" t="s">
        <v>74</v>
      </c>
      <c r="B1123" s="12" t="s">
        <v>37</v>
      </c>
      <c r="C1123" s="4"/>
      <c r="D1123" s="4"/>
      <c r="E1123" s="4"/>
      <c r="F1123" s="4"/>
      <c r="G1123" s="4"/>
    </row>
    <row r="1124" spans="1:7" ht="30" customHeight="1" x14ac:dyDescent="0.25">
      <c r="A1124" s="19" t="s">
        <v>74</v>
      </c>
      <c r="B1124" s="11" t="s">
        <v>38</v>
      </c>
      <c r="C1124" s="3">
        <v>10</v>
      </c>
      <c r="D1124" s="3">
        <v>10</v>
      </c>
      <c r="E1124" s="3"/>
      <c r="F1124" s="3"/>
      <c r="G1124" s="3"/>
    </row>
    <row r="1125" spans="1:7" ht="30" customHeight="1" x14ac:dyDescent="0.25">
      <c r="A1125" s="20" t="s">
        <v>74</v>
      </c>
      <c r="B1125" s="12" t="s">
        <v>39</v>
      </c>
      <c r="C1125" s="4"/>
      <c r="D1125" s="4"/>
      <c r="E1125" s="4"/>
      <c r="F1125" s="4"/>
      <c r="G1125" s="4"/>
    </row>
    <row r="1126" spans="1:7" ht="30" customHeight="1" x14ac:dyDescent="0.25">
      <c r="A1126" s="19" t="s">
        <v>74</v>
      </c>
      <c r="B1126" s="11" t="s">
        <v>40</v>
      </c>
      <c r="C1126" s="3"/>
      <c r="D1126" s="3"/>
      <c r="E1126" s="3"/>
      <c r="F1126" s="3"/>
      <c r="G1126" s="3"/>
    </row>
    <row r="1127" spans="1:7" ht="30" customHeight="1" x14ac:dyDescent="0.25">
      <c r="A1127" s="20" t="s">
        <v>74</v>
      </c>
      <c r="B1127" s="12" t="s">
        <v>41</v>
      </c>
      <c r="C1127" s="4"/>
      <c r="D1127" s="4"/>
      <c r="E1127" s="4"/>
      <c r="F1127" s="4"/>
      <c r="G1127" s="4"/>
    </row>
    <row r="1128" spans="1:7" ht="30" customHeight="1" x14ac:dyDescent="0.25">
      <c r="A1128" s="19" t="s">
        <v>74</v>
      </c>
      <c r="B1128" s="11" t="s">
        <v>42</v>
      </c>
      <c r="C1128" s="3"/>
      <c r="D1128" s="3"/>
      <c r="E1128" s="3"/>
      <c r="F1128" s="3"/>
      <c r="G1128" s="3"/>
    </row>
    <row r="1129" spans="1:7" ht="30" customHeight="1" x14ac:dyDescent="0.25">
      <c r="A1129" s="20" t="s">
        <v>74</v>
      </c>
      <c r="B1129" s="12" t="s">
        <v>43</v>
      </c>
      <c r="C1129" s="4"/>
      <c r="D1129" s="4"/>
      <c r="E1129" s="4"/>
      <c r="F1129" s="4"/>
      <c r="G1129" s="4"/>
    </row>
    <row r="1130" spans="1:7" ht="30" customHeight="1" x14ac:dyDescent="0.25">
      <c r="A1130" s="19" t="s">
        <v>74</v>
      </c>
      <c r="B1130" s="11" t="s">
        <v>44</v>
      </c>
      <c r="C1130" s="3"/>
      <c r="D1130" s="3"/>
      <c r="E1130" s="3"/>
      <c r="F1130" s="3"/>
      <c r="G1130" s="3"/>
    </row>
    <row r="1131" spans="1:7" ht="30" customHeight="1" x14ac:dyDescent="0.25">
      <c r="A1131" s="20" t="s">
        <v>74</v>
      </c>
      <c r="B1131" s="12" t="s">
        <v>45</v>
      </c>
      <c r="C1131" s="4"/>
      <c r="D1131" s="4"/>
      <c r="E1131" s="4"/>
      <c r="F1131" s="4"/>
      <c r="G1131" s="4"/>
    </row>
    <row r="1132" spans="1:7" ht="30" customHeight="1" x14ac:dyDescent="0.25">
      <c r="A1132" s="19" t="s">
        <v>74</v>
      </c>
      <c r="B1132" s="11" t="s">
        <v>46</v>
      </c>
      <c r="C1132" s="3"/>
      <c r="D1132" s="3"/>
      <c r="E1132" s="3"/>
      <c r="F1132" s="3"/>
      <c r="G1132" s="3"/>
    </row>
    <row r="1133" spans="1:7" ht="30" customHeight="1" x14ac:dyDescent="0.25">
      <c r="A1133" s="21" t="s">
        <v>75</v>
      </c>
      <c r="B1133" s="13" t="s">
        <v>8</v>
      </c>
      <c r="C1133" s="5">
        <v>215</v>
      </c>
      <c r="D1133" s="5">
        <v>84</v>
      </c>
      <c r="E1133" s="5">
        <v>26</v>
      </c>
      <c r="F1133" s="5">
        <v>105</v>
      </c>
      <c r="G1133" s="5"/>
    </row>
    <row r="1134" spans="1:7" ht="30" customHeight="1" x14ac:dyDescent="0.25">
      <c r="A1134" s="22" t="s">
        <v>75</v>
      </c>
      <c r="B1134" s="14" t="s">
        <v>9</v>
      </c>
      <c r="C1134" s="6"/>
      <c r="D1134" s="6"/>
      <c r="E1134" s="6"/>
      <c r="F1134" s="6"/>
      <c r="G1134" s="6"/>
    </row>
    <row r="1135" spans="1:7" ht="30" customHeight="1" x14ac:dyDescent="0.25">
      <c r="A1135" s="21" t="s">
        <v>75</v>
      </c>
      <c r="B1135" s="13" t="s">
        <v>10</v>
      </c>
      <c r="C1135" s="5"/>
      <c r="D1135" s="5"/>
      <c r="E1135" s="5"/>
      <c r="F1135" s="5"/>
      <c r="G1135" s="5"/>
    </row>
    <row r="1136" spans="1:7" ht="30" customHeight="1" x14ac:dyDescent="0.25">
      <c r="A1136" s="22" t="s">
        <v>75</v>
      </c>
      <c r="B1136" s="14" t="s">
        <v>11</v>
      </c>
      <c r="C1136" s="6"/>
      <c r="D1136" s="6"/>
      <c r="E1136" s="6"/>
      <c r="F1136" s="6"/>
      <c r="G1136" s="6"/>
    </row>
    <row r="1137" spans="1:7" ht="30" customHeight="1" x14ac:dyDescent="0.25">
      <c r="A1137" s="21" t="s">
        <v>75</v>
      </c>
      <c r="B1137" s="13" t="s">
        <v>12</v>
      </c>
      <c r="C1137" s="5"/>
      <c r="D1137" s="5"/>
      <c r="E1137" s="5"/>
      <c r="F1137" s="5"/>
      <c r="G1137" s="5"/>
    </row>
    <row r="1138" spans="1:7" ht="30" customHeight="1" x14ac:dyDescent="0.25">
      <c r="A1138" s="22" t="s">
        <v>75</v>
      </c>
      <c r="B1138" s="14" t="s">
        <v>13</v>
      </c>
      <c r="C1138" s="6"/>
      <c r="D1138" s="6"/>
      <c r="E1138" s="6"/>
      <c r="F1138" s="6"/>
      <c r="G1138" s="6"/>
    </row>
    <row r="1139" spans="1:7" ht="30" customHeight="1" x14ac:dyDescent="0.25">
      <c r="A1139" s="21" t="s">
        <v>75</v>
      </c>
      <c r="B1139" s="13" t="s">
        <v>14</v>
      </c>
      <c r="C1139" s="5">
        <v>10</v>
      </c>
      <c r="D1139" s="5">
        <v>10</v>
      </c>
      <c r="E1139" s="5"/>
      <c r="F1139" s="5"/>
      <c r="G1139" s="5"/>
    </row>
    <row r="1140" spans="1:7" ht="30" customHeight="1" x14ac:dyDescent="0.25">
      <c r="A1140" s="22" t="s">
        <v>75</v>
      </c>
      <c r="B1140" s="14" t="s">
        <v>15</v>
      </c>
      <c r="C1140" s="6"/>
      <c r="D1140" s="6"/>
      <c r="E1140" s="6"/>
      <c r="F1140" s="6"/>
      <c r="G1140" s="6"/>
    </row>
    <row r="1141" spans="1:7" ht="30" customHeight="1" x14ac:dyDescent="0.25">
      <c r="A1141" s="21" t="s">
        <v>75</v>
      </c>
      <c r="B1141" s="13" t="s">
        <v>16</v>
      </c>
      <c r="C1141" s="5"/>
      <c r="D1141" s="5"/>
      <c r="E1141" s="5"/>
      <c r="F1141" s="5"/>
      <c r="G1141" s="5"/>
    </row>
    <row r="1142" spans="1:7" ht="30" customHeight="1" x14ac:dyDescent="0.25">
      <c r="A1142" s="22" t="s">
        <v>75</v>
      </c>
      <c r="B1142" s="14" t="s">
        <v>17</v>
      </c>
      <c r="C1142" s="6"/>
      <c r="D1142" s="6"/>
      <c r="E1142" s="6"/>
      <c r="F1142" s="6"/>
      <c r="G1142" s="6"/>
    </row>
    <row r="1143" spans="1:7" ht="30" customHeight="1" x14ac:dyDescent="0.25">
      <c r="A1143" s="21" t="s">
        <v>75</v>
      </c>
      <c r="B1143" s="13" t="s">
        <v>18</v>
      </c>
      <c r="C1143" s="5"/>
      <c r="D1143" s="5"/>
      <c r="E1143" s="5"/>
      <c r="F1143" s="5"/>
      <c r="G1143" s="5"/>
    </row>
    <row r="1144" spans="1:7" ht="30" customHeight="1" x14ac:dyDescent="0.25">
      <c r="A1144" s="22" t="s">
        <v>75</v>
      </c>
      <c r="B1144" s="14" t="s">
        <v>19</v>
      </c>
      <c r="C1144" s="6"/>
      <c r="D1144" s="6"/>
      <c r="E1144" s="6"/>
      <c r="F1144" s="6"/>
      <c r="G1144" s="6"/>
    </row>
    <row r="1145" spans="1:7" ht="30" customHeight="1" x14ac:dyDescent="0.25">
      <c r="A1145" s="21" t="s">
        <v>75</v>
      </c>
      <c r="B1145" s="13" t="s">
        <v>20</v>
      </c>
      <c r="C1145" s="5"/>
      <c r="D1145" s="5"/>
      <c r="E1145" s="5"/>
      <c r="F1145" s="5"/>
      <c r="G1145" s="5"/>
    </row>
    <row r="1146" spans="1:7" ht="30" customHeight="1" x14ac:dyDescent="0.25">
      <c r="A1146" s="22" t="s">
        <v>75</v>
      </c>
      <c r="B1146" s="14" t="s">
        <v>21</v>
      </c>
      <c r="C1146" s="6"/>
      <c r="D1146" s="6"/>
      <c r="E1146" s="6"/>
      <c r="F1146" s="6"/>
      <c r="G1146" s="6"/>
    </row>
    <row r="1147" spans="1:7" ht="30" customHeight="1" x14ac:dyDescent="0.25">
      <c r="A1147" s="21" t="s">
        <v>75</v>
      </c>
      <c r="B1147" s="13" t="s">
        <v>22</v>
      </c>
      <c r="C1147" s="5"/>
      <c r="D1147" s="5"/>
      <c r="E1147" s="5"/>
      <c r="F1147" s="5"/>
      <c r="G1147" s="5"/>
    </row>
    <row r="1148" spans="1:7" ht="30" customHeight="1" x14ac:dyDescent="0.25">
      <c r="A1148" s="22" t="s">
        <v>75</v>
      </c>
      <c r="B1148" s="14" t="s">
        <v>23</v>
      </c>
      <c r="C1148" s="6"/>
      <c r="D1148" s="6"/>
      <c r="E1148" s="6"/>
      <c r="F1148" s="6"/>
      <c r="G1148" s="6"/>
    </row>
    <row r="1149" spans="1:7" ht="30" customHeight="1" x14ac:dyDescent="0.25">
      <c r="A1149" s="21" t="s">
        <v>75</v>
      </c>
      <c r="B1149" s="13" t="s">
        <v>24</v>
      </c>
      <c r="C1149" s="5"/>
      <c r="D1149" s="5"/>
      <c r="E1149" s="5"/>
      <c r="F1149" s="5"/>
      <c r="G1149" s="5"/>
    </row>
    <row r="1150" spans="1:7" ht="30" customHeight="1" x14ac:dyDescent="0.25">
      <c r="A1150" s="22" t="s">
        <v>75</v>
      </c>
      <c r="B1150" s="14" t="s">
        <v>25</v>
      </c>
      <c r="C1150" s="6">
        <v>46</v>
      </c>
      <c r="D1150" s="6">
        <v>2</v>
      </c>
      <c r="E1150" s="6">
        <v>1</v>
      </c>
      <c r="F1150" s="6">
        <v>43</v>
      </c>
      <c r="G1150" s="6"/>
    </row>
    <row r="1151" spans="1:7" ht="30" customHeight="1" x14ac:dyDescent="0.25">
      <c r="A1151" s="21" t="s">
        <v>75</v>
      </c>
      <c r="B1151" s="13" t="s">
        <v>26</v>
      </c>
      <c r="C1151" s="5"/>
      <c r="D1151" s="5"/>
      <c r="E1151" s="5"/>
      <c r="F1151" s="5"/>
      <c r="G1151" s="5"/>
    </row>
    <row r="1152" spans="1:7" ht="30" customHeight="1" x14ac:dyDescent="0.25">
      <c r="A1152" s="22" t="s">
        <v>75</v>
      </c>
      <c r="B1152" s="14" t="s">
        <v>27</v>
      </c>
      <c r="C1152" s="6"/>
      <c r="D1152" s="6"/>
      <c r="E1152" s="6"/>
      <c r="F1152" s="6"/>
      <c r="G1152" s="6"/>
    </row>
    <row r="1153" spans="1:7" ht="30" customHeight="1" x14ac:dyDescent="0.25">
      <c r="A1153" s="21" t="s">
        <v>75</v>
      </c>
      <c r="B1153" s="13" t="s">
        <v>28</v>
      </c>
      <c r="C1153" s="5"/>
      <c r="D1153" s="5"/>
      <c r="E1153" s="5"/>
      <c r="F1153" s="5"/>
      <c r="G1153" s="5"/>
    </row>
    <row r="1154" spans="1:7" ht="30" customHeight="1" x14ac:dyDescent="0.25">
      <c r="A1154" s="22" t="s">
        <v>75</v>
      </c>
      <c r="B1154" s="14" t="s">
        <v>29</v>
      </c>
      <c r="C1154" s="6"/>
      <c r="D1154" s="6"/>
      <c r="E1154" s="6"/>
      <c r="F1154" s="6"/>
      <c r="G1154" s="6"/>
    </row>
    <row r="1155" spans="1:7" ht="30" customHeight="1" x14ac:dyDescent="0.25">
      <c r="A1155" s="21" t="s">
        <v>75</v>
      </c>
      <c r="B1155" s="13" t="s">
        <v>30</v>
      </c>
      <c r="C1155" s="5"/>
      <c r="D1155" s="5"/>
      <c r="E1155" s="5"/>
      <c r="F1155" s="5"/>
      <c r="G1155" s="5"/>
    </row>
    <row r="1156" spans="1:7" ht="30" customHeight="1" x14ac:dyDescent="0.25">
      <c r="A1156" s="22" t="s">
        <v>75</v>
      </c>
      <c r="B1156" s="14" t="s">
        <v>31</v>
      </c>
      <c r="C1156" s="6"/>
      <c r="D1156" s="6"/>
      <c r="E1156" s="6"/>
      <c r="F1156" s="6"/>
      <c r="G1156" s="6"/>
    </row>
    <row r="1157" spans="1:7" ht="30" customHeight="1" x14ac:dyDescent="0.25">
      <c r="A1157" s="21" t="s">
        <v>75</v>
      </c>
      <c r="B1157" s="13" t="s">
        <v>32</v>
      </c>
      <c r="C1157" s="5"/>
      <c r="D1157" s="5"/>
      <c r="E1157" s="5"/>
      <c r="F1157" s="5"/>
      <c r="G1157" s="5"/>
    </row>
    <row r="1158" spans="1:7" ht="30" customHeight="1" x14ac:dyDescent="0.25">
      <c r="A1158" s="22" t="s">
        <v>75</v>
      </c>
      <c r="B1158" s="14" t="s">
        <v>33</v>
      </c>
      <c r="C1158" s="6">
        <v>4</v>
      </c>
      <c r="D1158" s="6">
        <v>4</v>
      </c>
      <c r="E1158" s="6"/>
      <c r="F1158" s="6"/>
      <c r="G1158" s="6"/>
    </row>
    <row r="1159" spans="1:7" ht="30" customHeight="1" x14ac:dyDescent="0.25">
      <c r="A1159" s="21" t="s">
        <v>75</v>
      </c>
      <c r="B1159" s="13" t="s">
        <v>34</v>
      </c>
      <c r="C1159" s="5"/>
      <c r="D1159" s="5"/>
      <c r="E1159" s="5"/>
      <c r="F1159" s="5"/>
      <c r="G1159" s="5"/>
    </row>
    <row r="1160" spans="1:7" ht="30" customHeight="1" x14ac:dyDescent="0.25">
      <c r="A1160" s="22" t="s">
        <v>75</v>
      </c>
      <c r="B1160" s="14" t="s">
        <v>35</v>
      </c>
      <c r="C1160" s="6"/>
      <c r="D1160" s="6"/>
      <c r="E1160" s="6"/>
      <c r="F1160" s="6"/>
      <c r="G1160" s="6"/>
    </row>
    <row r="1161" spans="1:7" ht="30" customHeight="1" x14ac:dyDescent="0.25">
      <c r="A1161" s="21" t="s">
        <v>75</v>
      </c>
      <c r="B1161" s="13" t="s">
        <v>36</v>
      </c>
      <c r="C1161" s="5">
        <v>51</v>
      </c>
      <c r="D1161" s="5">
        <v>37</v>
      </c>
      <c r="E1161" s="5">
        <v>1</v>
      </c>
      <c r="F1161" s="5">
        <v>13</v>
      </c>
      <c r="G1161" s="5"/>
    </row>
    <row r="1162" spans="1:7" ht="30" customHeight="1" x14ac:dyDescent="0.25">
      <c r="A1162" s="22" t="s">
        <v>75</v>
      </c>
      <c r="B1162" s="14" t="s">
        <v>37</v>
      </c>
      <c r="C1162" s="6">
        <v>4</v>
      </c>
      <c r="D1162" s="6"/>
      <c r="E1162" s="6"/>
      <c r="F1162" s="6">
        <v>4</v>
      </c>
      <c r="G1162" s="6"/>
    </row>
    <row r="1163" spans="1:7" ht="30" customHeight="1" x14ac:dyDescent="0.25">
      <c r="A1163" s="21" t="s">
        <v>75</v>
      </c>
      <c r="B1163" s="13" t="s">
        <v>38</v>
      </c>
      <c r="C1163" s="5"/>
      <c r="D1163" s="5"/>
      <c r="E1163" s="5"/>
      <c r="F1163" s="5"/>
      <c r="G1163" s="5"/>
    </row>
    <row r="1164" spans="1:7" ht="30" customHeight="1" x14ac:dyDescent="0.25">
      <c r="A1164" s="22" t="s">
        <v>75</v>
      </c>
      <c r="B1164" s="14" t="s">
        <v>39</v>
      </c>
      <c r="C1164" s="6"/>
      <c r="D1164" s="6"/>
      <c r="E1164" s="6"/>
      <c r="F1164" s="6"/>
      <c r="G1164" s="6"/>
    </row>
    <row r="1165" spans="1:7" ht="30" customHeight="1" x14ac:dyDescent="0.25">
      <c r="A1165" s="21" t="s">
        <v>75</v>
      </c>
      <c r="B1165" s="13" t="s">
        <v>40</v>
      </c>
      <c r="C1165" s="5"/>
      <c r="D1165" s="5"/>
      <c r="E1165" s="5"/>
      <c r="F1165" s="5"/>
      <c r="G1165" s="5"/>
    </row>
    <row r="1166" spans="1:7" ht="30" customHeight="1" x14ac:dyDescent="0.25">
      <c r="A1166" s="22" t="s">
        <v>75</v>
      </c>
      <c r="B1166" s="14" t="s">
        <v>41</v>
      </c>
      <c r="C1166" s="6"/>
      <c r="D1166" s="6"/>
      <c r="E1166" s="6"/>
      <c r="F1166" s="6"/>
      <c r="G1166" s="6"/>
    </row>
    <row r="1167" spans="1:7" ht="30" customHeight="1" x14ac:dyDescent="0.25">
      <c r="A1167" s="21" t="s">
        <v>75</v>
      </c>
      <c r="B1167" s="13" t="s">
        <v>42</v>
      </c>
      <c r="C1167" s="5"/>
      <c r="D1167" s="5"/>
      <c r="E1167" s="5"/>
      <c r="F1167" s="5"/>
      <c r="G1167" s="5"/>
    </row>
    <row r="1168" spans="1:7" ht="30" customHeight="1" x14ac:dyDescent="0.25">
      <c r="A1168" s="22" t="s">
        <v>75</v>
      </c>
      <c r="B1168" s="14" t="s">
        <v>43</v>
      </c>
      <c r="C1168" s="6"/>
      <c r="D1168" s="6"/>
      <c r="E1168" s="6"/>
      <c r="F1168" s="6"/>
      <c r="G1168" s="6"/>
    </row>
    <row r="1169" spans="1:7" ht="30" customHeight="1" x14ac:dyDescent="0.25">
      <c r="A1169" s="21" t="s">
        <v>75</v>
      </c>
      <c r="B1169" s="13" t="s">
        <v>44</v>
      </c>
      <c r="C1169" s="5"/>
      <c r="D1169" s="5"/>
      <c r="E1169" s="5"/>
      <c r="F1169" s="5"/>
      <c r="G1169" s="5"/>
    </row>
    <row r="1170" spans="1:7" ht="30" customHeight="1" x14ac:dyDescent="0.25">
      <c r="A1170" s="22" t="s">
        <v>75</v>
      </c>
      <c r="B1170" s="14" t="s">
        <v>45</v>
      </c>
      <c r="C1170" s="6"/>
      <c r="D1170" s="6"/>
      <c r="E1170" s="6"/>
      <c r="F1170" s="6"/>
      <c r="G1170" s="6"/>
    </row>
    <row r="1171" spans="1:7" ht="30" customHeight="1" x14ac:dyDescent="0.25">
      <c r="A1171" s="21" t="s">
        <v>75</v>
      </c>
      <c r="B1171" s="13" t="s">
        <v>46</v>
      </c>
      <c r="C1171" s="5"/>
      <c r="D1171" s="5"/>
      <c r="E1171" s="5"/>
      <c r="F1171" s="5"/>
      <c r="G1171" s="5"/>
    </row>
    <row r="1172" spans="1:7" ht="30" customHeight="1" x14ac:dyDescent="0.25">
      <c r="A1172" s="19" t="s">
        <v>76</v>
      </c>
      <c r="B1172" s="11" t="s">
        <v>8</v>
      </c>
      <c r="C1172" s="3">
        <v>1426</v>
      </c>
      <c r="D1172" s="3">
        <v>1129</v>
      </c>
      <c r="E1172" s="3">
        <v>27</v>
      </c>
      <c r="F1172" s="3">
        <v>270</v>
      </c>
      <c r="G1172" s="3"/>
    </row>
    <row r="1173" spans="1:7" ht="30" customHeight="1" x14ac:dyDescent="0.25">
      <c r="A1173" s="20" t="s">
        <v>76</v>
      </c>
      <c r="B1173" s="12" t="s">
        <v>9</v>
      </c>
      <c r="C1173" s="4"/>
      <c r="D1173" s="4"/>
      <c r="E1173" s="4"/>
      <c r="F1173" s="4"/>
      <c r="G1173" s="4"/>
    </row>
    <row r="1174" spans="1:7" ht="30" customHeight="1" x14ac:dyDescent="0.25">
      <c r="A1174" s="19" t="s">
        <v>76</v>
      </c>
      <c r="B1174" s="11" t="s">
        <v>10</v>
      </c>
      <c r="C1174" s="3"/>
      <c r="D1174" s="3"/>
      <c r="E1174" s="3"/>
      <c r="F1174" s="3"/>
      <c r="G1174" s="3"/>
    </row>
    <row r="1175" spans="1:7" ht="30" customHeight="1" x14ac:dyDescent="0.25">
      <c r="A1175" s="20" t="s">
        <v>76</v>
      </c>
      <c r="B1175" s="12" t="s">
        <v>11</v>
      </c>
      <c r="C1175" s="4">
        <v>67</v>
      </c>
      <c r="D1175" s="4">
        <v>47</v>
      </c>
      <c r="E1175" s="4"/>
      <c r="F1175" s="4">
        <v>20</v>
      </c>
      <c r="G1175" s="4"/>
    </row>
    <row r="1176" spans="1:7" ht="30" customHeight="1" x14ac:dyDescent="0.25">
      <c r="A1176" s="19" t="s">
        <v>76</v>
      </c>
      <c r="B1176" s="11" t="s">
        <v>12</v>
      </c>
      <c r="C1176" s="3"/>
      <c r="D1176" s="3"/>
      <c r="E1176" s="3"/>
      <c r="F1176" s="3"/>
      <c r="G1176" s="3"/>
    </row>
    <row r="1177" spans="1:7" ht="30" customHeight="1" x14ac:dyDescent="0.25">
      <c r="A1177" s="20" t="s">
        <v>76</v>
      </c>
      <c r="B1177" s="12" t="s">
        <v>13</v>
      </c>
      <c r="C1177" s="4"/>
      <c r="D1177" s="4"/>
      <c r="E1177" s="4"/>
      <c r="F1177" s="4"/>
      <c r="G1177" s="4"/>
    </row>
    <row r="1178" spans="1:7" ht="30" customHeight="1" x14ac:dyDescent="0.25">
      <c r="A1178" s="19" t="s">
        <v>76</v>
      </c>
      <c r="B1178" s="11" t="s">
        <v>14</v>
      </c>
      <c r="C1178" s="3">
        <v>48</v>
      </c>
      <c r="D1178" s="3">
        <v>45</v>
      </c>
      <c r="E1178" s="3">
        <v>1</v>
      </c>
      <c r="F1178" s="3">
        <v>2</v>
      </c>
      <c r="G1178" s="3"/>
    </row>
    <row r="1179" spans="1:7" ht="30" customHeight="1" x14ac:dyDescent="0.25">
      <c r="A1179" s="20" t="s">
        <v>76</v>
      </c>
      <c r="B1179" s="12" t="s">
        <v>15</v>
      </c>
      <c r="C1179" s="4"/>
      <c r="D1179" s="4"/>
      <c r="E1179" s="4"/>
      <c r="F1179" s="4"/>
      <c r="G1179" s="4"/>
    </row>
    <row r="1180" spans="1:7" ht="30" customHeight="1" x14ac:dyDescent="0.25">
      <c r="A1180" s="19" t="s">
        <v>76</v>
      </c>
      <c r="B1180" s="11" t="s">
        <v>16</v>
      </c>
      <c r="C1180" s="3"/>
      <c r="D1180" s="3"/>
      <c r="E1180" s="3"/>
      <c r="F1180" s="3"/>
      <c r="G1180" s="3"/>
    </row>
    <row r="1181" spans="1:7" ht="30" customHeight="1" x14ac:dyDescent="0.25">
      <c r="A1181" s="20" t="s">
        <v>76</v>
      </c>
      <c r="B1181" s="12" t="s">
        <v>17</v>
      </c>
      <c r="C1181" s="4"/>
      <c r="D1181" s="4"/>
      <c r="E1181" s="4"/>
      <c r="F1181" s="4"/>
      <c r="G1181" s="4"/>
    </row>
    <row r="1182" spans="1:7" ht="30" customHeight="1" x14ac:dyDescent="0.25">
      <c r="A1182" s="19" t="s">
        <v>76</v>
      </c>
      <c r="B1182" s="11" t="s">
        <v>18</v>
      </c>
      <c r="C1182" s="3"/>
      <c r="D1182" s="3"/>
      <c r="E1182" s="3"/>
      <c r="F1182" s="3"/>
      <c r="G1182" s="3"/>
    </row>
    <row r="1183" spans="1:7" ht="30" customHeight="1" x14ac:dyDescent="0.25">
      <c r="A1183" s="20" t="s">
        <v>76</v>
      </c>
      <c r="B1183" s="12" t="s">
        <v>19</v>
      </c>
      <c r="C1183" s="4"/>
      <c r="D1183" s="4"/>
      <c r="E1183" s="4"/>
      <c r="F1183" s="4"/>
      <c r="G1183" s="4"/>
    </row>
    <row r="1184" spans="1:7" ht="30" customHeight="1" x14ac:dyDescent="0.25">
      <c r="A1184" s="19" t="s">
        <v>76</v>
      </c>
      <c r="B1184" s="11" t="s">
        <v>20</v>
      </c>
      <c r="C1184" s="3"/>
      <c r="D1184" s="3"/>
      <c r="E1184" s="3"/>
      <c r="F1184" s="3"/>
      <c r="G1184" s="3"/>
    </row>
    <row r="1185" spans="1:7" ht="30" customHeight="1" x14ac:dyDescent="0.25">
      <c r="A1185" s="20" t="s">
        <v>76</v>
      </c>
      <c r="B1185" s="12" t="s">
        <v>21</v>
      </c>
      <c r="C1185" s="4"/>
      <c r="D1185" s="4"/>
      <c r="E1185" s="4"/>
      <c r="F1185" s="4"/>
      <c r="G1185" s="4"/>
    </row>
    <row r="1186" spans="1:7" ht="30" customHeight="1" x14ac:dyDescent="0.25">
      <c r="A1186" s="19" t="s">
        <v>76</v>
      </c>
      <c r="B1186" s="11" t="s">
        <v>22</v>
      </c>
      <c r="C1186" s="3">
        <v>1</v>
      </c>
      <c r="D1186" s="3">
        <v>1</v>
      </c>
      <c r="E1186" s="3"/>
      <c r="F1186" s="3"/>
      <c r="G1186" s="3"/>
    </row>
    <row r="1187" spans="1:7" ht="30" customHeight="1" x14ac:dyDescent="0.25">
      <c r="A1187" s="20" t="s">
        <v>76</v>
      </c>
      <c r="B1187" s="12" t="s">
        <v>23</v>
      </c>
      <c r="C1187" s="4"/>
      <c r="D1187" s="4"/>
      <c r="E1187" s="4"/>
      <c r="F1187" s="4"/>
      <c r="G1187" s="4"/>
    </row>
    <row r="1188" spans="1:7" ht="30" customHeight="1" x14ac:dyDescent="0.25">
      <c r="A1188" s="19" t="s">
        <v>76</v>
      </c>
      <c r="B1188" s="11" t="s">
        <v>24</v>
      </c>
      <c r="C1188" s="3"/>
      <c r="D1188" s="3"/>
      <c r="E1188" s="3"/>
      <c r="F1188" s="3"/>
      <c r="G1188" s="3"/>
    </row>
    <row r="1189" spans="1:7" ht="30" customHeight="1" x14ac:dyDescent="0.25">
      <c r="A1189" s="20" t="s">
        <v>76</v>
      </c>
      <c r="B1189" s="12" t="s">
        <v>25</v>
      </c>
      <c r="C1189" s="4">
        <v>295</v>
      </c>
      <c r="D1189" s="4">
        <v>147</v>
      </c>
      <c r="E1189" s="4">
        <v>19</v>
      </c>
      <c r="F1189" s="4">
        <v>129</v>
      </c>
      <c r="G1189" s="4"/>
    </row>
    <row r="1190" spans="1:7" ht="30" customHeight="1" x14ac:dyDescent="0.25">
      <c r="A1190" s="19" t="s">
        <v>76</v>
      </c>
      <c r="B1190" s="11" t="s">
        <v>26</v>
      </c>
      <c r="C1190" s="3"/>
      <c r="D1190" s="3"/>
      <c r="E1190" s="3"/>
      <c r="F1190" s="3"/>
      <c r="G1190" s="3"/>
    </row>
    <row r="1191" spans="1:7" ht="30" customHeight="1" x14ac:dyDescent="0.25">
      <c r="A1191" s="20" t="s">
        <v>76</v>
      </c>
      <c r="B1191" s="12" t="s">
        <v>27</v>
      </c>
      <c r="C1191" s="4"/>
      <c r="D1191" s="4"/>
      <c r="E1191" s="4"/>
      <c r="F1191" s="4"/>
      <c r="G1191" s="4"/>
    </row>
    <row r="1192" spans="1:7" ht="30" customHeight="1" x14ac:dyDescent="0.25">
      <c r="A1192" s="19" t="s">
        <v>76</v>
      </c>
      <c r="B1192" s="11" t="s">
        <v>28</v>
      </c>
      <c r="C1192" s="3"/>
      <c r="D1192" s="3"/>
      <c r="E1192" s="3"/>
      <c r="F1192" s="3"/>
      <c r="G1192" s="3"/>
    </row>
    <row r="1193" spans="1:7" ht="30" customHeight="1" x14ac:dyDescent="0.25">
      <c r="A1193" s="20" t="s">
        <v>76</v>
      </c>
      <c r="B1193" s="12" t="s">
        <v>29</v>
      </c>
      <c r="C1193" s="4"/>
      <c r="D1193" s="4"/>
      <c r="E1193" s="4"/>
      <c r="F1193" s="4"/>
      <c r="G1193" s="4"/>
    </row>
    <row r="1194" spans="1:7" ht="30" customHeight="1" x14ac:dyDescent="0.25">
      <c r="A1194" s="19" t="s">
        <v>76</v>
      </c>
      <c r="B1194" s="11" t="s">
        <v>30</v>
      </c>
      <c r="C1194" s="3"/>
      <c r="D1194" s="3"/>
      <c r="E1194" s="3"/>
      <c r="F1194" s="3"/>
      <c r="G1194" s="3"/>
    </row>
    <row r="1195" spans="1:7" ht="30" customHeight="1" x14ac:dyDescent="0.25">
      <c r="A1195" s="20" t="s">
        <v>76</v>
      </c>
      <c r="B1195" s="12" t="s">
        <v>31</v>
      </c>
      <c r="C1195" s="4"/>
      <c r="D1195" s="4"/>
      <c r="E1195" s="4"/>
      <c r="F1195" s="4"/>
      <c r="G1195" s="4"/>
    </row>
    <row r="1196" spans="1:7" ht="30" customHeight="1" x14ac:dyDescent="0.25">
      <c r="A1196" s="19" t="s">
        <v>76</v>
      </c>
      <c r="B1196" s="11" t="s">
        <v>32</v>
      </c>
      <c r="C1196" s="3"/>
      <c r="D1196" s="3"/>
      <c r="E1196" s="3"/>
      <c r="F1196" s="3"/>
      <c r="G1196" s="3"/>
    </row>
    <row r="1197" spans="1:7" ht="30" customHeight="1" x14ac:dyDescent="0.25">
      <c r="A1197" s="20" t="s">
        <v>76</v>
      </c>
      <c r="B1197" s="12" t="s">
        <v>33</v>
      </c>
      <c r="C1197" s="4"/>
      <c r="D1197" s="4"/>
      <c r="E1197" s="4"/>
      <c r="F1197" s="4"/>
      <c r="G1197" s="4"/>
    </row>
    <row r="1198" spans="1:7" ht="30" customHeight="1" x14ac:dyDescent="0.25">
      <c r="A1198" s="19" t="s">
        <v>76</v>
      </c>
      <c r="B1198" s="11" t="s">
        <v>34</v>
      </c>
      <c r="C1198" s="3"/>
      <c r="D1198" s="3"/>
      <c r="E1198" s="3"/>
      <c r="F1198" s="3"/>
      <c r="G1198" s="3"/>
    </row>
    <row r="1199" spans="1:7" ht="30" customHeight="1" x14ac:dyDescent="0.25">
      <c r="A1199" s="20" t="s">
        <v>76</v>
      </c>
      <c r="B1199" s="12" t="s">
        <v>35</v>
      </c>
      <c r="C1199" s="4"/>
      <c r="D1199" s="4"/>
      <c r="E1199" s="4"/>
      <c r="F1199" s="4"/>
      <c r="G1199" s="4"/>
    </row>
    <row r="1200" spans="1:7" ht="30" customHeight="1" x14ac:dyDescent="0.25">
      <c r="A1200" s="19" t="s">
        <v>76</v>
      </c>
      <c r="B1200" s="11" t="s">
        <v>36</v>
      </c>
      <c r="C1200" s="3">
        <v>14</v>
      </c>
      <c r="D1200" s="3">
        <v>12</v>
      </c>
      <c r="E1200" s="3">
        <v>1</v>
      </c>
      <c r="F1200" s="3">
        <v>1</v>
      </c>
      <c r="G1200" s="3"/>
    </row>
    <row r="1201" spans="1:7" ht="30" customHeight="1" x14ac:dyDescent="0.25">
      <c r="A1201" s="20" t="s">
        <v>76</v>
      </c>
      <c r="B1201" s="12" t="s">
        <v>37</v>
      </c>
      <c r="C1201" s="4">
        <v>6</v>
      </c>
      <c r="D1201" s="4">
        <v>3</v>
      </c>
      <c r="E1201" s="4">
        <v>1</v>
      </c>
      <c r="F1201" s="4">
        <v>2</v>
      </c>
      <c r="G1201" s="4"/>
    </row>
    <row r="1202" spans="1:7" ht="30" customHeight="1" x14ac:dyDescent="0.25">
      <c r="A1202" s="19" t="s">
        <v>76</v>
      </c>
      <c r="B1202" s="11" t="s">
        <v>38</v>
      </c>
      <c r="C1202" s="3">
        <v>18</v>
      </c>
      <c r="D1202" s="3"/>
      <c r="E1202" s="3">
        <v>15</v>
      </c>
      <c r="F1202" s="3">
        <v>3</v>
      </c>
      <c r="G1202" s="3"/>
    </row>
    <row r="1203" spans="1:7" ht="30" customHeight="1" x14ac:dyDescent="0.25">
      <c r="A1203" s="20" t="s">
        <v>76</v>
      </c>
      <c r="B1203" s="12" t="s">
        <v>39</v>
      </c>
      <c r="C1203" s="4"/>
      <c r="D1203" s="4"/>
      <c r="E1203" s="4"/>
      <c r="F1203" s="4"/>
      <c r="G1203" s="4"/>
    </row>
    <row r="1204" spans="1:7" ht="30" customHeight="1" x14ac:dyDescent="0.25">
      <c r="A1204" s="19" t="s">
        <v>76</v>
      </c>
      <c r="B1204" s="11" t="s">
        <v>40</v>
      </c>
      <c r="C1204" s="3"/>
      <c r="D1204" s="3"/>
      <c r="E1204" s="3"/>
      <c r="F1204" s="3"/>
      <c r="G1204" s="3"/>
    </row>
    <row r="1205" spans="1:7" ht="30" customHeight="1" x14ac:dyDescent="0.25">
      <c r="A1205" s="20" t="s">
        <v>76</v>
      </c>
      <c r="B1205" s="12" t="s">
        <v>41</v>
      </c>
      <c r="C1205" s="4"/>
      <c r="D1205" s="4"/>
      <c r="E1205" s="4"/>
      <c r="F1205" s="4"/>
      <c r="G1205" s="4"/>
    </row>
    <row r="1206" spans="1:7" ht="30" customHeight="1" x14ac:dyDescent="0.25">
      <c r="A1206" s="19" t="s">
        <v>76</v>
      </c>
      <c r="B1206" s="11" t="s">
        <v>42</v>
      </c>
      <c r="C1206" s="3"/>
      <c r="D1206" s="3"/>
      <c r="E1206" s="3"/>
      <c r="F1206" s="3"/>
      <c r="G1206" s="3"/>
    </row>
    <row r="1207" spans="1:7" ht="30" customHeight="1" x14ac:dyDescent="0.25">
      <c r="A1207" s="20" t="s">
        <v>76</v>
      </c>
      <c r="B1207" s="12" t="s">
        <v>43</v>
      </c>
      <c r="C1207" s="4"/>
      <c r="D1207" s="4"/>
      <c r="E1207" s="4"/>
      <c r="F1207" s="4"/>
      <c r="G1207" s="4"/>
    </row>
    <row r="1208" spans="1:7" ht="30" customHeight="1" x14ac:dyDescent="0.25">
      <c r="A1208" s="19" t="s">
        <v>76</v>
      </c>
      <c r="B1208" s="11" t="s">
        <v>44</v>
      </c>
      <c r="C1208" s="3"/>
      <c r="D1208" s="3"/>
      <c r="E1208" s="3"/>
      <c r="F1208" s="3"/>
      <c r="G1208" s="3"/>
    </row>
    <row r="1209" spans="1:7" ht="30" customHeight="1" x14ac:dyDescent="0.25">
      <c r="A1209" s="20" t="s">
        <v>76</v>
      </c>
      <c r="B1209" s="12" t="s">
        <v>45</v>
      </c>
      <c r="C1209" s="4"/>
      <c r="D1209" s="4"/>
      <c r="E1209" s="4"/>
      <c r="F1209" s="4"/>
      <c r="G1209" s="4"/>
    </row>
    <row r="1210" spans="1:7" ht="30" customHeight="1" x14ac:dyDescent="0.25">
      <c r="A1210" s="19" t="s">
        <v>76</v>
      </c>
      <c r="B1210" s="11" t="s">
        <v>46</v>
      </c>
      <c r="C1210" s="3"/>
      <c r="D1210" s="3"/>
      <c r="E1210" s="3"/>
      <c r="F1210" s="3"/>
      <c r="G1210" s="3"/>
    </row>
    <row r="1211" spans="1:7" ht="30" customHeight="1" x14ac:dyDescent="0.25">
      <c r="A1211" s="21" t="s">
        <v>77</v>
      </c>
      <c r="B1211" s="13" t="s">
        <v>8</v>
      </c>
      <c r="C1211" s="5">
        <v>796</v>
      </c>
      <c r="D1211" s="5">
        <v>555</v>
      </c>
      <c r="E1211" s="5">
        <v>130</v>
      </c>
      <c r="F1211" s="5">
        <v>111</v>
      </c>
      <c r="G1211" s="5"/>
    </row>
    <row r="1212" spans="1:7" ht="30" customHeight="1" x14ac:dyDescent="0.25">
      <c r="A1212" s="22" t="s">
        <v>77</v>
      </c>
      <c r="B1212" s="14" t="s">
        <v>9</v>
      </c>
      <c r="C1212" s="6"/>
      <c r="D1212" s="6"/>
      <c r="E1212" s="6"/>
      <c r="F1212" s="6"/>
      <c r="G1212" s="6"/>
    </row>
    <row r="1213" spans="1:7" ht="30" customHeight="1" x14ac:dyDescent="0.25">
      <c r="A1213" s="21" t="s">
        <v>77</v>
      </c>
      <c r="B1213" s="13" t="s">
        <v>10</v>
      </c>
      <c r="C1213" s="5"/>
      <c r="D1213" s="5"/>
      <c r="E1213" s="5"/>
      <c r="F1213" s="5"/>
      <c r="G1213" s="5"/>
    </row>
    <row r="1214" spans="1:7" ht="30" customHeight="1" x14ac:dyDescent="0.25">
      <c r="A1214" s="22" t="s">
        <v>77</v>
      </c>
      <c r="B1214" s="14" t="s">
        <v>11</v>
      </c>
      <c r="C1214" s="6"/>
      <c r="D1214" s="6"/>
      <c r="E1214" s="6"/>
      <c r="F1214" s="6"/>
      <c r="G1214" s="6"/>
    </row>
    <row r="1215" spans="1:7" ht="30" customHeight="1" x14ac:dyDescent="0.25">
      <c r="A1215" s="21" t="s">
        <v>77</v>
      </c>
      <c r="B1215" s="13" t="s">
        <v>12</v>
      </c>
      <c r="C1215" s="5"/>
      <c r="D1215" s="5"/>
      <c r="E1215" s="5"/>
      <c r="F1215" s="5"/>
      <c r="G1215" s="5"/>
    </row>
    <row r="1216" spans="1:7" ht="30" customHeight="1" x14ac:dyDescent="0.25">
      <c r="A1216" s="22" t="s">
        <v>77</v>
      </c>
      <c r="B1216" s="14" t="s">
        <v>13</v>
      </c>
      <c r="C1216" s="6"/>
      <c r="D1216" s="6"/>
      <c r="E1216" s="6"/>
      <c r="F1216" s="6"/>
      <c r="G1216" s="6"/>
    </row>
    <row r="1217" spans="1:7" ht="30" customHeight="1" x14ac:dyDescent="0.25">
      <c r="A1217" s="21" t="s">
        <v>77</v>
      </c>
      <c r="B1217" s="13" t="s">
        <v>14</v>
      </c>
      <c r="C1217" s="5">
        <v>112</v>
      </c>
      <c r="D1217" s="5">
        <v>65</v>
      </c>
      <c r="E1217" s="5">
        <v>4</v>
      </c>
      <c r="F1217" s="5">
        <v>43</v>
      </c>
      <c r="G1217" s="5"/>
    </row>
    <row r="1218" spans="1:7" ht="30" customHeight="1" x14ac:dyDescent="0.25">
      <c r="A1218" s="22" t="s">
        <v>77</v>
      </c>
      <c r="B1218" s="14" t="s">
        <v>15</v>
      </c>
      <c r="C1218" s="6"/>
      <c r="D1218" s="6"/>
      <c r="E1218" s="6"/>
      <c r="F1218" s="6"/>
      <c r="G1218" s="6"/>
    </row>
    <row r="1219" spans="1:7" ht="30" customHeight="1" x14ac:dyDescent="0.25">
      <c r="A1219" s="21" t="s">
        <v>77</v>
      </c>
      <c r="B1219" s="13" t="s">
        <v>16</v>
      </c>
      <c r="C1219" s="5"/>
      <c r="D1219" s="5"/>
      <c r="E1219" s="5"/>
      <c r="F1219" s="5"/>
      <c r="G1219" s="5"/>
    </row>
    <row r="1220" spans="1:7" ht="30" customHeight="1" x14ac:dyDescent="0.25">
      <c r="A1220" s="22" t="s">
        <v>77</v>
      </c>
      <c r="B1220" s="14" t="s">
        <v>17</v>
      </c>
      <c r="C1220" s="6"/>
      <c r="D1220" s="6"/>
      <c r="E1220" s="6"/>
      <c r="F1220" s="6"/>
      <c r="G1220" s="6"/>
    </row>
    <row r="1221" spans="1:7" ht="30" customHeight="1" x14ac:dyDescent="0.25">
      <c r="A1221" s="21" t="s">
        <v>77</v>
      </c>
      <c r="B1221" s="13" t="s">
        <v>18</v>
      </c>
      <c r="C1221" s="5"/>
      <c r="D1221" s="5"/>
      <c r="E1221" s="5"/>
      <c r="F1221" s="5"/>
      <c r="G1221" s="5"/>
    </row>
    <row r="1222" spans="1:7" ht="30" customHeight="1" x14ac:dyDescent="0.25">
      <c r="A1222" s="22" t="s">
        <v>77</v>
      </c>
      <c r="B1222" s="14" t="s">
        <v>19</v>
      </c>
      <c r="C1222" s="6"/>
      <c r="D1222" s="6"/>
      <c r="E1222" s="6"/>
      <c r="F1222" s="6"/>
      <c r="G1222" s="6"/>
    </row>
    <row r="1223" spans="1:7" ht="30" customHeight="1" x14ac:dyDescent="0.25">
      <c r="A1223" s="21" t="s">
        <v>77</v>
      </c>
      <c r="B1223" s="13" t="s">
        <v>20</v>
      </c>
      <c r="C1223" s="5"/>
      <c r="D1223" s="5"/>
      <c r="E1223" s="5"/>
      <c r="F1223" s="5"/>
      <c r="G1223" s="5"/>
    </row>
    <row r="1224" spans="1:7" ht="30" customHeight="1" x14ac:dyDescent="0.25">
      <c r="A1224" s="22" t="s">
        <v>77</v>
      </c>
      <c r="B1224" s="14" t="s">
        <v>21</v>
      </c>
      <c r="C1224" s="6"/>
      <c r="D1224" s="6"/>
      <c r="E1224" s="6"/>
      <c r="F1224" s="6"/>
      <c r="G1224" s="6"/>
    </row>
    <row r="1225" spans="1:7" ht="30" customHeight="1" x14ac:dyDescent="0.25">
      <c r="A1225" s="21" t="s">
        <v>77</v>
      </c>
      <c r="B1225" s="13" t="s">
        <v>22</v>
      </c>
      <c r="C1225" s="5"/>
      <c r="D1225" s="5"/>
      <c r="E1225" s="5"/>
      <c r="F1225" s="5"/>
      <c r="G1225" s="5"/>
    </row>
    <row r="1226" spans="1:7" ht="30" customHeight="1" x14ac:dyDescent="0.25">
      <c r="A1226" s="22" t="s">
        <v>77</v>
      </c>
      <c r="B1226" s="14" t="s">
        <v>23</v>
      </c>
      <c r="C1226" s="6">
        <v>1</v>
      </c>
      <c r="D1226" s="6"/>
      <c r="E1226" s="6">
        <v>1</v>
      </c>
      <c r="F1226" s="6"/>
      <c r="G1226" s="6"/>
    </row>
    <row r="1227" spans="1:7" ht="30" customHeight="1" x14ac:dyDescent="0.25">
      <c r="A1227" s="21" t="s">
        <v>77</v>
      </c>
      <c r="B1227" s="13" t="s">
        <v>24</v>
      </c>
      <c r="C1227" s="5"/>
      <c r="D1227" s="5"/>
      <c r="E1227" s="5"/>
      <c r="F1227" s="5"/>
      <c r="G1227" s="5"/>
    </row>
    <row r="1228" spans="1:7" ht="30" customHeight="1" x14ac:dyDescent="0.25">
      <c r="A1228" s="22" t="s">
        <v>77</v>
      </c>
      <c r="B1228" s="14" t="s">
        <v>25</v>
      </c>
      <c r="C1228" s="6">
        <v>500</v>
      </c>
      <c r="D1228" s="6">
        <v>69</v>
      </c>
      <c r="E1228" s="6">
        <v>72</v>
      </c>
      <c r="F1228" s="6">
        <v>359</v>
      </c>
      <c r="G1228" s="6"/>
    </row>
    <row r="1229" spans="1:7" ht="30" customHeight="1" x14ac:dyDescent="0.25">
      <c r="A1229" s="21" t="s">
        <v>77</v>
      </c>
      <c r="B1229" s="13" t="s">
        <v>26</v>
      </c>
      <c r="C1229" s="5"/>
      <c r="D1229" s="5"/>
      <c r="E1229" s="5"/>
      <c r="F1229" s="5"/>
      <c r="G1229" s="5"/>
    </row>
    <row r="1230" spans="1:7" ht="30" customHeight="1" x14ac:dyDescent="0.25">
      <c r="A1230" s="22" t="s">
        <v>77</v>
      </c>
      <c r="B1230" s="14" t="s">
        <v>27</v>
      </c>
      <c r="C1230" s="6"/>
      <c r="D1230" s="6"/>
      <c r="E1230" s="6"/>
      <c r="F1230" s="6"/>
      <c r="G1230" s="6"/>
    </row>
    <row r="1231" spans="1:7" ht="30" customHeight="1" x14ac:dyDescent="0.25">
      <c r="A1231" s="21" t="s">
        <v>77</v>
      </c>
      <c r="B1231" s="13" t="s">
        <v>28</v>
      </c>
      <c r="C1231" s="5"/>
      <c r="D1231" s="5"/>
      <c r="E1231" s="5"/>
      <c r="F1231" s="5"/>
      <c r="G1231" s="5"/>
    </row>
    <row r="1232" spans="1:7" ht="30" customHeight="1" x14ac:dyDescent="0.25">
      <c r="A1232" s="22" t="s">
        <v>77</v>
      </c>
      <c r="B1232" s="14" t="s">
        <v>29</v>
      </c>
      <c r="C1232" s="6"/>
      <c r="D1232" s="6"/>
      <c r="E1232" s="6"/>
      <c r="F1232" s="6"/>
      <c r="G1232" s="6"/>
    </row>
    <row r="1233" spans="1:7" ht="30" customHeight="1" x14ac:dyDescent="0.25">
      <c r="A1233" s="21" t="s">
        <v>77</v>
      </c>
      <c r="B1233" s="13" t="s">
        <v>30</v>
      </c>
      <c r="C1233" s="5"/>
      <c r="D1233" s="5"/>
      <c r="E1233" s="5"/>
      <c r="F1233" s="5"/>
      <c r="G1233" s="5"/>
    </row>
    <row r="1234" spans="1:7" ht="30" customHeight="1" x14ac:dyDescent="0.25">
      <c r="A1234" s="22" t="s">
        <v>77</v>
      </c>
      <c r="B1234" s="14" t="s">
        <v>31</v>
      </c>
      <c r="C1234" s="6"/>
      <c r="D1234" s="6"/>
      <c r="E1234" s="6"/>
      <c r="F1234" s="6"/>
      <c r="G1234" s="6"/>
    </row>
    <row r="1235" spans="1:7" ht="30" customHeight="1" x14ac:dyDescent="0.25">
      <c r="A1235" s="21" t="s">
        <v>77</v>
      </c>
      <c r="B1235" s="13" t="s">
        <v>32</v>
      </c>
      <c r="C1235" s="5">
        <v>81</v>
      </c>
      <c r="D1235" s="5">
        <v>2</v>
      </c>
      <c r="E1235" s="5">
        <v>4</v>
      </c>
      <c r="F1235" s="5">
        <v>75</v>
      </c>
      <c r="G1235" s="5"/>
    </row>
    <row r="1236" spans="1:7" ht="30" customHeight="1" x14ac:dyDescent="0.25">
      <c r="A1236" s="22" t="s">
        <v>77</v>
      </c>
      <c r="B1236" s="14" t="s">
        <v>33</v>
      </c>
      <c r="C1236" s="6">
        <v>113</v>
      </c>
      <c r="D1236" s="6">
        <v>6</v>
      </c>
      <c r="E1236" s="6">
        <v>14</v>
      </c>
      <c r="F1236" s="6">
        <v>93</v>
      </c>
      <c r="G1236" s="6"/>
    </row>
    <row r="1237" spans="1:7" ht="30" customHeight="1" x14ac:dyDescent="0.25">
      <c r="A1237" s="21" t="s">
        <v>77</v>
      </c>
      <c r="B1237" s="13" t="s">
        <v>34</v>
      </c>
      <c r="C1237" s="5"/>
      <c r="D1237" s="5"/>
      <c r="E1237" s="5"/>
      <c r="F1237" s="5"/>
      <c r="G1237" s="5"/>
    </row>
    <row r="1238" spans="1:7" ht="30" customHeight="1" x14ac:dyDescent="0.25">
      <c r="A1238" s="22" t="s">
        <v>77</v>
      </c>
      <c r="B1238" s="14" t="s">
        <v>35</v>
      </c>
      <c r="C1238" s="6"/>
      <c r="D1238" s="6"/>
      <c r="E1238" s="6"/>
      <c r="F1238" s="6"/>
      <c r="G1238" s="6"/>
    </row>
    <row r="1239" spans="1:7" ht="30" customHeight="1" x14ac:dyDescent="0.25">
      <c r="A1239" s="21" t="s">
        <v>77</v>
      </c>
      <c r="B1239" s="13" t="s">
        <v>36</v>
      </c>
      <c r="C1239" s="5">
        <v>11</v>
      </c>
      <c r="D1239" s="5">
        <v>11</v>
      </c>
      <c r="E1239" s="5"/>
      <c r="F1239" s="5"/>
      <c r="G1239" s="5"/>
    </row>
    <row r="1240" spans="1:7" ht="30" customHeight="1" x14ac:dyDescent="0.25">
      <c r="A1240" s="22" t="s">
        <v>77</v>
      </c>
      <c r="B1240" s="14" t="s">
        <v>37</v>
      </c>
      <c r="C1240" s="6"/>
      <c r="D1240" s="6"/>
      <c r="E1240" s="6"/>
      <c r="F1240" s="6"/>
      <c r="G1240" s="6"/>
    </row>
    <row r="1241" spans="1:7" ht="30" customHeight="1" x14ac:dyDescent="0.25">
      <c r="A1241" s="21" t="s">
        <v>77</v>
      </c>
      <c r="B1241" s="13" t="s">
        <v>38</v>
      </c>
      <c r="C1241" s="5">
        <v>45</v>
      </c>
      <c r="D1241" s="5">
        <v>32</v>
      </c>
      <c r="E1241" s="5">
        <v>11</v>
      </c>
      <c r="F1241" s="5">
        <v>2</v>
      </c>
      <c r="G1241" s="5"/>
    </row>
    <row r="1242" spans="1:7" ht="30" customHeight="1" x14ac:dyDescent="0.25">
      <c r="A1242" s="22" t="s">
        <v>77</v>
      </c>
      <c r="B1242" s="14" t="s">
        <v>39</v>
      </c>
      <c r="C1242" s="6"/>
      <c r="D1242" s="6"/>
      <c r="E1242" s="6"/>
      <c r="F1242" s="6"/>
      <c r="G1242" s="6"/>
    </row>
    <row r="1243" spans="1:7" ht="30" customHeight="1" x14ac:dyDescent="0.25">
      <c r="A1243" s="21" t="s">
        <v>77</v>
      </c>
      <c r="B1243" s="13" t="s">
        <v>40</v>
      </c>
      <c r="C1243" s="5"/>
      <c r="D1243" s="5"/>
      <c r="E1243" s="5"/>
      <c r="F1243" s="5"/>
      <c r="G1243" s="5"/>
    </row>
    <row r="1244" spans="1:7" ht="30" customHeight="1" x14ac:dyDescent="0.25">
      <c r="A1244" s="22" t="s">
        <v>77</v>
      </c>
      <c r="B1244" s="14" t="s">
        <v>41</v>
      </c>
      <c r="C1244" s="6"/>
      <c r="D1244" s="6"/>
      <c r="E1244" s="6"/>
      <c r="F1244" s="6"/>
      <c r="G1244" s="6"/>
    </row>
    <row r="1245" spans="1:7" ht="30" customHeight="1" x14ac:dyDescent="0.25">
      <c r="A1245" s="21" t="s">
        <v>77</v>
      </c>
      <c r="B1245" s="13" t="s">
        <v>42</v>
      </c>
      <c r="C1245" s="5"/>
      <c r="D1245" s="5"/>
      <c r="E1245" s="5"/>
      <c r="F1245" s="5"/>
      <c r="G1245" s="5"/>
    </row>
    <row r="1246" spans="1:7" ht="30" customHeight="1" x14ac:dyDescent="0.25">
      <c r="A1246" s="22" t="s">
        <v>77</v>
      </c>
      <c r="B1246" s="14" t="s">
        <v>43</v>
      </c>
      <c r="C1246" s="6"/>
      <c r="D1246" s="6"/>
      <c r="E1246" s="6"/>
      <c r="F1246" s="6"/>
      <c r="G1246" s="6"/>
    </row>
    <row r="1247" spans="1:7" ht="30" customHeight="1" x14ac:dyDescent="0.25">
      <c r="A1247" s="21" t="s">
        <v>77</v>
      </c>
      <c r="B1247" s="13" t="s">
        <v>44</v>
      </c>
      <c r="C1247" s="5"/>
      <c r="D1247" s="5"/>
      <c r="E1247" s="5"/>
      <c r="F1247" s="5"/>
      <c r="G1247" s="5"/>
    </row>
    <row r="1248" spans="1:7" ht="30" customHeight="1" x14ac:dyDescent="0.25">
      <c r="A1248" s="22" t="s">
        <v>77</v>
      </c>
      <c r="B1248" s="14" t="s">
        <v>45</v>
      </c>
      <c r="C1248" s="6">
        <v>174</v>
      </c>
      <c r="D1248" s="6">
        <v>93</v>
      </c>
      <c r="E1248" s="6">
        <v>8</v>
      </c>
      <c r="F1248" s="6">
        <v>73</v>
      </c>
      <c r="G1248" s="6"/>
    </row>
    <row r="1249" spans="1:7" ht="30" customHeight="1" x14ac:dyDescent="0.25">
      <c r="A1249" s="21" t="s">
        <v>77</v>
      </c>
      <c r="B1249" s="13" t="s">
        <v>46</v>
      </c>
      <c r="C1249" s="5"/>
      <c r="D1249" s="5"/>
      <c r="E1249" s="5"/>
      <c r="F1249" s="5"/>
      <c r="G1249" s="5"/>
    </row>
    <row r="1250" spans="1:7" ht="30" customHeight="1" x14ac:dyDescent="0.25">
      <c r="A1250" s="19" t="s">
        <v>78</v>
      </c>
      <c r="B1250" s="11" t="s">
        <v>8</v>
      </c>
      <c r="C1250" s="3">
        <v>620</v>
      </c>
      <c r="D1250" s="3">
        <v>412</v>
      </c>
      <c r="E1250" s="3">
        <v>22</v>
      </c>
      <c r="F1250" s="3">
        <v>185</v>
      </c>
      <c r="G1250" s="3">
        <v>1</v>
      </c>
    </row>
    <row r="1251" spans="1:7" ht="30" customHeight="1" x14ac:dyDescent="0.25">
      <c r="A1251" s="20" t="s">
        <v>78</v>
      </c>
      <c r="B1251" s="12" t="s">
        <v>9</v>
      </c>
      <c r="C1251" s="4"/>
      <c r="D1251" s="4"/>
      <c r="E1251" s="4"/>
      <c r="F1251" s="4"/>
      <c r="G1251" s="4"/>
    </row>
    <row r="1252" spans="1:7" ht="30" customHeight="1" x14ac:dyDescent="0.25">
      <c r="A1252" s="19" t="s">
        <v>78</v>
      </c>
      <c r="B1252" s="11" t="s">
        <v>10</v>
      </c>
      <c r="C1252" s="3"/>
      <c r="D1252" s="3"/>
      <c r="E1252" s="3"/>
      <c r="F1252" s="3"/>
      <c r="G1252" s="3"/>
    </row>
    <row r="1253" spans="1:7" ht="30" customHeight="1" x14ac:dyDescent="0.25">
      <c r="A1253" s="20" t="s">
        <v>78</v>
      </c>
      <c r="B1253" s="12" t="s">
        <v>11</v>
      </c>
      <c r="C1253" s="4">
        <v>3</v>
      </c>
      <c r="D1253" s="4">
        <v>3</v>
      </c>
      <c r="E1253" s="4"/>
      <c r="F1253" s="4"/>
      <c r="G1253" s="4"/>
    </row>
    <row r="1254" spans="1:7" ht="30" customHeight="1" x14ac:dyDescent="0.25">
      <c r="A1254" s="19" t="s">
        <v>78</v>
      </c>
      <c r="B1254" s="11" t="s">
        <v>12</v>
      </c>
      <c r="C1254" s="3"/>
      <c r="D1254" s="3"/>
      <c r="E1254" s="3"/>
      <c r="F1254" s="3"/>
      <c r="G1254" s="3"/>
    </row>
    <row r="1255" spans="1:7" ht="30" customHeight="1" x14ac:dyDescent="0.25">
      <c r="A1255" s="20" t="s">
        <v>78</v>
      </c>
      <c r="B1255" s="12" t="s">
        <v>13</v>
      </c>
      <c r="C1255" s="4"/>
      <c r="D1255" s="4"/>
      <c r="E1255" s="4"/>
      <c r="F1255" s="4"/>
      <c r="G1255" s="4"/>
    </row>
    <row r="1256" spans="1:7" ht="30" customHeight="1" x14ac:dyDescent="0.25">
      <c r="A1256" s="19" t="s">
        <v>78</v>
      </c>
      <c r="B1256" s="11" t="s">
        <v>14</v>
      </c>
      <c r="C1256" s="3">
        <v>9</v>
      </c>
      <c r="D1256" s="3">
        <v>9</v>
      </c>
      <c r="E1256" s="3"/>
      <c r="F1256" s="3"/>
      <c r="G1256" s="3"/>
    </row>
    <row r="1257" spans="1:7" ht="30" customHeight="1" x14ac:dyDescent="0.25">
      <c r="A1257" s="20" t="s">
        <v>78</v>
      </c>
      <c r="B1257" s="12" t="s">
        <v>15</v>
      </c>
      <c r="C1257" s="4"/>
      <c r="D1257" s="4"/>
      <c r="E1257" s="4"/>
      <c r="F1257" s="4"/>
      <c r="G1257" s="4"/>
    </row>
    <row r="1258" spans="1:7" ht="30" customHeight="1" x14ac:dyDescent="0.25">
      <c r="A1258" s="19" t="s">
        <v>78</v>
      </c>
      <c r="B1258" s="11" t="s">
        <v>16</v>
      </c>
      <c r="C1258" s="3"/>
      <c r="D1258" s="3"/>
      <c r="E1258" s="3"/>
      <c r="F1258" s="3"/>
      <c r="G1258" s="3"/>
    </row>
    <row r="1259" spans="1:7" ht="30" customHeight="1" x14ac:dyDescent="0.25">
      <c r="A1259" s="20" t="s">
        <v>78</v>
      </c>
      <c r="B1259" s="12" t="s">
        <v>17</v>
      </c>
      <c r="C1259" s="4"/>
      <c r="D1259" s="4"/>
      <c r="E1259" s="4"/>
      <c r="F1259" s="4"/>
      <c r="G1259" s="4"/>
    </row>
    <row r="1260" spans="1:7" ht="30" customHeight="1" x14ac:dyDescent="0.25">
      <c r="A1260" s="19" t="s">
        <v>78</v>
      </c>
      <c r="B1260" s="11" t="s">
        <v>18</v>
      </c>
      <c r="C1260" s="3"/>
      <c r="D1260" s="3"/>
      <c r="E1260" s="3"/>
      <c r="F1260" s="3"/>
      <c r="G1260" s="3"/>
    </row>
    <row r="1261" spans="1:7" ht="30" customHeight="1" x14ac:dyDescent="0.25">
      <c r="A1261" s="20" t="s">
        <v>78</v>
      </c>
      <c r="B1261" s="12" t="s">
        <v>19</v>
      </c>
      <c r="C1261" s="4"/>
      <c r="D1261" s="4"/>
      <c r="E1261" s="4"/>
      <c r="F1261" s="4"/>
      <c r="G1261" s="4"/>
    </row>
    <row r="1262" spans="1:7" ht="30" customHeight="1" x14ac:dyDescent="0.25">
      <c r="A1262" s="19" t="s">
        <v>78</v>
      </c>
      <c r="B1262" s="11" t="s">
        <v>20</v>
      </c>
      <c r="C1262" s="3"/>
      <c r="D1262" s="3"/>
      <c r="E1262" s="3"/>
      <c r="F1262" s="3"/>
      <c r="G1262" s="3"/>
    </row>
    <row r="1263" spans="1:7" ht="30" customHeight="1" x14ac:dyDescent="0.25">
      <c r="A1263" s="20" t="s">
        <v>78</v>
      </c>
      <c r="B1263" s="12" t="s">
        <v>21</v>
      </c>
      <c r="C1263" s="4"/>
      <c r="D1263" s="4"/>
      <c r="E1263" s="4"/>
      <c r="F1263" s="4"/>
      <c r="G1263" s="4"/>
    </row>
    <row r="1264" spans="1:7" ht="30" customHeight="1" x14ac:dyDescent="0.25">
      <c r="A1264" s="19" t="s">
        <v>78</v>
      </c>
      <c r="B1264" s="11" t="s">
        <v>22</v>
      </c>
      <c r="C1264" s="3"/>
      <c r="D1264" s="3"/>
      <c r="E1264" s="3"/>
      <c r="F1264" s="3"/>
      <c r="G1264" s="3"/>
    </row>
    <row r="1265" spans="1:7" ht="30" customHeight="1" x14ac:dyDescent="0.25">
      <c r="A1265" s="20" t="s">
        <v>78</v>
      </c>
      <c r="B1265" s="12" t="s">
        <v>23</v>
      </c>
      <c r="C1265" s="4"/>
      <c r="D1265" s="4"/>
      <c r="E1265" s="4"/>
      <c r="F1265" s="4"/>
      <c r="G1265" s="4"/>
    </row>
    <row r="1266" spans="1:7" ht="30" customHeight="1" x14ac:dyDescent="0.25">
      <c r="A1266" s="19" t="s">
        <v>78</v>
      </c>
      <c r="B1266" s="11" t="s">
        <v>24</v>
      </c>
      <c r="C1266" s="3"/>
      <c r="D1266" s="3"/>
      <c r="E1266" s="3"/>
      <c r="F1266" s="3"/>
      <c r="G1266" s="3"/>
    </row>
    <row r="1267" spans="1:7" ht="30" customHeight="1" x14ac:dyDescent="0.25">
      <c r="A1267" s="20" t="s">
        <v>78</v>
      </c>
      <c r="B1267" s="12" t="s">
        <v>25</v>
      </c>
      <c r="C1267" s="4">
        <v>97</v>
      </c>
      <c r="D1267" s="4">
        <v>12</v>
      </c>
      <c r="E1267" s="4">
        <v>22</v>
      </c>
      <c r="F1267" s="4">
        <v>63</v>
      </c>
      <c r="G1267" s="4"/>
    </row>
    <row r="1268" spans="1:7" ht="30" customHeight="1" x14ac:dyDescent="0.25">
      <c r="A1268" s="19" t="s">
        <v>78</v>
      </c>
      <c r="B1268" s="11" t="s">
        <v>26</v>
      </c>
      <c r="C1268" s="3"/>
      <c r="D1268" s="3"/>
      <c r="E1268" s="3"/>
      <c r="F1268" s="3"/>
      <c r="G1268" s="3"/>
    </row>
    <row r="1269" spans="1:7" ht="30" customHeight="1" x14ac:dyDescent="0.25">
      <c r="A1269" s="20" t="s">
        <v>78</v>
      </c>
      <c r="B1269" s="12" t="s">
        <v>27</v>
      </c>
      <c r="C1269" s="4"/>
      <c r="D1269" s="4"/>
      <c r="E1269" s="4"/>
      <c r="F1269" s="4"/>
      <c r="G1269" s="4"/>
    </row>
    <row r="1270" spans="1:7" ht="30" customHeight="1" x14ac:dyDescent="0.25">
      <c r="A1270" s="19" t="s">
        <v>78</v>
      </c>
      <c r="B1270" s="11" t="s">
        <v>28</v>
      </c>
      <c r="C1270" s="3"/>
      <c r="D1270" s="3"/>
      <c r="E1270" s="3"/>
      <c r="F1270" s="3"/>
      <c r="G1270" s="3"/>
    </row>
    <row r="1271" spans="1:7" ht="30" customHeight="1" x14ac:dyDescent="0.25">
      <c r="A1271" s="20" t="s">
        <v>78</v>
      </c>
      <c r="B1271" s="12" t="s">
        <v>29</v>
      </c>
      <c r="C1271" s="4"/>
      <c r="D1271" s="4"/>
      <c r="E1271" s="4"/>
      <c r="F1271" s="4"/>
      <c r="G1271" s="4"/>
    </row>
    <row r="1272" spans="1:7" ht="30" customHeight="1" x14ac:dyDescent="0.25">
      <c r="A1272" s="19" t="s">
        <v>78</v>
      </c>
      <c r="B1272" s="11" t="s">
        <v>30</v>
      </c>
      <c r="C1272" s="3"/>
      <c r="D1272" s="3"/>
      <c r="E1272" s="3"/>
      <c r="F1272" s="3"/>
      <c r="G1272" s="3"/>
    </row>
    <row r="1273" spans="1:7" ht="30" customHeight="1" x14ac:dyDescent="0.25">
      <c r="A1273" s="20" t="s">
        <v>78</v>
      </c>
      <c r="B1273" s="12" t="s">
        <v>31</v>
      </c>
      <c r="C1273" s="4"/>
      <c r="D1273" s="4"/>
      <c r="E1273" s="4"/>
      <c r="F1273" s="4"/>
      <c r="G1273" s="4"/>
    </row>
    <row r="1274" spans="1:7" ht="30" customHeight="1" x14ac:dyDescent="0.25">
      <c r="A1274" s="19" t="s">
        <v>78</v>
      </c>
      <c r="B1274" s="11" t="s">
        <v>32</v>
      </c>
      <c r="C1274" s="3"/>
      <c r="D1274" s="3"/>
      <c r="E1274" s="3"/>
      <c r="F1274" s="3"/>
      <c r="G1274" s="3"/>
    </row>
    <row r="1275" spans="1:7" ht="30" customHeight="1" x14ac:dyDescent="0.25">
      <c r="A1275" s="20" t="s">
        <v>78</v>
      </c>
      <c r="B1275" s="12" t="s">
        <v>33</v>
      </c>
      <c r="C1275" s="4"/>
      <c r="D1275" s="4"/>
      <c r="E1275" s="4"/>
      <c r="F1275" s="4"/>
      <c r="G1275" s="4"/>
    </row>
    <row r="1276" spans="1:7" ht="30" customHeight="1" x14ac:dyDescent="0.25">
      <c r="A1276" s="19" t="s">
        <v>78</v>
      </c>
      <c r="B1276" s="11" t="s">
        <v>34</v>
      </c>
      <c r="C1276" s="3"/>
      <c r="D1276" s="3"/>
      <c r="E1276" s="3"/>
      <c r="F1276" s="3"/>
      <c r="G1276" s="3"/>
    </row>
    <row r="1277" spans="1:7" ht="30" customHeight="1" x14ac:dyDescent="0.25">
      <c r="A1277" s="20" t="s">
        <v>78</v>
      </c>
      <c r="B1277" s="12" t="s">
        <v>35</v>
      </c>
      <c r="C1277" s="4"/>
      <c r="D1277" s="4"/>
      <c r="E1277" s="4"/>
      <c r="F1277" s="4"/>
      <c r="G1277" s="4"/>
    </row>
    <row r="1278" spans="1:7" ht="30" customHeight="1" x14ac:dyDescent="0.25">
      <c r="A1278" s="19" t="s">
        <v>78</v>
      </c>
      <c r="B1278" s="11" t="s">
        <v>36</v>
      </c>
      <c r="C1278" s="3"/>
      <c r="D1278" s="3"/>
      <c r="E1278" s="3"/>
      <c r="F1278" s="3"/>
      <c r="G1278" s="3"/>
    </row>
    <row r="1279" spans="1:7" ht="30" customHeight="1" x14ac:dyDescent="0.25">
      <c r="A1279" s="20" t="s">
        <v>78</v>
      </c>
      <c r="B1279" s="12" t="s">
        <v>37</v>
      </c>
      <c r="C1279" s="4"/>
      <c r="D1279" s="4"/>
      <c r="E1279" s="4"/>
      <c r="F1279" s="4"/>
      <c r="G1279" s="4"/>
    </row>
    <row r="1280" spans="1:7" ht="30" customHeight="1" x14ac:dyDescent="0.25">
      <c r="A1280" s="19" t="s">
        <v>78</v>
      </c>
      <c r="B1280" s="11" t="s">
        <v>38</v>
      </c>
      <c r="C1280" s="3">
        <v>29</v>
      </c>
      <c r="D1280" s="3">
        <v>26</v>
      </c>
      <c r="E1280" s="3">
        <v>2</v>
      </c>
      <c r="F1280" s="3">
        <v>1</v>
      </c>
      <c r="G1280" s="3"/>
    </row>
    <row r="1281" spans="1:7" ht="30" customHeight="1" x14ac:dyDescent="0.25">
      <c r="A1281" s="20" t="s">
        <v>78</v>
      </c>
      <c r="B1281" s="12" t="s">
        <v>39</v>
      </c>
      <c r="C1281" s="4"/>
      <c r="D1281" s="4"/>
      <c r="E1281" s="4"/>
      <c r="F1281" s="4"/>
      <c r="G1281" s="4"/>
    </row>
    <row r="1282" spans="1:7" ht="30" customHeight="1" x14ac:dyDescent="0.25">
      <c r="A1282" s="19" t="s">
        <v>78</v>
      </c>
      <c r="B1282" s="11" t="s">
        <v>40</v>
      </c>
      <c r="C1282" s="3"/>
      <c r="D1282" s="3"/>
      <c r="E1282" s="3"/>
      <c r="F1282" s="3"/>
      <c r="G1282" s="3"/>
    </row>
    <row r="1283" spans="1:7" ht="30" customHeight="1" x14ac:dyDescent="0.25">
      <c r="A1283" s="20" t="s">
        <v>78</v>
      </c>
      <c r="B1283" s="12" t="s">
        <v>41</v>
      </c>
      <c r="C1283" s="4"/>
      <c r="D1283" s="4"/>
      <c r="E1283" s="4"/>
      <c r="F1283" s="4"/>
      <c r="G1283" s="4"/>
    </row>
    <row r="1284" spans="1:7" ht="30" customHeight="1" x14ac:dyDescent="0.25">
      <c r="A1284" s="19" t="s">
        <v>78</v>
      </c>
      <c r="B1284" s="11" t="s">
        <v>42</v>
      </c>
      <c r="C1284" s="3"/>
      <c r="D1284" s="3"/>
      <c r="E1284" s="3"/>
      <c r="F1284" s="3"/>
      <c r="G1284" s="3"/>
    </row>
    <row r="1285" spans="1:7" ht="30" customHeight="1" x14ac:dyDescent="0.25">
      <c r="A1285" s="20" t="s">
        <v>78</v>
      </c>
      <c r="B1285" s="12" t="s">
        <v>43</v>
      </c>
      <c r="C1285" s="4"/>
      <c r="D1285" s="4"/>
      <c r="E1285" s="4"/>
      <c r="F1285" s="4"/>
      <c r="G1285" s="4"/>
    </row>
    <row r="1286" spans="1:7" ht="30" customHeight="1" x14ac:dyDescent="0.25">
      <c r="A1286" s="19" t="s">
        <v>78</v>
      </c>
      <c r="B1286" s="11" t="s">
        <v>44</v>
      </c>
      <c r="C1286" s="3"/>
      <c r="D1286" s="3"/>
      <c r="E1286" s="3"/>
      <c r="F1286" s="3"/>
      <c r="G1286" s="3"/>
    </row>
    <row r="1287" spans="1:7" ht="30" customHeight="1" x14ac:dyDescent="0.25">
      <c r="A1287" s="20" t="s">
        <v>78</v>
      </c>
      <c r="B1287" s="12" t="s">
        <v>45</v>
      </c>
      <c r="C1287" s="4">
        <v>4</v>
      </c>
      <c r="D1287" s="4"/>
      <c r="E1287" s="4"/>
      <c r="F1287" s="4">
        <v>4</v>
      </c>
      <c r="G1287" s="4"/>
    </row>
    <row r="1288" spans="1:7" ht="30" customHeight="1" x14ac:dyDescent="0.25">
      <c r="A1288" s="19" t="s">
        <v>78</v>
      </c>
      <c r="B1288" s="11" t="s">
        <v>46</v>
      </c>
      <c r="C1288" s="3"/>
      <c r="D1288" s="3"/>
      <c r="E1288" s="3"/>
      <c r="F1288" s="3"/>
      <c r="G1288" s="3"/>
    </row>
    <row r="1289" spans="1:7" ht="30" customHeight="1" x14ac:dyDescent="0.25">
      <c r="A1289" s="21" t="s">
        <v>79</v>
      </c>
      <c r="B1289" s="13" t="s">
        <v>8</v>
      </c>
      <c r="C1289" s="5">
        <v>2891</v>
      </c>
      <c r="D1289" s="5">
        <v>1556</v>
      </c>
      <c r="E1289" s="5">
        <v>89</v>
      </c>
      <c r="F1289" s="5">
        <v>1246</v>
      </c>
      <c r="G1289" s="5"/>
    </row>
    <row r="1290" spans="1:7" ht="30" customHeight="1" x14ac:dyDescent="0.25">
      <c r="A1290" s="22" t="s">
        <v>79</v>
      </c>
      <c r="B1290" s="14" t="s">
        <v>9</v>
      </c>
      <c r="C1290" s="6"/>
      <c r="D1290" s="6"/>
      <c r="E1290" s="6"/>
      <c r="F1290" s="6"/>
      <c r="G1290" s="6"/>
    </row>
    <row r="1291" spans="1:7" ht="30" customHeight="1" x14ac:dyDescent="0.25">
      <c r="A1291" s="21" t="s">
        <v>79</v>
      </c>
      <c r="B1291" s="13" t="s">
        <v>10</v>
      </c>
      <c r="C1291" s="5"/>
      <c r="D1291" s="5"/>
      <c r="E1291" s="5"/>
      <c r="F1291" s="5"/>
      <c r="G1291" s="5"/>
    </row>
    <row r="1292" spans="1:7" ht="30" customHeight="1" x14ac:dyDescent="0.25">
      <c r="A1292" s="22" t="s">
        <v>79</v>
      </c>
      <c r="B1292" s="14" t="s">
        <v>11</v>
      </c>
      <c r="C1292" s="6"/>
      <c r="D1292" s="6"/>
      <c r="E1292" s="6"/>
      <c r="F1292" s="6"/>
      <c r="G1292" s="6"/>
    </row>
    <row r="1293" spans="1:7" ht="30" customHeight="1" x14ac:dyDescent="0.25">
      <c r="A1293" s="21" t="s">
        <v>79</v>
      </c>
      <c r="B1293" s="13" t="s">
        <v>12</v>
      </c>
      <c r="C1293" s="5">
        <v>61</v>
      </c>
      <c r="D1293" s="5">
        <v>44</v>
      </c>
      <c r="E1293" s="5">
        <v>5</v>
      </c>
      <c r="F1293" s="5">
        <v>12</v>
      </c>
      <c r="G1293" s="5"/>
    </row>
    <row r="1294" spans="1:7" ht="30" customHeight="1" x14ac:dyDescent="0.25">
      <c r="A1294" s="22" t="s">
        <v>79</v>
      </c>
      <c r="B1294" s="14" t="s">
        <v>13</v>
      </c>
      <c r="C1294" s="6">
        <v>14</v>
      </c>
      <c r="D1294" s="6">
        <v>14</v>
      </c>
      <c r="E1294" s="6"/>
      <c r="F1294" s="6"/>
      <c r="G1294" s="6"/>
    </row>
    <row r="1295" spans="1:7" ht="30" customHeight="1" x14ac:dyDescent="0.25">
      <c r="A1295" s="21" t="s">
        <v>79</v>
      </c>
      <c r="B1295" s="13" t="s">
        <v>14</v>
      </c>
      <c r="C1295" s="5">
        <v>1660</v>
      </c>
      <c r="D1295" s="5">
        <v>749</v>
      </c>
      <c r="E1295" s="5">
        <v>57</v>
      </c>
      <c r="F1295" s="5">
        <v>854</v>
      </c>
      <c r="G1295" s="5"/>
    </row>
    <row r="1296" spans="1:7" ht="30" customHeight="1" x14ac:dyDescent="0.25">
      <c r="A1296" s="22" t="s">
        <v>79</v>
      </c>
      <c r="B1296" s="14" t="s">
        <v>15</v>
      </c>
      <c r="C1296" s="6"/>
      <c r="D1296" s="6"/>
      <c r="E1296" s="6"/>
      <c r="F1296" s="6"/>
      <c r="G1296" s="6"/>
    </row>
    <row r="1297" spans="1:7" ht="30" customHeight="1" x14ac:dyDescent="0.25">
      <c r="A1297" s="21" t="s">
        <v>79</v>
      </c>
      <c r="B1297" s="13" t="s">
        <v>16</v>
      </c>
      <c r="C1297" s="5"/>
      <c r="D1297" s="5"/>
      <c r="E1297" s="5"/>
      <c r="F1297" s="5"/>
      <c r="G1297" s="5"/>
    </row>
    <row r="1298" spans="1:7" ht="30" customHeight="1" x14ac:dyDescent="0.25">
      <c r="A1298" s="22" t="s">
        <v>79</v>
      </c>
      <c r="B1298" s="14" t="s">
        <v>17</v>
      </c>
      <c r="C1298" s="6"/>
      <c r="D1298" s="6"/>
      <c r="E1298" s="6"/>
      <c r="F1298" s="6"/>
      <c r="G1298" s="6"/>
    </row>
    <row r="1299" spans="1:7" ht="30" customHeight="1" x14ac:dyDescent="0.25">
      <c r="A1299" s="21" t="s">
        <v>79</v>
      </c>
      <c r="B1299" s="13" t="s">
        <v>18</v>
      </c>
      <c r="C1299" s="5"/>
      <c r="D1299" s="5"/>
      <c r="E1299" s="5"/>
      <c r="F1299" s="5"/>
      <c r="G1299" s="5"/>
    </row>
    <row r="1300" spans="1:7" ht="30" customHeight="1" x14ac:dyDescent="0.25">
      <c r="A1300" s="22" t="s">
        <v>79</v>
      </c>
      <c r="B1300" s="14" t="s">
        <v>19</v>
      </c>
      <c r="C1300" s="6"/>
      <c r="D1300" s="6"/>
      <c r="E1300" s="6"/>
      <c r="F1300" s="6"/>
      <c r="G1300" s="6"/>
    </row>
    <row r="1301" spans="1:7" ht="30" customHeight="1" x14ac:dyDescent="0.25">
      <c r="A1301" s="21" t="s">
        <v>79</v>
      </c>
      <c r="B1301" s="13" t="s">
        <v>20</v>
      </c>
      <c r="C1301" s="5"/>
      <c r="D1301" s="5"/>
      <c r="E1301" s="5"/>
      <c r="F1301" s="5"/>
      <c r="G1301" s="5"/>
    </row>
    <row r="1302" spans="1:7" ht="30" customHeight="1" x14ac:dyDescent="0.25">
      <c r="A1302" s="22" t="s">
        <v>79</v>
      </c>
      <c r="B1302" s="14" t="s">
        <v>21</v>
      </c>
      <c r="C1302" s="6"/>
      <c r="D1302" s="6"/>
      <c r="E1302" s="6"/>
      <c r="F1302" s="6"/>
      <c r="G1302" s="6"/>
    </row>
    <row r="1303" spans="1:7" ht="30" customHeight="1" x14ac:dyDescent="0.25">
      <c r="A1303" s="21" t="s">
        <v>79</v>
      </c>
      <c r="B1303" s="13" t="s">
        <v>22</v>
      </c>
      <c r="C1303" s="5"/>
      <c r="D1303" s="5"/>
      <c r="E1303" s="5"/>
      <c r="F1303" s="5"/>
      <c r="G1303" s="5"/>
    </row>
    <row r="1304" spans="1:7" ht="30" customHeight="1" x14ac:dyDescent="0.25">
      <c r="A1304" s="22" t="s">
        <v>79</v>
      </c>
      <c r="B1304" s="14" t="s">
        <v>23</v>
      </c>
      <c r="C1304" s="6"/>
      <c r="D1304" s="6"/>
      <c r="E1304" s="6"/>
      <c r="F1304" s="6"/>
      <c r="G1304" s="6"/>
    </row>
    <row r="1305" spans="1:7" ht="30" customHeight="1" x14ac:dyDescent="0.25">
      <c r="A1305" s="21" t="s">
        <v>79</v>
      </c>
      <c r="B1305" s="13" t="s">
        <v>24</v>
      </c>
      <c r="C1305" s="5"/>
      <c r="D1305" s="5"/>
      <c r="E1305" s="5"/>
      <c r="F1305" s="5"/>
      <c r="G1305" s="5"/>
    </row>
    <row r="1306" spans="1:7" ht="30" customHeight="1" x14ac:dyDescent="0.25">
      <c r="A1306" s="22" t="s">
        <v>79</v>
      </c>
      <c r="B1306" s="14" t="s">
        <v>25</v>
      </c>
      <c r="C1306" s="6">
        <v>712</v>
      </c>
      <c r="D1306" s="6">
        <v>93</v>
      </c>
      <c r="E1306" s="6">
        <v>108</v>
      </c>
      <c r="F1306" s="6">
        <v>511</v>
      </c>
      <c r="G1306" s="6"/>
    </row>
    <row r="1307" spans="1:7" ht="30" customHeight="1" x14ac:dyDescent="0.25">
      <c r="A1307" s="21" t="s">
        <v>79</v>
      </c>
      <c r="B1307" s="13" t="s">
        <v>26</v>
      </c>
      <c r="C1307" s="5"/>
      <c r="D1307" s="5"/>
      <c r="E1307" s="5"/>
      <c r="F1307" s="5"/>
      <c r="G1307" s="5"/>
    </row>
    <row r="1308" spans="1:7" ht="30" customHeight="1" x14ac:dyDescent="0.25">
      <c r="A1308" s="22" t="s">
        <v>79</v>
      </c>
      <c r="B1308" s="14" t="s">
        <v>27</v>
      </c>
      <c r="C1308" s="6"/>
      <c r="D1308" s="6"/>
      <c r="E1308" s="6"/>
      <c r="F1308" s="6"/>
      <c r="G1308" s="6"/>
    </row>
    <row r="1309" spans="1:7" ht="30" customHeight="1" x14ac:dyDescent="0.25">
      <c r="A1309" s="21" t="s">
        <v>79</v>
      </c>
      <c r="B1309" s="13" t="s">
        <v>28</v>
      </c>
      <c r="C1309" s="5"/>
      <c r="D1309" s="5"/>
      <c r="E1309" s="5"/>
      <c r="F1309" s="5"/>
      <c r="G1309" s="5"/>
    </row>
    <row r="1310" spans="1:7" ht="30" customHeight="1" x14ac:dyDescent="0.25">
      <c r="A1310" s="22" t="s">
        <v>79</v>
      </c>
      <c r="B1310" s="14" t="s">
        <v>29</v>
      </c>
      <c r="C1310" s="6"/>
      <c r="D1310" s="6"/>
      <c r="E1310" s="6"/>
      <c r="F1310" s="6"/>
      <c r="G1310" s="6"/>
    </row>
    <row r="1311" spans="1:7" ht="30" customHeight="1" x14ac:dyDescent="0.25">
      <c r="A1311" s="21" t="s">
        <v>79</v>
      </c>
      <c r="B1311" s="13" t="s">
        <v>30</v>
      </c>
      <c r="C1311" s="5"/>
      <c r="D1311" s="5"/>
      <c r="E1311" s="5"/>
      <c r="F1311" s="5"/>
      <c r="G1311" s="5"/>
    </row>
    <row r="1312" spans="1:7" ht="30" customHeight="1" x14ac:dyDescent="0.25">
      <c r="A1312" s="22" t="s">
        <v>79</v>
      </c>
      <c r="B1312" s="14" t="s">
        <v>31</v>
      </c>
      <c r="C1312" s="6"/>
      <c r="D1312" s="6"/>
      <c r="E1312" s="6"/>
      <c r="F1312" s="6"/>
      <c r="G1312" s="6"/>
    </row>
    <row r="1313" spans="1:7" ht="30" customHeight="1" x14ac:dyDescent="0.25">
      <c r="A1313" s="21" t="s">
        <v>79</v>
      </c>
      <c r="B1313" s="13" t="s">
        <v>32</v>
      </c>
      <c r="C1313" s="5"/>
      <c r="D1313" s="5"/>
      <c r="E1313" s="5"/>
      <c r="F1313" s="5"/>
      <c r="G1313" s="5"/>
    </row>
    <row r="1314" spans="1:7" ht="30" customHeight="1" x14ac:dyDescent="0.25">
      <c r="A1314" s="22" t="s">
        <v>79</v>
      </c>
      <c r="B1314" s="14" t="s">
        <v>33</v>
      </c>
      <c r="C1314" s="6">
        <v>481</v>
      </c>
      <c r="D1314" s="6">
        <v>44</v>
      </c>
      <c r="E1314" s="6">
        <v>77</v>
      </c>
      <c r="F1314" s="6">
        <v>360</v>
      </c>
      <c r="G1314" s="6"/>
    </row>
    <row r="1315" spans="1:7" ht="30" customHeight="1" x14ac:dyDescent="0.25">
      <c r="A1315" s="21" t="s">
        <v>79</v>
      </c>
      <c r="B1315" s="13" t="s">
        <v>34</v>
      </c>
      <c r="C1315" s="5"/>
      <c r="D1315" s="5"/>
      <c r="E1315" s="5"/>
      <c r="F1315" s="5"/>
      <c r="G1315" s="5"/>
    </row>
    <row r="1316" spans="1:7" ht="30" customHeight="1" x14ac:dyDescent="0.25">
      <c r="A1316" s="22" t="s">
        <v>79</v>
      </c>
      <c r="B1316" s="14" t="s">
        <v>35</v>
      </c>
      <c r="C1316" s="6">
        <v>15</v>
      </c>
      <c r="D1316" s="6">
        <v>1</v>
      </c>
      <c r="E1316" s="6">
        <v>13</v>
      </c>
      <c r="F1316" s="6">
        <v>1</v>
      </c>
      <c r="G1316" s="6"/>
    </row>
    <row r="1317" spans="1:7" ht="30" customHeight="1" x14ac:dyDescent="0.25">
      <c r="A1317" s="21" t="s">
        <v>79</v>
      </c>
      <c r="B1317" s="13" t="s">
        <v>36</v>
      </c>
      <c r="C1317" s="5">
        <v>54</v>
      </c>
      <c r="D1317" s="5">
        <v>37</v>
      </c>
      <c r="E1317" s="5">
        <v>5</v>
      </c>
      <c r="F1317" s="5">
        <v>12</v>
      </c>
      <c r="G1317" s="5"/>
    </row>
    <row r="1318" spans="1:7" ht="30" customHeight="1" x14ac:dyDescent="0.25">
      <c r="A1318" s="22" t="s">
        <v>79</v>
      </c>
      <c r="B1318" s="14" t="s">
        <v>37</v>
      </c>
      <c r="C1318" s="6">
        <v>392</v>
      </c>
      <c r="D1318" s="6">
        <v>207</v>
      </c>
      <c r="E1318" s="6">
        <v>22</v>
      </c>
      <c r="F1318" s="6">
        <v>163</v>
      </c>
      <c r="G1318" s="6"/>
    </row>
    <row r="1319" spans="1:7" ht="30" customHeight="1" x14ac:dyDescent="0.25">
      <c r="A1319" s="21" t="s">
        <v>79</v>
      </c>
      <c r="B1319" s="13" t="s">
        <v>38</v>
      </c>
      <c r="C1319" s="5">
        <v>2</v>
      </c>
      <c r="D1319" s="5">
        <v>2</v>
      </c>
      <c r="E1319" s="5"/>
      <c r="F1319" s="5"/>
      <c r="G1319" s="5"/>
    </row>
    <row r="1320" spans="1:7" ht="30" customHeight="1" x14ac:dyDescent="0.25">
      <c r="A1320" s="22" t="s">
        <v>79</v>
      </c>
      <c r="B1320" s="14" t="s">
        <v>39</v>
      </c>
      <c r="C1320" s="6"/>
      <c r="D1320" s="6"/>
      <c r="E1320" s="6"/>
      <c r="F1320" s="6"/>
      <c r="G1320" s="6"/>
    </row>
    <row r="1321" spans="1:7" ht="30" customHeight="1" x14ac:dyDescent="0.25">
      <c r="A1321" s="21" t="s">
        <v>79</v>
      </c>
      <c r="B1321" s="13" t="s">
        <v>40</v>
      </c>
      <c r="C1321" s="5"/>
      <c r="D1321" s="5"/>
      <c r="E1321" s="5"/>
      <c r="F1321" s="5"/>
      <c r="G1321" s="5"/>
    </row>
    <row r="1322" spans="1:7" ht="30" customHeight="1" x14ac:dyDescent="0.25">
      <c r="A1322" s="22" t="s">
        <v>79</v>
      </c>
      <c r="B1322" s="14" t="s">
        <v>41</v>
      </c>
      <c r="C1322" s="6"/>
      <c r="D1322" s="6"/>
      <c r="E1322" s="6"/>
      <c r="F1322" s="6"/>
      <c r="G1322" s="6"/>
    </row>
    <row r="1323" spans="1:7" ht="30" customHeight="1" x14ac:dyDescent="0.25">
      <c r="A1323" s="21" t="s">
        <v>79</v>
      </c>
      <c r="B1323" s="13" t="s">
        <v>42</v>
      </c>
      <c r="C1323" s="5"/>
      <c r="D1323" s="5"/>
      <c r="E1323" s="5"/>
      <c r="F1323" s="5"/>
      <c r="G1323" s="5"/>
    </row>
    <row r="1324" spans="1:7" ht="30" customHeight="1" x14ac:dyDescent="0.25">
      <c r="A1324" s="22" t="s">
        <v>79</v>
      </c>
      <c r="B1324" s="14" t="s">
        <v>43</v>
      </c>
      <c r="C1324" s="6"/>
      <c r="D1324" s="6"/>
      <c r="E1324" s="6"/>
      <c r="F1324" s="6"/>
      <c r="G1324" s="6"/>
    </row>
    <row r="1325" spans="1:7" ht="30" customHeight="1" x14ac:dyDescent="0.25">
      <c r="A1325" s="21" t="s">
        <v>79</v>
      </c>
      <c r="B1325" s="13" t="s">
        <v>44</v>
      </c>
      <c r="C1325" s="5"/>
      <c r="D1325" s="5"/>
      <c r="E1325" s="5"/>
      <c r="F1325" s="5"/>
      <c r="G1325" s="5"/>
    </row>
    <row r="1326" spans="1:7" ht="30" customHeight="1" x14ac:dyDescent="0.25">
      <c r="A1326" s="22" t="s">
        <v>79</v>
      </c>
      <c r="B1326" s="14" t="s">
        <v>45</v>
      </c>
      <c r="C1326" s="6">
        <v>24</v>
      </c>
      <c r="D1326" s="6">
        <v>6</v>
      </c>
      <c r="E1326" s="6">
        <v>3</v>
      </c>
      <c r="F1326" s="6">
        <v>15</v>
      </c>
      <c r="G1326" s="6"/>
    </row>
    <row r="1327" spans="1:7" ht="30" customHeight="1" x14ac:dyDescent="0.25">
      <c r="A1327" s="21" t="s">
        <v>79</v>
      </c>
      <c r="B1327" s="13" t="s">
        <v>46</v>
      </c>
      <c r="C1327" s="5">
        <v>1055</v>
      </c>
      <c r="D1327" s="5">
        <v>285</v>
      </c>
      <c r="E1327" s="5">
        <v>21</v>
      </c>
      <c r="F1327" s="5">
        <v>749</v>
      </c>
      <c r="G1327" s="5"/>
    </row>
    <row r="1328" spans="1:7" ht="30" customHeight="1" x14ac:dyDescent="0.25">
      <c r="A1328" s="19" t="s">
        <v>80</v>
      </c>
      <c r="B1328" s="11" t="s">
        <v>8</v>
      </c>
      <c r="C1328" s="3">
        <v>712</v>
      </c>
      <c r="D1328" s="3">
        <v>393</v>
      </c>
      <c r="E1328" s="3">
        <v>21</v>
      </c>
      <c r="F1328" s="3">
        <v>297</v>
      </c>
      <c r="G1328" s="3">
        <v>1</v>
      </c>
    </row>
    <row r="1329" spans="1:7" ht="30" customHeight="1" x14ac:dyDescent="0.25">
      <c r="A1329" s="20" t="s">
        <v>80</v>
      </c>
      <c r="B1329" s="12" t="s">
        <v>9</v>
      </c>
      <c r="C1329" s="4"/>
      <c r="D1329" s="4"/>
      <c r="E1329" s="4"/>
      <c r="F1329" s="4"/>
      <c r="G1329" s="4"/>
    </row>
    <row r="1330" spans="1:7" ht="30" customHeight="1" x14ac:dyDescent="0.25">
      <c r="A1330" s="19" t="s">
        <v>80</v>
      </c>
      <c r="B1330" s="11" t="s">
        <v>10</v>
      </c>
      <c r="C1330" s="3"/>
      <c r="D1330" s="3"/>
      <c r="E1330" s="3"/>
      <c r="F1330" s="3"/>
      <c r="G1330" s="3"/>
    </row>
    <row r="1331" spans="1:7" ht="30" customHeight="1" x14ac:dyDescent="0.25">
      <c r="A1331" s="20" t="s">
        <v>80</v>
      </c>
      <c r="B1331" s="12" t="s">
        <v>11</v>
      </c>
      <c r="C1331" s="4"/>
      <c r="D1331" s="4"/>
      <c r="E1331" s="4"/>
      <c r="F1331" s="4"/>
      <c r="G1331" s="4"/>
    </row>
    <row r="1332" spans="1:7" ht="30" customHeight="1" x14ac:dyDescent="0.25">
      <c r="A1332" s="19" t="s">
        <v>80</v>
      </c>
      <c r="B1332" s="11" t="s">
        <v>12</v>
      </c>
      <c r="C1332" s="3"/>
      <c r="D1332" s="3"/>
      <c r="E1332" s="3"/>
      <c r="F1332" s="3"/>
      <c r="G1332" s="3"/>
    </row>
    <row r="1333" spans="1:7" ht="30" customHeight="1" x14ac:dyDescent="0.25">
      <c r="A1333" s="20" t="s">
        <v>80</v>
      </c>
      <c r="B1333" s="12" t="s">
        <v>13</v>
      </c>
      <c r="C1333" s="4"/>
      <c r="D1333" s="4"/>
      <c r="E1333" s="4"/>
      <c r="F1333" s="4"/>
      <c r="G1333" s="4"/>
    </row>
    <row r="1334" spans="1:7" ht="30" customHeight="1" x14ac:dyDescent="0.25">
      <c r="A1334" s="19" t="s">
        <v>80</v>
      </c>
      <c r="B1334" s="11" t="s">
        <v>14</v>
      </c>
      <c r="C1334" s="3">
        <v>262</v>
      </c>
      <c r="D1334" s="3">
        <v>208</v>
      </c>
      <c r="E1334" s="3">
        <v>7</v>
      </c>
      <c r="F1334" s="3">
        <v>39</v>
      </c>
      <c r="G1334" s="3">
        <v>8</v>
      </c>
    </row>
    <row r="1335" spans="1:7" ht="30" customHeight="1" x14ac:dyDescent="0.25">
      <c r="A1335" s="20" t="s">
        <v>80</v>
      </c>
      <c r="B1335" s="12" t="s">
        <v>15</v>
      </c>
      <c r="C1335" s="4"/>
      <c r="D1335" s="4"/>
      <c r="E1335" s="4"/>
      <c r="F1335" s="4"/>
      <c r="G1335" s="4"/>
    </row>
    <row r="1336" spans="1:7" ht="30" customHeight="1" x14ac:dyDescent="0.25">
      <c r="A1336" s="19" t="s">
        <v>80</v>
      </c>
      <c r="B1336" s="11" t="s">
        <v>16</v>
      </c>
      <c r="C1336" s="3"/>
      <c r="D1336" s="3"/>
      <c r="E1336" s="3"/>
      <c r="F1336" s="3"/>
      <c r="G1336" s="3"/>
    </row>
    <row r="1337" spans="1:7" ht="30" customHeight="1" x14ac:dyDescent="0.25">
      <c r="A1337" s="20" t="s">
        <v>80</v>
      </c>
      <c r="B1337" s="12" t="s">
        <v>17</v>
      </c>
      <c r="C1337" s="4"/>
      <c r="D1337" s="4"/>
      <c r="E1337" s="4"/>
      <c r="F1337" s="4"/>
      <c r="G1337" s="4"/>
    </row>
    <row r="1338" spans="1:7" ht="30" customHeight="1" x14ac:dyDescent="0.25">
      <c r="A1338" s="19" t="s">
        <v>80</v>
      </c>
      <c r="B1338" s="11" t="s">
        <v>18</v>
      </c>
      <c r="C1338" s="3"/>
      <c r="D1338" s="3"/>
      <c r="E1338" s="3"/>
      <c r="F1338" s="3"/>
      <c r="G1338" s="3"/>
    </row>
    <row r="1339" spans="1:7" ht="30" customHeight="1" x14ac:dyDescent="0.25">
      <c r="A1339" s="20" t="s">
        <v>80</v>
      </c>
      <c r="B1339" s="12" t="s">
        <v>19</v>
      </c>
      <c r="C1339" s="4"/>
      <c r="D1339" s="4"/>
      <c r="E1339" s="4"/>
      <c r="F1339" s="4"/>
      <c r="G1339" s="4"/>
    </row>
    <row r="1340" spans="1:7" ht="30" customHeight="1" x14ac:dyDescent="0.25">
      <c r="A1340" s="19" t="s">
        <v>80</v>
      </c>
      <c r="B1340" s="11" t="s">
        <v>20</v>
      </c>
      <c r="C1340" s="3"/>
      <c r="D1340" s="3"/>
      <c r="E1340" s="3"/>
      <c r="F1340" s="3"/>
      <c r="G1340" s="3"/>
    </row>
    <row r="1341" spans="1:7" ht="30" customHeight="1" x14ac:dyDescent="0.25">
      <c r="A1341" s="20" t="s">
        <v>80</v>
      </c>
      <c r="B1341" s="12" t="s">
        <v>21</v>
      </c>
      <c r="C1341" s="4"/>
      <c r="D1341" s="4"/>
      <c r="E1341" s="4"/>
      <c r="F1341" s="4"/>
      <c r="G1341" s="4"/>
    </row>
    <row r="1342" spans="1:7" ht="30" customHeight="1" x14ac:dyDescent="0.25">
      <c r="A1342" s="19" t="s">
        <v>80</v>
      </c>
      <c r="B1342" s="11" t="s">
        <v>22</v>
      </c>
      <c r="C1342" s="3"/>
      <c r="D1342" s="3"/>
      <c r="E1342" s="3"/>
      <c r="F1342" s="3"/>
      <c r="G1342" s="3"/>
    </row>
    <row r="1343" spans="1:7" ht="30" customHeight="1" x14ac:dyDescent="0.25">
      <c r="A1343" s="20" t="s">
        <v>80</v>
      </c>
      <c r="B1343" s="12" t="s">
        <v>23</v>
      </c>
      <c r="C1343" s="4"/>
      <c r="D1343" s="4"/>
      <c r="E1343" s="4"/>
      <c r="F1343" s="4"/>
      <c r="G1343" s="4"/>
    </row>
    <row r="1344" spans="1:7" ht="30" customHeight="1" x14ac:dyDescent="0.25">
      <c r="A1344" s="19" t="s">
        <v>80</v>
      </c>
      <c r="B1344" s="11" t="s">
        <v>24</v>
      </c>
      <c r="C1344" s="3"/>
      <c r="D1344" s="3"/>
      <c r="E1344" s="3"/>
      <c r="F1344" s="3"/>
      <c r="G1344" s="3"/>
    </row>
    <row r="1345" spans="1:7" ht="30" customHeight="1" x14ac:dyDescent="0.25">
      <c r="A1345" s="20" t="s">
        <v>80</v>
      </c>
      <c r="B1345" s="12" t="s">
        <v>25</v>
      </c>
      <c r="C1345" s="4">
        <v>57</v>
      </c>
      <c r="D1345" s="4">
        <v>17</v>
      </c>
      <c r="E1345" s="4">
        <v>4</v>
      </c>
      <c r="F1345" s="4">
        <v>36</v>
      </c>
      <c r="G1345" s="4"/>
    </row>
    <row r="1346" spans="1:7" ht="30" customHeight="1" x14ac:dyDescent="0.25">
      <c r="A1346" s="19" t="s">
        <v>80</v>
      </c>
      <c r="B1346" s="11" t="s">
        <v>26</v>
      </c>
      <c r="C1346" s="3"/>
      <c r="D1346" s="3"/>
      <c r="E1346" s="3"/>
      <c r="F1346" s="3"/>
      <c r="G1346" s="3"/>
    </row>
    <row r="1347" spans="1:7" ht="30" customHeight="1" x14ac:dyDescent="0.25">
      <c r="A1347" s="20" t="s">
        <v>80</v>
      </c>
      <c r="B1347" s="12" t="s">
        <v>27</v>
      </c>
      <c r="C1347" s="4"/>
      <c r="D1347" s="4"/>
      <c r="E1347" s="4"/>
      <c r="F1347" s="4"/>
      <c r="G1347" s="4"/>
    </row>
    <row r="1348" spans="1:7" ht="30" customHeight="1" x14ac:dyDescent="0.25">
      <c r="A1348" s="19" t="s">
        <v>80</v>
      </c>
      <c r="B1348" s="11" t="s">
        <v>28</v>
      </c>
      <c r="C1348" s="3"/>
      <c r="D1348" s="3"/>
      <c r="E1348" s="3"/>
      <c r="F1348" s="3"/>
      <c r="G1348" s="3"/>
    </row>
    <row r="1349" spans="1:7" ht="30" customHeight="1" x14ac:dyDescent="0.25">
      <c r="A1349" s="20" t="s">
        <v>80</v>
      </c>
      <c r="B1349" s="12" t="s">
        <v>29</v>
      </c>
      <c r="C1349" s="4"/>
      <c r="D1349" s="4"/>
      <c r="E1349" s="4"/>
      <c r="F1349" s="4"/>
      <c r="G1349" s="4"/>
    </row>
    <row r="1350" spans="1:7" ht="30" customHeight="1" x14ac:dyDescent="0.25">
      <c r="A1350" s="19" t="s">
        <v>80</v>
      </c>
      <c r="B1350" s="11" t="s">
        <v>30</v>
      </c>
      <c r="C1350" s="3"/>
      <c r="D1350" s="3"/>
      <c r="E1350" s="3"/>
      <c r="F1350" s="3"/>
      <c r="G1350" s="3"/>
    </row>
    <row r="1351" spans="1:7" ht="30" customHeight="1" x14ac:dyDescent="0.25">
      <c r="A1351" s="20" t="s">
        <v>80</v>
      </c>
      <c r="B1351" s="12" t="s">
        <v>31</v>
      </c>
      <c r="C1351" s="4"/>
      <c r="D1351" s="4"/>
      <c r="E1351" s="4"/>
      <c r="F1351" s="4"/>
      <c r="G1351" s="4"/>
    </row>
    <row r="1352" spans="1:7" ht="30" customHeight="1" x14ac:dyDescent="0.25">
      <c r="A1352" s="19" t="s">
        <v>80</v>
      </c>
      <c r="B1352" s="11" t="s">
        <v>32</v>
      </c>
      <c r="C1352" s="3"/>
      <c r="D1352" s="3"/>
      <c r="E1352" s="3"/>
      <c r="F1352" s="3"/>
      <c r="G1352" s="3"/>
    </row>
    <row r="1353" spans="1:7" ht="30" customHeight="1" x14ac:dyDescent="0.25">
      <c r="A1353" s="20" t="s">
        <v>80</v>
      </c>
      <c r="B1353" s="12" t="s">
        <v>33</v>
      </c>
      <c r="C1353" s="4">
        <v>1</v>
      </c>
      <c r="D1353" s="4">
        <v>1</v>
      </c>
      <c r="E1353" s="4"/>
      <c r="F1353" s="4"/>
      <c r="G1353" s="4"/>
    </row>
    <row r="1354" spans="1:7" ht="30" customHeight="1" x14ac:dyDescent="0.25">
      <c r="A1354" s="19" t="s">
        <v>80</v>
      </c>
      <c r="B1354" s="11" t="s">
        <v>34</v>
      </c>
      <c r="C1354" s="3"/>
      <c r="D1354" s="3"/>
      <c r="E1354" s="3"/>
      <c r="F1354" s="3"/>
      <c r="G1354" s="3"/>
    </row>
    <row r="1355" spans="1:7" ht="30" customHeight="1" x14ac:dyDescent="0.25">
      <c r="A1355" s="20" t="s">
        <v>80</v>
      </c>
      <c r="B1355" s="12" t="s">
        <v>35</v>
      </c>
      <c r="C1355" s="4">
        <v>1</v>
      </c>
      <c r="D1355" s="4"/>
      <c r="E1355" s="4">
        <v>1</v>
      </c>
      <c r="F1355" s="4"/>
      <c r="G1355" s="4"/>
    </row>
    <row r="1356" spans="1:7" ht="30" customHeight="1" x14ac:dyDescent="0.25">
      <c r="A1356" s="19" t="s">
        <v>80</v>
      </c>
      <c r="B1356" s="11" t="s">
        <v>36</v>
      </c>
      <c r="C1356" s="3">
        <v>12</v>
      </c>
      <c r="D1356" s="3">
        <v>10</v>
      </c>
      <c r="E1356" s="3"/>
      <c r="F1356" s="3">
        <v>2</v>
      </c>
      <c r="G1356" s="3"/>
    </row>
    <row r="1357" spans="1:7" ht="30" customHeight="1" x14ac:dyDescent="0.25">
      <c r="A1357" s="20" t="s">
        <v>80</v>
      </c>
      <c r="B1357" s="12" t="s">
        <v>37</v>
      </c>
      <c r="C1357" s="4"/>
      <c r="D1357" s="4"/>
      <c r="E1357" s="4"/>
      <c r="F1357" s="4"/>
      <c r="G1357" s="4"/>
    </row>
    <row r="1358" spans="1:7" ht="30" customHeight="1" x14ac:dyDescent="0.25">
      <c r="A1358" s="19" t="s">
        <v>80</v>
      </c>
      <c r="B1358" s="11" t="s">
        <v>38</v>
      </c>
      <c r="C1358" s="3">
        <v>4</v>
      </c>
      <c r="D1358" s="3">
        <v>4</v>
      </c>
      <c r="E1358" s="3"/>
      <c r="F1358" s="3"/>
      <c r="G1358" s="3"/>
    </row>
    <row r="1359" spans="1:7" ht="30" customHeight="1" x14ac:dyDescent="0.25">
      <c r="A1359" s="20" t="s">
        <v>80</v>
      </c>
      <c r="B1359" s="12" t="s">
        <v>39</v>
      </c>
      <c r="C1359" s="4"/>
      <c r="D1359" s="4"/>
      <c r="E1359" s="4"/>
      <c r="F1359" s="4"/>
      <c r="G1359" s="4"/>
    </row>
    <row r="1360" spans="1:7" ht="30" customHeight="1" x14ac:dyDescent="0.25">
      <c r="A1360" s="19" t="s">
        <v>80</v>
      </c>
      <c r="B1360" s="11" t="s">
        <v>40</v>
      </c>
      <c r="C1360" s="3"/>
      <c r="D1360" s="3"/>
      <c r="E1360" s="3"/>
      <c r="F1360" s="3"/>
      <c r="G1360" s="3"/>
    </row>
    <row r="1361" spans="1:7" ht="30" customHeight="1" x14ac:dyDescent="0.25">
      <c r="A1361" s="20" t="s">
        <v>80</v>
      </c>
      <c r="B1361" s="12" t="s">
        <v>41</v>
      </c>
      <c r="C1361" s="4"/>
      <c r="D1361" s="4"/>
      <c r="E1361" s="4"/>
      <c r="F1361" s="4"/>
      <c r="G1361" s="4"/>
    </row>
    <row r="1362" spans="1:7" ht="30" customHeight="1" x14ac:dyDescent="0.25">
      <c r="A1362" s="19" t="s">
        <v>80</v>
      </c>
      <c r="B1362" s="11" t="s">
        <v>42</v>
      </c>
      <c r="C1362" s="3"/>
      <c r="D1362" s="3"/>
      <c r="E1362" s="3"/>
      <c r="F1362" s="3"/>
      <c r="G1362" s="3"/>
    </row>
    <row r="1363" spans="1:7" ht="30" customHeight="1" x14ac:dyDescent="0.25">
      <c r="A1363" s="20" t="s">
        <v>80</v>
      </c>
      <c r="B1363" s="12" t="s">
        <v>43</v>
      </c>
      <c r="C1363" s="4"/>
      <c r="D1363" s="4"/>
      <c r="E1363" s="4"/>
      <c r="F1363" s="4"/>
      <c r="G1363" s="4"/>
    </row>
    <row r="1364" spans="1:7" ht="30" customHeight="1" x14ac:dyDescent="0.25">
      <c r="A1364" s="19" t="s">
        <v>80</v>
      </c>
      <c r="B1364" s="11" t="s">
        <v>44</v>
      </c>
      <c r="C1364" s="3"/>
      <c r="D1364" s="3"/>
      <c r="E1364" s="3"/>
      <c r="F1364" s="3"/>
      <c r="G1364" s="3"/>
    </row>
    <row r="1365" spans="1:7" ht="30" customHeight="1" x14ac:dyDescent="0.25">
      <c r="A1365" s="20" t="s">
        <v>80</v>
      </c>
      <c r="B1365" s="12" t="s">
        <v>45</v>
      </c>
      <c r="C1365" s="4"/>
      <c r="D1365" s="4"/>
      <c r="E1365" s="4"/>
      <c r="F1365" s="4"/>
      <c r="G1365" s="4"/>
    </row>
    <row r="1366" spans="1:7" ht="30" customHeight="1" x14ac:dyDescent="0.25">
      <c r="A1366" s="19" t="s">
        <v>80</v>
      </c>
      <c r="B1366" s="11" t="s">
        <v>46</v>
      </c>
      <c r="C1366" s="3"/>
      <c r="D1366" s="3"/>
      <c r="E1366" s="3"/>
      <c r="F1366" s="3"/>
      <c r="G1366" s="3"/>
    </row>
    <row r="1367" spans="1:7" ht="30" customHeight="1" x14ac:dyDescent="0.25">
      <c r="A1367" s="21" t="s">
        <v>81</v>
      </c>
      <c r="B1367" s="13" t="s">
        <v>8</v>
      </c>
      <c r="C1367" s="5">
        <v>1298</v>
      </c>
      <c r="D1367" s="5">
        <v>831</v>
      </c>
      <c r="E1367" s="5">
        <v>49</v>
      </c>
      <c r="F1367" s="5">
        <v>418</v>
      </c>
      <c r="G1367" s="5"/>
    </row>
    <row r="1368" spans="1:7" ht="30" customHeight="1" x14ac:dyDescent="0.25">
      <c r="A1368" s="22" t="s">
        <v>81</v>
      </c>
      <c r="B1368" s="14" t="s">
        <v>9</v>
      </c>
      <c r="C1368" s="6"/>
      <c r="D1368" s="6"/>
      <c r="E1368" s="6"/>
      <c r="F1368" s="6"/>
      <c r="G1368" s="6"/>
    </row>
    <row r="1369" spans="1:7" ht="30" customHeight="1" x14ac:dyDescent="0.25">
      <c r="A1369" s="21" t="s">
        <v>81</v>
      </c>
      <c r="B1369" s="13" t="s">
        <v>10</v>
      </c>
      <c r="C1369" s="5"/>
      <c r="D1369" s="5"/>
      <c r="E1369" s="5"/>
      <c r="F1369" s="5"/>
      <c r="G1369" s="5"/>
    </row>
    <row r="1370" spans="1:7" ht="30" customHeight="1" x14ac:dyDescent="0.25">
      <c r="A1370" s="22" t="s">
        <v>81</v>
      </c>
      <c r="B1370" s="14" t="s">
        <v>11</v>
      </c>
      <c r="C1370" s="6">
        <v>18</v>
      </c>
      <c r="D1370" s="6">
        <v>12</v>
      </c>
      <c r="E1370" s="6"/>
      <c r="F1370" s="6">
        <v>6</v>
      </c>
      <c r="G1370" s="6"/>
    </row>
    <row r="1371" spans="1:7" ht="30" customHeight="1" x14ac:dyDescent="0.25">
      <c r="A1371" s="21" t="s">
        <v>81</v>
      </c>
      <c r="B1371" s="13" t="s">
        <v>12</v>
      </c>
      <c r="C1371" s="5">
        <v>12</v>
      </c>
      <c r="D1371" s="5">
        <v>9</v>
      </c>
      <c r="E1371" s="5">
        <v>3</v>
      </c>
      <c r="F1371" s="5"/>
      <c r="G1371" s="5"/>
    </row>
    <row r="1372" spans="1:7" ht="30" customHeight="1" x14ac:dyDescent="0.25">
      <c r="A1372" s="22" t="s">
        <v>81</v>
      </c>
      <c r="B1372" s="14" t="s">
        <v>13</v>
      </c>
      <c r="C1372" s="6"/>
      <c r="D1372" s="6"/>
      <c r="E1372" s="6"/>
      <c r="F1372" s="6"/>
      <c r="G1372" s="6"/>
    </row>
    <row r="1373" spans="1:7" ht="30" customHeight="1" x14ac:dyDescent="0.25">
      <c r="A1373" s="21" t="s">
        <v>81</v>
      </c>
      <c r="B1373" s="13" t="s">
        <v>14</v>
      </c>
      <c r="C1373" s="5">
        <v>1109</v>
      </c>
      <c r="D1373" s="5">
        <v>656</v>
      </c>
      <c r="E1373" s="5">
        <v>51</v>
      </c>
      <c r="F1373" s="5">
        <v>402</v>
      </c>
      <c r="G1373" s="5"/>
    </row>
    <row r="1374" spans="1:7" ht="30" customHeight="1" x14ac:dyDescent="0.25">
      <c r="A1374" s="22" t="s">
        <v>81</v>
      </c>
      <c r="B1374" s="14" t="s">
        <v>15</v>
      </c>
      <c r="C1374" s="6"/>
      <c r="D1374" s="6"/>
      <c r="E1374" s="6"/>
      <c r="F1374" s="6"/>
      <c r="G1374" s="6"/>
    </row>
    <row r="1375" spans="1:7" ht="30" customHeight="1" x14ac:dyDescent="0.25">
      <c r="A1375" s="21" t="s">
        <v>81</v>
      </c>
      <c r="B1375" s="13" t="s">
        <v>16</v>
      </c>
      <c r="C1375" s="5"/>
      <c r="D1375" s="5"/>
      <c r="E1375" s="5"/>
      <c r="F1375" s="5"/>
      <c r="G1375" s="5"/>
    </row>
    <row r="1376" spans="1:7" ht="30" customHeight="1" x14ac:dyDescent="0.25">
      <c r="A1376" s="22" t="s">
        <v>81</v>
      </c>
      <c r="B1376" s="14" t="s">
        <v>17</v>
      </c>
      <c r="C1376" s="6"/>
      <c r="D1376" s="6"/>
      <c r="E1376" s="6"/>
      <c r="F1376" s="6"/>
      <c r="G1376" s="6"/>
    </row>
    <row r="1377" spans="1:7" ht="30" customHeight="1" x14ac:dyDescent="0.25">
      <c r="A1377" s="21" t="s">
        <v>81</v>
      </c>
      <c r="B1377" s="13" t="s">
        <v>18</v>
      </c>
      <c r="C1377" s="5"/>
      <c r="D1377" s="5"/>
      <c r="E1377" s="5"/>
      <c r="F1377" s="5"/>
      <c r="G1377" s="5"/>
    </row>
    <row r="1378" spans="1:7" ht="30" customHeight="1" x14ac:dyDescent="0.25">
      <c r="A1378" s="22" t="s">
        <v>81</v>
      </c>
      <c r="B1378" s="14" t="s">
        <v>19</v>
      </c>
      <c r="C1378" s="6"/>
      <c r="D1378" s="6"/>
      <c r="E1378" s="6"/>
      <c r="F1378" s="6"/>
      <c r="G1378" s="6"/>
    </row>
    <row r="1379" spans="1:7" ht="30" customHeight="1" x14ac:dyDescent="0.25">
      <c r="A1379" s="21" t="s">
        <v>81</v>
      </c>
      <c r="B1379" s="13" t="s">
        <v>20</v>
      </c>
      <c r="C1379" s="5"/>
      <c r="D1379" s="5"/>
      <c r="E1379" s="5"/>
      <c r="F1379" s="5"/>
      <c r="G1379" s="5"/>
    </row>
    <row r="1380" spans="1:7" ht="30" customHeight="1" x14ac:dyDescent="0.25">
      <c r="A1380" s="22" t="s">
        <v>81</v>
      </c>
      <c r="B1380" s="14" t="s">
        <v>21</v>
      </c>
      <c r="C1380" s="6"/>
      <c r="D1380" s="6"/>
      <c r="E1380" s="6"/>
      <c r="F1380" s="6"/>
      <c r="G1380" s="6"/>
    </row>
    <row r="1381" spans="1:7" ht="30" customHeight="1" x14ac:dyDescent="0.25">
      <c r="A1381" s="21" t="s">
        <v>81</v>
      </c>
      <c r="B1381" s="13" t="s">
        <v>22</v>
      </c>
      <c r="C1381" s="5"/>
      <c r="D1381" s="5"/>
      <c r="E1381" s="5"/>
      <c r="F1381" s="5"/>
      <c r="G1381" s="5"/>
    </row>
    <row r="1382" spans="1:7" ht="30" customHeight="1" x14ac:dyDescent="0.25">
      <c r="A1382" s="22" t="s">
        <v>81</v>
      </c>
      <c r="B1382" s="14" t="s">
        <v>23</v>
      </c>
      <c r="C1382" s="6"/>
      <c r="D1382" s="6"/>
      <c r="E1382" s="6"/>
      <c r="F1382" s="6"/>
      <c r="G1382" s="6"/>
    </row>
    <row r="1383" spans="1:7" ht="30" customHeight="1" x14ac:dyDescent="0.25">
      <c r="A1383" s="21" t="s">
        <v>81</v>
      </c>
      <c r="B1383" s="13" t="s">
        <v>24</v>
      </c>
      <c r="C1383" s="5"/>
      <c r="D1383" s="5"/>
      <c r="E1383" s="5"/>
      <c r="F1383" s="5"/>
      <c r="G1383" s="5"/>
    </row>
    <row r="1384" spans="1:7" ht="30" customHeight="1" x14ac:dyDescent="0.25">
      <c r="A1384" s="22" t="s">
        <v>81</v>
      </c>
      <c r="B1384" s="14" t="s">
        <v>25</v>
      </c>
      <c r="C1384" s="6">
        <v>609</v>
      </c>
      <c r="D1384" s="6">
        <v>22</v>
      </c>
      <c r="E1384" s="6">
        <v>58</v>
      </c>
      <c r="F1384" s="6">
        <v>529</v>
      </c>
      <c r="G1384" s="6"/>
    </row>
    <row r="1385" spans="1:7" ht="30" customHeight="1" x14ac:dyDescent="0.25">
      <c r="A1385" s="21" t="s">
        <v>81</v>
      </c>
      <c r="B1385" s="13" t="s">
        <v>26</v>
      </c>
      <c r="C1385" s="5"/>
      <c r="D1385" s="5"/>
      <c r="E1385" s="5"/>
      <c r="F1385" s="5"/>
      <c r="G1385" s="5"/>
    </row>
    <row r="1386" spans="1:7" ht="30" customHeight="1" x14ac:dyDescent="0.25">
      <c r="A1386" s="22" t="s">
        <v>81</v>
      </c>
      <c r="B1386" s="14" t="s">
        <v>27</v>
      </c>
      <c r="C1386" s="6"/>
      <c r="D1386" s="6"/>
      <c r="E1386" s="6"/>
      <c r="F1386" s="6"/>
      <c r="G1386" s="6"/>
    </row>
    <row r="1387" spans="1:7" ht="30" customHeight="1" x14ac:dyDescent="0.25">
      <c r="A1387" s="21" t="s">
        <v>81</v>
      </c>
      <c r="B1387" s="13" t="s">
        <v>28</v>
      </c>
      <c r="C1387" s="5"/>
      <c r="D1387" s="5"/>
      <c r="E1387" s="5"/>
      <c r="F1387" s="5"/>
      <c r="G1387" s="5"/>
    </row>
    <row r="1388" spans="1:7" ht="30" customHeight="1" x14ac:dyDescent="0.25">
      <c r="A1388" s="22" t="s">
        <v>81</v>
      </c>
      <c r="B1388" s="14" t="s">
        <v>29</v>
      </c>
      <c r="C1388" s="6"/>
      <c r="D1388" s="6"/>
      <c r="E1388" s="6"/>
      <c r="F1388" s="6"/>
      <c r="G1388" s="6"/>
    </row>
    <row r="1389" spans="1:7" ht="30" customHeight="1" x14ac:dyDescent="0.25">
      <c r="A1389" s="21" t="s">
        <v>81</v>
      </c>
      <c r="B1389" s="13" t="s">
        <v>30</v>
      </c>
      <c r="C1389" s="5"/>
      <c r="D1389" s="5"/>
      <c r="E1389" s="5"/>
      <c r="F1389" s="5"/>
      <c r="G1389" s="5"/>
    </row>
    <row r="1390" spans="1:7" ht="30" customHeight="1" x14ac:dyDescent="0.25">
      <c r="A1390" s="22" t="s">
        <v>81</v>
      </c>
      <c r="B1390" s="14" t="s">
        <v>31</v>
      </c>
      <c r="C1390" s="6"/>
      <c r="D1390" s="6"/>
      <c r="E1390" s="6"/>
      <c r="F1390" s="6"/>
      <c r="G1390" s="6"/>
    </row>
    <row r="1391" spans="1:7" ht="30" customHeight="1" x14ac:dyDescent="0.25">
      <c r="A1391" s="21" t="s">
        <v>81</v>
      </c>
      <c r="B1391" s="13" t="s">
        <v>32</v>
      </c>
      <c r="C1391" s="5">
        <v>6</v>
      </c>
      <c r="D1391" s="5"/>
      <c r="E1391" s="5"/>
      <c r="F1391" s="5">
        <v>6</v>
      </c>
      <c r="G1391" s="5"/>
    </row>
    <row r="1392" spans="1:7" ht="30" customHeight="1" x14ac:dyDescent="0.25">
      <c r="A1392" s="22" t="s">
        <v>81</v>
      </c>
      <c r="B1392" s="14" t="s">
        <v>33</v>
      </c>
      <c r="C1392" s="6">
        <v>298</v>
      </c>
      <c r="D1392" s="6">
        <v>32</v>
      </c>
      <c r="E1392" s="6">
        <v>26</v>
      </c>
      <c r="F1392" s="6">
        <v>240</v>
      </c>
      <c r="G1392" s="6"/>
    </row>
    <row r="1393" spans="1:7" ht="30" customHeight="1" x14ac:dyDescent="0.25">
      <c r="A1393" s="21" t="s">
        <v>81</v>
      </c>
      <c r="B1393" s="13" t="s">
        <v>34</v>
      </c>
      <c r="C1393" s="5"/>
      <c r="D1393" s="5"/>
      <c r="E1393" s="5"/>
      <c r="F1393" s="5"/>
      <c r="G1393" s="5"/>
    </row>
    <row r="1394" spans="1:7" ht="30" customHeight="1" x14ac:dyDescent="0.25">
      <c r="A1394" s="22" t="s">
        <v>81</v>
      </c>
      <c r="B1394" s="14" t="s">
        <v>35</v>
      </c>
      <c r="C1394" s="6"/>
      <c r="D1394" s="6"/>
      <c r="E1394" s="6"/>
      <c r="F1394" s="6"/>
      <c r="G1394" s="6"/>
    </row>
    <row r="1395" spans="1:7" ht="30" customHeight="1" x14ac:dyDescent="0.25">
      <c r="A1395" s="21" t="s">
        <v>81</v>
      </c>
      <c r="B1395" s="13" t="s">
        <v>36</v>
      </c>
      <c r="C1395" s="5">
        <v>20</v>
      </c>
      <c r="D1395" s="5">
        <v>12</v>
      </c>
      <c r="E1395" s="5">
        <v>2</v>
      </c>
      <c r="F1395" s="5">
        <v>6</v>
      </c>
      <c r="G1395" s="5"/>
    </row>
    <row r="1396" spans="1:7" ht="30" customHeight="1" x14ac:dyDescent="0.25">
      <c r="A1396" s="22" t="s">
        <v>81</v>
      </c>
      <c r="B1396" s="14" t="s">
        <v>37</v>
      </c>
      <c r="C1396" s="6">
        <v>129</v>
      </c>
      <c r="D1396" s="6">
        <v>65</v>
      </c>
      <c r="E1396" s="6">
        <v>1</v>
      </c>
      <c r="F1396" s="6">
        <v>63</v>
      </c>
      <c r="G1396" s="6"/>
    </row>
    <row r="1397" spans="1:7" ht="30" customHeight="1" x14ac:dyDescent="0.25">
      <c r="A1397" s="21" t="s">
        <v>81</v>
      </c>
      <c r="B1397" s="13" t="s">
        <v>38</v>
      </c>
      <c r="C1397" s="5"/>
      <c r="D1397" s="5"/>
      <c r="E1397" s="5"/>
      <c r="F1397" s="5"/>
      <c r="G1397" s="5"/>
    </row>
    <row r="1398" spans="1:7" ht="30" customHeight="1" x14ac:dyDescent="0.25">
      <c r="A1398" s="22" t="s">
        <v>81</v>
      </c>
      <c r="B1398" s="14" t="s">
        <v>39</v>
      </c>
      <c r="C1398" s="6"/>
      <c r="D1398" s="6"/>
      <c r="E1398" s="6"/>
      <c r="F1398" s="6"/>
      <c r="G1398" s="6"/>
    </row>
    <row r="1399" spans="1:7" ht="30" customHeight="1" x14ac:dyDescent="0.25">
      <c r="A1399" s="21" t="s">
        <v>81</v>
      </c>
      <c r="B1399" s="13" t="s">
        <v>40</v>
      </c>
      <c r="C1399" s="5"/>
      <c r="D1399" s="5"/>
      <c r="E1399" s="5"/>
      <c r="F1399" s="5"/>
      <c r="G1399" s="5"/>
    </row>
    <row r="1400" spans="1:7" ht="30" customHeight="1" x14ac:dyDescent="0.25">
      <c r="A1400" s="22" t="s">
        <v>81</v>
      </c>
      <c r="B1400" s="14" t="s">
        <v>41</v>
      </c>
      <c r="C1400" s="6"/>
      <c r="D1400" s="6"/>
      <c r="E1400" s="6"/>
      <c r="F1400" s="6"/>
      <c r="G1400" s="6"/>
    </row>
    <row r="1401" spans="1:7" ht="30" customHeight="1" x14ac:dyDescent="0.25">
      <c r="A1401" s="21" t="s">
        <v>81</v>
      </c>
      <c r="B1401" s="13" t="s">
        <v>42</v>
      </c>
      <c r="C1401" s="5"/>
      <c r="D1401" s="5"/>
      <c r="E1401" s="5"/>
      <c r="F1401" s="5"/>
      <c r="G1401" s="5"/>
    </row>
    <row r="1402" spans="1:7" ht="30" customHeight="1" x14ac:dyDescent="0.25">
      <c r="A1402" s="22" t="s">
        <v>81</v>
      </c>
      <c r="B1402" s="14" t="s">
        <v>43</v>
      </c>
      <c r="C1402" s="6"/>
      <c r="D1402" s="6"/>
      <c r="E1402" s="6"/>
      <c r="F1402" s="6"/>
      <c r="G1402" s="6"/>
    </row>
    <row r="1403" spans="1:7" ht="30" customHeight="1" x14ac:dyDescent="0.25">
      <c r="A1403" s="21" t="s">
        <v>81</v>
      </c>
      <c r="B1403" s="13" t="s">
        <v>44</v>
      </c>
      <c r="C1403" s="5">
        <v>7</v>
      </c>
      <c r="D1403" s="5"/>
      <c r="E1403" s="5">
        <v>1</v>
      </c>
      <c r="F1403" s="5">
        <v>6</v>
      </c>
      <c r="G1403" s="5"/>
    </row>
    <row r="1404" spans="1:7" ht="30" customHeight="1" x14ac:dyDescent="0.25">
      <c r="A1404" s="22" t="s">
        <v>81</v>
      </c>
      <c r="B1404" s="14" t="s">
        <v>45</v>
      </c>
      <c r="C1404" s="6"/>
      <c r="D1404" s="6"/>
      <c r="E1404" s="6"/>
      <c r="F1404" s="6"/>
      <c r="G1404" s="6"/>
    </row>
    <row r="1405" spans="1:7" ht="30" customHeight="1" x14ac:dyDescent="0.25">
      <c r="A1405" s="21" t="s">
        <v>81</v>
      </c>
      <c r="B1405" s="13" t="s">
        <v>46</v>
      </c>
      <c r="C1405" s="5">
        <v>140</v>
      </c>
      <c r="D1405" s="5">
        <v>20</v>
      </c>
      <c r="E1405" s="5">
        <v>13</v>
      </c>
      <c r="F1405" s="5">
        <v>107</v>
      </c>
      <c r="G1405" s="5"/>
    </row>
    <row r="1406" spans="1:7" ht="30" customHeight="1" x14ac:dyDescent="0.25">
      <c r="A1406" s="19" t="s">
        <v>82</v>
      </c>
      <c r="B1406" s="11" t="s">
        <v>8</v>
      </c>
      <c r="C1406" s="3">
        <v>142</v>
      </c>
      <c r="D1406" s="3">
        <v>60</v>
      </c>
      <c r="E1406" s="3">
        <v>5</v>
      </c>
      <c r="F1406" s="3">
        <v>77</v>
      </c>
      <c r="G1406" s="3"/>
    </row>
    <row r="1407" spans="1:7" ht="30" customHeight="1" x14ac:dyDescent="0.25">
      <c r="A1407" s="20" t="s">
        <v>82</v>
      </c>
      <c r="B1407" s="12" t="s">
        <v>9</v>
      </c>
      <c r="C1407" s="4"/>
      <c r="D1407" s="4"/>
      <c r="E1407" s="4"/>
      <c r="F1407" s="4"/>
      <c r="G1407" s="4"/>
    </row>
    <row r="1408" spans="1:7" ht="30" customHeight="1" x14ac:dyDescent="0.25">
      <c r="A1408" s="19" t="s">
        <v>82</v>
      </c>
      <c r="B1408" s="11" t="s">
        <v>10</v>
      </c>
      <c r="C1408" s="3"/>
      <c r="D1408" s="3"/>
      <c r="E1408" s="3"/>
      <c r="F1408" s="3"/>
      <c r="G1408" s="3"/>
    </row>
    <row r="1409" spans="1:7" ht="30" customHeight="1" x14ac:dyDescent="0.25">
      <c r="A1409" s="20" t="s">
        <v>82</v>
      </c>
      <c r="B1409" s="12" t="s">
        <v>11</v>
      </c>
      <c r="C1409" s="4"/>
      <c r="D1409" s="4"/>
      <c r="E1409" s="4"/>
      <c r="F1409" s="4"/>
      <c r="G1409" s="4"/>
    </row>
    <row r="1410" spans="1:7" ht="30" customHeight="1" x14ac:dyDescent="0.25">
      <c r="A1410" s="19" t="s">
        <v>82</v>
      </c>
      <c r="B1410" s="11" t="s">
        <v>12</v>
      </c>
      <c r="C1410" s="3"/>
      <c r="D1410" s="3"/>
      <c r="E1410" s="3"/>
      <c r="F1410" s="3"/>
      <c r="G1410" s="3"/>
    </row>
    <row r="1411" spans="1:7" ht="30" customHeight="1" x14ac:dyDescent="0.25">
      <c r="A1411" s="20" t="s">
        <v>82</v>
      </c>
      <c r="B1411" s="12" t="s">
        <v>13</v>
      </c>
      <c r="C1411" s="4"/>
      <c r="D1411" s="4"/>
      <c r="E1411" s="4"/>
      <c r="F1411" s="4"/>
      <c r="G1411" s="4"/>
    </row>
    <row r="1412" spans="1:7" ht="30" customHeight="1" x14ac:dyDescent="0.25">
      <c r="A1412" s="19" t="s">
        <v>82</v>
      </c>
      <c r="B1412" s="11" t="s">
        <v>14</v>
      </c>
      <c r="C1412" s="3"/>
      <c r="D1412" s="3"/>
      <c r="E1412" s="3"/>
      <c r="F1412" s="3"/>
      <c r="G1412" s="3"/>
    </row>
    <row r="1413" spans="1:7" ht="30" customHeight="1" x14ac:dyDescent="0.25">
      <c r="A1413" s="20" t="s">
        <v>82</v>
      </c>
      <c r="B1413" s="12" t="s">
        <v>15</v>
      </c>
      <c r="C1413" s="4"/>
      <c r="D1413" s="4"/>
      <c r="E1413" s="4"/>
      <c r="F1413" s="4"/>
      <c r="G1413" s="4"/>
    </row>
    <row r="1414" spans="1:7" ht="30" customHeight="1" x14ac:dyDescent="0.25">
      <c r="A1414" s="19" t="s">
        <v>82</v>
      </c>
      <c r="B1414" s="11" t="s">
        <v>16</v>
      </c>
      <c r="C1414" s="3"/>
      <c r="D1414" s="3"/>
      <c r="E1414" s="3"/>
      <c r="F1414" s="3"/>
      <c r="G1414" s="3"/>
    </row>
    <row r="1415" spans="1:7" ht="30" customHeight="1" x14ac:dyDescent="0.25">
      <c r="A1415" s="20" t="s">
        <v>82</v>
      </c>
      <c r="B1415" s="12" t="s">
        <v>17</v>
      </c>
      <c r="C1415" s="4"/>
      <c r="D1415" s="4"/>
      <c r="E1415" s="4"/>
      <c r="F1415" s="4"/>
      <c r="G1415" s="4"/>
    </row>
    <row r="1416" spans="1:7" ht="30" customHeight="1" x14ac:dyDescent="0.25">
      <c r="A1416" s="19" t="s">
        <v>82</v>
      </c>
      <c r="B1416" s="11" t="s">
        <v>18</v>
      </c>
      <c r="C1416" s="3"/>
      <c r="D1416" s="3"/>
      <c r="E1416" s="3"/>
      <c r="F1416" s="3"/>
      <c r="G1416" s="3"/>
    </row>
    <row r="1417" spans="1:7" ht="30" customHeight="1" x14ac:dyDescent="0.25">
      <c r="A1417" s="20" t="s">
        <v>82</v>
      </c>
      <c r="B1417" s="12" t="s">
        <v>19</v>
      </c>
      <c r="C1417" s="4"/>
      <c r="D1417" s="4"/>
      <c r="E1417" s="4"/>
      <c r="F1417" s="4"/>
      <c r="G1417" s="4"/>
    </row>
    <row r="1418" spans="1:7" ht="30" customHeight="1" x14ac:dyDescent="0.25">
      <c r="A1418" s="19" t="s">
        <v>82</v>
      </c>
      <c r="B1418" s="11" t="s">
        <v>20</v>
      </c>
      <c r="C1418" s="3"/>
      <c r="D1418" s="3"/>
      <c r="E1418" s="3"/>
      <c r="F1418" s="3"/>
      <c r="G1418" s="3"/>
    </row>
    <row r="1419" spans="1:7" ht="30" customHeight="1" x14ac:dyDescent="0.25">
      <c r="A1419" s="20" t="s">
        <v>82</v>
      </c>
      <c r="B1419" s="12" t="s">
        <v>21</v>
      </c>
      <c r="C1419" s="4"/>
      <c r="D1419" s="4"/>
      <c r="E1419" s="4"/>
      <c r="F1419" s="4"/>
      <c r="G1419" s="4"/>
    </row>
    <row r="1420" spans="1:7" ht="30" customHeight="1" x14ac:dyDescent="0.25">
      <c r="A1420" s="19" t="s">
        <v>82</v>
      </c>
      <c r="B1420" s="11" t="s">
        <v>22</v>
      </c>
      <c r="C1420" s="3"/>
      <c r="D1420" s="3"/>
      <c r="E1420" s="3"/>
      <c r="F1420" s="3"/>
      <c r="G1420" s="3"/>
    </row>
    <row r="1421" spans="1:7" ht="30" customHeight="1" x14ac:dyDescent="0.25">
      <c r="A1421" s="20" t="s">
        <v>82</v>
      </c>
      <c r="B1421" s="12" t="s">
        <v>23</v>
      </c>
      <c r="C1421" s="4"/>
      <c r="D1421" s="4"/>
      <c r="E1421" s="4"/>
      <c r="F1421" s="4"/>
      <c r="G1421" s="4"/>
    </row>
    <row r="1422" spans="1:7" ht="30" customHeight="1" x14ac:dyDescent="0.25">
      <c r="A1422" s="19" t="s">
        <v>82</v>
      </c>
      <c r="B1422" s="11" t="s">
        <v>24</v>
      </c>
      <c r="C1422" s="3"/>
      <c r="D1422" s="3"/>
      <c r="E1422" s="3"/>
      <c r="F1422" s="3"/>
      <c r="G1422" s="3"/>
    </row>
    <row r="1423" spans="1:7" ht="30" customHeight="1" x14ac:dyDescent="0.25">
      <c r="A1423" s="20" t="s">
        <v>82</v>
      </c>
      <c r="B1423" s="12" t="s">
        <v>25</v>
      </c>
      <c r="C1423" s="4">
        <v>37</v>
      </c>
      <c r="D1423" s="4"/>
      <c r="E1423" s="4"/>
      <c r="F1423" s="4">
        <v>37</v>
      </c>
      <c r="G1423" s="4"/>
    </row>
    <row r="1424" spans="1:7" ht="30" customHeight="1" x14ac:dyDescent="0.25">
      <c r="A1424" s="19" t="s">
        <v>82</v>
      </c>
      <c r="B1424" s="11" t="s">
        <v>26</v>
      </c>
      <c r="C1424" s="3"/>
      <c r="D1424" s="3"/>
      <c r="E1424" s="3"/>
      <c r="F1424" s="3"/>
      <c r="G1424" s="3"/>
    </row>
    <row r="1425" spans="1:7" ht="30" customHeight="1" x14ac:dyDescent="0.25">
      <c r="A1425" s="20" t="s">
        <v>82</v>
      </c>
      <c r="B1425" s="12" t="s">
        <v>27</v>
      </c>
      <c r="C1425" s="4"/>
      <c r="D1425" s="4"/>
      <c r="E1425" s="4"/>
      <c r="F1425" s="4"/>
      <c r="G1425" s="4"/>
    </row>
    <row r="1426" spans="1:7" ht="30" customHeight="1" x14ac:dyDescent="0.25">
      <c r="A1426" s="19" t="s">
        <v>82</v>
      </c>
      <c r="B1426" s="11" t="s">
        <v>28</v>
      </c>
      <c r="C1426" s="3"/>
      <c r="D1426" s="3"/>
      <c r="E1426" s="3"/>
      <c r="F1426" s="3"/>
      <c r="G1426" s="3"/>
    </row>
    <row r="1427" spans="1:7" ht="30" customHeight="1" x14ac:dyDescent="0.25">
      <c r="A1427" s="20" t="s">
        <v>82</v>
      </c>
      <c r="B1427" s="12" t="s">
        <v>29</v>
      </c>
      <c r="C1427" s="4"/>
      <c r="D1427" s="4"/>
      <c r="E1427" s="4"/>
      <c r="F1427" s="4"/>
      <c r="G1427" s="4"/>
    </row>
    <row r="1428" spans="1:7" ht="30" customHeight="1" x14ac:dyDescent="0.25">
      <c r="A1428" s="19" t="s">
        <v>82</v>
      </c>
      <c r="B1428" s="11" t="s">
        <v>30</v>
      </c>
      <c r="C1428" s="3"/>
      <c r="D1428" s="3"/>
      <c r="E1428" s="3"/>
      <c r="F1428" s="3"/>
      <c r="G1428" s="3"/>
    </row>
    <row r="1429" spans="1:7" ht="30" customHeight="1" x14ac:dyDescent="0.25">
      <c r="A1429" s="20" t="s">
        <v>82</v>
      </c>
      <c r="B1429" s="12" t="s">
        <v>31</v>
      </c>
      <c r="C1429" s="4"/>
      <c r="D1429" s="4"/>
      <c r="E1429" s="4"/>
      <c r="F1429" s="4"/>
      <c r="G1429" s="4"/>
    </row>
    <row r="1430" spans="1:7" ht="30" customHeight="1" x14ac:dyDescent="0.25">
      <c r="A1430" s="19" t="s">
        <v>82</v>
      </c>
      <c r="B1430" s="11" t="s">
        <v>32</v>
      </c>
      <c r="C1430" s="3"/>
      <c r="D1430" s="3"/>
      <c r="E1430" s="3"/>
      <c r="F1430" s="3"/>
      <c r="G1430" s="3"/>
    </row>
    <row r="1431" spans="1:7" ht="30" customHeight="1" x14ac:dyDescent="0.25">
      <c r="A1431" s="20" t="s">
        <v>82</v>
      </c>
      <c r="B1431" s="12" t="s">
        <v>33</v>
      </c>
      <c r="C1431" s="4">
        <v>2</v>
      </c>
      <c r="D1431" s="4"/>
      <c r="E1431" s="4">
        <v>1</v>
      </c>
      <c r="F1431" s="4">
        <v>1</v>
      </c>
      <c r="G1431" s="4"/>
    </row>
    <row r="1432" spans="1:7" ht="30" customHeight="1" x14ac:dyDescent="0.25">
      <c r="A1432" s="19" t="s">
        <v>82</v>
      </c>
      <c r="B1432" s="11" t="s">
        <v>34</v>
      </c>
      <c r="C1432" s="3"/>
      <c r="D1432" s="3"/>
      <c r="E1432" s="3"/>
      <c r="F1432" s="3"/>
      <c r="G1432" s="3"/>
    </row>
    <row r="1433" spans="1:7" ht="30" customHeight="1" x14ac:dyDescent="0.25">
      <c r="A1433" s="20" t="s">
        <v>82</v>
      </c>
      <c r="B1433" s="12" t="s">
        <v>35</v>
      </c>
      <c r="C1433" s="4"/>
      <c r="D1433" s="4"/>
      <c r="E1433" s="4"/>
      <c r="F1433" s="4"/>
      <c r="G1433" s="4"/>
    </row>
    <row r="1434" spans="1:7" ht="30" customHeight="1" x14ac:dyDescent="0.25">
      <c r="A1434" s="19" t="s">
        <v>82</v>
      </c>
      <c r="B1434" s="11" t="s">
        <v>36</v>
      </c>
      <c r="C1434" s="3"/>
      <c r="D1434" s="3"/>
      <c r="E1434" s="3"/>
      <c r="F1434" s="3"/>
      <c r="G1434" s="3"/>
    </row>
    <row r="1435" spans="1:7" ht="30" customHeight="1" x14ac:dyDescent="0.25">
      <c r="A1435" s="20" t="s">
        <v>82</v>
      </c>
      <c r="B1435" s="12" t="s">
        <v>37</v>
      </c>
      <c r="C1435" s="4"/>
      <c r="D1435" s="4"/>
      <c r="E1435" s="4"/>
      <c r="F1435" s="4"/>
      <c r="G1435" s="4"/>
    </row>
    <row r="1436" spans="1:7" ht="30" customHeight="1" x14ac:dyDescent="0.25">
      <c r="A1436" s="19" t="s">
        <v>82</v>
      </c>
      <c r="B1436" s="11" t="s">
        <v>38</v>
      </c>
      <c r="C1436" s="3">
        <v>6</v>
      </c>
      <c r="D1436" s="3">
        <v>6</v>
      </c>
      <c r="E1436" s="3"/>
      <c r="F1436" s="3"/>
      <c r="G1436" s="3"/>
    </row>
    <row r="1437" spans="1:7" ht="30" customHeight="1" x14ac:dyDescent="0.25">
      <c r="A1437" s="20" t="s">
        <v>82</v>
      </c>
      <c r="B1437" s="12" t="s">
        <v>39</v>
      </c>
      <c r="C1437" s="4"/>
      <c r="D1437" s="4"/>
      <c r="E1437" s="4"/>
      <c r="F1437" s="4"/>
      <c r="G1437" s="4"/>
    </row>
    <row r="1438" spans="1:7" ht="30" customHeight="1" x14ac:dyDescent="0.25">
      <c r="A1438" s="19" t="s">
        <v>82</v>
      </c>
      <c r="B1438" s="11" t="s">
        <v>40</v>
      </c>
      <c r="C1438" s="3"/>
      <c r="D1438" s="3"/>
      <c r="E1438" s="3"/>
      <c r="F1438" s="3"/>
      <c r="G1438" s="3"/>
    </row>
    <row r="1439" spans="1:7" ht="30" customHeight="1" x14ac:dyDescent="0.25">
      <c r="A1439" s="20" t="s">
        <v>82</v>
      </c>
      <c r="B1439" s="12" t="s">
        <v>41</v>
      </c>
      <c r="C1439" s="4"/>
      <c r="D1439" s="4"/>
      <c r="E1439" s="4"/>
      <c r="F1439" s="4"/>
      <c r="G1439" s="4"/>
    </row>
    <row r="1440" spans="1:7" ht="30" customHeight="1" x14ac:dyDescent="0.25">
      <c r="A1440" s="19" t="s">
        <v>82</v>
      </c>
      <c r="B1440" s="11" t="s">
        <v>42</v>
      </c>
      <c r="C1440" s="3">
        <v>2</v>
      </c>
      <c r="D1440" s="3">
        <v>2</v>
      </c>
      <c r="E1440" s="3"/>
      <c r="F1440" s="3"/>
      <c r="G1440" s="3"/>
    </row>
    <row r="1441" spans="1:7" ht="30" customHeight="1" x14ac:dyDescent="0.25">
      <c r="A1441" s="20" t="s">
        <v>82</v>
      </c>
      <c r="B1441" s="12" t="s">
        <v>43</v>
      </c>
      <c r="C1441" s="4"/>
      <c r="D1441" s="4"/>
      <c r="E1441" s="4"/>
      <c r="F1441" s="4"/>
      <c r="G1441" s="4"/>
    </row>
    <row r="1442" spans="1:7" ht="30" customHeight="1" x14ac:dyDescent="0.25">
      <c r="A1442" s="19" t="s">
        <v>82</v>
      </c>
      <c r="B1442" s="11" t="s">
        <v>44</v>
      </c>
      <c r="C1442" s="3"/>
      <c r="D1442" s="3"/>
      <c r="E1442" s="3"/>
      <c r="F1442" s="3"/>
      <c r="G1442" s="3"/>
    </row>
    <row r="1443" spans="1:7" ht="30" customHeight="1" x14ac:dyDescent="0.25">
      <c r="A1443" s="20" t="s">
        <v>82</v>
      </c>
      <c r="B1443" s="12" t="s">
        <v>45</v>
      </c>
      <c r="C1443" s="4"/>
      <c r="D1443" s="4"/>
      <c r="E1443" s="4"/>
      <c r="F1443" s="4"/>
      <c r="G1443" s="4"/>
    </row>
    <row r="1444" spans="1:7" ht="30" customHeight="1" x14ac:dyDescent="0.25">
      <c r="A1444" s="19" t="s">
        <v>82</v>
      </c>
      <c r="B1444" s="11" t="s">
        <v>46</v>
      </c>
      <c r="C1444" s="3"/>
      <c r="D1444" s="3"/>
      <c r="E1444" s="3"/>
      <c r="F1444" s="3"/>
      <c r="G1444" s="3"/>
    </row>
    <row r="1445" spans="1:7" ht="30" customHeight="1" x14ac:dyDescent="0.25">
      <c r="A1445" s="21" t="s">
        <v>83</v>
      </c>
      <c r="B1445" s="13" t="s">
        <v>8</v>
      </c>
      <c r="C1445" s="5">
        <v>105</v>
      </c>
      <c r="D1445" s="5">
        <v>40</v>
      </c>
      <c r="E1445" s="5">
        <v>17</v>
      </c>
      <c r="F1445" s="5">
        <v>48</v>
      </c>
      <c r="G1445" s="5"/>
    </row>
    <row r="1446" spans="1:7" ht="30" customHeight="1" x14ac:dyDescent="0.25">
      <c r="A1446" s="22" t="s">
        <v>83</v>
      </c>
      <c r="B1446" s="14" t="s">
        <v>9</v>
      </c>
      <c r="C1446" s="6"/>
      <c r="D1446" s="6"/>
      <c r="E1446" s="6"/>
      <c r="F1446" s="6"/>
      <c r="G1446" s="6"/>
    </row>
    <row r="1447" spans="1:7" ht="30" customHeight="1" x14ac:dyDescent="0.25">
      <c r="A1447" s="21" t="s">
        <v>83</v>
      </c>
      <c r="B1447" s="13" t="s">
        <v>10</v>
      </c>
      <c r="C1447" s="5"/>
      <c r="D1447" s="5"/>
      <c r="E1447" s="5"/>
      <c r="F1447" s="5"/>
      <c r="G1447" s="5"/>
    </row>
    <row r="1448" spans="1:7" ht="30" customHeight="1" x14ac:dyDescent="0.25">
      <c r="A1448" s="22" t="s">
        <v>83</v>
      </c>
      <c r="B1448" s="14" t="s">
        <v>11</v>
      </c>
      <c r="C1448" s="6"/>
      <c r="D1448" s="6"/>
      <c r="E1448" s="6"/>
      <c r="F1448" s="6"/>
      <c r="G1448" s="6"/>
    </row>
    <row r="1449" spans="1:7" ht="30" customHeight="1" x14ac:dyDescent="0.25">
      <c r="A1449" s="21" t="s">
        <v>83</v>
      </c>
      <c r="B1449" s="13" t="s">
        <v>12</v>
      </c>
      <c r="C1449" s="5"/>
      <c r="D1449" s="5"/>
      <c r="E1449" s="5"/>
      <c r="F1449" s="5"/>
      <c r="G1449" s="5"/>
    </row>
    <row r="1450" spans="1:7" ht="30" customHeight="1" x14ac:dyDescent="0.25">
      <c r="A1450" s="22" t="s">
        <v>83</v>
      </c>
      <c r="B1450" s="14" t="s">
        <v>13</v>
      </c>
      <c r="C1450" s="6"/>
      <c r="D1450" s="6"/>
      <c r="E1450" s="6"/>
      <c r="F1450" s="6"/>
      <c r="G1450" s="6"/>
    </row>
    <row r="1451" spans="1:7" ht="30" customHeight="1" x14ac:dyDescent="0.25">
      <c r="A1451" s="21" t="s">
        <v>83</v>
      </c>
      <c r="B1451" s="13" t="s">
        <v>14</v>
      </c>
      <c r="C1451" s="5">
        <v>10</v>
      </c>
      <c r="D1451" s="5">
        <v>4</v>
      </c>
      <c r="E1451" s="5">
        <v>1</v>
      </c>
      <c r="F1451" s="5">
        <v>5</v>
      </c>
      <c r="G1451" s="5"/>
    </row>
    <row r="1452" spans="1:7" ht="30" customHeight="1" x14ac:dyDescent="0.25">
      <c r="A1452" s="22" t="s">
        <v>83</v>
      </c>
      <c r="B1452" s="14" t="s">
        <v>15</v>
      </c>
      <c r="C1452" s="6"/>
      <c r="D1452" s="6"/>
      <c r="E1452" s="6"/>
      <c r="F1452" s="6"/>
      <c r="G1452" s="6"/>
    </row>
    <row r="1453" spans="1:7" ht="30" customHeight="1" x14ac:dyDescent="0.25">
      <c r="A1453" s="21" t="s">
        <v>83</v>
      </c>
      <c r="B1453" s="13" t="s">
        <v>16</v>
      </c>
      <c r="C1453" s="5"/>
      <c r="D1453" s="5"/>
      <c r="E1453" s="5"/>
      <c r="F1453" s="5"/>
      <c r="G1453" s="5"/>
    </row>
    <row r="1454" spans="1:7" ht="30" customHeight="1" x14ac:dyDescent="0.25">
      <c r="A1454" s="22" t="s">
        <v>83</v>
      </c>
      <c r="B1454" s="14" t="s">
        <v>17</v>
      </c>
      <c r="C1454" s="6"/>
      <c r="D1454" s="6"/>
      <c r="E1454" s="6"/>
      <c r="F1454" s="6"/>
      <c r="G1454" s="6"/>
    </row>
    <row r="1455" spans="1:7" ht="30" customHeight="1" x14ac:dyDescent="0.25">
      <c r="A1455" s="21" t="s">
        <v>83</v>
      </c>
      <c r="B1455" s="13" t="s">
        <v>18</v>
      </c>
      <c r="C1455" s="5"/>
      <c r="D1455" s="5"/>
      <c r="E1455" s="5"/>
      <c r="F1455" s="5"/>
      <c r="G1455" s="5"/>
    </row>
    <row r="1456" spans="1:7" ht="30" customHeight="1" x14ac:dyDescent="0.25">
      <c r="A1456" s="22" t="s">
        <v>83</v>
      </c>
      <c r="B1456" s="14" t="s">
        <v>19</v>
      </c>
      <c r="C1456" s="6"/>
      <c r="D1456" s="6"/>
      <c r="E1456" s="6"/>
      <c r="F1456" s="6"/>
      <c r="G1456" s="6"/>
    </row>
    <row r="1457" spans="1:7" ht="30" customHeight="1" x14ac:dyDescent="0.25">
      <c r="A1457" s="21" t="s">
        <v>83</v>
      </c>
      <c r="B1457" s="13" t="s">
        <v>20</v>
      </c>
      <c r="C1457" s="5"/>
      <c r="D1457" s="5"/>
      <c r="E1457" s="5"/>
      <c r="F1457" s="5"/>
      <c r="G1457" s="5"/>
    </row>
    <row r="1458" spans="1:7" ht="30" customHeight="1" x14ac:dyDescent="0.25">
      <c r="A1458" s="22" t="s">
        <v>83</v>
      </c>
      <c r="B1458" s="14" t="s">
        <v>21</v>
      </c>
      <c r="C1458" s="6"/>
      <c r="D1458" s="6"/>
      <c r="E1458" s="6"/>
      <c r="F1458" s="6"/>
      <c r="G1458" s="6"/>
    </row>
    <row r="1459" spans="1:7" ht="30" customHeight="1" x14ac:dyDescent="0.25">
      <c r="A1459" s="21" t="s">
        <v>83</v>
      </c>
      <c r="B1459" s="13" t="s">
        <v>22</v>
      </c>
      <c r="C1459" s="5"/>
      <c r="D1459" s="5"/>
      <c r="E1459" s="5"/>
      <c r="F1459" s="5"/>
      <c r="G1459" s="5"/>
    </row>
    <row r="1460" spans="1:7" ht="30" customHeight="1" x14ac:dyDescent="0.25">
      <c r="A1460" s="22" t="s">
        <v>83</v>
      </c>
      <c r="B1460" s="14" t="s">
        <v>23</v>
      </c>
      <c r="C1460" s="6"/>
      <c r="D1460" s="6"/>
      <c r="E1460" s="6"/>
      <c r="F1460" s="6"/>
      <c r="G1460" s="6"/>
    </row>
    <row r="1461" spans="1:7" ht="30" customHeight="1" x14ac:dyDescent="0.25">
      <c r="A1461" s="21" t="s">
        <v>83</v>
      </c>
      <c r="B1461" s="13" t="s">
        <v>24</v>
      </c>
      <c r="C1461" s="5"/>
      <c r="D1461" s="5"/>
      <c r="E1461" s="5"/>
      <c r="F1461" s="5"/>
      <c r="G1461" s="5"/>
    </row>
    <row r="1462" spans="1:7" ht="30" customHeight="1" x14ac:dyDescent="0.25">
      <c r="A1462" s="22" t="s">
        <v>83</v>
      </c>
      <c r="B1462" s="14" t="s">
        <v>25</v>
      </c>
      <c r="C1462" s="6">
        <v>46</v>
      </c>
      <c r="D1462" s="6">
        <v>4</v>
      </c>
      <c r="E1462" s="6">
        <v>22</v>
      </c>
      <c r="F1462" s="6">
        <v>20</v>
      </c>
      <c r="G1462" s="6"/>
    </row>
    <row r="1463" spans="1:7" ht="30" customHeight="1" x14ac:dyDescent="0.25">
      <c r="A1463" s="21" t="s">
        <v>83</v>
      </c>
      <c r="B1463" s="13" t="s">
        <v>26</v>
      </c>
      <c r="C1463" s="5"/>
      <c r="D1463" s="5"/>
      <c r="E1463" s="5"/>
      <c r="F1463" s="5"/>
      <c r="G1463" s="5"/>
    </row>
    <row r="1464" spans="1:7" ht="30" customHeight="1" x14ac:dyDescent="0.25">
      <c r="A1464" s="22" t="s">
        <v>83</v>
      </c>
      <c r="B1464" s="14" t="s">
        <v>27</v>
      </c>
      <c r="C1464" s="6"/>
      <c r="D1464" s="6"/>
      <c r="E1464" s="6"/>
      <c r="F1464" s="6"/>
      <c r="G1464" s="6"/>
    </row>
    <row r="1465" spans="1:7" ht="30" customHeight="1" x14ac:dyDescent="0.25">
      <c r="A1465" s="21" t="s">
        <v>83</v>
      </c>
      <c r="B1465" s="13" t="s">
        <v>28</v>
      </c>
      <c r="C1465" s="5"/>
      <c r="D1465" s="5"/>
      <c r="E1465" s="5"/>
      <c r="F1465" s="5"/>
      <c r="G1465" s="5"/>
    </row>
    <row r="1466" spans="1:7" ht="30" customHeight="1" x14ac:dyDescent="0.25">
      <c r="A1466" s="22" t="s">
        <v>83</v>
      </c>
      <c r="B1466" s="14" t="s">
        <v>29</v>
      </c>
      <c r="C1466" s="6"/>
      <c r="D1466" s="6"/>
      <c r="E1466" s="6"/>
      <c r="F1466" s="6"/>
      <c r="G1466" s="6"/>
    </row>
    <row r="1467" spans="1:7" ht="30" customHeight="1" x14ac:dyDescent="0.25">
      <c r="A1467" s="21" t="s">
        <v>83</v>
      </c>
      <c r="B1467" s="13" t="s">
        <v>30</v>
      </c>
      <c r="C1467" s="5"/>
      <c r="D1467" s="5"/>
      <c r="E1467" s="5"/>
      <c r="F1467" s="5"/>
      <c r="G1467" s="5"/>
    </row>
    <row r="1468" spans="1:7" ht="30" customHeight="1" x14ac:dyDescent="0.25">
      <c r="A1468" s="22" t="s">
        <v>83</v>
      </c>
      <c r="B1468" s="14" t="s">
        <v>31</v>
      </c>
      <c r="C1468" s="6"/>
      <c r="D1468" s="6"/>
      <c r="E1468" s="6"/>
      <c r="F1468" s="6"/>
      <c r="G1468" s="6"/>
    </row>
    <row r="1469" spans="1:7" ht="30" customHeight="1" x14ac:dyDescent="0.25">
      <c r="A1469" s="21" t="s">
        <v>83</v>
      </c>
      <c r="B1469" s="13" t="s">
        <v>32</v>
      </c>
      <c r="C1469" s="5"/>
      <c r="D1469" s="5"/>
      <c r="E1469" s="5"/>
      <c r="F1469" s="5"/>
      <c r="G1469" s="5"/>
    </row>
    <row r="1470" spans="1:7" ht="30" customHeight="1" x14ac:dyDescent="0.25">
      <c r="A1470" s="22" t="s">
        <v>83</v>
      </c>
      <c r="B1470" s="14" t="s">
        <v>33</v>
      </c>
      <c r="C1470" s="6">
        <v>11</v>
      </c>
      <c r="D1470" s="6">
        <v>2</v>
      </c>
      <c r="E1470" s="6">
        <v>7</v>
      </c>
      <c r="F1470" s="6">
        <v>2</v>
      </c>
      <c r="G1470" s="6"/>
    </row>
    <row r="1471" spans="1:7" ht="30" customHeight="1" x14ac:dyDescent="0.25">
      <c r="A1471" s="21" t="s">
        <v>83</v>
      </c>
      <c r="B1471" s="13" t="s">
        <v>34</v>
      </c>
      <c r="C1471" s="5"/>
      <c r="D1471" s="5"/>
      <c r="E1471" s="5"/>
      <c r="F1471" s="5"/>
      <c r="G1471" s="5"/>
    </row>
    <row r="1472" spans="1:7" ht="30" customHeight="1" x14ac:dyDescent="0.25">
      <c r="A1472" s="22" t="s">
        <v>83</v>
      </c>
      <c r="B1472" s="14" t="s">
        <v>35</v>
      </c>
      <c r="C1472" s="6">
        <v>3</v>
      </c>
      <c r="D1472" s="6">
        <v>3</v>
      </c>
      <c r="E1472" s="6"/>
      <c r="F1472" s="6"/>
      <c r="G1472" s="6"/>
    </row>
    <row r="1473" spans="1:7" ht="30" customHeight="1" x14ac:dyDescent="0.25">
      <c r="A1473" s="21" t="s">
        <v>83</v>
      </c>
      <c r="B1473" s="13" t="s">
        <v>36</v>
      </c>
      <c r="C1473" s="5">
        <v>3</v>
      </c>
      <c r="D1473" s="5">
        <v>2</v>
      </c>
      <c r="E1473" s="5">
        <v>1</v>
      </c>
      <c r="F1473" s="5"/>
      <c r="G1473" s="5"/>
    </row>
    <row r="1474" spans="1:7" ht="30" customHeight="1" x14ac:dyDescent="0.25">
      <c r="A1474" s="22" t="s">
        <v>83</v>
      </c>
      <c r="B1474" s="14" t="s">
        <v>37</v>
      </c>
      <c r="C1474" s="6"/>
      <c r="D1474" s="6"/>
      <c r="E1474" s="6"/>
      <c r="F1474" s="6"/>
      <c r="G1474" s="6"/>
    </row>
    <row r="1475" spans="1:7" ht="30" customHeight="1" x14ac:dyDescent="0.25">
      <c r="A1475" s="21" t="s">
        <v>83</v>
      </c>
      <c r="B1475" s="13" t="s">
        <v>38</v>
      </c>
      <c r="C1475" s="5"/>
      <c r="D1475" s="5"/>
      <c r="E1475" s="5"/>
      <c r="F1475" s="5"/>
      <c r="G1475" s="5"/>
    </row>
    <row r="1476" spans="1:7" ht="30" customHeight="1" x14ac:dyDescent="0.25">
      <c r="A1476" s="22" t="s">
        <v>83</v>
      </c>
      <c r="B1476" s="14" t="s">
        <v>39</v>
      </c>
      <c r="C1476" s="6"/>
      <c r="D1476" s="6"/>
      <c r="E1476" s="6"/>
      <c r="F1476" s="6"/>
      <c r="G1476" s="6"/>
    </row>
    <row r="1477" spans="1:7" ht="30" customHeight="1" x14ac:dyDescent="0.25">
      <c r="A1477" s="21" t="s">
        <v>83</v>
      </c>
      <c r="B1477" s="13" t="s">
        <v>40</v>
      </c>
      <c r="C1477" s="5"/>
      <c r="D1477" s="5"/>
      <c r="E1477" s="5"/>
      <c r="F1477" s="5"/>
      <c r="G1477" s="5"/>
    </row>
    <row r="1478" spans="1:7" ht="30" customHeight="1" x14ac:dyDescent="0.25">
      <c r="A1478" s="22" t="s">
        <v>83</v>
      </c>
      <c r="B1478" s="14" t="s">
        <v>41</v>
      </c>
      <c r="C1478" s="6"/>
      <c r="D1478" s="6"/>
      <c r="E1478" s="6"/>
      <c r="F1478" s="6"/>
      <c r="G1478" s="6"/>
    </row>
    <row r="1479" spans="1:7" ht="30" customHeight="1" x14ac:dyDescent="0.25">
      <c r="A1479" s="21" t="s">
        <v>83</v>
      </c>
      <c r="B1479" s="13" t="s">
        <v>42</v>
      </c>
      <c r="C1479" s="5"/>
      <c r="D1479" s="5"/>
      <c r="E1479" s="5"/>
      <c r="F1479" s="5"/>
      <c r="G1479" s="5"/>
    </row>
    <row r="1480" spans="1:7" ht="30" customHeight="1" x14ac:dyDescent="0.25">
      <c r="A1480" s="22" t="s">
        <v>83</v>
      </c>
      <c r="B1480" s="14" t="s">
        <v>43</v>
      </c>
      <c r="C1480" s="6"/>
      <c r="D1480" s="6"/>
      <c r="E1480" s="6"/>
      <c r="F1480" s="6"/>
      <c r="G1480" s="6"/>
    </row>
    <row r="1481" spans="1:7" ht="30" customHeight="1" x14ac:dyDescent="0.25">
      <c r="A1481" s="21" t="s">
        <v>83</v>
      </c>
      <c r="B1481" s="13" t="s">
        <v>44</v>
      </c>
      <c r="C1481" s="5"/>
      <c r="D1481" s="5"/>
      <c r="E1481" s="5"/>
      <c r="F1481" s="5"/>
      <c r="G1481" s="5"/>
    </row>
    <row r="1482" spans="1:7" ht="30" customHeight="1" x14ac:dyDescent="0.25">
      <c r="A1482" s="22" t="s">
        <v>83</v>
      </c>
      <c r="B1482" s="14" t="s">
        <v>45</v>
      </c>
      <c r="C1482" s="6"/>
      <c r="D1482" s="6"/>
      <c r="E1482" s="6"/>
      <c r="F1482" s="6"/>
      <c r="G1482" s="6"/>
    </row>
    <row r="1483" spans="1:7" ht="30" customHeight="1" x14ac:dyDescent="0.25">
      <c r="A1483" s="21" t="s">
        <v>83</v>
      </c>
      <c r="B1483" s="13" t="s">
        <v>46</v>
      </c>
      <c r="C1483" s="5"/>
      <c r="D1483" s="5"/>
      <c r="E1483" s="5"/>
      <c r="F1483" s="5"/>
      <c r="G1483" s="5"/>
    </row>
    <row r="1484" spans="1:7" ht="30" customHeight="1" x14ac:dyDescent="0.25">
      <c r="A1484" s="19" t="s">
        <v>84</v>
      </c>
      <c r="B1484" s="11" t="s">
        <v>8</v>
      </c>
      <c r="C1484" s="3">
        <v>2</v>
      </c>
      <c r="D1484" s="3"/>
      <c r="E1484" s="3"/>
      <c r="F1484" s="3">
        <v>2</v>
      </c>
      <c r="G1484" s="3"/>
    </row>
    <row r="1485" spans="1:7" ht="30" customHeight="1" x14ac:dyDescent="0.25">
      <c r="A1485" s="20" t="s">
        <v>84</v>
      </c>
      <c r="B1485" s="12" t="s">
        <v>9</v>
      </c>
      <c r="C1485" s="4"/>
      <c r="D1485" s="4"/>
      <c r="E1485" s="4"/>
      <c r="F1485" s="4"/>
      <c r="G1485" s="4"/>
    </row>
    <row r="1486" spans="1:7" ht="30" customHeight="1" x14ac:dyDescent="0.25">
      <c r="A1486" s="19" t="s">
        <v>84</v>
      </c>
      <c r="B1486" s="11" t="s">
        <v>10</v>
      </c>
      <c r="C1486" s="3"/>
      <c r="D1486" s="3"/>
      <c r="E1486" s="3"/>
      <c r="F1486" s="3"/>
      <c r="G1486" s="3"/>
    </row>
    <row r="1487" spans="1:7" ht="30" customHeight="1" x14ac:dyDescent="0.25">
      <c r="A1487" s="20" t="s">
        <v>84</v>
      </c>
      <c r="B1487" s="12" t="s">
        <v>11</v>
      </c>
      <c r="C1487" s="4"/>
      <c r="D1487" s="4"/>
      <c r="E1487" s="4"/>
      <c r="F1487" s="4"/>
      <c r="G1487" s="4"/>
    </row>
    <row r="1488" spans="1:7" ht="30" customHeight="1" x14ac:dyDescent="0.25">
      <c r="A1488" s="19" t="s">
        <v>84</v>
      </c>
      <c r="B1488" s="11" t="s">
        <v>12</v>
      </c>
      <c r="C1488" s="3"/>
      <c r="D1488" s="3"/>
      <c r="E1488" s="3"/>
      <c r="F1488" s="3"/>
      <c r="G1488" s="3"/>
    </row>
    <row r="1489" spans="1:7" ht="30" customHeight="1" x14ac:dyDescent="0.25">
      <c r="A1489" s="20" t="s">
        <v>84</v>
      </c>
      <c r="B1489" s="12" t="s">
        <v>13</v>
      </c>
      <c r="C1489" s="4"/>
      <c r="D1489" s="4"/>
      <c r="E1489" s="4"/>
      <c r="F1489" s="4"/>
      <c r="G1489" s="4"/>
    </row>
    <row r="1490" spans="1:7" ht="30" customHeight="1" x14ac:dyDescent="0.25">
      <c r="A1490" s="19" t="s">
        <v>84</v>
      </c>
      <c r="B1490" s="11" t="s">
        <v>14</v>
      </c>
      <c r="C1490" s="3"/>
      <c r="D1490" s="3"/>
      <c r="E1490" s="3"/>
      <c r="F1490" s="3"/>
      <c r="G1490" s="3"/>
    </row>
    <row r="1491" spans="1:7" ht="30" customHeight="1" x14ac:dyDescent="0.25">
      <c r="A1491" s="20" t="s">
        <v>84</v>
      </c>
      <c r="B1491" s="12" t="s">
        <v>15</v>
      </c>
      <c r="C1491" s="4"/>
      <c r="D1491" s="4"/>
      <c r="E1491" s="4"/>
      <c r="F1491" s="4"/>
      <c r="G1491" s="4"/>
    </row>
    <row r="1492" spans="1:7" ht="30" customHeight="1" x14ac:dyDescent="0.25">
      <c r="A1492" s="19" t="s">
        <v>84</v>
      </c>
      <c r="B1492" s="11" t="s">
        <v>16</v>
      </c>
      <c r="C1492" s="3"/>
      <c r="D1492" s="3"/>
      <c r="E1492" s="3"/>
      <c r="F1492" s="3"/>
      <c r="G1492" s="3"/>
    </row>
    <row r="1493" spans="1:7" ht="30" customHeight="1" x14ac:dyDescent="0.25">
      <c r="A1493" s="20" t="s">
        <v>84</v>
      </c>
      <c r="B1493" s="12" t="s">
        <v>17</v>
      </c>
      <c r="C1493" s="4"/>
      <c r="D1493" s="4"/>
      <c r="E1493" s="4"/>
      <c r="F1493" s="4"/>
      <c r="G1493" s="4"/>
    </row>
    <row r="1494" spans="1:7" ht="30" customHeight="1" x14ac:dyDescent="0.25">
      <c r="A1494" s="19" t="s">
        <v>84</v>
      </c>
      <c r="B1494" s="11" t="s">
        <v>18</v>
      </c>
      <c r="C1494" s="3"/>
      <c r="D1494" s="3"/>
      <c r="E1494" s="3"/>
      <c r="F1494" s="3"/>
      <c r="G1494" s="3"/>
    </row>
    <row r="1495" spans="1:7" ht="30" customHeight="1" x14ac:dyDescent="0.25">
      <c r="A1495" s="20" t="s">
        <v>84</v>
      </c>
      <c r="B1495" s="12" t="s">
        <v>19</v>
      </c>
      <c r="C1495" s="4"/>
      <c r="D1495" s="4"/>
      <c r="E1495" s="4"/>
      <c r="F1495" s="4"/>
      <c r="G1495" s="4"/>
    </row>
    <row r="1496" spans="1:7" ht="30" customHeight="1" x14ac:dyDescent="0.25">
      <c r="A1496" s="19" t="s">
        <v>84</v>
      </c>
      <c r="B1496" s="11" t="s">
        <v>20</v>
      </c>
      <c r="C1496" s="3"/>
      <c r="D1496" s="3"/>
      <c r="E1496" s="3"/>
      <c r="F1496" s="3"/>
      <c r="G1496" s="3"/>
    </row>
    <row r="1497" spans="1:7" ht="30" customHeight="1" x14ac:dyDescent="0.25">
      <c r="A1497" s="20" t="s">
        <v>84</v>
      </c>
      <c r="B1497" s="12" t="s">
        <v>21</v>
      </c>
      <c r="C1497" s="4"/>
      <c r="D1497" s="4"/>
      <c r="E1497" s="4"/>
      <c r="F1497" s="4"/>
      <c r="G1497" s="4"/>
    </row>
    <row r="1498" spans="1:7" ht="30" customHeight="1" x14ac:dyDescent="0.25">
      <c r="A1498" s="19" t="s">
        <v>84</v>
      </c>
      <c r="B1498" s="11" t="s">
        <v>22</v>
      </c>
      <c r="C1498" s="3">
        <v>1</v>
      </c>
      <c r="D1498" s="3">
        <v>1</v>
      </c>
      <c r="E1498" s="3"/>
      <c r="F1498" s="3"/>
      <c r="G1498" s="3"/>
    </row>
    <row r="1499" spans="1:7" ht="30" customHeight="1" x14ac:dyDescent="0.25">
      <c r="A1499" s="20" t="s">
        <v>84</v>
      </c>
      <c r="B1499" s="12" t="s">
        <v>23</v>
      </c>
      <c r="C1499" s="4"/>
      <c r="D1499" s="4"/>
      <c r="E1499" s="4"/>
      <c r="F1499" s="4"/>
      <c r="G1499" s="4"/>
    </row>
    <row r="1500" spans="1:7" ht="30" customHeight="1" x14ac:dyDescent="0.25">
      <c r="A1500" s="19" t="s">
        <v>84</v>
      </c>
      <c r="B1500" s="11" t="s">
        <v>24</v>
      </c>
      <c r="C1500" s="3"/>
      <c r="D1500" s="3"/>
      <c r="E1500" s="3"/>
      <c r="F1500" s="3"/>
      <c r="G1500" s="3"/>
    </row>
    <row r="1501" spans="1:7" ht="30" customHeight="1" x14ac:dyDescent="0.25">
      <c r="A1501" s="20" t="s">
        <v>84</v>
      </c>
      <c r="B1501" s="12" t="s">
        <v>25</v>
      </c>
      <c r="C1501" s="4"/>
      <c r="D1501" s="4"/>
      <c r="E1501" s="4"/>
      <c r="F1501" s="4"/>
      <c r="G1501" s="4"/>
    </row>
    <row r="1502" spans="1:7" ht="30" customHeight="1" x14ac:dyDescent="0.25">
      <c r="A1502" s="19" t="s">
        <v>84</v>
      </c>
      <c r="B1502" s="11" t="s">
        <v>26</v>
      </c>
      <c r="C1502" s="3"/>
      <c r="D1502" s="3"/>
      <c r="E1502" s="3"/>
      <c r="F1502" s="3"/>
      <c r="G1502" s="3"/>
    </row>
    <row r="1503" spans="1:7" ht="30" customHeight="1" x14ac:dyDescent="0.25">
      <c r="A1503" s="20" t="s">
        <v>84</v>
      </c>
      <c r="B1503" s="12" t="s">
        <v>27</v>
      </c>
      <c r="C1503" s="4"/>
      <c r="D1503" s="4"/>
      <c r="E1503" s="4"/>
      <c r="F1503" s="4"/>
      <c r="G1503" s="4"/>
    </row>
    <row r="1504" spans="1:7" ht="30" customHeight="1" x14ac:dyDescent="0.25">
      <c r="A1504" s="19" t="s">
        <v>84</v>
      </c>
      <c r="B1504" s="11" t="s">
        <v>28</v>
      </c>
      <c r="C1504" s="3"/>
      <c r="D1504" s="3"/>
      <c r="E1504" s="3"/>
      <c r="F1504" s="3"/>
      <c r="G1504" s="3"/>
    </row>
    <row r="1505" spans="1:7" ht="30" customHeight="1" x14ac:dyDescent="0.25">
      <c r="A1505" s="20" t="s">
        <v>84</v>
      </c>
      <c r="B1505" s="12" t="s">
        <v>29</v>
      </c>
      <c r="C1505" s="4"/>
      <c r="D1505" s="4"/>
      <c r="E1505" s="4"/>
      <c r="F1505" s="4"/>
      <c r="G1505" s="4"/>
    </row>
    <row r="1506" spans="1:7" ht="30" customHeight="1" x14ac:dyDescent="0.25">
      <c r="A1506" s="19" t="s">
        <v>84</v>
      </c>
      <c r="B1506" s="11" t="s">
        <v>30</v>
      </c>
      <c r="C1506" s="3"/>
      <c r="D1506" s="3"/>
      <c r="E1506" s="3"/>
      <c r="F1506" s="3"/>
      <c r="G1506" s="3"/>
    </row>
    <row r="1507" spans="1:7" ht="30" customHeight="1" x14ac:dyDescent="0.25">
      <c r="A1507" s="20" t="s">
        <v>84</v>
      </c>
      <c r="B1507" s="12" t="s">
        <v>31</v>
      </c>
      <c r="C1507" s="4"/>
      <c r="D1507" s="4"/>
      <c r="E1507" s="4"/>
      <c r="F1507" s="4"/>
      <c r="G1507" s="4"/>
    </row>
    <row r="1508" spans="1:7" ht="30" customHeight="1" x14ac:dyDescent="0.25">
      <c r="A1508" s="19" t="s">
        <v>84</v>
      </c>
      <c r="B1508" s="11" t="s">
        <v>32</v>
      </c>
      <c r="C1508" s="3"/>
      <c r="D1508" s="3"/>
      <c r="E1508" s="3"/>
      <c r="F1508" s="3"/>
      <c r="G1508" s="3"/>
    </row>
    <row r="1509" spans="1:7" ht="30" customHeight="1" x14ac:dyDescent="0.25">
      <c r="A1509" s="20" t="s">
        <v>84</v>
      </c>
      <c r="B1509" s="12" t="s">
        <v>33</v>
      </c>
      <c r="C1509" s="4"/>
      <c r="D1509" s="4"/>
      <c r="E1509" s="4"/>
      <c r="F1509" s="4"/>
      <c r="G1509" s="4"/>
    </row>
    <row r="1510" spans="1:7" ht="30" customHeight="1" x14ac:dyDescent="0.25">
      <c r="A1510" s="19" t="s">
        <v>84</v>
      </c>
      <c r="B1510" s="11" t="s">
        <v>34</v>
      </c>
      <c r="C1510" s="3"/>
      <c r="D1510" s="3"/>
      <c r="E1510" s="3"/>
      <c r="F1510" s="3"/>
      <c r="G1510" s="3"/>
    </row>
    <row r="1511" spans="1:7" ht="30" customHeight="1" x14ac:dyDescent="0.25">
      <c r="A1511" s="20" t="s">
        <v>84</v>
      </c>
      <c r="B1511" s="12" t="s">
        <v>35</v>
      </c>
      <c r="C1511" s="4">
        <v>5</v>
      </c>
      <c r="D1511" s="4">
        <v>1</v>
      </c>
      <c r="E1511" s="4">
        <v>1</v>
      </c>
      <c r="F1511" s="4">
        <v>3</v>
      </c>
      <c r="G1511" s="4"/>
    </row>
    <row r="1512" spans="1:7" ht="30" customHeight="1" x14ac:dyDescent="0.25">
      <c r="A1512" s="19" t="s">
        <v>84</v>
      </c>
      <c r="B1512" s="11" t="s">
        <v>36</v>
      </c>
      <c r="C1512" s="3"/>
      <c r="D1512" s="3"/>
      <c r="E1512" s="3"/>
      <c r="F1512" s="3"/>
      <c r="G1512" s="3"/>
    </row>
    <row r="1513" spans="1:7" ht="30" customHeight="1" x14ac:dyDescent="0.25">
      <c r="A1513" s="20" t="s">
        <v>84</v>
      </c>
      <c r="B1513" s="12" t="s">
        <v>37</v>
      </c>
      <c r="C1513" s="4">
        <v>1</v>
      </c>
      <c r="D1513" s="4"/>
      <c r="E1513" s="4">
        <v>1</v>
      </c>
      <c r="F1513" s="4"/>
      <c r="G1513" s="4"/>
    </row>
    <row r="1514" spans="1:7" ht="30" customHeight="1" x14ac:dyDescent="0.25">
      <c r="A1514" s="19" t="s">
        <v>84</v>
      </c>
      <c r="B1514" s="11" t="s">
        <v>38</v>
      </c>
      <c r="C1514" s="3"/>
      <c r="D1514" s="3"/>
      <c r="E1514" s="3"/>
      <c r="F1514" s="3"/>
      <c r="G1514" s="3"/>
    </row>
    <row r="1515" spans="1:7" ht="30" customHeight="1" x14ac:dyDescent="0.25">
      <c r="A1515" s="20" t="s">
        <v>84</v>
      </c>
      <c r="B1515" s="12" t="s">
        <v>39</v>
      </c>
      <c r="C1515" s="4"/>
      <c r="D1515" s="4"/>
      <c r="E1515" s="4"/>
      <c r="F1515" s="4"/>
      <c r="G1515" s="4"/>
    </row>
    <row r="1516" spans="1:7" ht="30" customHeight="1" x14ac:dyDescent="0.25">
      <c r="A1516" s="19" t="s">
        <v>84</v>
      </c>
      <c r="B1516" s="11" t="s">
        <v>40</v>
      </c>
      <c r="C1516" s="3"/>
      <c r="D1516" s="3"/>
      <c r="E1516" s="3"/>
      <c r="F1516" s="3"/>
      <c r="G1516" s="3"/>
    </row>
    <row r="1517" spans="1:7" ht="30" customHeight="1" x14ac:dyDescent="0.25">
      <c r="A1517" s="20" t="s">
        <v>84</v>
      </c>
      <c r="B1517" s="12" t="s">
        <v>41</v>
      </c>
      <c r="C1517" s="4"/>
      <c r="D1517" s="4"/>
      <c r="E1517" s="4"/>
      <c r="F1517" s="4"/>
      <c r="G1517" s="4"/>
    </row>
    <row r="1518" spans="1:7" ht="30" customHeight="1" x14ac:dyDescent="0.25">
      <c r="A1518" s="19" t="s">
        <v>84</v>
      </c>
      <c r="B1518" s="11" t="s">
        <v>42</v>
      </c>
      <c r="C1518" s="3"/>
      <c r="D1518" s="3"/>
      <c r="E1518" s="3"/>
      <c r="F1518" s="3"/>
      <c r="G1518" s="3"/>
    </row>
    <row r="1519" spans="1:7" ht="30" customHeight="1" x14ac:dyDescent="0.25">
      <c r="A1519" s="20" t="s">
        <v>84</v>
      </c>
      <c r="B1519" s="12" t="s">
        <v>43</v>
      </c>
      <c r="C1519" s="4">
        <v>363</v>
      </c>
      <c r="D1519" s="4">
        <v>3</v>
      </c>
      <c r="E1519" s="4">
        <v>31</v>
      </c>
      <c r="F1519" s="4">
        <v>327</v>
      </c>
      <c r="G1519" s="4">
        <v>2</v>
      </c>
    </row>
    <row r="1520" spans="1:7" ht="30" customHeight="1" x14ac:dyDescent="0.25">
      <c r="A1520" s="19" t="s">
        <v>84</v>
      </c>
      <c r="B1520" s="11" t="s">
        <v>44</v>
      </c>
      <c r="C1520" s="3"/>
      <c r="D1520" s="3"/>
      <c r="E1520" s="3"/>
      <c r="F1520" s="3"/>
      <c r="G1520" s="3"/>
    </row>
    <row r="1521" spans="1:7" ht="30" customHeight="1" x14ac:dyDescent="0.25">
      <c r="A1521" s="20" t="s">
        <v>84</v>
      </c>
      <c r="B1521" s="12" t="s">
        <v>45</v>
      </c>
      <c r="C1521" s="4">
        <v>22</v>
      </c>
      <c r="D1521" s="4">
        <v>4</v>
      </c>
      <c r="E1521" s="4">
        <v>5</v>
      </c>
      <c r="F1521" s="4">
        <v>13</v>
      </c>
      <c r="G1521" s="4"/>
    </row>
    <row r="1522" spans="1:7" ht="30" customHeight="1" x14ac:dyDescent="0.25">
      <c r="A1522" s="19" t="s">
        <v>84</v>
      </c>
      <c r="B1522" s="11" t="s">
        <v>46</v>
      </c>
      <c r="C1522" s="3"/>
      <c r="D1522" s="3"/>
      <c r="E1522" s="3"/>
      <c r="F1522" s="3"/>
      <c r="G1522" s="3"/>
    </row>
    <row r="1523" spans="1:7" ht="30" customHeight="1" x14ac:dyDescent="0.25">
      <c r="A1523" s="21" t="s">
        <v>85</v>
      </c>
      <c r="B1523" s="13" t="s">
        <v>8</v>
      </c>
      <c r="C1523" s="5">
        <v>12</v>
      </c>
      <c r="D1523" s="5">
        <v>1</v>
      </c>
      <c r="E1523" s="5"/>
      <c r="F1523" s="5">
        <v>11</v>
      </c>
      <c r="G1523" s="5"/>
    </row>
    <row r="1524" spans="1:7" ht="30" customHeight="1" x14ac:dyDescent="0.25">
      <c r="A1524" s="22" t="s">
        <v>85</v>
      </c>
      <c r="B1524" s="14" t="s">
        <v>9</v>
      </c>
      <c r="C1524" s="6"/>
      <c r="D1524" s="6"/>
      <c r="E1524" s="6"/>
      <c r="F1524" s="6"/>
      <c r="G1524" s="6"/>
    </row>
    <row r="1525" spans="1:7" ht="30" customHeight="1" x14ac:dyDescent="0.25">
      <c r="A1525" s="21" t="s">
        <v>85</v>
      </c>
      <c r="B1525" s="13" t="s">
        <v>10</v>
      </c>
      <c r="C1525" s="5"/>
      <c r="D1525" s="5"/>
      <c r="E1525" s="5"/>
      <c r="F1525" s="5"/>
      <c r="G1525" s="5"/>
    </row>
    <row r="1526" spans="1:7" ht="30" customHeight="1" x14ac:dyDescent="0.25">
      <c r="A1526" s="22" t="s">
        <v>85</v>
      </c>
      <c r="B1526" s="14" t="s">
        <v>11</v>
      </c>
      <c r="C1526" s="6"/>
      <c r="D1526" s="6"/>
      <c r="E1526" s="6"/>
      <c r="F1526" s="6"/>
      <c r="G1526" s="6"/>
    </row>
    <row r="1527" spans="1:7" ht="30" customHeight="1" x14ac:dyDescent="0.25">
      <c r="A1527" s="21" t="s">
        <v>85</v>
      </c>
      <c r="B1527" s="13" t="s">
        <v>12</v>
      </c>
      <c r="C1527" s="5"/>
      <c r="D1527" s="5"/>
      <c r="E1527" s="5"/>
      <c r="F1527" s="5"/>
      <c r="G1527" s="5"/>
    </row>
    <row r="1528" spans="1:7" ht="30" customHeight="1" x14ac:dyDescent="0.25">
      <c r="A1528" s="22" t="s">
        <v>85</v>
      </c>
      <c r="B1528" s="14" t="s">
        <v>13</v>
      </c>
      <c r="C1528" s="6"/>
      <c r="D1528" s="6"/>
      <c r="E1528" s="6"/>
      <c r="F1528" s="6"/>
      <c r="G1528" s="6"/>
    </row>
    <row r="1529" spans="1:7" ht="30" customHeight="1" x14ac:dyDescent="0.25">
      <c r="A1529" s="21" t="s">
        <v>85</v>
      </c>
      <c r="B1529" s="13" t="s">
        <v>14</v>
      </c>
      <c r="C1529" s="5"/>
      <c r="D1529" s="5"/>
      <c r="E1529" s="5"/>
      <c r="F1529" s="5"/>
      <c r="G1529" s="5"/>
    </row>
    <row r="1530" spans="1:7" ht="30" customHeight="1" x14ac:dyDescent="0.25">
      <c r="A1530" s="22" t="s">
        <v>85</v>
      </c>
      <c r="B1530" s="14" t="s">
        <v>15</v>
      </c>
      <c r="C1530" s="6"/>
      <c r="D1530" s="6"/>
      <c r="E1530" s="6"/>
      <c r="F1530" s="6"/>
      <c r="G1530" s="6"/>
    </row>
    <row r="1531" spans="1:7" ht="30" customHeight="1" x14ac:dyDescent="0.25">
      <c r="A1531" s="21" t="s">
        <v>85</v>
      </c>
      <c r="B1531" s="13" t="s">
        <v>16</v>
      </c>
      <c r="C1531" s="5"/>
      <c r="D1531" s="5"/>
      <c r="E1531" s="5"/>
      <c r="F1531" s="5"/>
      <c r="G1531" s="5"/>
    </row>
    <row r="1532" spans="1:7" ht="30" customHeight="1" x14ac:dyDescent="0.25">
      <c r="A1532" s="22" t="s">
        <v>85</v>
      </c>
      <c r="B1532" s="14" t="s">
        <v>17</v>
      </c>
      <c r="C1532" s="6"/>
      <c r="D1532" s="6"/>
      <c r="E1532" s="6"/>
      <c r="F1532" s="6"/>
      <c r="G1532" s="6"/>
    </row>
    <row r="1533" spans="1:7" ht="30" customHeight="1" x14ac:dyDescent="0.25">
      <c r="A1533" s="21" t="s">
        <v>85</v>
      </c>
      <c r="B1533" s="13" t="s">
        <v>18</v>
      </c>
      <c r="C1533" s="5"/>
      <c r="D1533" s="5"/>
      <c r="E1533" s="5"/>
      <c r="F1533" s="5"/>
      <c r="G1533" s="5"/>
    </row>
    <row r="1534" spans="1:7" ht="30" customHeight="1" x14ac:dyDescent="0.25">
      <c r="A1534" s="22" t="s">
        <v>85</v>
      </c>
      <c r="B1534" s="14" t="s">
        <v>19</v>
      </c>
      <c r="C1534" s="6"/>
      <c r="D1534" s="6"/>
      <c r="E1534" s="6"/>
      <c r="F1534" s="6"/>
      <c r="G1534" s="6"/>
    </row>
    <row r="1535" spans="1:7" ht="30" customHeight="1" x14ac:dyDescent="0.25">
      <c r="A1535" s="21" t="s">
        <v>85</v>
      </c>
      <c r="B1535" s="13" t="s">
        <v>20</v>
      </c>
      <c r="C1535" s="5"/>
      <c r="D1535" s="5"/>
      <c r="E1535" s="5"/>
      <c r="F1535" s="5"/>
      <c r="G1535" s="5"/>
    </row>
    <row r="1536" spans="1:7" ht="30" customHeight="1" x14ac:dyDescent="0.25">
      <c r="A1536" s="22" t="s">
        <v>85</v>
      </c>
      <c r="B1536" s="14" t="s">
        <v>21</v>
      </c>
      <c r="C1536" s="6"/>
      <c r="D1536" s="6"/>
      <c r="E1536" s="6"/>
      <c r="F1536" s="6"/>
      <c r="G1536" s="6"/>
    </row>
    <row r="1537" spans="1:7" ht="30" customHeight="1" x14ac:dyDescent="0.25">
      <c r="A1537" s="21" t="s">
        <v>85</v>
      </c>
      <c r="B1537" s="13" t="s">
        <v>22</v>
      </c>
      <c r="C1537" s="5"/>
      <c r="D1537" s="5"/>
      <c r="E1537" s="5"/>
      <c r="F1537" s="5"/>
      <c r="G1537" s="5"/>
    </row>
    <row r="1538" spans="1:7" ht="30" customHeight="1" x14ac:dyDescent="0.25">
      <c r="A1538" s="22" t="s">
        <v>85</v>
      </c>
      <c r="B1538" s="14" t="s">
        <v>23</v>
      </c>
      <c r="C1538" s="6"/>
      <c r="D1538" s="6"/>
      <c r="E1538" s="6"/>
      <c r="F1538" s="6"/>
      <c r="G1538" s="6"/>
    </row>
    <row r="1539" spans="1:7" ht="30" customHeight="1" x14ac:dyDescent="0.25">
      <c r="A1539" s="21" t="s">
        <v>85</v>
      </c>
      <c r="B1539" s="13" t="s">
        <v>24</v>
      </c>
      <c r="C1539" s="5"/>
      <c r="D1539" s="5"/>
      <c r="E1539" s="5"/>
      <c r="F1539" s="5"/>
      <c r="G1539" s="5"/>
    </row>
    <row r="1540" spans="1:7" ht="30" customHeight="1" x14ac:dyDescent="0.25">
      <c r="A1540" s="22" t="s">
        <v>85</v>
      </c>
      <c r="B1540" s="14" t="s">
        <v>25</v>
      </c>
      <c r="C1540" s="6"/>
      <c r="D1540" s="6"/>
      <c r="E1540" s="6"/>
      <c r="F1540" s="6"/>
      <c r="G1540" s="6"/>
    </row>
    <row r="1541" spans="1:7" ht="30" customHeight="1" x14ac:dyDescent="0.25">
      <c r="A1541" s="21" t="s">
        <v>85</v>
      </c>
      <c r="B1541" s="13" t="s">
        <v>26</v>
      </c>
      <c r="C1541" s="5"/>
      <c r="D1541" s="5"/>
      <c r="E1541" s="5"/>
      <c r="F1541" s="5"/>
      <c r="G1541" s="5"/>
    </row>
    <row r="1542" spans="1:7" ht="30" customHeight="1" x14ac:dyDescent="0.25">
      <c r="A1542" s="22" t="s">
        <v>85</v>
      </c>
      <c r="B1542" s="14" t="s">
        <v>27</v>
      </c>
      <c r="C1542" s="6"/>
      <c r="D1542" s="6"/>
      <c r="E1542" s="6"/>
      <c r="F1542" s="6"/>
      <c r="G1542" s="6"/>
    </row>
    <row r="1543" spans="1:7" ht="30" customHeight="1" x14ac:dyDescent="0.25">
      <c r="A1543" s="21" t="s">
        <v>85</v>
      </c>
      <c r="B1543" s="13" t="s">
        <v>28</v>
      </c>
      <c r="C1543" s="5"/>
      <c r="D1543" s="5"/>
      <c r="E1543" s="5"/>
      <c r="F1543" s="5"/>
      <c r="G1543" s="5"/>
    </row>
    <row r="1544" spans="1:7" ht="30" customHeight="1" x14ac:dyDescent="0.25">
      <c r="A1544" s="22" t="s">
        <v>85</v>
      </c>
      <c r="B1544" s="14" t="s">
        <v>29</v>
      </c>
      <c r="C1544" s="6"/>
      <c r="D1544" s="6"/>
      <c r="E1544" s="6"/>
      <c r="F1544" s="6"/>
      <c r="G1544" s="6"/>
    </row>
    <row r="1545" spans="1:7" ht="30" customHeight="1" x14ac:dyDescent="0.25">
      <c r="A1545" s="21" t="s">
        <v>85</v>
      </c>
      <c r="B1545" s="13" t="s">
        <v>30</v>
      </c>
      <c r="C1545" s="5"/>
      <c r="D1545" s="5"/>
      <c r="E1545" s="5"/>
      <c r="F1545" s="5"/>
      <c r="G1545" s="5"/>
    </row>
    <row r="1546" spans="1:7" ht="30" customHeight="1" x14ac:dyDescent="0.25">
      <c r="A1546" s="22" t="s">
        <v>85</v>
      </c>
      <c r="B1546" s="14" t="s">
        <v>31</v>
      </c>
      <c r="C1546" s="6"/>
      <c r="D1546" s="6"/>
      <c r="E1546" s="6"/>
      <c r="F1546" s="6"/>
      <c r="G1546" s="6"/>
    </row>
    <row r="1547" spans="1:7" ht="30" customHeight="1" x14ac:dyDescent="0.25">
      <c r="A1547" s="21" t="s">
        <v>85</v>
      </c>
      <c r="B1547" s="13" t="s">
        <v>32</v>
      </c>
      <c r="C1547" s="5"/>
      <c r="D1547" s="5"/>
      <c r="E1547" s="5"/>
      <c r="F1547" s="5"/>
      <c r="G1547" s="5"/>
    </row>
    <row r="1548" spans="1:7" ht="30" customHeight="1" x14ac:dyDescent="0.25">
      <c r="A1548" s="22" t="s">
        <v>85</v>
      </c>
      <c r="B1548" s="14" t="s">
        <v>33</v>
      </c>
      <c r="C1548" s="6"/>
      <c r="D1548" s="6"/>
      <c r="E1548" s="6"/>
      <c r="F1548" s="6"/>
      <c r="G1548" s="6"/>
    </row>
    <row r="1549" spans="1:7" ht="30" customHeight="1" x14ac:dyDescent="0.25">
      <c r="A1549" s="21" t="s">
        <v>85</v>
      </c>
      <c r="B1549" s="13" t="s">
        <v>34</v>
      </c>
      <c r="C1549" s="5"/>
      <c r="D1549" s="5"/>
      <c r="E1549" s="5"/>
      <c r="F1549" s="5"/>
      <c r="G1549" s="5"/>
    </row>
    <row r="1550" spans="1:7" ht="30" customHeight="1" x14ac:dyDescent="0.25">
      <c r="A1550" s="22" t="s">
        <v>85</v>
      </c>
      <c r="B1550" s="14" t="s">
        <v>35</v>
      </c>
      <c r="C1550" s="6"/>
      <c r="D1550" s="6"/>
      <c r="E1550" s="6"/>
      <c r="F1550" s="6"/>
      <c r="G1550" s="6"/>
    </row>
    <row r="1551" spans="1:7" ht="30" customHeight="1" x14ac:dyDescent="0.25">
      <c r="A1551" s="21" t="s">
        <v>85</v>
      </c>
      <c r="B1551" s="13" t="s">
        <v>36</v>
      </c>
      <c r="C1551" s="5"/>
      <c r="D1551" s="5"/>
      <c r="E1551" s="5"/>
      <c r="F1551" s="5"/>
      <c r="G1551" s="5"/>
    </row>
    <row r="1552" spans="1:7" ht="30" customHeight="1" x14ac:dyDescent="0.25">
      <c r="A1552" s="22" t="s">
        <v>85</v>
      </c>
      <c r="B1552" s="14" t="s">
        <v>37</v>
      </c>
      <c r="C1552" s="6"/>
      <c r="D1552" s="6"/>
      <c r="E1552" s="6"/>
      <c r="F1552" s="6"/>
      <c r="G1552" s="6"/>
    </row>
    <row r="1553" spans="1:7" ht="30" customHeight="1" x14ac:dyDescent="0.25">
      <c r="A1553" s="21" t="s">
        <v>85</v>
      </c>
      <c r="B1553" s="13" t="s">
        <v>38</v>
      </c>
      <c r="C1553" s="5"/>
      <c r="D1553" s="5"/>
      <c r="E1553" s="5"/>
      <c r="F1553" s="5"/>
      <c r="G1553" s="5"/>
    </row>
    <row r="1554" spans="1:7" ht="30" customHeight="1" x14ac:dyDescent="0.25">
      <c r="A1554" s="22" t="s">
        <v>85</v>
      </c>
      <c r="B1554" s="14" t="s">
        <v>39</v>
      </c>
      <c r="C1554" s="6"/>
      <c r="D1554" s="6"/>
      <c r="E1554" s="6"/>
      <c r="F1554" s="6"/>
      <c r="G1554" s="6"/>
    </row>
    <row r="1555" spans="1:7" ht="30" customHeight="1" x14ac:dyDescent="0.25">
      <c r="A1555" s="21" t="s">
        <v>85</v>
      </c>
      <c r="B1555" s="13" t="s">
        <v>40</v>
      </c>
      <c r="C1555" s="5"/>
      <c r="D1555" s="5"/>
      <c r="E1555" s="5"/>
      <c r="F1555" s="5"/>
      <c r="G1555" s="5"/>
    </row>
    <row r="1556" spans="1:7" ht="30" customHeight="1" x14ac:dyDescent="0.25">
      <c r="A1556" s="22" t="s">
        <v>85</v>
      </c>
      <c r="B1556" s="14" t="s">
        <v>41</v>
      </c>
      <c r="C1556" s="6"/>
      <c r="D1556" s="6"/>
      <c r="E1556" s="6"/>
      <c r="F1556" s="6"/>
      <c r="G1556" s="6"/>
    </row>
    <row r="1557" spans="1:7" ht="30" customHeight="1" x14ac:dyDescent="0.25">
      <c r="A1557" s="21" t="s">
        <v>85</v>
      </c>
      <c r="B1557" s="13" t="s">
        <v>42</v>
      </c>
      <c r="C1557" s="5"/>
      <c r="D1557" s="5"/>
      <c r="E1557" s="5"/>
      <c r="F1557" s="5"/>
      <c r="G1557" s="5"/>
    </row>
    <row r="1558" spans="1:7" ht="30" customHeight="1" x14ac:dyDescent="0.25">
      <c r="A1558" s="22" t="s">
        <v>85</v>
      </c>
      <c r="B1558" s="14" t="s">
        <v>43</v>
      </c>
      <c r="C1558" s="6">
        <v>1495</v>
      </c>
      <c r="D1558" s="6">
        <v>2</v>
      </c>
      <c r="E1558" s="6"/>
      <c r="F1558" s="6">
        <v>1493</v>
      </c>
      <c r="G1558" s="6"/>
    </row>
    <row r="1559" spans="1:7" ht="30" customHeight="1" x14ac:dyDescent="0.25">
      <c r="A1559" s="21" t="s">
        <v>85</v>
      </c>
      <c r="B1559" s="13" t="s">
        <v>44</v>
      </c>
      <c r="C1559" s="5"/>
      <c r="D1559" s="5"/>
      <c r="E1559" s="5"/>
      <c r="F1559" s="5"/>
      <c r="G1559" s="5"/>
    </row>
    <row r="1560" spans="1:7" ht="30" customHeight="1" x14ac:dyDescent="0.25">
      <c r="A1560" s="22" t="s">
        <v>85</v>
      </c>
      <c r="B1560" s="14" t="s">
        <v>45</v>
      </c>
      <c r="C1560" s="6">
        <v>78</v>
      </c>
      <c r="D1560" s="6"/>
      <c r="E1560" s="6"/>
      <c r="F1560" s="6">
        <v>78</v>
      </c>
      <c r="G1560" s="6"/>
    </row>
    <row r="1561" spans="1:7" ht="30" customHeight="1" x14ac:dyDescent="0.25">
      <c r="A1561" s="21" t="s">
        <v>85</v>
      </c>
      <c r="B1561" s="13" t="s">
        <v>46</v>
      </c>
      <c r="C1561" s="5"/>
      <c r="D1561" s="5"/>
      <c r="E1561" s="5"/>
      <c r="F1561" s="5"/>
      <c r="G1561" s="5"/>
    </row>
    <row r="1562" spans="1:7" ht="30" customHeight="1" x14ac:dyDescent="0.25">
      <c r="A1562" s="19" t="s">
        <v>86</v>
      </c>
      <c r="B1562" s="11" t="s">
        <v>8</v>
      </c>
      <c r="C1562" s="3"/>
      <c r="D1562" s="3"/>
      <c r="E1562" s="3"/>
      <c r="F1562" s="3"/>
      <c r="G1562" s="3"/>
    </row>
    <row r="1563" spans="1:7" ht="30" customHeight="1" x14ac:dyDescent="0.25">
      <c r="A1563" s="20" t="s">
        <v>86</v>
      </c>
      <c r="B1563" s="12" t="s">
        <v>9</v>
      </c>
      <c r="C1563" s="4"/>
      <c r="D1563" s="4"/>
      <c r="E1563" s="4"/>
      <c r="F1563" s="4"/>
      <c r="G1563" s="4"/>
    </row>
    <row r="1564" spans="1:7" ht="30" customHeight="1" x14ac:dyDescent="0.25">
      <c r="A1564" s="19" t="s">
        <v>86</v>
      </c>
      <c r="B1564" s="11" t="s">
        <v>10</v>
      </c>
      <c r="C1564" s="3"/>
      <c r="D1564" s="3"/>
      <c r="E1564" s="3"/>
      <c r="F1564" s="3"/>
      <c r="G1564" s="3"/>
    </row>
    <row r="1565" spans="1:7" ht="30" customHeight="1" x14ac:dyDescent="0.25">
      <c r="A1565" s="20" t="s">
        <v>86</v>
      </c>
      <c r="B1565" s="12" t="s">
        <v>11</v>
      </c>
      <c r="C1565" s="4"/>
      <c r="D1565" s="4"/>
      <c r="E1565" s="4"/>
      <c r="F1565" s="4"/>
      <c r="G1565" s="4"/>
    </row>
    <row r="1566" spans="1:7" ht="30" customHeight="1" x14ac:dyDescent="0.25">
      <c r="A1566" s="19" t="s">
        <v>86</v>
      </c>
      <c r="B1566" s="11" t="s">
        <v>12</v>
      </c>
      <c r="C1566" s="3"/>
      <c r="D1566" s="3"/>
      <c r="E1566" s="3"/>
      <c r="F1566" s="3"/>
      <c r="G1566" s="3"/>
    </row>
    <row r="1567" spans="1:7" ht="30" customHeight="1" x14ac:dyDescent="0.25">
      <c r="A1567" s="20" t="s">
        <v>86</v>
      </c>
      <c r="B1567" s="12" t="s">
        <v>13</v>
      </c>
      <c r="C1567" s="4"/>
      <c r="D1567" s="4"/>
      <c r="E1567" s="4"/>
      <c r="F1567" s="4"/>
      <c r="G1567" s="4"/>
    </row>
    <row r="1568" spans="1:7" ht="30" customHeight="1" x14ac:dyDescent="0.25">
      <c r="A1568" s="19" t="s">
        <v>86</v>
      </c>
      <c r="B1568" s="11" t="s">
        <v>14</v>
      </c>
      <c r="C1568" s="3"/>
      <c r="D1568" s="3"/>
      <c r="E1568" s="3"/>
      <c r="F1568" s="3"/>
      <c r="G1568" s="3"/>
    </row>
    <row r="1569" spans="1:7" ht="30" customHeight="1" x14ac:dyDescent="0.25">
      <c r="A1569" s="20" t="s">
        <v>86</v>
      </c>
      <c r="B1569" s="12" t="s">
        <v>15</v>
      </c>
      <c r="C1569" s="4"/>
      <c r="D1569" s="4"/>
      <c r="E1569" s="4"/>
      <c r="F1569" s="4"/>
      <c r="G1569" s="4"/>
    </row>
    <row r="1570" spans="1:7" ht="30" customHeight="1" x14ac:dyDescent="0.25">
      <c r="A1570" s="19" t="s">
        <v>86</v>
      </c>
      <c r="B1570" s="11" t="s">
        <v>16</v>
      </c>
      <c r="C1570" s="3"/>
      <c r="D1570" s="3"/>
      <c r="E1570" s="3"/>
      <c r="F1570" s="3"/>
      <c r="G1570" s="3"/>
    </row>
    <row r="1571" spans="1:7" ht="30" customHeight="1" x14ac:dyDescent="0.25">
      <c r="A1571" s="20" t="s">
        <v>86</v>
      </c>
      <c r="B1571" s="12" t="s">
        <v>17</v>
      </c>
      <c r="C1571" s="4"/>
      <c r="D1571" s="4"/>
      <c r="E1571" s="4"/>
      <c r="F1571" s="4"/>
      <c r="G1571" s="4"/>
    </row>
    <row r="1572" spans="1:7" ht="30" customHeight="1" x14ac:dyDescent="0.25">
      <c r="A1572" s="19" t="s">
        <v>86</v>
      </c>
      <c r="B1572" s="11" t="s">
        <v>18</v>
      </c>
      <c r="C1572" s="3"/>
      <c r="D1572" s="3"/>
      <c r="E1572" s="3"/>
      <c r="F1572" s="3"/>
      <c r="G1572" s="3"/>
    </row>
    <row r="1573" spans="1:7" ht="30" customHeight="1" x14ac:dyDescent="0.25">
      <c r="A1573" s="20" t="s">
        <v>86</v>
      </c>
      <c r="B1573" s="12" t="s">
        <v>19</v>
      </c>
      <c r="C1573" s="4"/>
      <c r="D1573" s="4"/>
      <c r="E1573" s="4"/>
      <c r="F1573" s="4"/>
      <c r="G1573" s="4"/>
    </row>
    <row r="1574" spans="1:7" ht="30" customHeight="1" x14ac:dyDescent="0.25">
      <c r="A1574" s="19" t="s">
        <v>86</v>
      </c>
      <c r="B1574" s="11" t="s">
        <v>20</v>
      </c>
      <c r="C1574" s="3"/>
      <c r="D1574" s="3"/>
      <c r="E1574" s="3"/>
      <c r="F1574" s="3"/>
      <c r="G1574" s="3"/>
    </row>
    <row r="1575" spans="1:7" ht="30" customHeight="1" x14ac:dyDescent="0.25">
      <c r="A1575" s="20" t="s">
        <v>86</v>
      </c>
      <c r="B1575" s="12" t="s">
        <v>21</v>
      </c>
      <c r="C1575" s="4"/>
      <c r="D1575" s="4"/>
      <c r="E1575" s="4"/>
      <c r="F1575" s="4"/>
      <c r="G1575" s="4"/>
    </row>
    <row r="1576" spans="1:7" ht="30" customHeight="1" x14ac:dyDescent="0.25">
      <c r="A1576" s="19" t="s">
        <v>86</v>
      </c>
      <c r="B1576" s="11" t="s">
        <v>22</v>
      </c>
      <c r="C1576" s="3"/>
      <c r="D1576" s="3"/>
      <c r="E1576" s="3"/>
      <c r="F1576" s="3"/>
      <c r="G1576" s="3"/>
    </row>
    <row r="1577" spans="1:7" ht="30" customHeight="1" x14ac:dyDescent="0.25">
      <c r="A1577" s="20" t="s">
        <v>86</v>
      </c>
      <c r="B1577" s="12" t="s">
        <v>23</v>
      </c>
      <c r="C1577" s="4"/>
      <c r="D1577" s="4"/>
      <c r="E1577" s="4"/>
      <c r="F1577" s="4"/>
      <c r="G1577" s="4"/>
    </row>
    <row r="1578" spans="1:7" ht="30" customHeight="1" x14ac:dyDescent="0.25">
      <c r="A1578" s="19" t="s">
        <v>86</v>
      </c>
      <c r="B1578" s="11" t="s">
        <v>24</v>
      </c>
      <c r="C1578" s="3"/>
      <c r="D1578" s="3"/>
      <c r="E1578" s="3"/>
      <c r="F1578" s="3"/>
      <c r="G1578" s="3"/>
    </row>
    <row r="1579" spans="1:7" ht="30" customHeight="1" x14ac:dyDescent="0.25">
      <c r="A1579" s="20" t="s">
        <v>86</v>
      </c>
      <c r="B1579" s="12" t="s">
        <v>25</v>
      </c>
      <c r="C1579" s="4"/>
      <c r="D1579" s="4"/>
      <c r="E1579" s="4"/>
      <c r="F1579" s="4"/>
      <c r="G1579" s="4"/>
    </row>
    <row r="1580" spans="1:7" ht="30" customHeight="1" x14ac:dyDescent="0.25">
      <c r="A1580" s="19" t="s">
        <v>86</v>
      </c>
      <c r="B1580" s="11" t="s">
        <v>26</v>
      </c>
      <c r="C1580" s="3"/>
      <c r="D1580" s="3"/>
      <c r="E1580" s="3"/>
      <c r="F1580" s="3"/>
      <c r="G1580" s="3"/>
    </row>
    <row r="1581" spans="1:7" ht="30" customHeight="1" x14ac:dyDescent="0.25">
      <c r="A1581" s="20" t="s">
        <v>86</v>
      </c>
      <c r="B1581" s="12" t="s">
        <v>27</v>
      </c>
      <c r="C1581" s="4"/>
      <c r="D1581" s="4"/>
      <c r="E1581" s="4"/>
      <c r="F1581" s="4"/>
      <c r="G1581" s="4"/>
    </row>
    <row r="1582" spans="1:7" ht="30" customHeight="1" x14ac:dyDescent="0.25">
      <c r="A1582" s="19" t="s">
        <v>86</v>
      </c>
      <c r="B1582" s="11" t="s">
        <v>28</v>
      </c>
      <c r="C1582" s="3"/>
      <c r="D1582" s="3"/>
      <c r="E1582" s="3"/>
      <c r="F1582" s="3"/>
      <c r="G1582" s="3"/>
    </row>
    <row r="1583" spans="1:7" ht="30" customHeight="1" x14ac:dyDescent="0.25">
      <c r="A1583" s="20" t="s">
        <v>86</v>
      </c>
      <c r="B1583" s="12" t="s">
        <v>29</v>
      </c>
      <c r="C1583" s="4"/>
      <c r="D1583" s="4"/>
      <c r="E1583" s="4"/>
      <c r="F1583" s="4"/>
      <c r="G1583" s="4"/>
    </row>
    <row r="1584" spans="1:7" ht="30" customHeight="1" x14ac:dyDescent="0.25">
      <c r="A1584" s="19" t="s">
        <v>86</v>
      </c>
      <c r="B1584" s="11" t="s">
        <v>30</v>
      </c>
      <c r="C1584" s="3"/>
      <c r="D1584" s="3"/>
      <c r="E1584" s="3"/>
      <c r="F1584" s="3"/>
      <c r="G1584" s="3"/>
    </row>
    <row r="1585" spans="1:7" ht="30" customHeight="1" x14ac:dyDescent="0.25">
      <c r="A1585" s="20" t="s">
        <v>86</v>
      </c>
      <c r="B1585" s="12" t="s">
        <v>31</v>
      </c>
      <c r="C1585" s="4"/>
      <c r="D1585" s="4"/>
      <c r="E1585" s="4"/>
      <c r="F1585" s="4"/>
      <c r="G1585" s="4"/>
    </row>
    <row r="1586" spans="1:7" ht="30" customHeight="1" x14ac:dyDescent="0.25">
      <c r="A1586" s="19" t="s">
        <v>86</v>
      </c>
      <c r="B1586" s="11" t="s">
        <v>32</v>
      </c>
      <c r="C1586" s="3"/>
      <c r="D1586" s="3"/>
      <c r="E1586" s="3"/>
      <c r="F1586" s="3"/>
      <c r="G1586" s="3"/>
    </row>
    <row r="1587" spans="1:7" ht="30" customHeight="1" x14ac:dyDescent="0.25">
      <c r="A1587" s="20" t="s">
        <v>86</v>
      </c>
      <c r="B1587" s="12" t="s">
        <v>33</v>
      </c>
      <c r="C1587" s="4"/>
      <c r="D1587" s="4"/>
      <c r="E1587" s="4"/>
      <c r="F1587" s="4"/>
      <c r="G1587" s="4"/>
    </row>
    <row r="1588" spans="1:7" ht="30" customHeight="1" x14ac:dyDescent="0.25">
      <c r="A1588" s="19" t="s">
        <v>86</v>
      </c>
      <c r="B1588" s="11" t="s">
        <v>34</v>
      </c>
      <c r="C1588" s="3"/>
      <c r="D1588" s="3"/>
      <c r="E1588" s="3"/>
      <c r="F1588" s="3"/>
      <c r="G1588" s="3"/>
    </row>
    <row r="1589" spans="1:7" ht="30" customHeight="1" x14ac:dyDescent="0.25">
      <c r="A1589" s="20" t="s">
        <v>86</v>
      </c>
      <c r="B1589" s="12" t="s">
        <v>35</v>
      </c>
      <c r="C1589" s="4"/>
      <c r="D1589" s="4"/>
      <c r="E1589" s="4"/>
      <c r="F1589" s="4"/>
      <c r="G1589" s="4"/>
    </row>
    <row r="1590" spans="1:7" ht="30" customHeight="1" x14ac:dyDescent="0.25">
      <c r="A1590" s="19" t="s">
        <v>86</v>
      </c>
      <c r="B1590" s="11" t="s">
        <v>36</v>
      </c>
      <c r="C1590" s="3"/>
      <c r="D1590" s="3"/>
      <c r="E1590" s="3"/>
      <c r="F1590" s="3"/>
      <c r="G1590" s="3"/>
    </row>
    <row r="1591" spans="1:7" ht="30" customHeight="1" x14ac:dyDescent="0.25">
      <c r="A1591" s="20" t="s">
        <v>86</v>
      </c>
      <c r="B1591" s="12" t="s">
        <v>37</v>
      </c>
      <c r="C1591" s="4"/>
      <c r="D1591" s="4"/>
      <c r="E1591" s="4"/>
      <c r="F1591" s="4"/>
      <c r="G1591" s="4"/>
    </row>
    <row r="1592" spans="1:7" ht="30" customHeight="1" x14ac:dyDescent="0.25">
      <c r="A1592" s="19" t="s">
        <v>86</v>
      </c>
      <c r="B1592" s="11" t="s">
        <v>38</v>
      </c>
      <c r="C1592" s="3"/>
      <c r="D1592" s="3"/>
      <c r="E1592" s="3"/>
      <c r="F1592" s="3"/>
      <c r="G1592" s="3"/>
    </row>
    <row r="1593" spans="1:7" ht="30" customHeight="1" x14ac:dyDescent="0.25">
      <c r="A1593" s="20" t="s">
        <v>86</v>
      </c>
      <c r="B1593" s="12" t="s">
        <v>39</v>
      </c>
      <c r="C1593" s="4"/>
      <c r="D1593" s="4"/>
      <c r="E1593" s="4"/>
      <c r="F1593" s="4"/>
      <c r="G1593" s="4"/>
    </row>
    <row r="1594" spans="1:7" ht="30" customHeight="1" x14ac:dyDescent="0.25">
      <c r="A1594" s="19" t="s">
        <v>86</v>
      </c>
      <c r="B1594" s="11" t="s">
        <v>40</v>
      </c>
      <c r="C1594" s="3"/>
      <c r="D1594" s="3"/>
      <c r="E1594" s="3"/>
      <c r="F1594" s="3"/>
      <c r="G1594" s="3"/>
    </row>
    <row r="1595" spans="1:7" ht="30" customHeight="1" x14ac:dyDescent="0.25">
      <c r="A1595" s="20" t="s">
        <v>86</v>
      </c>
      <c r="B1595" s="12" t="s">
        <v>41</v>
      </c>
      <c r="C1595" s="4"/>
      <c r="D1595" s="4"/>
      <c r="E1595" s="4"/>
      <c r="F1595" s="4"/>
      <c r="G1595" s="4"/>
    </row>
    <row r="1596" spans="1:7" ht="30" customHeight="1" x14ac:dyDescent="0.25">
      <c r="A1596" s="19" t="s">
        <v>86</v>
      </c>
      <c r="B1596" s="11" t="s">
        <v>42</v>
      </c>
      <c r="C1596" s="3"/>
      <c r="D1596" s="3"/>
      <c r="E1596" s="3"/>
      <c r="F1596" s="3"/>
      <c r="G1596" s="3"/>
    </row>
    <row r="1597" spans="1:7" ht="30" customHeight="1" x14ac:dyDescent="0.25">
      <c r="A1597" s="20" t="s">
        <v>86</v>
      </c>
      <c r="B1597" s="12" t="s">
        <v>43</v>
      </c>
      <c r="C1597" s="4">
        <v>52</v>
      </c>
      <c r="D1597" s="4">
        <v>51</v>
      </c>
      <c r="E1597" s="4">
        <v>1</v>
      </c>
      <c r="F1597" s="4"/>
      <c r="G1597" s="4"/>
    </row>
    <row r="1598" spans="1:7" ht="30" customHeight="1" x14ac:dyDescent="0.25">
      <c r="A1598" s="19" t="s">
        <v>86</v>
      </c>
      <c r="B1598" s="11" t="s">
        <v>44</v>
      </c>
      <c r="C1598" s="3"/>
      <c r="D1598" s="3"/>
      <c r="E1598" s="3"/>
      <c r="F1598" s="3"/>
      <c r="G1598" s="3"/>
    </row>
    <row r="1599" spans="1:7" ht="30" customHeight="1" x14ac:dyDescent="0.25">
      <c r="A1599" s="20" t="s">
        <v>86</v>
      </c>
      <c r="B1599" s="12" t="s">
        <v>45</v>
      </c>
      <c r="C1599" s="4">
        <v>2</v>
      </c>
      <c r="D1599" s="4">
        <v>2</v>
      </c>
      <c r="E1599" s="4"/>
      <c r="F1599" s="4"/>
      <c r="G1599" s="4"/>
    </row>
    <row r="1600" spans="1:7" ht="30" customHeight="1" x14ac:dyDescent="0.25">
      <c r="A1600" s="19" t="s">
        <v>86</v>
      </c>
      <c r="B1600" s="11" t="s">
        <v>46</v>
      </c>
      <c r="C1600" s="3"/>
      <c r="D1600" s="3"/>
      <c r="E1600" s="3"/>
      <c r="F1600" s="3"/>
      <c r="G1600" s="3"/>
    </row>
    <row r="1601" spans="1:7" ht="30" customHeight="1" x14ac:dyDescent="0.25">
      <c r="A1601" s="21" t="s">
        <v>87</v>
      </c>
      <c r="B1601" s="13" t="s">
        <v>8</v>
      </c>
      <c r="C1601" s="5"/>
      <c r="D1601" s="5"/>
      <c r="E1601" s="5"/>
      <c r="F1601" s="5"/>
      <c r="G1601" s="5"/>
    </row>
    <row r="1602" spans="1:7" ht="30" customHeight="1" x14ac:dyDescent="0.25">
      <c r="A1602" s="22" t="s">
        <v>87</v>
      </c>
      <c r="B1602" s="14" t="s">
        <v>9</v>
      </c>
      <c r="C1602" s="6"/>
      <c r="D1602" s="6"/>
      <c r="E1602" s="6"/>
      <c r="F1602" s="6"/>
      <c r="G1602" s="6"/>
    </row>
    <row r="1603" spans="1:7" ht="30" customHeight="1" x14ac:dyDescent="0.25">
      <c r="A1603" s="21" t="s">
        <v>87</v>
      </c>
      <c r="B1603" s="13" t="s">
        <v>10</v>
      </c>
      <c r="C1603" s="5"/>
      <c r="D1603" s="5"/>
      <c r="E1603" s="5"/>
      <c r="F1603" s="5"/>
      <c r="G1603" s="5"/>
    </row>
    <row r="1604" spans="1:7" ht="30" customHeight="1" x14ac:dyDescent="0.25">
      <c r="A1604" s="22" t="s">
        <v>87</v>
      </c>
      <c r="B1604" s="14" t="s">
        <v>11</v>
      </c>
      <c r="C1604" s="6"/>
      <c r="D1604" s="6"/>
      <c r="E1604" s="6"/>
      <c r="F1604" s="6"/>
      <c r="G1604" s="6"/>
    </row>
    <row r="1605" spans="1:7" ht="30" customHeight="1" x14ac:dyDescent="0.25">
      <c r="A1605" s="21" t="s">
        <v>87</v>
      </c>
      <c r="B1605" s="13" t="s">
        <v>12</v>
      </c>
      <c r="C1605" s="5"/>
      <c r="D1605" s="5"/>
      <c r="E1605" s="5"/>
      <c r="F1605" s="5"/>
      <c r="G1605" s="5"/>
    </row>
    <row r="1606" spans="1:7" ht="30" customHeight="1" x14ac:dyDescent="0.25">
      <c r="A1606" s="22" t="s">
        <v>87</v>
      </c>
      <c r="B1606" s="14" t="s">
        <v>13</v>
      </c>
      <c r="C1606" s="6"/>
      <c r="D1606" s="6"/>
      <c r="E1606" s="6"/>
      <c r="F1606" s="6"/>
      <c r="G1606" s="6"/>
    </row>
    <row r="1607" spans="1:7" ht="30" customHeight="1" x14ac:dyDescent="0.25">
      <c r="A1607" s="21" t="s">
        <v>87</v>
      </c>
      <c r="B1607" s="13" t="s">
        <v>14</v>
      </c>
      <c r="C1607" s="5"/>
      <c r="D1607" s="5"/>
      <c r="E1607" s="5"/>
      <c r="F1607" s="5"/>
      <c r="G1607" s="5"/>
    </row>
    <row r="1608" spans="1:7" ht="30" customHeight="1" x14ac:dyDescent="0.25">
      <c r="A1608" s="22" t="s">
        <v>87</v>
      </c>
      <c r="B1608" s="14" t="s">
        <v>15</v>
      </c>
      <c r="C1608" s="6"/>
      <c r="D1608" s="6"/>
      <c r="E1608" s="6"/>
      <c r="F1608" s="6"/>
      <c r="G1608" s="6"/>
    </row>
    <row r="1609" spans="1:7" ht="30" customHeight="1" x14ac:dyDescent="0.25">
      <c r="A1609" s="21" t="s">
        <v>87</v>
      </c>
      <c r="B1609" s="13" t="s">
        <v>16</v>
      </c>
      <c r="C1609" s="5"/>
      <c r="D1609" s="5"/>
      <c r="E1609" s="5"/>
      <c r="F1609" s="5"/>
      <c r="G1609" s="5"/>
    </row>
    <row r="1610" spans="1:7" ht="30" customHeight="1" x14ac:dyDescent="0.25">
      <c r="A1610" s="22" t="s">
        <v>87</v>
      </c>
      <c r="B1610" s="14" t="s">
        <v>17</v>
      </c>
      <c r="C1610" s="6"/>
      <c r="D1610" s="6"/>
      <c r="E1610" s="6"/>
      <c r="F1610" s="6"/>
      <c r="G1610" s="6"/>
    </row>
    <row r="1611" spans="1:7" ht="30" customHeight="1" x14ac:dyDescent="0.25">
      <c r="A1611" s="21" t="s">
        <v>87</v>
      </c>
      <c r="B1611" s="13" t="s">
        <v>18</v>
      </c>
      <c r="C1611" s="5"/>
      <c r="D1611" s="5"/>
      <c r="E1611" s="5"/>
      <c r="F1611" s="5"/>
      <c r="G1611" s="5"/>
    </row>
    <row r="1612" spans="1:7" ht="30" customHeight="1" x14ac:dyDescent="0.25">
      <c r="A1612" s="22" t="s">
        <v>87</v>
      </c>
      <c r="B1612" s="14" t="s">
        <v>19</v>
      </c>
      <c r="C1612" s="6"/>
      <c r="D1612" s="6"/>
      <c r="E1612" s="6"/>
      <c r="F1612" s="6"/>
      <c r="G1612" s="6"/>
    </row>
    <row r="1613" spans="1:7" ht="30" customHeight="1" x14ac:dyDescent="0.25">
      <c r="A1613" s="21" t="s">
        <v>87</v>
      </c>
      <c r="B1613" s="13" t="s">
        <v>20</v>
      </c>
      <c r="C1613" s="5"/>
      <c r="D1613" s="5"/>
      <c r="E1613" s="5"/>
      <c r="F1613" s="5"/>
      <c r="G1613" s="5"/>
    </row>
    <row r="1614" spans="1:7" ht="30" customHeight="1" x14ac:dyDescent="0.25">
      <c r="A1614" s="22" t="s">
        <v>87</v>
      </c>
      <c r="B1614" s="14" t="s">
        <v>21</v>
      </c>
      <c r="C1614" s="6"/>
      <c r="D1614" s="6"/>
      <c r="E1614" s="6"/>
      <c r="F1614" s="6"/>
      <c r="G1614" s="6"/>
    </row>
    <row r="1615" spans="1:7" ht="30" customHeight="1" x14ac:dyDescent="0.25">
      <c r="A1615" s="21" t="s">
        <v>87</v>
      </c>
      <c r="B1615" s="13" t="s">
        <v>22</v>
      </c>
      <c r="C1615" s="5"/>
      <c r="D1615" s="5"/>
      <c r="E1615" s="5"/>
      <c r="F1615" s="5"/>
      <c r="G1615" s="5"/>
    </row>
    <row r="1616" spans="1:7" ht="30" customHeight="1" x14ac:dyDescent="0.25">
      <c r="A1616" s="22" t="s">
        <v>87</v>
      </c>
      <c r="B1616" s="14" t="s">
        <v>23</v>
      </c>
      <c r="C1616" s="6"/>
      <c r="D1616" s="6"/>
      <c r="E1616" s="6"/>
      <c r="F1616" s="6"/>
      <c r="G1616" s="6"/>
    </row>
    <row r="1617" spans="1:7" ht="30" customHeight="1" x14ac:dyDescent="0.25">
      <c r="A1617" s="21" t="s">
        <v>87</v>
      </c>
      <c r="B1617" s="13" t="s">
        <v>24</v>
      </c>
      <c r="C1617" s="5"/>
      <c r="D1617" s="5"/>
      <c r="E1617" s="5"/>
      <c r="F1617" s="5"/>
      <c r="G1617" s="5"/>
    </row>
    <row r="1618" spans="1:7" ht="30" customHeight="1" x14ac:dyDescent="0.25">
      <c r="A1618" s="22" t="s">
        <v>87</v>
      </c>
      <c r="B1618" s="14" t="s">
        <v>25</v>
      </c>
      <c r="C1618" s="6"/>
      <c r="D1618" s="6"/>
      <c r="E1618" s="6"/>
      <c r="F1618" s="6"/>
      <c r="G1618" s="6"/>
    </row>
    <row r="1619" spans="1:7" ht="30" customHeight="1" x14ac:dyDescent="0.25">
      <c r="A1619" s="21" t="s">
        <v>87</v>
      </c>
      <c r="B1619" s="13" t="s">
        <v>26</v>
      </c>
      <c r="C1619" s="5"/>
      <c r="D1619" s="5"/>
      <c r="E1619" s="5"/>
      <c r="F1619" s="5"/>
      <c r="G1619" s="5"/>
    </row>
    <row r="1620" spans="1:7" ht="30" customHeight="1" x14ac:dyDescent="0.25">
      <c r="A1620" s="22" t="s">
        <v>87</v>
      </c>
      <c r="B1620" s="14" t="s">
        <v>27</v>
      </c>
      <c r="C1620" s="6"/>
      <c r="D1620" s="6"/>
      <c r="E1620" s="6"/>
      <c r="F1620" s="6"/>
      <c r="G1620" s="6"/>
    </row>
    <row r="1621" spans="1:7" ht="30" customHeight="1" x14ac:dyDescent="0.25">
      <c r="A1621" s="21" t="s">
        <v>87</v>
      </c>
      <c r="B1621" s="13" t="s">
        <v>28</v>
      </c>
      <c r="C1621" s="5"/>
      <c r="D1621" s="5"/>
      <c r="E1621" s="5"/>
      <c r="F1621" s="5"/>
      <c r="G1621" s="5"/>
    </row>
    <row r="1622" spans="1:7" ht="30" customHeight="1" x14ac:dyDescent="0.25">
      <c r="A1622" s="22" t="s">
        <v>87</v>
      </c>
      <c r="B1622" s="14" t="s">
        <v>29</v>
      </c>
      <c r="C1622" s="6"/>
      <c r="D1622" s="6"/>
      <c r="E1622" s="6"/>
      <c r="F1622" s="6"/>
      <c r="G1622" s="6"/>
    </row>
    <row r="1623" spans="1:7" ht="30" customHeight="1" x14ac:dyDescent="0.25">
      <c r="A1623" s="21" t="s">
        <v>87</v>
      </c>
      <c r="B1623" s="13" t="s">
        <v>30</v>
      </c>
      <c r="C1623" s="5"/>
      <c r="D1623" s="5"/>
      <c r="E1623" s="5"/>
      <c r="F1623" s="5"/>
      <c r="G1623" s="5"/>
    </row>
    <row r="1624" spans="1:7" ht="30" customHeight="1" x14ac:dyDescent="0.25">
      <c r="A1624" s="22" t="s">
        <v>87</v>
      </c>
      <c r="B1624" s="14" t="s">
        <v>31</v>
      </c>
      <c r="C1624" s="6"/>
      <c r="D1624" s="6"/>
      <c r="E1624" s="6"/>
      <c r="F1624" s="6"/>
      <c r="G1624" s="6"/>
    </row>
    <row r="1625" spans="1:7" ht="30" customHeight="1" x14ac:dyDescent="0.25">
      <c r="A1625" s="21" t="s">
        <v>87</v>
      </c>
      <c r="B1625" s="13" t="s">
        <v>32</v>
      </c>
      <c r="C1625" s="5"/>
      <c r="D1625" s="5"/>
      <c r="E1625" s="5"/>
      <c r="F1625" s="5"/>
      <c r="G1625" s="5"/>
    </row>
    <row r="1626" spans="1:7" ht="30" customHeight="1" x14ac:dyDescent="0.25">
      <c r="A1626" s="22" t="s">
        <v>87</v>
      </c>
      <c r="B1626" s="14" t="s">
        <v>33</v>
      </c>
      <c r="C1626" s="6"/>
      <c r="D1626" s="6"/>
      <c r="E1626" s="6"/>
      <c r="F1626" s="6"/>
      <c r="G1626" s="6"/>
    </row>
    <row r="1627" spans="1:7" ht="30" customHeight="1" x14ac:dyDescent="0.25">
      <c r="A1627" s="21" t="s">
        <v>87</v>
      </c>
      <c r="B1627" s="13" t="s">
        <v>34</v>
      </c>
      <c r="C1627" s="5"/>
      <c r="D1627" s="5"/>
      <c r="E1627" s="5"/>
      <c r="F1627" s="5"/>
      <c r="G1627" s="5"/>
    </row>
    <row r="1628" spans="1:7" ht="30" customHeight="1" x14ac:dyDescent="0.25">
      <c r="A1628" s="22" t="s">
        <v>87</v>
      </c>
      <c r="B1628" s="14" t="s">
        <v>35</v>
      </c>
      <c r="C1628" s="6"/>
      <c r="D1628" s="6"/>
      <c r="E1628" s="6"/>
      <c r="F1628" s="6"/>
      <c r="G1628" s="6"/>
    </row>
    <row r="1629" spans="1:7" ht="30" customHeight="1" x14ac:dyDescent="0.25">
      <c r="A1629" s="21" t="s">
        <v>87</v>
      </c>
      <c r="B1629" s="13" t="s">
        <v>36</v>
      </c>
      <c r="C1629" s="5"/>
      <c r="D1629" s="5"/>
      <c r="E1629" s="5"/>
      <c r="F1629" s="5"/>
      <c r="G1629" s="5"/>
    </row>
    <row r="1630" spans="1:7" ht="30" customHeight="1" x14ac:dyDescent="0.25">
      <c r="A1630" s="22" t="s">
        <v>87</v>
      </c>
      <c r="B1630" s="14" t="s">
        <v>37</v>
      </c>
      <c r="C1630" s="6"/>
      <c r="D1630" s="6"/>
      <c r="E1630" s="6"/>
      <c r="F1630" s="6"/>
      <c r="G1630" s="6"/>
    </row>
    <row r="1631" spans="1:7" ht="30" customHeight="1" x14ac:dyDescent="0.25">
      <c r="A1631" s="21" t="s">
        <v>87</v>
      </c>
      <c r="B1631" s="13" t="s">
        <v>38</v>
      </c>
      <c r="C1631" s="5"/>
      <c r="D1631" s="5"/>
      <c r="E1631" s="5"/>
      <c r="F1631" s="5"/>
      <c r="G1631" s="5"/>
    </row>
    <row r="1632" spans="1:7" ht="30" customHeight="1" x14ac:dyDescent="0.25">
      <c r="A1632" s="22" t="s">
        <v>87</v>
      </c>
      <c r="B1632" s="14" t="s">
        <v>39</v>
      </c>
      <c r="C1632" s="6"/>
      <c r="D1632" s="6"/>
      <c r="E1632" s="6"/>
      <c r="F1632" s="6"/>
      <c r="G1632" s="6"/>
    </row>
    <row r="1633" spans="1:7" ht="30" customHeight="1" x14ac:dyDescent="0.25">
      <c r="A1633" s="21" t="s">
        <v>87</v>
      </c>
      <c r="B1633" s="13" t="s">
        <v>40</v>
      </c>
      <c r="C1633" s="5"/>
      <c r="D1633" s="5"/>
      <c r="E1633" s="5"/>
      <c r="F1633" s="5"/>
      <c r="G1633" s="5"/>
    </row>
    <row r="1634" spans="1:7" ht="30" customHeight="1" x14ac:dyDescent="0.25">
      <c r="A1634" s="22" t="s">
        <v>87</v>
      </c>
      <c r="B1634" s="14" t="s">
        <v>41</v>
      </c>
      <c r="C1634" s="6"/>
      <c r="D1634" s="6"/>
      <c r="E1634" s="6"/>
      <c r="F1634" s="6"/>
      <c r="G1634" s="6"/>
    </row>
    <row r="1635" spans="1:7" ht="30" customHeight="1" x14ac:dyDescent="0.25">
      <c r="A1635" s="21" t="s">
        <v>87</v>
      </c>
      <c r="B1635" s="13" t="s">
        <v>42</v>
      </c>
      <c r="C1635" s="5"/>
      <c r="D1635" s="5"/>
      <c r="E1635" s="5"/>
      <c r="F1635" s="5"/>
      <c r="G1635" s="5"/>
    </row>
    <row r="1636" spans="1:7" ht="30" customHeight="1" x14ac:dyDescent="0.25">
      <c r="A1636" s="22" t="s">
        <v>87</v>
      </c>
      <c r="B1636" s="14" t="s">
        <v>43</v>
      </c>
      <c r="C1636" s="6">
        <v>248</v>
      </c>
      <c r="D1636" s="6">
        <v>1</v>
      </c>
      <c r="E1636" s="6">
        <v>229</v>
      </c>
      <c r="F1636" s="6">
        <v>18</v>
      </c>
      <c r="G1636" s="6"/>
    </row>
    <row r="1637" spans="1:7" ht="30" customHeight="1" x14ac:dyDescent="0.25">
      <c r="A1637" s="21" t="s">
        <v>87</v>
      </c>
      <c r="B1637" s="13" t="s">
        <v>44</v>
      </c>
      <c r="C1637" s="5"/>
      <c r="D1637" s="5"/>
      <c r="E1637" s="5"/>
      <c r="F1637" s="5"/>
      <c r="G1637" s="5"/>
    </row>
    <row r="1638" spans="1:7" ht="30" customHeight="1" x14ac:dyDescent="0.25">
      <c r="A1638" s="22" t="s">
        <v>87</v>
      </c>
      <c r="B1638" s="14" t="s">
        <v>45</v>
      </c>
      <c r="C1638" s="6"/>
      <c r="D1638" s="6"/>
      <c r="E1638" s="6"/>
      <c r="F1638" s="6"/>
      <c r="G1638" s="6"/>
    </row>
    <row r="1639" spans="1:7" ht="30" customHeight="1" x14ac:dyDescent="0.25">
      <c r="A1639" s="21" t="s">
        <v>87</v>
      </c>
      <c r="B1639" s="13" t="s">
        <v>46</v>
      </c>
      <c r="C1639" s="5"/>
      <c r="D1639" s="5"/>
      <c r="E1639" s="5"/>
      <c r="F1639" s="5"/>
      <c r="G1639" s="5"/>
    </row>
    <row r="1640" spans="1:7" ht="30" customHeight="1" x14ac:dyDescent="0.25">
      <c r="A1640" s="19" t="s">
        <v>88</v>
      </c>
      <c r="B1640" s="11" t="s">
        <v>8</v>
      </c>
      <c r="C1640" s="3"/>
      <c r="D1640" s="3"/>
      <c r="E1640" s="3"/>
      <c r="F1640" s="3"/>
      <c r="G1640" s="3"/>
    </row>
    <row r="1641" spans="1:7" ht="30" customHeight="1" x14ac:dyDescent="0.25">
      <c r="A1641" s="20" t="s">
        <v>88</v>
      </c>
      <c r="B1641" s="12" t="s">
        <v>9</v>
      </c>
      <c r="C1641" s="4"/>
      <c r="D1641" s="4"/>
      <c r="E1641" s="4"/>
      <c r="F1641" s="4"/>
      <c r="G1641" s="4"/>
    </row>
    <row r="1642" spans="1:7" ht="30" customHeight="1" x14ac:dyDescent="0.25">
      <c r="A1642" s="19" t="s">
        <v>88</v>
      </c>
      <c r="B1642" s="11" t="s">
        <v>10</v>
      </c>
      <c r="C1642" s="3"/>
      <c r="D1642" s="3"/>
      <c r="E1642" s="3"/>
      <c r="F1642" s="3"/>
      <c r="G1642" s="3"/>
    </row>
    <row r="1643" spans="1:7" ht="30" customHeight="1" x14ac:dyDescent="0.25">
      <c r="A1643" s="20" t="s">
        <v>88</v>
      </c>
      <c r="B1643" s="12" t="s">
        <v>11</v>
      </c>
      <c r="C1643" s="4"/>
      <c r="D1643" s="4"/>
      <c r="E1643" s="4"/>
      <c r="F1643" s="4"/>
      <c r="G1643" s="4"/>
    </row>
    <row r="1644" spans="1:7" ht="30" customHeight="1" x14ac:dyDescent="0.25">
      <c r="A1644" s="19" t="s">
        <v>88</v>
      </c>
      <c r="B1644" s="11" t="s">
        <v>12</v>
      </c>
      <c r="C1644" s="3"/>
      <c r="D1644" s="3"/>
      <c r="E1644" s="3"/>
      <c r="F1644" s="3"/>
      <c r="G1644" s="3"/>
    </row>
    <row r="1645" spans="1:7" ht="30" customHeight="1" x14ac:dyDescent="0.25">
      <c r="A1645" s="20" t="s">
        <v>88</v>
      </c>
      <c r="B1645" s="12" t="s">
        <v>13</v>
      </c>
      <c r="C1645" s="4"/>
      <c r="D1645" s="4"/>
      <c r="E1645" s="4"/>
      <c r="F1645" s="4"/>
      <c r="G1645" s="4"/>
    </row>
    <row r="1646" spans="1:7" ht="30" customHeight="1" x14ac:dyDescent="0.25">
      <c r="A1646" s="19" t="s">
        <v>88</v>
      </c>
      <c r="B1646" s="11" t="s">
        <v>14</v>
      </c>
      <c r="C1646" s="3"/>
      <c r="D1646" s="3"/>
      <c r="E1646" s="3"/>
      <c r="F1646" s="3"/>
      <c r="G1646" s="3"/>
    </row>
    <row r="1647" spans="1:7" ht="30" customHeight="1" x14ac:dyDescent="0.25">
      <c r="A1647" s="20" t="s">
        <v>88</v>
      </c>
      <c r="B1647" s="12" t="s">
        <v>15</v>
      </c>
      <c r="C1647" s="4"/>
      <c r="D1647" s="4"/>
      <c r="E1647" s="4"/>
      <c r="F1647" s="4"/>
      <c r="G1647" s="4"/>
    </row>
    <row r="1648" spans="1:7" ht="30" customHeight="1" x14ac:dyDescent="0.25">
      <c r="A1648" s="19" t="s">
        <v>88</v>
      </c>
      <c r="B1648" s="11" t="s">
        <v>16</v>
      </c>
      <c r="C1648" s="3"/>
      <c r="D1648" s="3"/>
      <c r="E1648" s="3"/>
      <c r="F1648" s="3"/>
      <c r="G1648" s="3"/>
    </row>
    <row r="1649" spans="1:7" ht="30" customHeight="1" x14ac:dyDescent="0.25">
      <c r="A1649" s="20" t="s">
        <v>88</v>
      </c>
      <c r="B1649" s="12" t="s">
        <v>17</v>
      </c>
      <c r="C1649" s="4"/>
      <c r="D1649" s="4"/>
      <c r="E1649" s="4"/>
      <c r="F1649" s="4"/>
      <c r="G1649" s="4"/>
    </row>
    <row r="1650" spans="1:7" ht="30" customHeight="1" x14ac:dyDescent="0.25">
      <c r="A1650" s="19" t="s">
        <v>88</v>
      </c>
      <c r="B1650" s="11" t="s">
        <v>18</v>
      </c>
      <c r="C1650" s="3"/>
      <c r="D1650" s="3"/>
      <c r="E1650" s="3"/>
      <c r="F1650" s="3"/>
      <c r="G1650" s="3"/>
    </row>
    <row r="1651" spans="1:7" ht="30" customHeight="1" x14ac:dyDescent="0.25">
      <c r="A1651" s="20" t="s">
        <v>88</v>
      </c>
      <c r="B1651" s="12" t="s">
        <v>19</v>
      </c>
      <c r="C1651" s="4"/>
      <c r="D1651" s="4"/>
      <c r="E1651" s="4"/>
      <c r="F1651" s="4"/>
      <c r="G1651" s="4"/>
    </row>
    <row r="1652" spans="1:7" ht="30" customHeight="1" x14ac:dyDescent="0.25">
      <c r="A1652" s="19" t="s">
        <v>88</v>
      </c>
      <c r="B1652" s="11" t="s">
        <v>20</v>
      </c>
      <c r="C1652" s="3"/>
      <c r="D1652" s="3"/>
      <c r="E1652" s="3"/>
      <c r="F1652" s="3"/>
      <c r="G1652" s="3"/>
    </row>
    <row r="1653" spans="1:7" ht="30" customHeight="1" x14ac:dyDescent="0.25">
      <c r="A1653" s="20" t="s">
        <v>88</v>
      </c>
      <c r="B1653" s="12" t="s">
        <v>21</v>
      </c>
      <c r="C1653" s="4"/>
      <c r="D1653" s="4"/>
      <c r="E1653" s="4"/>
      <c r="F1653" s="4"/>
      <c r="G1653" s="4"/>
    </row>
    <row r="1654" spans="1:7" ht="30" customHeight="1" x14ac:dyDescent="0.25">
      <c r="A1654" s="19" t="s">
        <v>88</v>
      </c>
      <c r="B1654" s="11" t="s">
        <v>22</v>
      </c>
      <c r="C1654" s="3"/>
      <c r="D1654" s="3"/>
      <c r="E1654" s="3"/>
      <c r="F1654" s="3"/>
      <c r="G1654" s="3"/>
    </row>
    <row r="1655" spans="1:7" ht="30" customHeight="1" x14ac:dyDescent="0.25">
      <c r="A1655" s="20" t="s">
        <v>88</v>
      </c>
      <c r="B1655" s="12" t="s">
        <v>23</v>
      </c>
      <c r="C1655" s="4"/>
      <c r="D1655" s="4"/>
      <c r="E1655" s="4"/>
      <c r="F1655" s="4"/>
      <c r="G1655" s="4"/>
    </row>
    <row r="1656" spans="1:7" ht="30" customHeight="1" x14ac:dyDescent="0.25">
      <c r="A1656" s="19" t="s">
        <v>88</v>
      </c>
      <c r="B1656" s="11" t="s">
        <v>24</v>
      </c>
      <c r="C1656" s="3"/>
      <c r="D1656" s="3"/>
      <c r="E1656" s="3"/>
      <c r="F1656" s="3"/>
      <c r="G1656" s="3"/>
    </row>
    <row r="1657" spans="1:7" ht="30" customHeight="1" x14ac:dyDescent="0.25">
      <c r="A1657" s="20" t="s">
        <v>88</v>
      </c>
      <c r="B1657" s="12" t="s">
        <v>25</v>
      </c>
      <c r="C1657" s="4"/>
      <c r="D1657" s="4"/>
      <c r="E1657" s="4"/>
      <c r="F1657" s="4"/>
      <c r="G1657" s="4"/>
    </row>
    <row r="1658" spans="1:7" ht="30" customHeight="1" x14ac:dyDescent="0.25">
      <c r="A1658" s="19" t="s">
        <v>88</v>
      </c>
      <c r="B1658" s="11" t="s">
        <v>26</v>
      </c>
      <c r="C1658" s="3"/>
      <c r="D1658" s="3"/>
      <c r="E1658" s="3"/>
      <c r="F1658" s="3"/>
      <c r="G1658" s="3"/>
    </row>
    <row r="1659" spans="1:7" ht="30" customHeight="1" x14ac:dyDescent="0.25">
      <c r="A1659" s="20" t="s">
        <v>88</v>
      </c>
      <c r="B1659" s="12" t="s">
        <v>27</v>
      </c>
      <c r="C1659" s="4"/>
      <c r="D1659" s="4"/>
      <c r="E1659" s="4"/>
      <c r="F1659" s="4"/>
      <c r="G1659" s="4"/>
    </row>
    <row r="1660" spans="1:7" ht="30" customHeight="1" x14ac:dyDescent="0.25">
      <c r="A1660" s="19" t="s">
        <v>88</v>
      </c>
      <c r="B1660" s="11" t="s">
        <v>28</v>
      </c>
      <c r="C1660" s="3"/>
      <c r="D1660" s="3"/>
      <c r="E1660" s="3"/>
      <c r="F1660" s="3"/>
      <c r="G1660" s="3"/>
    </row>
    <row r="1661" spans="1:7" ht="30" customHeight="1" x14ac:dyDescent="0.25">
      <c r="A1661" s="20" t="s">
        <v>88</v>
      </c>
      <c r="B1661" s="12" t="s">
        <v>29</v>
      </c>
      <c r="C1661" s="4"/>
      <c r="D1661" s="4"/>
      <c r="E1661" s="4"/>
      <c r="F1661" s="4"/>
      <c r="G1661" s="4"/>
    </row>
    <row r="1662" spans="1:7" ht="30" customHeight="1" x14ac:dyDescent="0.25">
      <c r="A1662" s="19" t="s">
        <v>88</v>
      </c>
      <c r="B1662" s="11" t="s">
        <v>30</v>
      </c>
      <c r="C1662" s="3"/>
      <c r="D1662" s="3"/>
      <c r="E1662" s="3"/>
      <c r="F1662" s="3"/>
      <c r="G1662" s="3"/>
    </row>
    <row r="1663" spans="1:7" ht="30" customHeight="1" x14ac:dyDescent="0.25">
      <c r="A1663" s="20" t="s">
        <v>88</v>
      </c>
      <c r="B1663" s="12" t="s">
        <v>31</v>
      </c>
      <c r="C1663" s="4"/>
      <c r="D1663" s="4"/>
      <c r="E1663" s="4"/>
      <c r="F1663" s="4"/>
      <c r="G1663" s="4"/>
    </row>
    <row r="1664" spans="1:7" ht="30" customHeight="1" x14ac:dyDescent="0.25">
      <c r="A1664" s="19" t="s">
        <v>88</v>
      </c>
      <c r="B1664" s="11" t="s">
        <v>32</v>
      </c>
      <c r="C1664" s="3"/>
      <c r="D1664" s="3"/>
      <c r="E1664" s="3"/>
      <c r="F1664" s="3"/>
      <c r="G1664" s="3"/>
    </row>
    <row r="1665" spans="1:7" ht="30" customHeight="1" x14ac:dyDescent="0.25">
      <c r="A1665" s="20" t="s">
        <v>88</v>
      </c>
      <c r="B1665" s="12" t="s">
        <v>33</v>
      </c>
      <c r="C1665" s="4"/>
      <c r="D1665" s="4"/>
      <c r="E1665" s="4"/>
      <c r="F1665" s="4"/>
      <c r="G1665" s="4"/>
    </row>
    <row r="1666" spans="1:7" ht="30" customHeight="1" x14ac:dyDescent="0.25">
      <c r="A1666" s="19" t="s">
        <v>88</v>
      </c>
      <c r="B1666" s="11" t="s">
        <v>34</v>
      </c>
      <c r="C1666" s="3"/>
      <c r="D1666" s="3"/>
      <c r="E1666" s="3"/>
      <c r="F1666" s="3"/>
      <c r="G1666" s="3"/>
    </row>
    <row r="1667" spans="1:7" ht="30" customHeight="1" x14ac:dyDescent="0.25">
      <c r="A1667" s="20" t="s">
        <v>88</v>
      </c>
      <c r="B1667" s="12" t="s">
        <v>35</v>
      </c>
      <c r="C1667" s="4"/>
      <c r="D1667" s="4"/>
      <c r="E1667" s="4"/>
      <c r="F1667" s="4"/>
      <c r="G1667" s="4"/>
    </row>
    <row r="1668" spans="1:7" ht="30" customHeight="1" x14ac:dyDescent="0.25">
      <c r="A1668" s="19" t="s">
        <v>88</v>
      </c>
      <c r="B1668" s="11" t="s">
        <v>36</v>
      </c>
      <c r="C1668" s="3"/>
      <c r="D1668" s="3"/>
      <c r="E1668" s="3"/>
      <c r="F1668" s="3"/>
      <c r="G1668" s="3"/>
    </row>
    <row r="1669" spans="1:7" ht="30" customHeight="1" x14ac:dyDescent="0.25">
      <c r="A1669" s="20" t="s">
        <v>88</v>
      </c>
      <c r="B1669" s="12" t="s">
        <v>37</v>
      </c>
      <c r="C1669" s="4"/>
      <c r="D1669" s="4"/>
      <c r="E1669" s="4"/>
      <c r="F1669" s="4"/>
      <c r="G1669" s="4"/>
    </row>
    <row r="1670" spans="1:7" ht="30" customHeight="1" x14ac:dyDescent="0.25">
      <c r="A1670" s="19" t="s">
        <v>88</v>
      </c>
      <c r="B1670" s="11" t="s">
        <v>38</v>
      </c>
      <c r="C1670" s="3"/>
      <c r="D1670" s="3"/>
      <c r="E1670" s="3"/>
      <c r="F1670" s="3"/>
      <c r="G1670" s="3"/>
    </row>
    <row r="1671" spans="1:7" ht="30" customHeight="1" x14ac:dyDescent="0.25">
      <c r="A1671" s="20" t="s">
        <v>88</v>
      </c>
      <c r="B1671" s="12" t="s">
        <v>39</v>
      </c>
      <c r="C1671" s="4"/>
      <c r="D1671" s="4"/>
      <c r="E1671" s="4"/>
      <c r="F1671" s="4"/>
      <c r="G1671" s="4"/>
    </row>
    <row r="1672" spans="1:7" ht="30" customHeight="1" x14ac:dyDescent="0.25">
      <c r="A1672" s="19" t="s">
        <v>88</v>
      </c>
      <c r="B1672" s="11" t="s">
        <v>40</v>
      </c>
      <c r="C1672" s="3"/>
      <c r="D1672" s="3"/>
      <c r="E1672" s="3"/>
      <c r="F1672" s="3"/>
      <c r="G1672" s="3"/>
    </row>
    <row r="1673" spans="1:7" ht="30" customHeight="1" x14ac:dyDescent="0.25">
      <c r="A1673" s="20" t="s">
        <v>88</v>
      </c>
      <c r="B1673" s="12" t="s">
        <v>41</v>
      </c>
      <c r="C1673" s="4"/>
      <c r="D1673" s="4"/>
      <c r="E1673" s="4"/>
      <c r="F1673" s="4"/>
      <c r="G1673" s="4"/>
    </row>
    <row r="1674" spans="1:7" ht="30" customHeight="1" x14ac:dyDescent="0.25">
      <c r="A1674" s="19" t="s">
        <v>88</v>
      </c>
      <c r="B1674" s="11" t="s">
        <v>42</v>
      </c>
      <c r="C1674" s="3"/>
      <c r="D1674" s="3"/>
      <c r="E1674" s="3"/>
      <c r="F1674" s="3"/>
      <c r="G1674" s="3"/>
    </row>
    <row r="1675" spans="1:7" ht="30" customHeight="1" x14ac:dyDescent="0.25">
      <c r="A1675" s="20" t="s">
        <v>88</v>
      </c>
      <c r="B1675" s="12" t="s">
        <v>43</v>
      </c>
      <c r="C1675" s="4"/>
      <c r="D1675" s="4"/>
      <c r="E1675" s="4"/>
      <c r="F1675" s="4"/>
      <c r="G1675" s="4"/>
    </row>
    <row r="1676" spans="1:7" ht="30" customHeight="1" x14ac:dyDescent="0.25">
      <c r="A1676" s="19" t="s">
        <v>88</v>
      </c>
      <c r="B1676" s="11" t="s">
        <v>44</v>
      </c>
      <c r="C1676" s="3"/>
      <c r="D1676" s="3"/>
      <c r="E1676" s="3"/>
      <c r="F1676" s="3"/>
      <c r="G1676" s="3"/>
    </row>
    <row r="1677" spans="1:7" ht="30" customHeight="1" x14ac:dyDescent="0.25">
      <c r="A1677" s="20" t="s">
        <v>88</v>
      </c>
      <c r="B1677" s="12" t="s">
        <v>45</v>
      </c>
      <c r="C1677" s="4"/>
      <c r="D1677" s="4"/>
      <c r="E1677" s="4"/>
      <c r="F1677" s="4"/>
      <c r="G1677" s="4"/>
    </row>
    <row r="1678" spans="1:7" ht="30" customHeight="1" x14ac:dyDescent="0.25">
      <c r="A1678" s="19" t="s">
        <v>88</v>
      </c>
      <c r="B1678" s="11" t="s">
        <v>46</v>
      </c>
      <c r="C1678" s="3"/>
      <c r="D1678" s="3"/>
      <c r="E1678" s="3"/>
      <c r="F1678" s="3"/>
      <c r="G1678" s="3"/>
    </row>
    <row r="1679" spans="1:7" ht="30" customHeight="1" x14ac:dyDescent="0.25">
      <c r="A1679" s="21" t="s">
        <v>89</v>
      </c>
      <c r="B1679" s="13" t="s">
        <v>8</v>
      </c>
      <c r="C1679" s="5">
        <v>275</v>
      </c>
      <c r="D1679" s="5">
        <v>201</v>
      </c>
      <c r="E1679" s="5">
        <v>13</v>
      </c>
      <c r="F1679" s="5">
        <v>61</v>
      </c>
      <c r="G1679" s="5"/>
    </row>
    <row r="1680" spans="1:7" ht="30" customHeight="1" x14ac:dyDescent="0.25">
      <c r="A1680" s="22" t="s">
        <v>89</v>
      </c>
      <c r="B1680" s="14" t="s">
        <v>9</v>
      </c>
      <c r="C1680" s="6"/>
      <c r="D1680" s="6"/>
      <c r="E1680" s="6"/>
      <c r="F1680" s="6"/>
      <c r="G1680" s="6"/>
    </row>
    <row r="1681" spans="1:7" ht="30" customHeight="1" x14ac:dyDescent="0.25">
      <c r="A1681" s="21" t="s">
        <v>89</v>
      </c>
      <c r="B1681" s="13" t="s">
        <v>10</v>
      </c>
      <c r="C1681" s="5"/>
      <c r="D1681" s="5"/>
      <c r="E1681" s="5"/>
      <c r="F1681" s="5"/>
      <c r="G1681" s="5"/>
    </row>
    <row r="1682" spans="1:7" ht="30" customHeight="1" x14ac:dyDescent="0.25">
      <c r="A1682" s="22" t="s">
        <v>89</v>
      </c>
      <c r="B1682" s="14" t="s">
        <v>11</v>
      </c>
      <c r="C1682" s="6"/>
      <c r="D1682" s="6"/>
      <c r="E1682" s="6"/>
      <c r="F1682" s="6"/>
      <c r="G1682" s="6"/>
    </row>
    <row r="1683" spans="1:7" ht="30" customHeight="1" x14ac:dyDescent="0.25">
      <c r="A1683" s="21" t="s">
        <v>89</v>
      </c>
      <c r="B1683" s="13" t="s">
        <v>12</v>
      </c>
      <c r="C1683" s="5"/>
      <c r="D1683" s="5"/>
      <c r="E1683" s="5"/>
      <c r="F1683" s="5"/>
      <c r="G1683" s="5"/>
    </row>
    <row r="1684" spans="1:7" ht="30" customHeight="1" x14ac:dyDescent="0.25">
      <c r="A1684" s="22" t="s">
        <v>89</v>
      </c>
      <c r="B1684" s="14" t="s">
        <v>13</v>
      </c>
      <c r="C1684" s="6"/>
      <c r="D1684" s="6"/>
      <c r="E1684" s="6"/>
      <c r="F1684" s="6"/>
      <c r="G1684" s="6"/>
    </row>
    <row r="1685" spans="1:7" ht="30" customHeight="1" x14ac:dyDescent="0.25">
      <c r="A1685" s="21" t="s">
        <v>89</v>
      </c>
      <c r="B1685" s="13" t="s">
        <v>14</v>
      </c>
      <c r="C1685" s="5">
        <v>35</v>
      </c>
      <c r="D1685" s="5">
        <v>24</v>
      </c>
      <c r="E1685" s="5">
        <v>2</v>
      </c>
      <c r="F1685" s="5">
        <v>9</v>
      </c>
      <c r="G1685" s="5"/>
    </row>
    <row r="1686" spans="1:7" ht="30" customHeight="1" x14ac:dyDescent="0.25">
      <c r="A1686" s="22" t="s">
        <v>89</v>
      </c>
      <c r="B1686" s="14" t="s">
        <v>15</v>
      </c>
      <c r="C1686" s="6"/>
      <c r="D1686" s="6"/>
      <c r="E1686" s="6"/>
      <c r="F1686" s="6"/>
      <c r="G1686" s="6"/>
    </row>
    <row r="1687" spans="1:7" ht="30" customHeight="1" x14ac:dyDescent="0.25">
      <c r="A1687" s="21" t="s">
        <v>89</v>
      </c>
      <c r="B1687" s="13" t="s">
        <v>16</v>
      </c>
      <c r="C1687" s="5"/>
      <c r="D1687" s="5"/>
      <c r="E1687" s="5"/>
      <c r="F1687" s="5"/>
      <c r="G1687" s="5"/>
    </row>
    <row r="1688" spans="1:7" ht="30" customHeight="1" x14ac:dyDescent="0.25">
      <c r="A1688" s="22" t="s">
        <v>89</v>
      </c>
      <c r="B1688" s="14" t="s">
        <v>17</v>
      </c>
      <c r="C1688" s="6"/>
      <c r="D1688" s="6"/>
      <c r="E1688" s="6"/>
      <c r="F1688" s="6"/>
      <c r="G1688" s="6"/>
    </row>
    <row r="1689" spans="1:7" ht="30" customHeight="1" x14ac:dyDescent="0.25">
      <c r="A1689" s="21" t="s">
        <v>89</v>
      </c>
      <c r="B1689" s="13" t="s">
        <v>18</v>
      </c>
      <c r="C1689" s="5"/>
      <c r="D1689" s="5"/>
      <c r="E1689" s="5"/>
      <c r="F1689" s="5"/>
      <c r="G1689" s="5"/>
    </row>
    <row r="1690" spans="1:7" ht="30" customHeight="1" x14ac:dyDescent="0.25">
      <c r="A1690" s="22" t="s">
        <v>89</v>
      </c>
      <c r="B1690" s="14" t="s">
        <v>19</v>
      </c>
      <c r="C1690" s="6"/>
      <c r="D1690" s="6"/>
      <c r="E1690" s="6"/>
      <c r="F1690" s="6"/>
      <c r="G1690" s="6"/>
    </row>
    <row r="1691" spans="1:7" ht="30" customHeight="1" x14ac:dyDescent="0.25">
      <c r="A1691" s="21" t="s">
        <v>89</v>
      </c>
      <c r="B1691" s="13" t="s">
        <v>20</v>
      </c>
      <c r="C1691" s="5"/>
      <c r="D1691" s="5"/>
      <c r="E1691" s="5"/>
      <c r="F1691" s="5"/>
      <c r="G1691" s="5"/>
    </row>
    <row r="1692" spans="1:7" ht="30" customHeight="1" x14ac:dyDescent="0.25">
      <c r="A1692" s="22" t="s">
        <v>89</v>
      </c>
      <c r="B1692" s="14" t="s">
        <v>21</v>
      </c>
      <c r="C1692" s="6"/>
      <c r="D1692" s="6"/>
      <c r="E1692" s="6"/>
      <c r="F1692" s="6"/>
      <c r="G1692" s="6"/>
    </row>
    <row r="1693" spans="1:7" ht="30" customHeight="1" x14ac:dyDescent="0.25">
      <c r="A1693" s="21" t="s">
        <v>89</v>
      </c>
      <c r="B1693" s="13" t="s">
        <v>22</v>
      </c>
      <c r="C1693" s="5"/>
      <c r="D1693" s="5"/>
      <c r="E1693" s="5"/>
      <c r="F1693" s="5"/>
      <c r="G1693" s="5"/>
    </row>
    <row r="1694" spans="1:7" ht="30" customHeight="1" x14ac:dyDescent="0.25">
      <c r="A1694" s="22" t="s">
        <v>89</v>
      </c>
      <c r="B1694" s="14" t="s">
        <v>23</v>
      </c>
      <c r="C1694" s="6"/>
      <c r="D1694" s="6"/>
      <c r="E1694" s="6"/>
      <c r="F1694" s="6"/>
      <c r="G1694" s="6"/>
    </row>
    <row r="1695" spans="1:7" ht="30" customHeight="1" x14ac:dyDescent="0.25">
      <c r="A1695" s="21" t="s">
        <v>89</v>
      </c>
      <c r="B1695" s="13" t="s">
        <v>24</v>
      </c>
      <c r="C1695" s="5"/>
      <c r="D1695" s="5"/>
      <c r="E1695" s="5"/>
      <c r="F1695" s="5"/>
      <c r="G1695" s="5"/>
    </row>
    <row r="1696" spans="1:7" ht="30" customHeight="1" x14ac:dyDescent="0.25">
      <c r="A1696" s="22" t="s">
        <v>89</v>
      </c>
      <c r="B1696" s="14" t="s">
        <v>25</v>
      </c>
      <c r="C1696" s="6">
        <v>16</v>
      </c>
      <c r="D1696" s="6">
        <v>14</v>
      </c>
      <c r="E1696" s="6">
        <v>1</v>
      </c>
      <c r="F1696" s="6">
        <v>1</v>
      </c>
      <c r="G1696" s="6"/>
    </row>
    <row r="1697" spans="1:7" ht="30" customHeight="1" x14ac:dyDescent="0.25">
      <c r="A1697" s="21" t="s">
        <v>89</v>
      </c>
      <c r="B1697" s="13" t="s">
        <v>26</v>
      </c>
      <c r="C1697" s="5"/>
      <c r="D1697" s="5"/>
      <c r="E1697" s="5"/>
      <c r="F1697" s="5"/>
      <c r="G1697" s="5"/>
    </row>
    <row r="1698" spans="1:7" ht="30" customHeight="1" x14ac:dyDescent="0.25">
      <c r="A1698" s="22" t="s">
        <v>89</v>
      </c>
      <c r="B1698" s="14" t="s">
        <v>27</v>
      </c>
      <c r="C1698" s="6"/>
      <c r="D1698" s="6"/>
      <c r="E1698" s="6"/>
      <c r="F1698" s="6"/>
      <c r="G1698" s="6"/>
    </row>
    <row r="1699" spans="1:7" ht="30" customHeight="1" x14ac:dyDescent="0.25">
      <c r="A1699" s="21" t="s">
        <v>89</v>
      </c>
      <c r="B1699" s="13" t="s">
        <v>28</v>
      </c>
      <c r="C1699" s="5"/>
      <c r="D1699" s="5"/>
      <c r="E1699" s="5"/>
      <c r="F1699" s="5"/>
      <c r="G1699" s="5"/>
    </row>
    <row r="1700" spans="1:7" ht="30" customHeight="1" x14ac:dyDescent="0.25">
      <c r="A1700" s="22" t="s">
        <v>89</v>
      </c>
      <c r="B1700" s="14" t="s">
        <v>29</v>
      </c>
      <c r="C1700" s="6"/>
      <c r="D1700" s="6"/>
      <c r="E1700" s="6"/>
      <c r="F1700" s="6"/>
      <c r="G1700" s="6"/>
    </row>
    <row r="1701" spans="1:7" ht="30" customHeight="1" x14ac:dyDescent="0.25">
      <c r="A1701" s="21" t="s">
        <v>89</v>
      </c>
      <c r="B1701" s="13" t="s">
        <v>30</v>
      </c>
      <c r="C1701" s="5"/>
      <c r="D1701" s="5"/>
      <c r="E1701" s="5"/>
      <c r="F1701" s="5"/>
      <c r="G1701" s="5"/>
    </row>
    <row r="1702" spans="1:7" ht="30" customHeight="1" x14ac:dyDescent="0.25">
      <c r="A1702" s="22" t="s">
        <v>89</v>
      </c>
      <c r="B1702" s="14" t="s">
        <v>31</v>
      </c>
      <c r="C1702" s="6"/>
      <c r="D1702" s="6"/>
      <c r="E1702" s="6"/>
      <c r="F1702" s="6"/>
      <c r="G1702" s="6"/>
    </row>
    <row r="1703" spans="1:7" ht="30" customHeight="1" x14ac:dyDescent="0.25">
      <c r="A1703" s="21" t="s">
        <v>89</v>
      </c>
      <c r="B1703" s="13" t="s">
        <v>32</v>
      </c>
      <c r="C1703" s="5"/>
      <c r="D1703" s="5"/>
      <c r="E1703" s="5"/>
      <c r="F1703" s="5"/>
      <c r="G1703" s="5"/>
    </row>
    <row r="1704" spans="1:7" ht="30" customHeight="1" x14ac:dyDescent="0.25">
      <c r="A1704" s="22" t="s">
        <v>89</v>
      </c>
      <c r="B1704" s="14" t="s">
        <v>33</v>
      </c>
      <c r="C1704" s="6">
        <v>7</v>
      </c>
      <c r="D1704" s="6">
        <v>7</v>
      </c>
      <c r="E1704" s="6"/>
      <c r="F1704" s="6"/>
      <c r="G1704" s="6"/>
    </row>
    <row r="1705" spans="1:7" ht="30" customHeight="1" x14ac:dyDescent="0.25">
      <c r="A1705" s="21" t="s">
        <v>89</v>
      </c>
      <c r="B1705" s="13" t="s">
        <v>34</v>
      </c>
      <c r="C1705" s="5"/>
      <c r="D1705" s="5"/>
      <c r="E1705" s="5"/>
      <c r="F1705" s="5"/>
      <c r="G1705" s="5"/>
    </row>
    <row r="1706" spans="1:7" ht="30" customHeight="1" x14ac:dyDescent="0.25">
      <c r="A1706" s="22" t="s">
        <v>89</v>
      </c>
      <c r="B1706" s="14" t="s">
        <v>35</v>
      </c>
      <c r="C1706" s="6"/>
      <c r="D1706" s="6"/>
      <c r="E1706" s="6"/>
      <c r="F1706" s="6"/>
      <c r="G1706" s="6"/>
    </row>
    <row r="1707" spans="1:7" ht="30" customHeight="1" x14ac:dyDescent="0.25">
      <c r="A1707" s="21" t="s">
        <v>89</v>
      </c>
      <c r="B1707" s="13" t="s">
        <v>36</v>
      </c>
      <c r="C1707" s="5">
        <v>7</v>
      </c>
      <c r="D1707" s="5">
        <v>6</v>
      </c>
      <c r="E1707" s="5">
        <v>1</v>
      </c>
      <c r="F1707" s="5"/>
      <c r="G1707" s="5"/>
    </row>
    <row r="1708" spans="1:7" ht="30" customHeight="1" x14ac:dyDescent="0.25">
      <c r="A1708" s="22" t="s">
        <v>89</v>
      </c>
      <c r="B1708" s="14" t="s">
        <v>37</v>
      </c>
      <c r="C1708" s="6"/>
      <c r="D1708" s="6"/>
      <c r="E1708" s="6"/>
      <c r="F1708" s="6"/>
      <c r="G1708" s="6"/>
    </row>
    <row r="1709" spans="1:7" ht="30" customHeight="1" x14ac:dyDescent="0.25">
      <c r="A1709" s="21" t="s">
        <v>89</v>
      </c>
      <c r="B1709" s="13" t="s">
        <v>38</v>
      </c>
      <c r="C1709" s="5">
        <v>5</v>
      </c>
      <c r="D1709" s="5"/>
      <c r="E1709" s="5"/>
      <c r="F1709" s="5">
        <v>5</v>
      </c>
      <c r="G1709" s="5"/>
    </row>
    <row r="1710" spans="1:7" ht="30" customHeight="1" x14ac:dyDescent="0.25">
      <c r="A1710" s="22" t="s">
        <v>89</v>
      </c>
      <c r="B1710" s="14" t="s">
        <v>39</v>
      </c>
      <c r="C1710" s="6"/>
      <c r="D1710" s="6"/>
      <c r="E1710" s="6"/>
      <c r="F1710" s="6"/>
      <c r="G1710" s="6"/>
    </row>
    <row r="1711" spans="1:7" ht="30" customHeight="1" x14ac:dyDescent="0.25">
      <c r="A1711" s="21" t="s">
        <v>89</v>
      </c>
      <c r="B1711" s="13" t="s">
        <v>40</v>
      </c>
      <c r="C1711" s="5"/>
      <c r="D1711" s="5"/>
      <c r="E1711" s="5"/>
      <c r="F1711" s="5"/>
      <c r="G1711" s="5"/>
    </row>
    <row r="1712" spans="1:7" ht="30" customHeight="1" x14ac:dyDescent="0.25">
      <c r="A1712" s="22" t="s">
        <v>89</v>
      </c>
      <c r="B1712" s="14" t="s">
        <v>41</v>
      </c>
      <c r="C1712" s="6"/>
      <c r="D1712" s="6"/>
      <c r="E1712" s="6"/>
      <c r="F1712" s="6"/>
      <c r="G1712" s="6"/>
    </row>
    <row r="1713" spans="1:7" ht="30" customHeight="1" x14ac:dyDescent="0.25">
      <c r="A1713" s="21" t="s">
        <v>89</v>
      </c>
      <c r="B1713" s="13" t="s">
        <v>42</v>
      </c>
      <c r="C1713" s="5"/>
      <c r="D1713" s="5"/>
      <c r="E1713" s="5"/>
      <c r="F1713" s="5"/>
      <c r="G1713" s="5"/>
    </row>
    <row r="1714" spans="1:7" ht="30" customHeight="1" x14ac:dyDescent="0.25">
      <c r="A1714" s="22" t="s">
        <v>89</v>
      </c>
      <c r="B1714" s="14" t="s">
        <v>43</v>
      </c>
      <c r="C1714" s="6"/>
      <c r="D1714" s="6"/>
      <c r="E1714" s="6"/>
      <c r="F1714" s="6"/>
      <c r="G1714" s="6"/>
    </row>
    <row r="1715" spans="1:7" ht="30" customHeight="1" x14ac:dyDescent="0.25">
      <c r="A1715" s="21" t="s">
        <v>89</v>
      </c>
      <c r="B1715" s="13" t="s">
        <v>44</v>
      </c>
      <c r="C1715" s="5"/>
      <c r="D1715" s="5"/>
      <c r="E1715" s="5"/>
      <c r="F1715" s="5"/>
      <c r="G1715" s="5"/>
    </row>
    <row r="1716" spans="1:7" ht="30" customHeight="1" x14ac:dyDescent="0.25">
      <c r="A1716" s="22" t="s">
        <v>89</v>
      </c>
      <c r="B1716" s="14" t="s">
        <v>45</v>
      </c>
      <c r="C1716" s="6"/>
      <c r="D1716" s="6"/>
      <c r="E1716" s="6"/>
      <c r="F1716" s="6"/>
      <c r="G1716" s="6"/>
    </row>
    <row r="1717" spans="1:7" ht="30" customHeight="1" x14ac:dyDescent="0.25">
      <c r="A1717" s="21" t="s">
        <v>89</v>
      </c>
      <c r="B1717" s="13" t="s">
        <v>46</v>
      </c>
      <c r="C1717" s="5"/>
      <c r="D1717" s="5"/>
      <c r="E1717" s="5"/>
      <c r="F1717" s="5"/>
      <c r="G1717" s="5"/>
    </row>
    <row r="1718" spans="1:7" ht="30" customHeight="1" x14ac:dyDescent="0.25">
      <c r="A1718" s="19" t="s">
        <v>90</v>
      </c>
      <c r="B1718" s="11" t="s">
        <v>8</v>
      </c>
      <c r="C1718" s="3">
        <v>1806</v>
      </c>
      <c r="D1718" s="3">
        <v>816</v>
      </c>
      <c r="E1718" s="3">
        <v>65</v>
      </c>
      <c r="F1718" s="3">
        <v>924</v>
      </c>
      <c r="G1718" s="3">
        <v>1</v>
      </c>
    </row>
    <row r="1719" spans="1:7" ht="30" customHeight="1" x14ac:dyDescent="0.25">
      <c r="A1719" s="20" t="s">
        <v>90</v>
      </c>
      <c r="B1719" s="12" t="s">
        <v>9</v>
      </c>
      <c r="C1719" s="4"/>
      <c r="D1719" s="4"/>
      <c r="E1719" s="4"/>
      <c r="F1719" s="4"/>
      <c r="G1719" s="4"/>
    </row>
    <row r="1720" spans="1:7" ht="30" customHeight="1" x14ac:dyDescent="0.25">
      <c r="A1720" s="19" t="s">
        <v>90</v>
      </c>
      <c r="B1720" s="11" t="s">
        <v>10</v>
      </c>
      <c r="C1720" s="3"/>
      <c r="D1720" s="3"/>
      <c r="E1720" s="3"/>
      <c r="F1720" s="3"/>
      <c r="G1720" s="3"/>
    </row>
    <row r="1721" spans="1:7" ht="30" customHeight="1" x14ac:dyDescent="0.25">
      <c r="A1721" s="20" t="s">
        <v>90</v>
      </c>
      <c r="B1721" s="12" t="s">
        <v>11</v>
      </c>
      <c r="C1721" s="4"/>
      <c r="D1721" s="4"/>
      <c r="E1721" s="4"/>
      <c r="F1721" s="4"/>
      <c r="G1721" s="4"/>
    </row>
    <row r="1722" spans="1:7" ht="30" customHeight="1" x14ac:dyDescent="0.25">
      <c r="A1722" s="19" t="s">
        <v>90</v>
      </c>
      <c r="B1722" s="11" t="s">
        <v>12</v>
      </c>
      <c r="C1722" s="3"/>
      <c r="D1722" s="3"/>
      <c r="E1722" s="3"/>
      <c r="F1722" s="3"/>
      <c r="G1722" s="3"/>
    </row>
    <row r="1723" spans="1:7" ht="30" customHeight="1" x14ac:dyDescent="0.25">
      <c r="A1723" s="20" t="s">
        <v>90</v>
      </c>
      <c r="B1723" s="12" t="s">
        <v>13</v>
      </c>
      <c r="C1723" s="4"/>
      <c r="D1723" s="4"/>
      <c r="E1723" s="4"/>
      <c r="F1723" s="4"/>
      <c r="G1723" s="4"/>
    </row>
    <row r="1724" spans="1:7" ht="30" customHeight="1" x14ac:dyDescent="0.25">
      <c r="A1724" s="19" t="s">
        <v>90</v>
      </c>
      <c r="B1724" s="11" t="s">
        <v>14</v>
      </c>
      <c r="C1724" s="3"/>
      <c r="D1724" s="3"/>
      <c r="E1724" s="3"/>
      <c r="F1724" s="3"/>
      <c r="G1724" s="3"/>
    </row>
    <row r="1725" spans="1:7" ht="30" customHeight="1" x14ac:dyDescent="0.25">
      <c r="A1725" s="20" t="s">
        <v>90</v>
      </c>
      <c r="B1725" s="12" t="s">
        <v>15</v>
      </c>
      <c r="C1725" s="4"/>
      <c r="D1725" s="4"/>
      <c r="E1725" s="4"/>
      <c r="F1725" s="4"/>
      <c r="G1725" s="4"/>
    </row>
    <row r="1726" spans="1:7" ht="30" customHeight="1" x14ac:dyDescent="0.25">
      <c r="A1726" s="19" t="s">
        <v>90</v>
      </c>
      <c r="B1726" s="11" t="s">
        <v>16</v>
      </c>
      <c r="C1726" s="3"/>
      <c r="D1726" s="3"/>
      <c r="E1726" s="3"/>
      <c r="F1726" s="3"/>
      <c r="G1726" s="3"/>
    </row>
    <row r="1727" spans="1:7" ht="30" customHeight="1" x14ac:dyDescent="0.25">
      <c r="A1727" s="20" t="s">
        <v>90</v>
      </c>
      <c r="B1727" s="12" t="s">
        <v>17</v>
      </c>
      <c r="C1727" s="4"/>
      <c r="D1727" s="4"/>
      <c r="E1727" s="4"/>
      <c r="F1727" s="4"/>
      <c r="G1727" s="4"/>
    </row>
    <row r="1728" spans="1:7" ht="30" customHeight="1" x14ac:dyDescent="0.25">
      <c r="A1728" s="19" t="s">
        <v>90</v>
      </c>
      <c r="B1728" s="11" t="s">
        <v>18</v>
      </c>
      <c r="C1728" s="3"/>
      <c r="D1728" s="3"/>
      <c r="E1728" s="3"/>
      <c r="F1728" s="3"/>
      <c r="G1728" s="3"/>
    </row>
    <row r="1729" spans="1:7" ht="30" customHeight="1" x14ac:dyDescent="0.25">
      <c r="A1729" s="20" t="s">
        <v>90</v>
      </c>
      <c r="B1729" s="12" t="s">
        <v>19</v>
      </c>
      <c r="C1729" s="4"/>
      <c r="D1729" s="4"/>
      <c r="E1729" s="4"/>
      <c r="F1729" s="4"/>
      <c r="G1729" s="4"/>
    </row>
    <row r="1730" spans="1:7" ht="30" customHeight="1" x14ac:dyDescent="0.25">
      <c r="A1730" s="19" t="s">
        <v>90</v>
      </c>
      <c r="B1730" s="11" t="s">
        <v>20</v>
      </c>
      <c r="C1730" s="3"/>
      <c r="D1730" s="3"/>
      <c r="E1730" s="3"/>
      <c r="F1730" s="3"/>
      <c r="G1730" s="3"/>
    </row>
    <row r="1731" spans="1:7" ht="30" customHeight="1" x14ac:dyDescent="0.25">
      <c r="A1731" s="20" t="s">
        <v>90</v>
      </c>
      <c r="B1731" s="12" t="s">
        <v>21</v>
      </c>
      <c r="C1731" s="4"/>
      <c r="D1731" s="4"/>
      <c r="E1731" s="4"/>
      <c r="F1731" s="4"/>
      <c r="G1731" s="4"/>
    </row>
    <row r="1732" spans="1:7" ht="30" customHeight="1" x14ac:dyDescent="0.25">
      <c r="A1732" s="19" t="s">
        <v>90</v>
      </c>
      <c r="B1732" s="11" t="s">
        <v>22</v>
      </c>
      <c r="C1732" s="3"/>
      <c r="D1732" s="3"/>
      <c r="E1732" s="3"/>
      <c r="F1732" s="3"/>
      <c r="G1732" s="3"/>
    </row>
    <row r="1733" spans="1:7" ht="30" customHeight="1" x14ac:dyDescent="0.25">
      <c r="A1733" s="20" t="s">
        <v>90</v>
      </c>
      <c r="B1733" s="12" t="s">
        <v>23</v>
      </c>
      <c r="C1733" s="4"/>
      <c r="D1733" s="4"/>
      <c r="E1733" s="4"/>
      <c r="F1733" s="4"/>
      <c r="G1733" s="4"/>
    </row>
    <row r="1734" spans="1:7" ht="30" customHeight="1" x14ac:dyDescent="0.25">
      <c r="A1734" s="19" t="s">
        <v>90</v>
      </c>
      <c r="B1734" s="11" t="s">
        <v>24</v>
      </c>
      <c r="C1734" s="3">
        <v>10</v>
      </c>
      <c r="D1734" s="3"/>
      <c r="E1734" s="3"/>
      <c r="F1734" s="3">
        <v>10</v>
      </c>
      <c r="G1734" s="3"/>
    </row>
    <row r="1735" spans="1:7" ht="30" customHeight="1" x14ac:dyDescent="0.25">
      <c r="A1735" s="20" t="s">
        <v>90</v>
      </c>
      <c r="B1735" s="12" t="s">
        <v>25</v>
      </c>
      <c r="C1735" s="4">
        <v>216</v>
      </c>
      <c r="D1735" s="4">
        <v>66</v>
      </c>
      <c r="E1735" s="4">
        <v>41</v>
      </c>
      <c r="F1735" s="4">
        <v>109</v>
      </c>
      <c r="G1735" s="4"/>
    </row>
    <row r="1736" spans="1:7" ht="30" customHeight="1" x14ac:dyDescent="0.25">
      <c r="A1736" s="19" t="s">
        <v>90</v>
      </c>
      <c r="B1736" s="11" t="s">
        <v>26</v>
      </c>
      <c r="C1736" s="3"/>
      <c r="D1736" s="3"/>
      <c r="E1736" s="3"/>
      <c r="F1736" s="3"/>
      <c r="G1736" s="3"/>
    </row>
    <row r="1737" spans="1:7" ht="30" customHeight="1" x14ac:dyDescent="0.25">
      <c r="A1737" s="20" t="s">
        <v>90</v>
      </c>
      <c r="B1737" s="12" t="s">
        <v>27</v>
      </c>
      <c r="C1737" s="4"/>
      <c r="D1737" s="4"/>
      <c r="E1737" s="4"/>
      <c r="F1737" s="4"/>
      <c r="G1737" s="4"/>
    </row>
    <row r="1738" spans="1:7" ht="30" customHeight="1" x14ac:dyDescent="0.25">
      <c r="A1738" s="19" t="s">
        <v>90</v>
      </c>
      <c r="B1738" s="11" t="s">
        <v>28</v>
      </c>
      <c r="C1738" s="3"/>
      <c r="D1738" s="3"/>
      <c r="E1738" s="3"/>
      <c r="F1738" s="3"/>
      <c r="G1738" s="3"/>
    </row>
    <row r="1739" spans="1:7" ht="30" customHeight="1" x14ac:dyDescent="0.25">
      <c r="A1739" s="20" t="s">
        <v>90</v>
      </c>
      <c r="B1739" s="12" t="s">
        <v>29</v>
      </c>
      <c r="C1739" s="4"/>
      <c r="D1739" s="4"/>
      <c r="E1739" s="4"/>
      <c r="F1739" s="4"/>
      <c r="G1739" s="4"/>
    </row>
    <row r="1740" spans="1:7" ht="30" customHeight="1" x14ac:dyDescent="0.25">
      <c r="A1740" s="19" t="s">
        <v>90</v>
      </c>
      <c r="B1740" s="11" t="s">
        <v>30</v>
      </c>
      <c r="C1740" s="3"/>
      <c r="D1740" s="3"/>
      <c r="E1740" s="3"/>
      <c r="F1740" s="3"/>
      <c r="G1740" s="3"/>
    </row>
    <row r="1741" spans="1:7" ht="30" customHeight="1" x14ac:dyDescent="0.25">
      <c r="A1741" s="20" t="s">
        <v>90</v>
      </c>
      <c r="B1741" s="12" t="s">
        <v>31</v>
      </c>
      <c r="C1741" s="4"/>
      <c r="D1741" s="4"/>
      <c r="E1741" s="4"/>
      <c r="F1741" s="4"/>
      <c r="G1741" s="4"/>
    </row>
    <row r="1742" spans="1:7" ht="30" customHeight="1" x14ac:dyDescent="0.25">
      <c r="A1742" s="19" t="s">
        <v>90</v>
      </c>
      <c r="B1742" s="11" t="s">
        <v>32</v>
      </c>
      <c r="C1742" s="3"/>
      <c r="D1742" s="3"/>
      <c r="E1742" s="3"/>
      <c r="F1742" s="3"/>
      <c r="G1742" s="3"/>
    </row>
    <row r="1743" spans="1:7" ht="30" customHeight="1" x14ac:dyDescent="0.25">
      <c r="A1743" s="20" t="s">
        <v>90</v>
      </c>
      <c r="B1743" s="12" t="s">
        <v>33</v>
      </c>
      <c r="C1743" s="4">
        <v>4</v>
      </c>
      <c r="D1743" s="4"/>
      <c r="E1743" s="4"/>
      <c r="F1743" s="4">
        <v>4</v>
      </c>
      <c r="G1743" s="4"/>
    </row>
    <row r="1744" spans="1:7" ht="30" customHeight="1" x14ac:dyDescent="0.25">
      <c r="A1744" s="19" t="s">
        <v>90</v>
      </c>
      <c r="B1744" s="11" t="s">
        <v>34</v>
      </c>
      <c r="C1744" s="3"/>
      <c r="D1744" s="3"/>
      <c r="E1744" s="3"/>
      <c r="F1744" s="3"/>
      <c r="G1744" s="3"/>
    </row>
    <row r="1745" spans="1:7" ht="30" customHeight="1" x14ac:dyDescent="0.25">
      <c r="A1745" s="20" t="s">
        <v>90</v>
      </c>
      <c r="B1745" s="12" t="s">
        <v>35</v>
      </c>
      <c r="C1745" s="4">
        <v>1</v>
      </c>
      <c r="D1745" s="4">
        <v>1</v>
      </c>
      <c r="E1745" s="4"/>
      <c r="F1745" s="4"/>
      <c r="G1745" s="4"/>
    </row>
    <row r="1746" spans="1:7" ht="30" customHeight="1" x14ac:dyDescent="0.25">
      <c r="A1746" s="19" t="s">
        <v>90</v>
      </c>
      <c r="B1746" s="11" t="s">
        <v>36</v>
      </c>
      <c r="C1746" s="3">
        <v>27</v>
      </c>
      <c r="D1746" s="3">
        <v>24</v>
      </c>
      <c r="E1746" s="3"/>
      <c r="F1746" s="3">
        <v>3</v>
      </c>
      <c r="G1746" s="3"/>
    </row>
    <row r="1747" spans="1:7" ht="30" customHeight="1" x14ac:dyDescent="0.25">
      <c r="A1747" s="20" t="s">
        <v>90</v>
      </c>
      <c r="B1747" s="12" t="s">
        <v>37</v>
      </c>
      <c r="C1747" s="4"/>
      <c r="D1747" s="4"/>
      <c r="E1747" s="4"/>
      <c r="F1747" s="4"/>
      <c r="G1747" s="4"/>
    </row>
    <row r="1748" spans="1:7" ht="30" customHeight="1" x14ac:dyDescent="0.25">
      <c r="A1748" s="19" t="s">
        <v>90</v>
      </c>
      <c r="B1748" s="11" t="s">
        <v>38</v>
      </c>
      <c r="C1748" s="3"/>
      <c r="D1748" s="3"/>
      <c r="E1748" s="3"/>
      <c r="F1748" s="3"/>
      <c r="G1748" s="3"/>
    </row>
    <row r="1749" spans="1:7" ht="30" customHeight="1" x14ac:dyDescent="0.25">
      <c r="A1749" s="20" t="s">
        <v>90</v>
      </c>
      <c r="B1749" s="12" t="s">
        <v>39</v>
      </c>
      <c r="C1749" s="4"/>
      <c r="D1749" s="4"/>
      <c r="E1749" s="4"/>
      <c r="F1749" s="4"/>
      <c r="G1749" s="4"/>
    </row>
    <row r="1750" spans="1:7" ht="30" customHeight="1" x14ac:dyDescent="0.25">
      <c r="A1750" s="19" t="s">
        <v>90</v>
      </c>
      <c r="B1750" s="11" t="s">
        <v>40</v>
      </c>
      <c r="C1750" s="3"/>
      <c r="D1750" s="3"/>
      <c r="E1750" s="3"/>
      <c r="F1750" s="3"/>
      <c r="G1750" s="3"/>
    </row>
    <row r="1751" spans="1:7" ht="30" customHeight="1" x14ac:dyDescent="0.25">
      <c r="A1751" s="20" t="s">
        <v>90</v>
      </c>
      <c r="B1751" s="12" t="s">
        <v>41</v>
      </c>
      <c r="C1751" s="4"/>
      <c r="D1751" s="4"/>
      <c r="E1751" s="4"/>
      <c r="F1751" s="4"/>
      <c r="G1751" s="4"/>
    </row>
    <row r="1752" spans="1:7" ht="30" customHeight="1" x14ac:dyDescent="0.25">
      <c r="A1752" s="19" t="s">
        <v>90</v>
      </c>
      <c r="B1752" s="11" t="s">
        <v>42</v>
      </c>
      <c r="C1752" s="3"/>
      <c r="D1752" s="3"/>
      <c r="E1752" s="3"/>
      <c r="F1752" s="3"/>
      <c r="G1752" s="3"/>
    </row>
    <row r="1753" spans="1:7" ht="30" customHeight="1" x14ac:dyDescent="0.25">
      <c r="A1753" s="20" t="s">
        <v>90</v>
      </c>
      <c r="B1753" s="12" t="s">
        <v>43</v>
      </c>
      <c r="C1753" s="4"/>
      <c r="D1753" s="4"/>
      <c r="E1753" s="4"/>
      <c r="F1753" s="4"/>
      <c r="G1753" s="4"/>
    </row>
    <row r="1754" spans="1:7" ht="30" customHeight="1" x14ac:dyDescent="0.25">
      <c r="A1754" s="19" t="s">
        <v>90</v>
      </c>
      <c r="B1754" s="11" t="s">
        <v>44</v>
      </c>
      <c r="C1754" s="3"/>
      <c r="D1754" s="3"/>
      <c r="E1754" s="3"/>
      <c r="F1754" s="3"/>
      <c r="G1754" s="3"/>
    </row>
    <row r="1755" spans="1:7" ht="30" customHeight="1" x14ac:dyDescent="0.25">
      <c r="A1755" s="20" t="s">
        <v>90</v>
      </c>
      <c r="B1755" s="12" t="s">
        <v>45</v>
      </c>
      <c r="C1755" s="4"/>
      <c r="D1755" s="4"/>
      <c r="E1755" s="4"/>
      <c r="F1755" s="4"/>
      <c r="G1755" s="4"/>
    </row>
    <row r="1756" spans="1:7" ht="30" customHeight="1" x14ac:dyDescent="0.25">
      <c r="A1756" s="19" t="s">
        <v>90</v>
      </c>
      <c r="B1756" s="11" t="s">
        <v>46</v>
      </c>
      <c r="C1756" s="3"/>
      <c r="D1756" s="3"/>
      <c r="E1756" s="3"/>
      <c r="F1756" s="3"/>
      <c r="G1756" s="3"/>
    </row>
    <row r="1757" spans="1:7" ht="30" customHeight="1" x14ac:dyDescent="0.25">
      <c r="A1757" s="21" t="s">
        <v>91</v>
      </c>
      <c r="B1757" s="13" t="s">
        <v>8</v>
      </c>
      <c r="C1757" s="5">
        <v>3705</v>
      </c>
      <c r="D1757" s="5">
        <v>941</v>
      </c>
      <c r="E1757" s="5">
        <v>170</v>
      </c>
      <c r="F1757" s="5">
        <v>2592</v>
      </c>
      <c r="G1757" s="5">
        <v>2</v>
      </c>
    </row>
    <row r="1758" spans="1:7" ht="30" customHeight="1" x14ac:dyDescent="0.25">
      <c r="A1758" s="22" t="s">
        <v>91</v>
      </c>
      <c r="B1758" s="14" t="s">
        <v>9</v>
      </c>
      <c r="C1758" s="6"/>
      <c r="D1758" s="6"/>
      <c r="E1758" s="6"/>
      <c r="F1758" s="6"/>
      <c r="G1758" s="6"/>
    </row>
    <row r="1759" spans="1:7" ht="30" customHeight="1" x14ac:dyDescent="0.25">
      <c r="A1759" s="21" t="s">
        <v>91</v>
      </c>
      <c r="B1759" s="13" t="s">
        <v>10</v>
      </c>
      <c r="C1759" s="5"/>
      <c r="D1759" s="5"/>
      <c r="E1759" s="5"/>
      <c r="F1759" s="5"/>
      <c r="G1759" s="5"/>
    </row>
    <row r="1760" spans="1:7" ht="30" customHeight="1" x14ac:dyDescent="0.25">
      <c r="A1760" s="22" t="s">
        <v>91</v>
      </c>
      <c r="B1760" s="14" t="s">
        <v>11</v>
      </c>
      <c r="C1760" s="6"/>
      <c r="D1760" s="6"/>
      <c r="E1760" s="6"/>
      <c r="F1760" s="6"/>
      <c r="G1760" s="6"/>
    </row>
    <row r="1761" spans="1:7" ht="30" customHeight="1" x14ac:dyDescent="0.25">
      <c r="A1761" s="21" t="s">
        <v>91</v>
      </c>
      <c r="B1761" s="13" t="s">
        <v>12</v>
      </c>
      <c r="C1761" s="5"/>
      <c r="D1761" s="5"/>
      <c r="E1761" s="5"/>
      <c r="F1761" s="5"/>
      <c r="G1761" s="5"/>
    </row>
    <row r="1762" spans="1:7" ht="30" customHeight="1" x14ac:dyDescent="0.25">
      <c r="A1762" s="22" t="s">
        <v>91</v>
      </c>
      <c r="B1762" s="14" t="s">
        <v>13</v>
      </c>
      <c r="C1762" s="6"/>
      <c r="D1762" s="6"/>
      <c r="E1762" s="6"/>
      <c r="F1762" s="6"/>
      <c r="G1762" s="6"/>
    </row>
    <row r="1763" spans="1:7" ht="30" customHeight="1" x14ac:dyDescent="0.25">
      <c r="A1763" s="21" t="s">
        <v>91</v>
      </c>
      <c r="B1763" s="13" t="s">
        <v>14</v>
      </c>
      <c r="C1763" s="5">
        <v>273</v>
      </c>
      <c r="D1763" s="5">
        <v>71</v>
      </c>
      <c r="E1763" s="5">
        <v>11</v>
      </c>
      <c r="F1763" s="5">
        <v>191</v>
      </c>
      <c r="G1763" s="5"/>
    </row>
    <row r="1764" spans="1:7" ht="30" customHeight="1" x14ac:dyDescent="0.25">
      <c r="A1764" s="22" t="s">
        <v>91</v>
      </c>
      <c r="B1764" s="14" t="s">
        <v>15</v>
      </c>
      <c r="C1764" s="6"/>
      <c r="D1764" s="6"/>
      <c r="E1764" s="6"/>
      <c r="F1764" s="6"/>
      <c r="G1764" s="6"/>
    </row>
    <row r="1765" spans="1:7" ht="30" customHeight="1" x14ac:dyDescent="0.25">
      <c r="A1765" s="21" t="s">
        <v>91</v>
      </c>
      <c r="B1765" s="13" t="s">
        <v>16</v>
      </c>
      <c r="C1765" s="5"/>
      <c r="D1765" s="5"/>
      <c r="E1765" s="5"/>
      <c r="F1765" s="5"/>
      <c r="G1765" s="5"/>
    </row>
    <row r="1766" spans="1:7" ht="30" customHeight="1" x14ac:dyDescent="0.25">
      <c r="A1766" s="22" t="s">
        <v>91</v>
      </c>
      <c r="B1766" s="14" t="s">
        <v>17</v>
      </c>
      <c r="C1766" s="6"/>
      <c r="D1766" s="6"/>
      <c r="E1766" s="6"/>
      <c r="F1766" s="6"/>
      <c r="G1766" s="6"/>
    </row>
    <row r="1767" spans="1:7" ht="30" customHeight="1" x14ac:dyDescent="0.25">
      <c r="A1767" s="21" t="s">
        <v>91</v>
      </c>
      <c r="B1767" s="13" t="s">
        <v>18</v>
      </c>
      <c r="C1767" s="5"/>
      <c r="D1767" s="5"/>
      <c r="E1767" s="5"/>
      <c r="F1767" s="5"/>
      <c r="G1767" s="5"/>
    </row>
    <row r="1768" spans="1:7" ht="30" customHeight="1" x14ac:dyDescent="0.25">
      <c r="A1768" s="22" t="s">
        <v>91</v>
      </c>
      <c r="B1768" s="14" t="s">
        <v>19</v>
      </c>
      <c r="C1768" s="6"/>
      <c r="D1768" s="6"/>
      <c r="E1768" s="6"/>
      <c r="F1768" s="6"/>
      <c r="G1768" s="6"/>
    </row>
    <row r="1769" spans="1:7" ht="30" customHeight="1" x14ac:dyDescent="0.25">
      <c r="A1769" s="21" t="s">
        <v>91</v>
      </c>
      <c r="B1769" s="13" t="s">
        <v>20</v>
      </c>
      <c r="C1769" s="5"/>
      <c r="D1769" s="5"/>
      <c r="E1769" s="5"/>
      <c r="F1769" s="5"/>
      <c r="G1769" s="5"/>
    </row>
    <row r="1770" spans="1:7" ht="30" customHeight="1" x14ac:dyDescent="0.25">
      <c r="A1770" s="22" t="s">
        <v>91</v>
      </c>
      <c r="B1770" s="14" t="s">
        <v>21</v>
      </c>
      <c r="C1770" s="6"/>
      <c r="D1770" s="6"/>
      <c r="E1770" s="6"/>
      <c r="F1770" s="6"/>
      <c r="G1770" s="6"/>
    </row>
    <row r="1771" spans="1:7" ht="30" customHeight="1" x14ac:dyDescent="0.25">
      <c r="A1771" s="21" t="s">
        <v>91</v>
      </c>
      <c r="B1771" s="13" t="s">
        <v>22</v>
      </c>
      <c r="C1771" s="5"/>
      <c r="D1771" s="5"/>
      <c r="E1771" s="5"/>
      <c r="F1771" s="5"/>
      <c r="G1771" s="5"/>
    </row>
    <row r="1772" spans="1:7" ht="30" customHeight="1" x14ac:dyDescent="0.25">
      <c r="A1772" s="22" t="s">
        <v>91</v>
      </c>
      <c r="B1772" s="14" t="s">
        <v>23</v>
      </c>
      <c r="C1772" s="6"/>
      <c r="D1772" s="6"/>
      <c r="E1772" s="6"/>
      <c r="F1772" s="6"/>
      <c r="G1772" s="6"/>
    </row>
    <row r="1773" spans="1:7" ht="30" customHeight="1" x14ac:dyDescent="0.25">
      <c r="A1773" s="21" t="s">
        <v>91</v>
      </c>
      <c r="B1773" s="13" t="s">
        <v>24</v>
      </c>
      <c r="C1773" s="5"/>
      <c r="D1773" s="5"/>
      <c r="E1773" s="5"/>
      <c r="F1773" s="5"/>
      <c r="G1773" s="5"/>
    </row>
    <row r="1774" spans="1:7" ht="30" customHeight="1" x14ac:dyDescent="0.25">
      <c r="A1774" s="22" t="s">
        <v>91</v>
      </c>
      <c r="B1774" s="14" t="s">
        <v>25</v>
      </c>
      <c r="C1774" s="6">
        <v>110</v>
      </c>
      <c r="D1774" s="6">
        <v>30</v>
      </c>
      <c r="E1774" s="6">
        <v>8</v>
      </c>
      <c r="F1774" s="6">
        <v>72</v>
      </c>
      <c r="G1774" s="6"/>
    </row>
    <row r="1775" spans="1:7" ht="30" customHeight="1" x14ac:dyDescent="0.25">
      <c r="A1775" s="21" t="s">
        <v>91</v>
      </c>
      <c r="B1775" s="13" t="s">
        <v>26</v>
      </c>
      <c r="C1775" s="5"/>
      <c r="D1775" s="5"/>
      <c r="E1775" s="5"/>
      <c r="F1775" s="5"/>
      <c r="G1775" s="5"/>
    </row>
    <row r="1776" spans="1:7" ht="30" customHeight="1" x14ac:dyDescent="0.25">
      <c r="A1776" s="22" t="s">
        <v>91</v>
      </c>
      <c r="B1776" s="14" t="s">
        <v>27</v>
      </c>
      <c r="C1776" s="6"/>
      <c r="D1776" s="6"/>
      <c r="E1776" s="6"/>
      <c r="F1776" s="6"/>
      <c r="G1776" s="6"/>
    </row>
    <row r="1777" spans="1:7" ht="30" customHeight="1" x14ac:dyDescent="0.25">
      <c r="A1777" s="21" t="s">
        <v>91</v>
      </c>
      <c r="B1777" s="13" t="s">
        <v>28</v>
      </c>
      <c r="C1777" s="5"/>
      <c r="D1777" s="5"/>
      <c r="E1777" s="5"/>
      <c r="F1777" s="5"/>
      <c r="G1777" s="5"/>
    </row>
    <row r="1778" spans="1:7" ht="30" customHeight="1" x14ac:dyDescent="0.25">
      <c r="A1778" s="22" t="s">
        <v>91</v>
      </c>
      <c r="B1778" s="14" t="s">
        <v>29</v>
      </c>
      <c r="C1778" s="6"/>
      <c r="D1778" s="6"/>
      <c r="E1778" s="6"/>
      <c r="F1778" s="6"/>
      <c r="G1778" s="6"/>
    </row>
    <row r="1779" spans="1:7" ht="30" customHeight="1" x14ac:dyDescent="0.25">
      <c r="A1779" s="21" t="s">
        <v>91</v>
      </c>
      <c r="B1779" s="13" t="s">
        <v>30</v>
      </c>
      <c r="C1779" s="5"/>
      <c r="D1779" s="5"/>
      <c r="E1779" s="5"/>
      <c r="F1779" s="5"/>
      <c r="G1779" s="5"/>
    </row>
    <row r="1780" spans="1:7" ht="30" customHeight="1" x14ac:dyDescent="0.25">
      <c r="A1780" s="22" t="s">
        <v>91</v>
      </c>
      <c r="B1780" s="14" t="s">
        <v>31</v>
      </c>
      <c r="C1780" s="6"/>
      <c r="D1780" s="6"/>
      <c r="E1780" s="6"/>
      <c r="F1780" s="6"/>
      <c r="G1780" s="6"/>
    </row>
    <row r="1781" spans="1:7" ht="30" customHeight="1" x14ac:dyDescent="0.25">
      <c r="A1781" s="21" t="s">
        <v>91</v>
      </c>
      <c r="B1781" s="13" t="s">
        <v>32</v>
      </c>
      <c r="C1781" s="5"/>
      <c r="D1781" s="5"/>
      <c r="E1781" s="5"/>
      <c r="F1781" s="5"/>
      <c r="G1781" s="5"/>
    </row>
    <row r="1782" spans="1:7" ht="30" customHeight="1" x14ac:dyDescent="0.25">
      <c r="A1782" s="22" t="s">
        <v>91</v>
      </c>
      <c r="B1782" s="14" t="s">
        <v>33</v>
      </c>
      <c r="C1782" s="6">
        <v>9</v>
      </c>
      <c r="D1782" s="6">
        <v>3</v>
      </c>
      <c r="E1782" s="6"/>
      <c r="F1782" s="6">
        <v>6</v>
      </c>
      <c r="G1782" s="6"/>
    </row>
    <row r="1783" spans="1:7" ht="30" customHeight="1" x14ac:dyDescent="0.25">
      <c r="A1783" s="21" t="s">
        <v>91</v>
      </c>
      <c r="B1783" s="13" t="s">
        <v>34</v>
      </c>
      <c r="C1783" s="5"/>
      <c r="D1783" s="5"/>
      <c r="E1783" s="5"/>
      <c r="F1783" s="5"/>
      <c r="G1783" s="5"/>
    </row>
    <row r="1784" spans="1:7" ht="30" customHeight="1" x14ac:dyDescent="0.25">
      <c r="A1784" s="22" t="s">
        <v>91</v>
      </c>
      <c r="B1784" s="14" t="s">
        <v>35</v>
      </c>
      <c r="C1784" s="6"/>
      <c r="D1784" s="6"/>
      <c r="E1784" s="6"/>
      <c r="F1784" s="6"/>
      <c r="G1784" s="6"/>
    </row>
    <row r="1785" spans="1:7" ht="30" customHeight="1" x14ac:dyDescent="0.25">
      <c r="A1785" s="21" t="s">
        <v>91</v>
      </c>
      <c r="B1785" s="13" t="s">
        <v>36</v>
      </c>
      <c r="C1785" s="5">
        <v>18</v>
      </c>
      <c r="D1785" s="5">
        <v>10</v>
      </c>
      <c r="E1785" s="5">
        <v>1</v>
      </c>
      <c r="F1785" s="5">
        <v>7</v>
      </c>
      <c r="G1785" s="5"/>
    </row>
    <row r="1786" spans="1:7" ht="30" customHeight="1" x14ac:dyDescent="0.25">
      <c r="A1786" s="22" t="s">
        <v>91</v>
      </c>
      <c r="B1786" s="14" t="s">
        <v>37</v>
      </c>
      <c r="C1786" s="6"/>
      <c r="D1786" s="6"/>
      <c r="E1786" s="6"/>
      <c r="F1786" s="6"/>
      <c r="G1786" s="6"/>
    </row>
    <row r="1787" spans="1:7" ht="30" customHeight="1" x14ac:dyDescent="0.25">
      <c r="A1787" s="21" t="s">
        <v>91</v>
      </c>
      <c r="B1787" s="13" t="s">
        <v>38</v>
      </c>
      <c r="C1787" s="5"/>
      <c r="D1787" s="5"/>
      <c r="E1787" s="5"/>
      <c r="F1787" s="5"/>
      <c r="G1787" s="5"/>
    </row>
    <row r="1788" spans="1:7" ht="30" customHeight="1" x14ac:dyDescent="0.25">
      <c r="A1788" s="22" t="s">
        <v>91</v>
      </c>
      <c r="B1788" s="14" t="s">
        <v>39</v>
      </c>
      <c r="C1788" s="6"/>
      <c r="D1788" s="6"/>
      <c r="E1788" s="6"/>
      <c r="F1788" s="6"/>
      <c r="G1788" s="6"/>
    </row>
    <row r="1789" spans="1:7" ht="30" customHeight="1" x14ac:dyDescent="0.25">
      <c r="A1789" s="21" t="s">
        <v>91</v>
      </c>
      <c r="B1789" s="13" t="s">
        <v>40</v>
      </c>
      <c r="C1789" s="5"/>
      <c r="D1789" s="5"/>
      <c r="E1789" s="5"/>
      <c r="F1789" s="5"/>
      <c r="G1789" s="5"/>
    </row>
    <row r="1790" spans="1:7" ht="30" customHeight="1" x14ac:dyDescent="0.25">
      <c r="A1790" s="22" t="s">
        <v>91</v>
      </c>
      <c r="B1790" s="14" t="s">
        <v>41</v>
      </c>
      <c r="C1790" s="6"/>
      <c r="D1790" s="6"/>
      <c r="E1790" s="6"/>
      <c r="F1790" s="6"/>
      <c r="G1790" s="6"/>
    </row>
    <row r="1791" spans="1:7" ht="30" customHeight="1" x14ac:dyDescent="0.25">
      <c r="A1791" s="21" t="s">
        <v>91</v>
      </c>
      <c r="B1791" s="13" t="s">
        <v>42</v>
      </c>
      <c r="C1791" s="5"/>
      <c r="D1791" s="5"/>
      <c r="E1791" s="5"/>
      <c r="F1791" s="5"/>
      <c r="G1791" s="5"/>
    </row>
    <row r="1792" spans="1:7" ht="30" customHeight="1" x14ac:dyDescent="0.25">
      <c r="A1792" s="22" t="s">
        <v>91</v>
      </c>
      <c r="B1792" s="14" t="s">
        <v>43</v>
      </c>
      <c r="C1792" s="6"/>
      <c r="D1792" s="6"/>
      <c r="E1792" s="6"/>
      <c r="F1792" s="6"/>
      <c r="G1792" s="6"/>
    </row>
    <row r="1793" spans="1:7" ht="30" customHeight="1" x14ac:dyDescent="0.25">
      <c r="A1793" s="21" t="s">
        <v>91</v>
      </c>
      <c r="B1793" s="13" t="s">
        <v>44</v>
      </c>
      <c r="C1793" s="5"/>
      <c r="D1793" s="5"/>
      <c r="E1793" s="5"/>
      <c r="F1793" s="5"/>
      <c r="G1793" s="5"/>
    </row>
    <row r="1794" spans="1:7" ht="30" customHeight="1" x14ac:dyDescent="0.25">
      <c r="A1794" s="22" t="s">
        <v>91</v>
      </c>
      <c r="B1794" s="14" t="s">
        <v>45</v>
      </c>
      <c r="C1794" s="6">
        <v>68</v>
      </c>
      <c r="D1794" s="6">
        <v>7</v>
      </c>
      <c r="E1794" s="6">
        <v>2</v>
      </c>
      <c r="F1794" s="6">
        <v>59</v>
      </c>
      <c r="G1794" s="6"/>
    </row>
    <row r="1795" spans="1:7" ht="30" customHeight="1" x14ac:dyDescent="0.25">
      <c r="A1795" s="21" t="s">
        <v>91</v>
      </c>
      <c r="B1795" s="13" t="s">
        <v>46</v>
      </c>
      <c r="C1795" s="5"/>
      <c r="D1795" s="5"/>
      <c r="E1795" s="5"/>
      <c r="F1795" s="5"/>
      <c r="G1795" s="5"/>
    </row>
    <row r="1796" spans="1:7" ht="30" customHeight="1" x14ac:dyDescent="0.25">
      <c r="A1796" s="19" t="s">
        <v>92</v>
      </c>
      <c r="B1796" s="11" t="s">
        <v>8</v>
      </c>
      <c r="C1796" s="3">
        <v>1742</v>
      </c>
      <c r="D1796" s="3">
        <v>688</v>
      </c>
      <c r="E1796" s="3">
        <v>58</v>
      </c>
      <c r="F1796" s="3">
        <v>996</v>
      </c>
      <c r="G1796" s="3"/>
    </row>
    <row r="1797" spans="1:7" ht="30" customHeight="1" x14ac:dyDescent="0.25">
      <c r="A1797" s="20" t="s">
        <v>92</v>
      </c>
      <c r="B1797" s="12" t="s">
        <v>9</v>
      </c>
      <c r="C1797" s="4"/>
      <c r="D1797" s="4"/>
      <c r="E1797" s="4"/>
      <c r="F1797" s="4"/>
      <c r="G1797" s="4"/>
    </row>
    <row r="1798" spans="1:7" ht="30" customHeight="1" x14ac:dyDescent="0.25">
      <c r="A1798" s="19" t="s">
        <v>92</v>
      </c>
      <c r="B1798" s="11" t="s">
        <v>10</v>
      </c>
      <c r="C1798" s="3"/>
      <c r="D1798" s="3"/>
      <c r="E1798" s="3"/>
      <c r="F1798" s="3"/>
      <c r="G1798" s="3"/>
    </row>
    <row r="1799" spans="1:7" ht="30" customHeight="1" x14ac:dyDescent="0.25">
      <c r="A1799" s="20" t="s">
        <v>92</v>
      </c>
      <c r="B1799" s="12" t="s">
        <v>11</v>
      </c>
      <c r="C1799" s="4"/>
      <c r="D1799" s="4"/>
      <c r="E1799" s="4"/>
      <c r="F1799" s="4"/>
      <c r="G1799" s="4"/>
    </row>
    <row r="1800" spans="1:7" ht="30" customHeight="1" x14ac:dyDescent="0.25">
      <c r="A1800" s="19" t="s">
        <v>92</v>
      </c>
      <c r="B1800" s="11" t="s">
        <v>12</v>
      </c>
      <c r="C1800" s="3"/>
      <c r="D1800" s="3"/>
      <c r="E1800" s="3"/>
      <c r="F1800" s="3"/>
      <c r="G1800" s="3"/>
    </row>
    <row r="1801" spans="1:7" ht="30" customHeight="1" x14ac:dyDescent="0.25">
      <c r="A1801" s="20" t="s">
        <v>92</v>
      </c>
      <c r="B1801" s="12" t="s">
        <v>13</v>
      </c>
      <c r="C1801" s="4"/>
      <c r="D1801" s="4"/>
      <c r="E1801" s="4"/>
      <c r="F1801" s="4"/>
      <c r="G1801" s="4"/>
    </row>
    <row r="1802" spans="1:7" ht="30" customHeight="1" x14ac:dyDescent="0.25">
      <c r="A1802" s="19" t="s">
        <v>92</v>
      </c>
      <c r="B1802" s="11" t="s">
        <v>14</v>
      </c>
      <c r="C1802" s="3">
        <v>2</v>
      </c>
      <c r="D1802" s="3"/>
      <c r="E1802" s="3"/>
      <c r="F1802" s="3">
        <v>2</v>
      </c>
      <c r="G1802" s="3"/>
    </row>
    <row r="1803" spans="1:7" ht="30" customHeight="1" x14ac:dyDescent="0.25">
      <c r="A1803" s="20" t="s">
        <v>92</v>
      </c>
      <c r="B1803" s="12" t="s">
        <v>15</v>
      </c>
      <c r="C1803" s="4"/>
      <c r="D1803" s="4"/>
      <c r="E1803" s="4"/>
      <c r="F1803" s="4"/>
      <c r="G1803" s="4"/>
    </row>
    <row r="1804" spans="1:7" ht="30" customHeight="1" x14ac:dyDescent="0.25">
      <c r="A1804" s="19" t="s">
        <v>92</v>
      </c>
      <c r="B1804" s="11" t="s">
        <v>16</v>
      </c>
      <c r="C1804" s="3"/>
      <c r="D1804" s="3"/>
      <c r="E1804" s="3"/>
      <c r="F1804" s="3"/>
      <c r="G1804" s="3"/>
    </row>
    <row r="1805" spans="1:7" ht="30" customHeight="1" x14ac:dyDescent="0.25">
      <c r="A1805" s="20" t="s">
        <v>92</v>
      </c>
      <c r="B1805" s="12" t="s">
        <v>17</v>
      </c>
      <c r="C1805" s="4"/>
      <c r="D1805" s="4"/>
      <c r="E1805" s="4"/>
      <c r="F1805" s="4"/>
      <c r="G1805" s="4"/>
    </row>
    <row r="1806" spans="1:7" ht="30" customHeight="1" x14ac:dyDescent="0.25">
      <c r="A1806" s="19" t="s">
        <v>92</v>
      </c>
      <c r="B1806" s="11" t="s">
        <v>18</v>
      </c>
      <c r="C1806" s="3"/>
      <c r="D1806" s="3"/>
      <c r="E1806" s="3"/>
      <c r="F1806" s="3"/>
      <c r="G1806" s="3"/>
    </row>
    <row r="1807" spans="1:7" ht="30" customHeight="1" x14ac:dyDescent="0.25">
      <c r="A1807" s="20" t="s">
        <v>92</v>
      </c>
      <c r="B1807" s="12" t="s">
        <v>19</v>
      </c>
      <c r="C1807" s="4"/>
      <c r="D1807" s="4"/>
      <c r="E1807" s="4"/>
      <c r="F1807" s="4"/>
      <c r="G1807" s="4"/>
    </row>
    <row r="1808" spans="1:7" ht="30" customHeight="1" x14ac:dyDescent="0.25">
      <c r="A1808" s="19" t="s">
        <v>92</v>
      </c>
      <c r="B1808" s="11" t="s">
        <v>20</v>
      </c>
      <c r="C1808" s="3"/>
      <c r="D1808" s="3"/>
      <c r="E1808" s="3"/>
      <c r="F1808" s="3"/>
      <c r="G1808" s="3"/>
    </row>
    <row r="1809" spans="1:7" ht="30" customHeight="1" x14ac:dyDescent="0.25">
      <c r="A1809" s="20" t="s">
        <v>92</v>
      </c>
      <c r="B1809" s="12" t="s">
        <v>21</v>
      </c>
      <c r="C1809" s="4"/>
      <c r="D1809" s="4"/>
      <c r="E1809" s="4"/>
      <c r="F1809" s="4"/>
      <c r="G1809" s="4"/>
    </row>
    <row r="1810" spans="1:7" ht="30" customHeight="1" x14ac:dyDescent="0.25">
      <c r="A1810" s="19" t="s">
        <v>92</v>
      </c>
      <c r="B1810" s="11" t="s">
        <v>22</v>
      </c>
      <c r="C1810" s="3"/>
      <c r="D1810" s="3"/>
      <c r="E1810" s="3"/>
      <c r="F1810" s="3"/>
      <c r="G1810" s="3"/>
    </row>
    <row r="1811" spans="1:7" ht="30" customHeight="1" x14ac:dyDescent="0.25">
      <c r="A1811" s="20" t="s">
        <v>92</v>
      </c>
      <c r="B1811" s="12" t="s">
        <v>23</v>
      </c>
      <c r="C1811" s="4"/>
      <c r="D1811" s="4"/>
      <c r="E1811" s="4"/>
      <c r="F1811" s="4"/>
      <c r="G1811" s="4"/>
    </row>
    <row r="1812" spans="1:7" ht="30" customHeight="1" x14ac:dyDescent="0.25">
      <c r="A1812" s="19" t="s">
        <v>92</v>
      </c>
      <c r="B1812" s="11" t="s">
        <v>24</v>
      </c>
      <c r="C1812" s="3"/>
      <c r="D1812" s="3"/>
      <c r="E1812" s="3"/>
      <c r="F1812" s="3"/>
      <c r="G1812" s="3"/>
    </row>
    <row r="1813" spans="1:7" ht="30" customHeight="1" x14ac:dyDescent="0.25">
      <c r="A1813" s="20" t="s">
        <v>92</v>
      </c>
      <c r="B1813" s="12" t="s">
        <v>25</v>
      </c>
      <c r="C1813" s="4">
        <v>146</v>
      </c>
      <c r="D1813" s="4">
        <v>22</v>
      </c>
      <c r="E1813" s="4">
        <v>3</v>
      </c>
      <c r="F1813" s="4">
        <v>121</v>
      </c>
      <c r="G1813" s="4"/>
    </row>
    <row r="1814" spans="1:7" ht="30" customHeight="1" x14ac:dyDescent="0.25">
      <c r="A1814" s="19" t="s">
        <v>92</v>
      </c>
      <c r="B1814" s="11" t="s">
        <v>26</v>
      </c>
      <c r="C1814" s="3"/>
      <c r="D1814" s="3"/>
      <c r="E1814" s="3"/>
      <c r="F1814" s="3"/>
      <c r="G1814" s="3"/>
    </row>
    <row r="1815" spans="1:7" ht="30" customHeight="1" x14ac:dyDescent="0.25">
      <c r="A1815" s="20" t="s">
        <v>92</v>
      </c>
      <c r="B1815" s="12" t="s">
        <v>27</v>
      </c>
      <c r="C1815" s="4"/>
      <c r="D1815" s="4"/>
      <c r="E1815" s="4"/>
      <c r="F1815" s="4"/>
      <c r="G1815" s="4"/>
    </row>
    <row r="1816" spans="1:7" ht="30" customHeight="1" x14ac:dyDescent="0.25">
      <c r="A1816" s="19" t="s">
        <v>92</v>
      </c>
      <c r="B1816" s="11" t="s">
        <v>28</v>
      </c>
      <c r="C1816" s="3"/>
      <c r="D1816" s="3"/>
      <c r="E1816" s="3"/>
      <c r="F1816" s="3"/>
      <c r="G1816" s="3"/>
    </row>
    <row r="1817" spans="1:7" ht="30" customHeight="1" x14ac:dyDescent="0.25">
      <c r="A1817" s="20" t="s">
        <v>92</v>
      </c>
      <c r="B1817" s="12" t="s">
        <v>29</v>
      </c>
      <c r="C1817" s="4"/>
      <c r="D1817" s="4"/>
      <c r="E1817" s="4"/>
      <c r="F1817" s="4"/>
      <c r="G1817" s="4"/>
    </row>
    <row r="1818" spans="1:7" ht="30" customHeight="1" x14ac:dyDescent="0.25">
      <c r="A1818" s="19" t="s">
        <v>92</v>
      </c>
      <c r="B1818" s="11" t="s">
        <v>30</v>
      </c>
      <c r="C1818" s="3"/>
      <c r="D1818" s="3"/>
      <c r="E1818" s="3"/>
      <c r="F1818" s="3"/>
      <c r="G1818" s="3"/>
    </row>
    <row r="1819" spans="1:7" ht="30" customHeight="1" x14ac:dyDescent="0.25">
      <c r="A1819" s="20" t="s">
        <v>92</v>
      </c>
      <c r="B1819" s="12" t="s">
        <v>31</v>
      </c>
      <c r="C1819" s="4"/>
      <c r="D1819" s="4"/>
      <c r="E1819" s="4"/>
      <c r="F1819" s="4"/>
      <c r="G1819" s="4"/>
    </row>
    <row r="1820" spans="1:7" ht="30" customHeight="1" x14ac:dyDescent="0.25">
      <c r="A1820" s="19" t="s">
        <v>92</v>
      </c>
      <c r="B1820" s="11" t="s">
        <v>32</v>
      </c>
      <c r="C1820" s="3"/>
      <c r="D1820" s="3"/>
      <c r="E1820" s="3"/>
      <c r="F1820" s="3"/>
      <c r="G1820" s="3"/>
    </row>
    <row r="1821" spans="1:7" ht="30" customHeight="1" x14ac:dyDescent="0.25">
      <c r="A1821" s="20" t="s">
        <v>92</v>
      </c>
      <c r="B1821" s="12" t="s">
        <v>33</v>
      </c>
      <c r="C1821" s="4"/>
      <c r="D1821" s="4"/>
      <c r="E1821" s="4"/>
      <c r="F1821" s="4"/>
      <c r="G1821" s="4"/>
    </row>
    <row r="1822" spans="1:7" ht="30" customHeight="1" x14ac:dyDescent="0.25">
      <c r="A1822" s="19" t="s">
        <v>92</v>
      </c>
      <c r="B1822" s="11" t="s">
        <v>34</v>
      </c>
      <c r="C1822" s="3"/>
      <c r="D1822" s="3"/>
      <c r="E1822" s="3"/>
      <c r="F1822" s="3"/>
      <c r="G1822" s="3"/>
    </row>
    <row r="1823" spans="1:7" ht="30" customHeight="1" x14ac:dyDescent="0.25">
      <c r="A1823" s="20" t="s">
        <v>92</v>
      </c>
      <c r="B1823" s="12" t="s">
        <v>35</v>
      </c>
      <c r="C1823" s="4"/>
      <c r="D1823" s="4"/>
      <c r="E1823" s="4"/>
      <c r="F1823" s="4"/>
      <c r="G1823" s="4"/>
    </row>
    <row r="1824" spans="1:7" ht="30" customHeight="1" x14ac:dyDescent="0.25">
      <c r="A1824" s="19" t="s">
        <v>92</v>
      </c>
      <c r="B1824" s="11" t="s">
        <v>36</v>
      </c>
      <c r="C1824" s="3"/>
      <c r="D1824" s="3"/>
      <c r="E1824" s="3"/>
      <c r="F1824" s="3"/>
      <c r="G1824" s="3"/>
    </row>
    <row r="1825" spans="1:7" ht="30" customHeight="1" x14ac:dyDescent="0.25">
      <c r="A1825" s="20" t="s">
        <v>92</v>
      </c>
      <c r="B1825" s="12" t="s">
        <v>37</v>
      </c>
      <c r="C1825" s="4">
        <v>43</v>
      </c>
      <c r="D1825" s="4">
        <v>34</v>
      </c>
      <c r="E1825" s="4">
        <v>1</v>
      </c>
      <c r="F1825" s="4">
        <v>8</v>
      </c>
      <c r="G1825" s="4"/>
    </row>
    <row r="1826" spans="1:7" ht="30" customHeight="1" x14ac:dyDescent="0.25">
      <c r="A1826" s="19" t="s">
        <v>92</v>
      </c>
      <c r="B1826" s="11" t="s">
        <v>38</v>
      </c>
      <c r="C1826" s="3">
        <v>29</v>
      </c>
      <c r="D1826" s="3">
        <v>21</v>
      </c>
      <c r="E1826" s="3"/>
      <c r="F1826" s="3">
        <v>8</v>
      </c>
      <c r="G1826" s="3"/>
    </row>
    <row r="1827" spans="1:7" ht="30" customHeight="1" x14ac:dyDescent="0.25">
      <c r="A1827" s="20" t="s">
        <v>92</v>
      </c>
      <c r="B1827" s="12" t="s">
        <v>39</v>
      </c>
      <c r="C1827" s="4"/>
      <c r="D1827" s="4"/>
      <c r="E1827" s="4"/>
      <c r="F1827" s="4"/>
      <c r="G1827" s="4"/>
    </row>
    <row r="1828" spans="1:7" ht="30" customHeight="1" x14ac:dyDescent="0.25">
      <c r="A1828" s="19" t="s">
        <v>92</v>
      </c>
      <c r="B1828" s="11" t="s">
        <v>40</v>
      </c>
      <c r="C1828" s="3"/>
      <c r="D1828" s="3"/>
      <c r="E1828" s="3"/>
      <c r="F1828" s="3"/>
      <c r="G1828" s="3"/>
    </row>
    <row r="1829" spans="1:7" ht="30" customHeight="1" x14ac:dyDescent="0.25">
      <c r="A1829" s="20" t="s">
        <v>92</v>
      </c>
      <c r="B1829" s="12" t="s">
        <v>41</v>
      </c>
      <c r="C1829" s="4"/>
      <c r="D1829" s="4"/>
      <c r="E1829" s="4"/>
      <c r="F1829" s="4"/>
      <c r="G1829" s="4"/>
    </row>
    <row r="1830" spans="1:7" ht="30" customHeight="1" x14ac:dyDescent="0.25">
      <c r="A1830" s="19" t="s">
        <v>92</v>
      </c>
      <c r="B1830" s="11" t="s">
        <v>42</v>
      </c>
      <c r="C1830" s="3"/>
      <c r="D1830" s="3"/>
      <c r="E1830" s="3"/>
      <c r="F1830" s="3"/>
      <c r="G1830" s="3"/>
    </row>
    <row r="1831" spans="1:7" ht="30" customHeight="1" x14ac:dyDescent="0.25">
      <c r="A1831" s="20" t="s">
        <v>92</v>
      </c>
      <c r="B1831" s="12" t="s">
        <v>43</v>
      </c>
      <c r="C1831" s="4"/>
      <c r="D1831" s="4"/>
      <c r="E1831" s="4"/>
      <c r="F1831" s="4"/>
      <c r="G1831" s="4"/>
    </row>
    <row r="1832" spans="1:7" ht="30" customHeight="1" x14ac:dyDescent="0.25">
      <c r="A1832" s="19" t="s">
        <v>92</v>
      </c>
      <c r="B1832" s="11" t="s">
        <v>44</v>
      </c>
      <c r="C1832" s="3"/>
      <c r="D1832" s="3"/>
      <c r="E1832" s="3"/>
      <c r="F1832" s="3"/>
      <c r="G1832" s="3"/>
    </row>
    <row r="1833" spans="1:7" ht="30" customHeight="1" x14ac:dyDescent="0.25">
      <c r="A1833" s="20" t="s">
        <v>92</v>
      </c>
      <c r="B1833" s="12" t="s">
        <v>45</v>
      </c>
      <c r="C1833" s="4"/>
      <c r="D1833" s="4"/>
      <c r="E1833" s="4"/>
      <c r="F1833" s="4"/>
      <c r="G1833" s="4"/>
    </row>
    <row r="1834" spans="1:7" ht="30" customHeight="1" x14ac:dyDescent="0.25">
      <c r="A1834" s="19" t="s">
        <v>92</v>
      </c>
      <c r="B1834" s="11" t="s">
        <v>46</v>
      </c>
      <c r="C1834" s="3"/>
      <c r="D1834" s="3"/>
      <c r="E1834" s="3"/>
      <c r="F1834" s="3"/>
      <c r="G1834" s="3"/>
    </row>
    <row r="1835" spans="1:7" ht="30" customHeight="1" x14ac:dyDescent="0.25">
      <c r="A1835" s="21" t="s">
        <v>93</v>
      </c>
      <c r="B1835" s="13" t="s">
        <v>8</v>
      </c>
      <c r="C1835" s="5">
        <v>1314</v>
      </c>
      <c r="D1835" s="5">
        <v>532</v>
      </c>
      <c r="E1835" s="5">
        <v>68</v>
      </c>
      <c r="F1835" s="5">
        <v>714</v>
      </c>
      <c r="G1835" s="5"/>
    </row>
    <row r="1836" spans="1:7" ht="30" customHeight="1" x14ac:dyDescent="0.25">
      <c r="A1836" s="22" t="s">
        <v>93</v>
      </c>
      <c r="B1836" s="14" t="s">
        <v>9</v>
      </c>
      <c r="C1836" s="6"/>
      <c r="D1836" s="6"/>
      <c r="E1836" s="6"/>
      <c r="F1836" s="6"/>
      <c r="G1836" s="6"/>
    </row>
    <row r="1837" spans="1:7" ht="30" customHeight="1" x14ac:dyDescent="0.25">
      <c r="A1837" s="21" t="s">
        <v>93</v>
      </c>
      <c r="B1837" s="13" t="s">
        <v>10</v>
      </c>
      <c r="C1837" s="5"/>
      <c r="D1837" s="5"/>
      <c r="E1837" s="5"/>
      <c r="F1837" s="5"/>
      <c r="G1837" s="5"/>
    </row>
    <row r="1838" spans="1:7" ht="30" customHeight="1" x14ac:dyDescent="0.25">
      <c r="A1838" s="22" t="s">
        <v>93</v>
      </c>
      <c r="B1838" s="14" t="s">
        <v>11</v>
      </c>
      <c r="C1838" s="6"/>
      <c r="D1838" s="6"/>
      <c r="E1838" s="6"/>
      <c r="F1838" s="6"/>
      <c r="G1838" s="6"/>
    </row>
    <row r="1839" spans="1:7" ht="30" customHeight="1" x14ac:dyDescent="0.25">
      <c r="A1839" s="21" t="s">
        <v>93</v>
      </c>
      <c r="B1839" s="13" t="s">
        <v>12</v>
      </c>
      <c r="C1839" s="5"/>
      <c r="D1839" s="5"/>
      <c r="E1839" s="5"/>
      <c r="F1839" s="5"/>
      <c r="G1839" s="5"/>
    </row>
    <row r="1840" spans="1:7" ht="30" customHeight="1" x14ac:dyDescent="0.25">
      <c r="A1840" s="22" t="s">
        <v>93</v>
      </c>
      <c r="B1840" s="14" t="s">
        <v>13</v>
      </c>
      <c r="C1840" s="6"/>
      <c r="D1840" s="6"/>
      <c r="E1840" s="6"/>
      <c r="F1840" s="6"/>
      <c r="G1840" s="6"/>
    </row>
    <row r="1841" spans="1:7" ht="30" customHeight="1" x14ac:dyDescent="0.25">
      <c r="A1841" s="21" t="s">
        <v>93</v>
      </c>
      <c r="B1841" s="13" t="s">
        <v>14</v>
      </c>
      <c r="C1841" s="5"/>
      <c r="D1841" s="5"/>
      <c r="E1841" s="5"/>
      <c r="F1841" s="5"/>
      <c r="G1841" s="5"/>
    </row>
    <row r="1842" spans="1:7" ht="30" customHeight="1" x14ac:dyDescent="0.25">
      <c r="A1842" s="22" t="s">
        <v>93</v>
      </c>
      <c r="B1842" s="14" t="s">
        <v>15</v>
      </c>
      <c r="C1842" s="6"/>
      <c r="D1842" s="6"/>
      <c r="E1842" s="6"/>
      <c r="F1842" s="6"/>
      <c r="G1842" s="6"/>
    </row>
    <row r="1843" spans="1:7" ht="30" customHeight="1" x14ac:dyDescent="0.25">
      <c r="A1843" s="21" t="s">
        <v>93</v>
      </c>
      <c r="B1843" s="13" t="s">
        <v>16</v>
      </c>
      <c r="C1843" s="5"/>
      <c r="D1843" s="5"/>
      <c r="E1843" s="5"/>
      <c r="F1843" s="5"/>
      <c r="G1843" s="5"/>
    </row>
    <row r="1844" spans="1:7" ht="30" customHeight="1" x14ac:dyDescent="0.25">
      <c r="A1844" s="22" t="s">
        <v>93</v>
      </c>
      <c r="B1844" s="14" t="s">
        <v>17</v>
      </c>
      <c r="C1844" s="6"/>
      <c r="D1844" s="6"/>
      <c r="E1844" s="6"/>
      <c r="F1844" s="6"/>
      <c r="G1844" s="6"/>
    </row>
    <row r="1845" spans="1:7" ht="30" customHeight="1" x14ac:dyDescent="0.25">
      <c r="A1845" s="21" t="s">
        <v>93</v>
      </c>
      <c r="B1845" s="13" t="s">
        <v>18</v>
      </c>
      <c r="C1845" s="5"/>
      <c r="D1845" s="5"/>
      <c r="E1845" s="5"/>
      <c r="F1845" s="5"/>
      <c r="G1845" s="5"/>
    </row>
    <row r="1846" spans="1:7" ht="30" customHeight="1" x14ac:dyDescent="0.25">
      <c r="A1846" s="22" t="s">
        <v>93</v>
      </c>
      <c r="B1846" s="14" t="s">
        <v>19</v>
      </c>
      <c r="C1846" s="6"/>
      <c r="D1846" s="6"/>
      <c r="E1846" s="6"/>
      <c r="F1846" s="6"/>
      <c r="G1846" s="6"/>
    </row>
    <row r="1847" spans="1:7" ht="30" customHeight="1" x14ac:dyDescent="0.25">
      <c r="A1847" s="21" t="s">
        <v>93</v>
      </c>
      <c r="B1847" s="13" t="s">
        <v>20</v>
      </c>
      <c r="C1847" s="5"/>
      <c r="D1847" s="5"/>
      <c r="E1847" s="5"/>
      <c r="F1847" s="5"/>
      <c r="G1847" s="5"/>
    </row>
    <row r="1848" spans="1:7" ht="30" customHeight="1" x14ac:dyDescent="0.25">
      <c r="A1848" s="22" t="s">
        <v>93</v>
      </c>
      <c r="B1848" s="14" t="s">
        <v>21</v>
      </c>
      <c r="C1848" s="6"/>
      <c r="D1848" s="6"/>
      <c r="E1848" s="6"/>
      <c r="F1848" s="6"/>
      <c r="G1848" s="6"/>
    </row>
    <row r="1849" spans="1:7" ht="30" customHeight="1" x14ac:dyDescent="0.25">
      <c r="A1849" s="21" t="s">
        <v>93</v>
      </c>
      <c r="B1849" s="13" t="s">
        <v>22</v>
      </c>
      <c r="C1849" s="5"/>
      <c r="D1849" s="5"/>
      <c r="E1849" s="5"/>
      <c r="F1849" s="5"/>
      <c r="G1849" s="5"/>
    </row>
    <row r="1850" spans="1:7" ht="30" customHeight="1" x14ac:dyDescent="0.25">
      <c r="A1850" s="22" t="s">
        <v>93</v>
      </c>
      <c r="B1850" s="14" t="s">
        <v>23</v>
      </c>
      <c r="C1850" s="6"/>
      <c r="D1850" s="6"/>
      <c r="E1850" s="6"/>
      <c r="F1850" s="6"/>
      <c r="G1850" s="6"/>
    </row>
    <row r="1851" spans="1:7" ht="30" customHeight="1" x14ac:dyDescent="0.25">
      <c r="A1851" s="21" t="s">
        <v>93</v>
      </c>
      <c r="B1851" s="13" t="s">
        <v>24</v>
      </c>
      <c r="C1851" s="5">
        <v>236</v>
      </c>
      <c r="D1851" s="5">
        <v>17</v>
      </c>
      <c r="E1851" s="5">
        <v>29</v>
      </c>
      <c r="F1851" s="5">
        <v>190</v>
      </c>
      <c r="G1851" s="5"/>
    </row>
    <row r="1852" spans="1:7" ht="30" customHeight="1" x14ac:dyDescent="0.25">
      <c r="A1852" s="22" t="s">
        <v>93</v>
      </c>
      <c r="B1852" s="14" t="s">
        <v>25</v>
      </c>
      <c r="C1852" s="6">
        <v>3</v>
      </c>
      <c r="D1852" s="6"/>
      <c r="E1852" s="6"/>
      <c r="F1852" s="6">
        <v>3</v>
      </c>
      <c r="G1852" s="6"/>
    </row>
    <row r="1853" spans="1:7" ht="30" customHeight="1" x14ac:dyDescent="0.25">
      <c r="A1853" s="21" t="s">
        <v>93</v>
      </c>
      <c r="B1853" s="13" t="s">
        <v>26</v>
      </c>
      <c r="C1853" s="5">
        <v>29</v>
      </c>
      <c r="D1853" s="5">
        <v>7</v>
      </c>
      <c r="E1853" s="5">
        <v>2</v>
      </c>
      <c r="F1853" s="5">
        <v>20</v>
      </c>
      <c r="G1853" s="5"/>
    </row>
    <row r="1854" spans="1:7" ht="30" customHeight="1" x14ac:dyDescent="0.25">
      <c r="A1854" s="22" t="s">
        <v>93</v>
      </c>
      <c r="B1854" s="14" t="s">
        <v>27</v>
      </c>
      <c r="C1854" s="6">
        <v>114</v>
      </c>
      <c r="D1854" s="6">
        <v>40</v>
      </c>
      <c r="E1854" s="6">
        <v>49</v>
      </c>
      <c r="F1854" s="6">
        <v>25</v>
      </c>
      <c r="G1854" s="6"/>
    </row>
    <row r="1855" spans="1:7" ht="30" customHeight="1" x14ac:dyDescent="0.25">
      <c r="A1855" s="21" t="s">
        <v>93</v>
      </c>
      <c r="B1855" s="13" t="s">
        <v>28</v>
      </c>
      <c r="C1855" s="5"/>
      <c r="D1855" s="5"/>
      <c r="E1855" s="5"/>
      <c r="F1855" s="5"/>
      <c r="G1855" s="5"/>
    </row>
    <row r="1856" spans="1:7" ht="30" customHeight="1" x14ac:dyDescent="0.25">
      <c r="A1856" s="22" t="s">
        <v>93</v>
      </c>
      <c r="B1856" s="14" t="s">
        <v>29</v>
      </c>
      <c r="C1856" s="6"/>
      <c r="D1856" s="6"/>
      <c r="E1856" s="6"/>
      <c r="F1856" s="6"/>
      <c r="G1856" s="6"/>
    </row>
    <row r="1857" spans="1:7" ht="30" customHeight="1" x14ac:dyDescent="0.25">
      <c r="A1857" s="21" t="s">
        <v>93</v>
      </c>
      <c r="B1857" s="13" t="s">
        <v>30</v>
      </c>
      <c r="C1857" s="5"/>
      <c r="D1857" s="5"/>
      <c r="E1857" s="5"/>
      <c r="F1857" s="5"/>
      <c r="G1857" s="5"/>
    </row>
    <row r="1858" spans="1:7" ht="30" customHeight="1" x14ac:dyDescent="0.25">
      <c r="A1858" s="22" t="s">
        <v>93</v>
      </c>
      <c r="B1858" s="14" t="s">
        <v>31</v>
      </c>
      <c r="C1858" s="6"/>
      <c r="D1858" s="6"/>
      <c r="E1858" s="6"/>
      <c r="F1858" s="6"/>
      <c r="G1858" s="6"/>
    </row>
    <row r="1859" spans="1:7" ht="30" customHeight="1" x14ac:dyDescent="0.25">
      <c r="A1859" s="21" t="s">
        <v>93</v>
      </c>
      <c r="B1859" s="13" t="s">
        <v>32</v>
      </c>
      <c r="C1859" s="5"/>
      <c r="D1859" s="5"/>
      <c r="E1859" s="5"/>
      <c r="F1859" s="5"/>
      <c r="G1859" s="5"/>
    </row>
    <row r="1860" spans="1:7" ht="30" customHeight="1" x14ac:dyDescent="0.25">
      <c r="A1860" s="22" t="s">
        <v>93</v>
      </c>
      <c r="B1860" s="14" t="s">
        <v>33</v>
      </c>
      <c r="C1860" s="6"/>
      <c r="D1860" s="6"/>
      <c r="E1860" s="6"/>
      <c r="F1860" s="6"/>
      <c r="G1860" s="6"/>
    </row>
    <row r="1861" spans="1:7" ht="30" customHeight="1" x14ac:dyDescent="0.25">
      <c r="A1861" s="21" t="s">
        <v>93</v>
      </c>
      <c r="B1861" s="13" t="s">
        <v>34</v>
      </c>
      <c r="C1861" s="5"/>
      <c r="D1861" s="5"/>
      <c r="E1861" s="5"/>
      <c r="F1861" s="5"/>
      <c r="G1861" s="5"/>
    </row>
    <row r="1862" spans="1:7" ht="30" customHeight="1" x14ac:dyDescent="0.25">
      <c r="A1862" s="22" t="s">
        <v>93</v>
      </c>
      <c r="B1862" s="14" t="s">
        <v>35</v>
      </c>
      <c r="C1862" s="6">
        <v>7</v>
      </c>
      <c r="D1862" s="6"/>
      <c r="E1862" s="6"/>
      <c r="F1862" s="6">
        <v>7</v>
      </c>
      <c r="G1862" s="6"/>
    </row>
    <row r="1863" spans="1:7" ht="30" customHeight="1" x14ac:dyDescent="0.25">
      <c r="A1863" s="21" t="s">
        <v>93</v>
      </c>
      <c r="B1863" s="13" t="s">
        <v>36</v>
      </c>
      <c r="C1863" s="5"/>
      <c r="D1863" s="5"/>
      <c r="E1863" s="5"/>
      <c r="F1863" s="5"/>
      <c r="G1863" s="5"/>
    </row>
    <row r="1864" spans="1:7" ht="30" customHeight="1" x14ac:dyDescent="0.25">
      <c r="A1864" s="22" t="s">
        <v>93</v>
      </c>
      <c r="B1864" s="14" t="s">
        <v>37</v>
      </c>
      <c r="C1864" s="6"/>
      <c r="D1864" s="6"/>
      <c r="E1864" s="6"/>
      <c r="F1864" s="6"/>
      <c r="G1864" s="6"/>
    </row>
    <row r="1865" spans="1:7" ht="30" customHeight="1" x14ac:dyDescent="0.25">
      <c r="A1865" s="21" t="s">
        <v>93</v>
      </c>
      <c r="B1865" s="13" t="s">
        <v>38</v>
      </c>
      <c r="C1865" s="5"/>
      <c r="D1865" s="5"/>
      <c r="E1865" s="5"/>
      <c r="F1865" s="5"/>
      <c r="G1865" s="5"/>
    </row>
    <row r="1866" spans="1:7" ht="30" customHeight="1" x14ac:dyDescent="0.25">
      <c r="A1866" s="22" t="s">
        <v>93</v>
      </c>
      <c r="B1866" s="14" t="s">
        <v>39</v>
      </c>
      <c r="C1866" s="6"/>
      <c r="D1866" s="6"/>
      <c r="E1866" s="6"/>
      <c r="F1866" s="6"/>
      <c r="G1866" s="6"/>
    </row>
    <row r="1867" spans="1:7" ht="30" customHeight="1" x14ac:dyDescent="0.25">
      <c r="A1867" s="21" t="s">
        <v>93</v>
      </c>
      <c r="B1867" s="13" t="s">
        <v>40</v>
      </c>
      <c r="C1867" s="5"/>
      <c r="D1867" s="5"/>
      <c r="E1867" s="5"/>
      <c r="F1867" s="5"/>
      <c r="G1867" s="5"/>
    </row>
    <row r="1868" spans="1:7" ht="30" customHeight="1" x14ac:dyDescent="0.25">
      <c r="A1868" s="22" t="s">
        <v>93</v>
      </c>
      <c r="B1868" s="14" t="s">
        <v>41</v>
      </c>
      <c r="C1868" s="6"/>
      <c r="D1868" s="6"/>
      <c r="E1868" s="6"/>
      <c r="F1868" s="6"/>
      <c r="G1868" s="6"/>
    </row>
    <row r="1869" spans="1:7" ht="30" customHeight="1" x14ac:dyDescent="0.25">
      <c r="A1869" s="21" t="s">
        <v>93</v>
      </c>
      <c r="B1869" s="13" t="s">
        <v>42</v>
      </c>
      <c r="C1869" s="5"/>
      <c r="D1869" s="5"/>
      <c r="E1869" s="5"/>
      <c r="F1869" s="5"/>
      <c r="G1869" s="5"/>
    </row>
    <row r="1870" spans="1:7" ht="30" customHeight="1" x14ac:dyDescent="0.25">
      <c r="A1870" s="22" t="s">
        <v>93</v>
      </c>
      <c r="B1870" s="14" t="s">
        <v>43</v>
      </c>
      <c r="C1870" s="6"/>
      <c r="D1870" s="6"/>
      <c r="E1870" s="6"/>
      <c r="F1870" s="6"/>
      <c r="G1870" s="6"/>
    </row>
    <row r="1871" spans="1:7" ht="30" customHeight="1" x14ac:dyDescent="0.25">
      <c r="A1871" s="21" t="s">
        <v>93</v>
      </c>
      <c r="B1871" s="13" t="s">
        <v>44</v>
      </c>
      <c r="C1871" s="5"/>
      <c r="D1871" s="5"/>
      <c r="E1871" s="5"/>
      <c r="F1871" s="5"/>
      <c r="G1871" s="5"/>
    </row>
    <row r="1872" spans="1:7" ht="30" customHeight="1" x14ac:dyDescent="0.25">
      <c r="A1872" s="22" t="s">
        <v>93</v>
      </c>
      <c r="B1872" s="14" t="s">
        <v>45</v>
      </c>
      <c r="C1872" s="6"/>
      <c r="D1872" s="6"/>
      <c r="E1872" s="6"/>
      <c r="F1872" s="6"/>
      <c r="G1872" s="6"/>
    </row>
    <row r="1873" spans="1:7" ht="30" customHeight="1" x14ac:dyDescent="0.25">
      <c r="A1873" s="21" t="s">
        <v>93</v>
      </c>
      <c r="B1873" s="13" t="s">
        <v>46</v>
      </c>
      <c r="C1873" s="5">
        <v>14</v>
      </c>
      <c r="D1873" s="5">
        <v>13</v>
      </c>
      <c r="E1873" s="5">
        <v>1</v>
      </c>
      <c r="F1873" s="5"/>
      <c r="G1873" s="5"/>
    </row>
    <row r="1874" spans="1:7" ht="30" customHeight="1" x14ac:dyDescent="0.25">
      <c r="A1874" s="19" t="s">
        <v>94</v>
      </c>
      <c r="B1874" s="11" t="s">
        <v>8</v>
      </c>
      <c r="C1874" s="3">
        <v>3101</v>
      </c>
      <c r="D1874" s="3">
        <v>1735</v>
      </c>
      <c r="E1874" s="3">
        <v>247</v>
      </c>
      <c r="F1874" s="3">
        <v>1119</v>
      </c>
      <c r="G1874" s="3"/>
    </row>
    <row r="1875" spans="1:7" ht="30" customHeight="1" x14ac:dyDescent="0.25">
      <c r="A1875" s="20" t="s">
        <v>94</v>
      </c>
      <c r="B1875" s="12" t="s">
        <v>9</v>
      </c>
      <c r="C1875" s="4"/>
      <c r="D1875" s="4"/>
      <c r="E1875" s="4"/>
      <c r="F1875" s="4"/>
      <c r="G1875" s="4"/>
    </row>
    <row r="1876" spans="1:7" ht="30" customHeight="1" x14ac:dyDescent="0.25">
      <c r="A1876" s="19" t="s">
        <v>94</v>
      </c>
      <c r="B1876" s="11" t="s">
        <v>10</v>
      </c>
      <c r="C1876" s="3"/>
      <c r="D1876" s="3"/>
      <c r="E1876" s="3"/>
      <c r="F1876" s="3"/>
      <c r="G1876" s="3"/>
    </row>
    <row r="1877" spans="1:7" ht="30" customHeight="1" x14ac:dyDescent="0.25">
      <c r="A1877" s="20" t="s">
        <v>94</v>
      </c>
      <c r="B1877" s="12" t="s">
        <v>11</v>
      </c>
      <c r="C1877" s="4"/>
      <c r="D1877" s="4"/>
      <c r="E1877" s="4"/>
      <c r="F1877" s="4"/>
      <c r="G1877" s="4"/>
    </row>
    <row r="1878" spans="1:7" ht="30" customHeight="1" x14ac:dyDescent="0.25">
      <c r="A1878" s="19" t="s">
        <v>94</v>
      </c>
      <c r="B1878" s="11" t="s">
        <v>12</v>
      </c>
      <c r="C1878" s="3"/>
      <c r="D1878" s="3"/>
      <c r="E1878" s="3"/>
      <c r="F1878" s="3"/>
      <c r="G1878" s="3"/>
    </row>
    <row r="1879" spans="1:7" ht="30" customHeight="1" x14ac:dyDescent="0.25">
      <c r="A1879" s="20" t="s">
        <v>94</v>
      </c>
      <c r="B1879" s="12" t="s">
        <v>13</v>
      </c>
      <c r="C1879" s="4"/>
      <c r="D1879" s="4"/>
      <c r="E1879" s="4"/>
      <c r="F1879" s="4"/>
      <c r="G1879" s="4"/>
    </row>
    <row r="1880" spans="1:7" ht="30" customHeight="1" x14ac:dyDescent="0.25">
      <c r="A1880" s="19" t="s">
        <v>94</v>
      </c>
      <c r="B1880" s="11" t="s">
        <v>14</v>
      </c>
      <c r="C1880" s="3">
        <v>76</v>
      </c>
      <c r="D1880" s="3">
        <v>18</v>
      </c>
      <c r="E1880" s="3">
        <v>8</v>
      </c>
      <c r="F1880" s="3">
        <v>50</v>
      </c>
      <c r="G1880" s="3"/>
    </row>
    <row r="1881" spans="1:7" ht="30" customHeight="1" x14ac:dyDescent="0.25">
      <c r="A1881" s="20" t="s">
        <v>94</v>
      </c>
      <c r="B1881" s="12" t="s">
        <v>15</v>
      </c>
      <c r="C1881" s="4"/>
      <c r="D1881" s="4"/>
      <c r="E1881" s="4"/>
      <c r="F1881" s="4"/>
      <c r="G1881" s="4"/>
    </row>
    <row r="1882" spans="1:7" ht="30" customHeight="1" x14ac:dyDescent="0.25">
      <c r="A1882" s="19" t="s">
        <v>94</v>
      </c>
      <c r="B1882" s="11" t="s">
        <v>16</v>
      </c>
      <c r="C1882" s="3"/>
      <c r="D1882" s="3"/>
      <c r="E1882" s="3"/>
      <c r="F1882" s="3"/>
      <c r="G1882" s="3"/>
    </row>
    <row r="1883" spans="1:7" ht="30" customHeight="1" x14ac:dyDescent="0.25">
      <c r="A1883" s="20" t="s">
        <v>94</v>
      </c>
      <c r="B1883" s="12" t="s">
        <v>17</v>
      </c>
      <c r="C1883" s="4"/>
      <c r="D1883" s="4"/>
      <c r="E1883" s="4"/>
      <c r="F1883" s="4"/>
      <c r="G1883" s="4"/>
    </row>
    <row r="1884" spans="1:7" ht="30" customHeight="1" x14ac:dyDescent="0.25">
      <c r="A1884" s="19" t="s">
        <v>94</v>
      </c>
      <c r="B1884" s="11" t="s">
        <v>18</v>
      </c>
      <c r="C1884" s="3"/>
      <c r="D1884" s="3"/>
      <c r="E1884" s="3"/>
      <c r="F1884" s="3"/>
      <c r="G1884" s="3"/>
    </row>
    <row r="1885" spans="1:7" ht="30" customHeight="1" x14ac:dyDescent="0.25">
      <c r="A1885" s="20" t="s">
        <v>94</v>
      </c>
      <c r="B1885" s="12" t="s">
        <v>19</v>
      </c>
      <c r="C1885" s="4"/>
      <c r="D1885" s="4"/>
      <c r="E1885" s="4"/>
      <c r="F1885" s="4"/>
      <c r="G1885" s="4"/>
    </row>
    <row r="1886" spans="1:7" ht="30" customHeight="1" x14ac:dyDescent="0.25">
      <c r="A1886" s="19" t="s">
        <v>94</v>
      </c>
      <c r="B1886" s="11" t="s">
        <v>20</v>
      </c>
      <c r="C1886" s="3"/>
      <c r="D1886" s="3"/>
      <c r="E1886" s="3"/>
      <c r="F1886" s="3"/>
      <c r="G1886" s="3"/>
    </row>
    <row r="1887" spans="1:7" ht="30" customHeight="1" x14ac:dyDescent="0.25">
      <c r="A1887" s="20" t="s">
        <v>94</v>
      </c>
      <c r="B1887" s="12" t="s">
        <v>21</v>
      </c>
      <c r="C1887" s="4"/>
      <c r="D1887" s="4"/>
      <c r="E1887" s="4"/>
      <c r="F1887" s="4"/>
      <c r="G1887" s="4"/>
    </row>
    <row r="1888" spans="1:7" ht="30" customHeight="1" x14ac:dyDescent="0.25">
      <c r="A1888" s="19" t="s">
        <v>94</v>
      </c>
      <c r="B1888" s="11" t="s">
        <v>22</v>
      </c>
      <c r="C1888" s="3"/>
      <c r="D1888" s="3"/>
      <c r="E1888" s="3"/>
      <c r="F1888" s="3"/>
      <c r="G1888" s="3"/>
    </row>
    <row r="1889" spans="1:7" ht="30" customHeight="1" x14ac:dyDescent="0.25">
      <c r="A1889" s="20" t="s">
        <v>94</v>
      </c>
      <c r="B1889" s="12" t="s">
        <v>23</v>
      </c>
      <c r="C1889" s="4"/>
      <c r="D1889" s="4"/>
      <c r="E1889" s="4"/>
      <c r="F1889" s="4"/>
      <c r="G1889" s="4"/>
    </row>
    <row r="1890" spans="1:7" ht="30" customHeight="1" x14ac:dyDescent="0.25">
      <c r="A1890" s="19" t="s">
        <v>94</v>
      </c>
      <c r="B1890" s="11" t="s">
        <v>24</v>
      </c>
      <c r="C1890" s="3">
        <v>12</v>
      </c>
      <c r="D1890" s="3">
        <v>1</v>
      </c>
      <c r="E1890" s="3"/>
      <c r="F1890" s="3">
        <v>11</v>
      </c>
      <c r="G1890" s="3"/>
    </row>
    <row r="1891" spans="1:7" ht="30" customHeight="1" x14ac:dyDescent="0.25">
      <c r="A1891" s="20" t="s">
        <v>94</v>
      </c>
      <c r="B1891" s="12" t="s">
        <v>25</v>
      </c>
      <c r="C1891" s="4">
        <v>863</v>
      </c>
      <c r="D1891" s="4">
        <v>175</v>
      </c>
      <c r="E1891" s="4">
        <v>60</v>
      </c>
      <c r="F1891" s="4">
        <v>628</v>
      </c>
      <c r="G1891" s="4"/>
    </row>
    <row r="1892" spans="1:7" ht="30" customHeight="1" x14ac:dyDescent="0.25">
      <c r="A1892" s="19" t="s">
        <v>94</v>
      </c>
      <c r="B1892" s="11" t="s">
        <v>26</v>
      </c>
      <c r="C1892" s="3"/>
      <c r="D1892" s="3"/>
      <c r="E1892" s="3"/>
      <c r="F1892" s="3"/>
      <c r="G1892" s="3"/>
    </row>
    <row r="1893" spans="1:7" ht="30" customHeight="1" x14ac:dyDescent="0.25">
      <c r="A1893" s="20" t="s">
        <v>94</v>
      </c>
      <c r="B1893" s="12" t="s">
        <v>27</v>
      </c>
      <c r="C1893" s="4"/>
      <c r="D1893" s="4"/>
      <c r="E1893" s="4"/>
      <c r="F1893" s="4"/>
      <c r="G1893" s="4"/>
    </row>
    <row r="1894" spans="1:7" ht="30" customHeight="1" x14ac:dyDescent="0.25">
      <c r="A1894" s="19" t="s">
        <v>94</v>
      </c>
      <c r="B1894" s="11" t="s">
        <v>28</v>
      </c>
      <c r="C1894" s="3"/>
      <c r="D1894" s="3"/>
      <c r="E1894" s="3"/>
      <c r="F1894" s="3"/>
      <c r="G1894" s="3"/>
    </row>
    <row r="1895" spans="1:7" ht="30" customHeight="1" x14ac:dyDescent="0.25">
      <c r="A1895" s="20" t="s">
        <v>94</v>
      </c>
      <c r="B1895" s="12" t="s">
        <v>29</v>
      </c>
      <c r="C1895" s="4"/>
      <c r="D1895" s="4"/>
      <c r="E1895" s="4"/>
      <c r="F1895" s="4"/>
      <c r="G1895" s="4"/>
    </row>
    <row r="1896" spans="1:7" ht="30" customHeight="1" x14ac:dyDescent="0.25">
      <c r="A1896" s="19" t="s">
        <v>94</v>
      </c>
      <c r="B1896" s="11" t="s">
        <v>30</v>
      </c>
      <c r="C1896" s="3"/>
      <c r="D1896" s="3"/>
      <c r="E1896" s="3"/>
      <c r="F1896" s="3"/>
      <c r="G1896" s="3"/>
    </row>
    <row r="1897" spans="1:7" ht="30" customHeight="1" x14ac:dyDescent="0.25">
      <c r="A1897" s="20" t="s">
        <v>94</v>
      </c>
      <c r="B1897" s="12" t="s">
        <v>31</v>
      </c>
      <c r="C1897" s="4"/>
      <c r="D1897" s="4"/>
      <c r="E1897" s="4"/>
      <c r="F1897" s="4"/>
      <c r="G1897" s="4"/>
    </row>
    <row r="1898" spans="1:7" ht="30" customHeight="1" x14ac:dyDescent="0.25">
      <c r="A1898" s="19" t="s">
        <v>94</v>
      </c>
      <c r="B1898" s="11" t="s">
        <v>32</v>
      </c>
      <c r="C1898" s="3"/>
      <c r="D1898" s="3"/>
      <c r="E1898" s="3"/>
      <c r="F1898" s="3"/>
      <c r="G1898" s="3"/>
    </row>
    <row r="1899" spans="1:7" ht="30" customHeight="1" x14ac:dyDescent="0.25">
      <c r="A1899" s="20" t="s">
        <v>94</v>
      </c>
      <c r="B1899" s="12" t="s">
        <v>33</v>
      </c>
      <c r="C1899" s="4"/>
      <c r="D1899" s="4"/>
      <c r="E1899" s="4"/>
      <c r="F1899" s="4"/>
      <c r="G1899" s="4"/>
    </row>
    <row r="1900" spans="1:7" ht="30" customHeight="1" x14ac:dyDescent="0.25">
      <c r="A1900" s="19" t="s">
        <v>94</v>
      </c>
      <c r="B1900" s="11" t="s">
        <v>34</v>
      </c>
      <c r="C1900" s="3"/>
      <c r="D1900" s="3"/>
      <c r="E1900" s="3"/>
      <c r="F1900" s="3"/>
      <c r="G1900" s="3"/>
    </row>
    <row r="1901" spans="1:7" ht="30" customHeight="1" x14ac:dyDescent="0.25">
      <c r="A1901" s="20" t="s">
        <v>94</v>
      </c>
      <c r="B1901" s="12" t="s">
        <v>35</v>
      </c>
      <c r="C1901" s="4">
        <v>41</v>
      </c>
      <c r="D1901" s="4">
        <v>30</v>
      </c>
      <c r="E1901" s="4"/>
      <c r="F1901" s="4">
        <v>11</v>
      </c>
      <c r="G1901" s="4"/>
    </row>
    <row r="1902" spans="1:7" ht="30" customHeight="1" x14ac:dyDescent="0.25">
      <c r="A1902" s="19" t="s">
        <v>94</v>
      </c>
      <c r="B1902" s="11" t="s">
        <v>36</v>
      </c>
      <c r="C1902" s="3">
        <v>21</v>
      </c>
      <c r="D1902" s="3">
        <v>17</v>
      </c>
      <c r="E1902" s="3">
        <v>1</v>
      </c>
      <c r="F1902" s="3">
        <v>3</v>
      </c>
      <c r="G1902" s="3"/>
    </row>
    <row r="1903" spans="1:7" ht="30" customHeight="1" x14ac:dyDescent="0.25">
      <c r="A1903" s="20" t="s">
        <v>94</v>
      </c>
      <c r="B1903" s="12" t="s">
        <v>37</v>
      </c>
      <c r="C1903" s="4"/>
      <c r="D1903" s="4"/>
      <c r="E1903" s="4"/>
      <c r="F1903" s="4"/>
      <c r="G1903" s="4"/>
    </row>
    <row r="1904" spans="1:7" ht="30" customHeight="1" x14ac:dyDescent="0.25">
      <c r="A1904" s="19" t="s">
        <v>94</v>
      </c>
      <c r="B1904" s="11" t="s">
        <v>38</v>
      </c>
      <c r="C1904" s="3">
        <v>57</v>
      </c>
      <c r="D1904" s="3">
        <v>53</v>
      </c>
      <c r="E1904" s="3">
        <v>3</v>
      </c>
      <c r="F1904" s="3">
        <v>1</v>
      </c>
      <c r="G1904" s="3"/>
    </row>
    <row r="1905" spans="1:7" ht="30" customHeight="1" x14ac:dyDescent="0.25">
      <c r="A1905" s="20" t="s">
        <v>94</v>
      </c>
      <c r="B1905" s="12" t="s">
        <v>39</v>
      </c>
      <c r="C1905" s="4"/>
      <c r="D1905" s="4"/>
      <c r="E1905" s="4"/>
      <c r="F1905" s="4"/>
      <c r="G1905" s="4"/>
    </row>
    <row r="1906" spans="1:7" ht="30" customHeight="1" x14ac:dyDescent="0.25">
      <c r="A1906" s="19" t="s">
        <v>94</v>
      </c>
      <c r="B1906" s="11" t="s">
        <v>40</v>
      </c>
      <c r="C1906" s="3"/>
      <c r="D1906" s="3"/>
      <c r="E1906" s="3"/>
      <c r="F1906" s="3"/>
      <c r="G1906" s="3"/>
    </row>
    <row r="1907" spans="1:7" ht="30" customHeight="1" x14ac:dyDescent="0.25">
      <c r="A1907" s="20" t="s">
        <v>94</v>
      </c>
      <c r="B1907" s="12" t="s">
        <v>41</v>
      </c>
      <c r="C1907" s="4"/>
      <c r="D1907" s="4"/>
      <c r="E1907" s="4"/>
      <c r="F1907" s="4"/>
      <c r="G1907" s="4"/>
    </row>
    <row r="1908" spans="1:7" ht="30" customHeight="1" x14ac:dyDescent="0.25">
      <c r="A1908" s="19" t="s">
        <v>94</v>
      </c>
      <c r="B1908" s="11" t="s">
        <v>42</v>
      </c>
      <c r="C1908" s="3"/>
      <c r="D1908" s="3"/>
      <c r="E1908" s="3"/>
      <c r="F1908" s="3"/>
      <c r="G1908" s="3"/>
    </row>
    <row r="1909" spans="1:7" ht="30" customHeight="1" x14ac:dyDescent="0.25">
      <c r="A1909" s="20" t="s">
        <v>94</v>
      </c>
      <c r="B1909" s="12" t="s">
        <v>43</v>
      </c>
      <c r="C1909" s="4"/>
      <c r="D1909" s="4"/>
      <c r="E1909" s="4"/>
      <c r="F1909" s="4"/>
      <c r="G1909" s="4"/>
    </row>
    <row r="1910" spans="1:7" ht="30" customHeight="1" x14ac:dyDescent="0.25">
      <c r="A1910" s="19" t="s">
        <v>94</v>
      </c>
      <c r="B1910" s="11" t="s">
        <v>44</v>
      </c>
      <c r="C1910" s="3"/>
      <c r="D1910" s="3"/>
      <c r="E1910" s="3"/>
      <c r="F1910" s="3"/>
      <c r="G1910" s="3"/>
    </row>
    <row r="1911" spans="1:7" ht="30" customHeight="1" x14ac:dyDescent="0.25">
      <c r="A1911" s="20" t="s">
        <v>94</v>
      </c>
      <c r="B1911" s="12" t="s">
        <v>45</v>
      </c>
      <c r="C1911" s="4">
        <v>127</v>
      </c>
      <c r="D1911" s="4">
        <v>48</v>
      </c>
      <c r="E1911" s="4">
        <v>5</v>
      </c>
      <c r="F1911" s="4">
        <v>74</v>
      </c>
      <c r="G1911" s="4"/>
    </row>
    <row r="1912" spans="1:7" ht="30" customHeight="1" x14ac:dyDescent="0.25">
      <c r="A1912" s="19" t="s">
        <v>94</v>
      </c>
      <c r="B1912" s="11" t="s">
        <v>46</v>
      </c>
      <c r="C1912" s="3"/>
      <c r="D1912" s="3"/>
      <c r="E1912" s="3"/>
      <c r="F1912" s="3"/>
      <c r="G1912" s="3"/>
    </row>
    <row r="1913" spans="1:7" ht="30" customHeight="1" x14ac:dyDescent="0.25">
      <c r="A1913" s="21" t="s">
        <v>95</v>
      </c>
      <c r="B1913" s="13" t="s">
        <v>8</v>
      </c>
      <c r="C1913" s="5">
        <v>649</v>
      </c>
      <c r="D1913" s="5">
        <v>335</v>
      </c>
      <c r="E1913" s="5">
        <v>10</v>
      </c>
      <c r="F1913" s="5">
        <v>304</v>
      </c>
      <c r="G1913" s="5"/>
    </row>
    <row r="1914" spans="1:7" ht="30" customHeight="1" x14ac:dyDescent="0.25">
      <c r="A1914" s="22" t="s">
        <v>95</v>
      </c>
      <c r="B1914" s="14" t="s">
        <v>9</v>
      </c>
      <c r="C1914" s="6"/>
      <c r="D1914" s="6"/>
      <c r="E1914" s="6"/>
      <c r="F1914" s="6"/>
      <c r="G1914" s="6"/>
    </row>
    <row r="1915" spans="1:7" ht="30" customHeight="1" x14ac:dyDescent="0.25">
      <c r="A1915" s="21" t="s">
        <v>95</v>
      </c>
      <c r="B1915" s="13" t="s">
        <v>10</v>
      </c>
      <c r="C1915" s="5"/>
      <c r="D1915" s="5"/>
      <c r="E1915" s="5"/>
      <c r="F1915" s="5"/>
      <c r="G1915" s="5"/>
    </row>
    <row r="1916" spans="1:7" ht="30" customHeight="1" x14ac:dyDescent="0.25">
      <c r="A1916" s="22" t="s">
        <v>95</v>
      </c>
      <c r="B1916" s="14" t="s">
        <v>11</v>
      </c>
      <c r="C1916" s="6"/>
      <c r="D1916" s="6"/>
      <c r="E1916" s="6"/>
      <c r="F1916" s="6"/>
      <c r="G1916" s="6"/>
    </row>
    <row r="1917" spans="1:7" ht="30" customHeight="1" x14ac:dyDescent="0.25">
      <c r="A1917" s="21" t="s">
        <v>95</v>
      </c>
      <c r="B1917" s="13" t="s">
        <v>12</v>
      </c>
      <c r="C1917" s="5"/>
      <c r="D1917" s="5"/>
      <c r="E1917" s="5"/>
      <c r="F1917" s="5"/>
      <c r="G1917" s="5"/>
    </row>
    <row r="1918" spans="1:7" ht="30" customHeight="1" x14ac:dyDescent="0.25">
      <c r="A1918" s="22" t="s">
        <v>95</v>
      </c>
      <c r="B1918" s="14" t="s">
        <v>13</v>
      </c>
      <c r="C1918" s="6"/>
      <c r="D1918" s="6"/>
      <c r="E1918" s="6"/>
      <c r="F1918" s="6"/>
      <c r="G1918" s="6"/>
    </row>
    <row r="1919" spans="1:7" ht="30" customHeight="1" x14ac:dyDescent="0.25">
      <c r="A1919" s="21" t="s">
        <v>95</v>
      </c>
      <c r="B1919" s="13" t="s">
        <v>14</v>
      </c>
      <c r="C1919" s="5">
        <v>14</v>
      </c>
      <c r="D1919" s="5">
        <v>3</v>
      </c>
      <c r="E1919" s="5"/>
      <c r="F1919" s="5">
        <v>11</v>
      </c>
      <c r="G1919" s="5"/>
    </row>
    <row r="1920" spans="1:7" ht="30" customHeight="1" x14ac:dyDescent="0.25">
      <c r="A1920" s="22" t="s">
        <v>95</v>
      </c>
      <c r="B1920" s="14" t="s">
        <v>15</v>
      </c>
      <c r="C1920" s="6"/>
      <c r="D1920" s="6"/>
      <c r="E1920" s="6"/>
      <c r="F1920" s="6"/>
      <c r="G1920" s="6"/>
    </row>
    <row r="1921" spans="1:7" ht="30" customHeight="1" x14ac:dyDescent="0.25">
      <c r="A1921" s="21" t="s">
        <v>95</v>
      </c>
      <c r="B1921" s="13" t="s">
        <v>16</v>
      </c>
      <c r="C1921" s="5"/>
      <c r="D1921" s="5"/>
      <c r="E1921" s="5"/>
      <c r="F1921" s="5"/>
      <c r="G1921" s="5"/>
    </row>
    <row r="1922" spans="1:7" ht="30" customHeight="1" x14ac:dyDescent="0.25">
      <c r="A1922" s="22" t="s">
        <v>95</v>
      </c>
      <c r="B1922" s="14" t="s">
        <v>17</v>
      </c>
      <c r="C1922" s="6"/>
      <c r="D1922" s="6"/>
      <c r="E1922" s="6"/>
      <c r="F1922" s="6"/>
      <c r="G1922" s="6"/>
    </row>
    <row r="1923" spans="1:7" ht="30" customHeight="1" x14ac:dyDescent="0.25">
      <c r="A1923" s="21" t="s">
        <v>95</v>
      </c>
      <c r="B1923" s="13" t="s">
        <v>18</v>
      </c>
      <c r="C1923" s="5"/>
      <c r="D1923" s="5"/>
      <c r="E1923" s="5"/>
      <c r="F1923" s="5"/>
      <c r="G1923" s="5"/>
    </row>
    <row r="1924" spans="1:7" ht="30" customHeight="1" x14ac:dyDescent="0.25">
      <c r="A1924" s="22" t="s">
        <v>95</v>
      </c>
      <c r="B1924" s="14" t="s">
        <v>19</v>
      </c>
      <c r="C1924" s="6"/>
      <c r="D1924" s="6"/>
      <c r="E1924" s="6"/>
      <c r="F1924" s="6"/>
      <c r="G1924" s="6"/>
    </row>
    <row r="1925" spans="1:7" ht="30" customHeight="1" x14ac:dyDescent="0.25">
      <c r="A1925" s="21" t="s">
        <v>95</v>
      </c>
      <c r="B1925" s="13" t="s">
        <v>20</v>
      </c>
      <c r="C1925" s="5"/>
      <c r="D1925" s="5"/>
      <c r="E1925" s="5"/>
      <c r="F1925" s="5"/>
      <c r="G1925" s="5"/>
    </row>
    <row r="1926" spans="1:7" ht="30" customHeight="1" x14ac:dyDescent="0.25">
      <c r="A1926" s="22" t="s">
        <v>95</v>
      </c>
      <c r="B1926" s="14" t="s">
        <v>21</v>
      </c>
      <c r="C1926" s="6"/>
      <c r="D1926" s="6"/>
      <c r="E1926" s="6"/>
      <c r="F1926" s="6"/>
      <c r="G1926" s="6"/>
    </row>
    <row r="1927" spans="1:7" ht="30" customHeight="1" x14ac:dyDescent="0.25">
      <c r="A1927" s="21" t="s">
        <v>95</v>
      </c>
      <c r="B1927" s="13" t="s">
        <v>22</v>
      </c>
      <c r="C1927" s="5">
        <v>3</v>
      </c>
      <c r="D1927" s="5">
        <v>1</v>
      </c>
      <c r="E1927" s="5"/>
      <c r="F1927" s="5">
        <v>2</v>
      </c>
      <c r="G1927" s="5"/>
    </row>
    <row r="1928" spans="1:7" ht="30" customHeight="1" x14ac:dyDescent="0.25">
      <c r="A1928" s="22" t="s">
        <v>95</v>
      </c>
      <c r="B1928" s="14" t="s">
        <v>23</v>
      </c>
      <c r="C1928" s="6"/>
      <c r="D1928" s="6"/>
      <c r="E1928" s="6"/>
      <c r="F1928" s="6"/>
      <c r="G1928" s="6"/>
    </row>
    <row r="1929" spans="1:7" ht="30" customHeight="1" x14ac:dyDescent="0.25">
      <c r="A1929" s="21" t="s">
        <v>95</v>
      </c>
      <c r="B1929" s="13" t="s">
        <v>24</v>
      </c>
      <c r="C1929" s="5"/>
      <c r="D1929" s="5"/>
      <c r="E1929" s="5"/>
      <c r="F1929" s="5"/>
      <c r="G1929" s="5"/>
    </row>
    <row r="1930" spans="1:7" ht="30" customHeight="1" x14ac:dyDescent="0.25">
      <c r="A1930" s="22" t="s">
        <v>95</v>
      </c>
      <c r="B1930" s="14" t="s">
        <v>25</v>
      </c>
      <c r="C1930" s="6">
        <v>18</v>
      </c>
      <c r="D1930" s="6">
        <v>3</v>
      </c>
      <c r="E1930" s="6">
        <v>7</v>
      </c>
      <c r="F1930" s="6">
        <v>8</v>
      </c>
      <c r="G1930" s="6"/>
    </row>
    <row r="1931" spans="1:7" ht="30" customHeight="1" x14ac:dyDescent="0.25">
      <c r="A1931" s="21" t="s">
        <v>95</v>
      </c>
      <c r="B1931" s="13" t="s">
        <v>26</v>
      </c>
      <c r="C1931" s="5"/>
      <c r="D1931" s="5"/>
      <c r="E1931" s="5"/>
      <c r="F1931" s="5"/>
      <c r="G1931" s="5"/>
    </row>
    <row r="1932" spans="1:7" ht="30" customHeight="1" x14ac:dyDescent="0.25">
      <c r="A1932" s="22" t="s">
        <v>95</v>
      </c>
      <c r="B1932" s="14" t="s">
        <v>27</v>
      </c>
      <c r="C1932" s="6"/>
      <c r="D1932" s="6"/>
      <c r="E1932" s="6"/>
      <c r="F1932" s="6"/>
      <c r="G1932" s="6"/>
    </row>
    <row r="1933" spans="1:7" ht="30" customHeight="1" x14ac:dyDescent="0.25">
      <c r="A1933" s="21" t="s">
        <v>95</v>
      </c>
      <c r="B1933" s="13" t="s">
        <v>28</v>
      </c>
      <c r="C1933" s="5"/>
      <c r="D1933" s="5"/>
      <c r="E1933" s="5"/>
      <c r="F1933" s="5"/>
      <c r="G1933" s="5"/>
    </row>
    <row r="1934" spans="1:7" ht="30" customHeight="1" x14ac:dyDescent="0.25">
      <c r="A1934" s="22" t="s">
        <v>95</v>
      </c>
      <c r="B1934" s="14" t="s">
        <v>29</v>
      </c>
      <c r="C1934" s="6"/>
      <c r="D1934" s="6"/>
      <c r="E1934" s="6"/>
      <c r="F1934" s="6"/>
      <c r="G1934" s="6"/>
    </row>
    <row r="1935" spans="1:7" ht="30" customHeight="1" x14ac:dyDescent="0.25">
      <c r="A1935" s="21" t="s">
        <v>95</v>
      </c>
      <c r="B1935" s="13" t="s">
        <v>30</v>
      </c>
      <c r="C1935" s="5"/>
      <c r="D1935" s="5"/>
      <c r="E1935" s="5"/>
      <c r="F1935" s="5"/>
      <c r="G1935" s="5"/>
    </row>
    <row r="1936" spans="1:7" ht="30" customHeight="1" x14ac:dyDescent="0.25">
      <c r="A1936" s="22" t="s">
        <v>95</v>
      </c>
      <c r="B1936" s="14" t="s">
        <v>31</v>
      </c>
      <c r="C1936" s="6"/>
      <c r="D1936" s="6"/>
      <c r="E1936" s="6"/>
      <c r="F1936" s="6"/>
      <c r="G1936" s="6"/>
    </row>
    <row r="1937" spans="1:7" ht="30" customHeight="1" x14ac:dyDescent="0.25">
      <c r="A1937" s="21" t="s">
        <v>95</v>
      </c>
      <c r="B1937" s="13" t="s">
        <v>32</v>
      </c>
      <c r="C1937" s="5"/>
      <c r="D1937" s="5"/>
      <c r="E1937" s="5"/>
      <c r="F1937" s="5"/>
      <c r="G1937" s="5"/>
    </row>
    <row r="1938" spans="1:7" ht="30" customHeight="1" x14ac:dyDescent="0.25">
      <c r="A1938" s="22" t="s">
        <v>95</v>
      </c>
      <c r="B1938" s="14" t="s">
        <v>33</v>
      </c>
      <c r="C1938" s="6"/>
      <c r="D1938" s="6"/>
      <c r="E1938" s="6"/>
      <c r="F1938" s="6"/>
      <c r="G1938" s="6"/>
    </row>
    <row r="1939" spans="1:7" ht="30" customHeight="1" x14ac:dyDescent="0.25">
      <c r="A1939" s="21" t="s">
        <v>95</v>
      </c>
      <c r="B1939" s="13" t="s">
        <v>34</v>
      </c>
      <c r="C1939" s="5"/>
      <c r="D1939" s="5"/>
      <c r="E1939" s="5"/>
      <c r="F1939" s="5"/>
      <c r="G1939" s="5"/>
    </row>
    <row r="1940" spans="1:7" ht="30" customHeight="1" x14ac:dyDescent="0.25">
      <c r="A1940" s="22" t="s">
        <v>95</v>
      </c>
      <c r="B1940" s="14" t="s">
        <v>35</v>
      </c>
      <c r="C1940" s="6"/>
      <c r="D1940" s="6"/>
      <c r="E1940" s="6"/>
      <c r="F1940" s="6"/>
      <c r="G1940" s="6"/>
    </row>
    <row r="1941" spans="1:7" ht="30" customHeight="1" x14ac:dyDescent="0.25">
      <c r="A1941" s="21" t="s">
        <v>95</v>
      </c>
      <c r="B1941" s="13" t="s">
        <v>36</v>
      </c>
      <c r="C1941" s="5">
        <v>1</v>
      </c>
      <c r="D1941" s="5"/>
      <c r="E1941" s="5"/>
      <c r="F1941" s="5">
        <v>1</v>
      </c>
      <c r="G1941" s="5"/>
    </row>
    <row r="1942" spans="1:7" ht="30" customHeight="1" x14ac:dyDescent="0.25">
      <c r="A1942" s="22" t="s">
        <v>95</v>
      </c>
      <c r="B1942" s="14" t="s">
        <v>37</v>
      </c>
      <c r="C1942" s="6"/>
      <c r="D1942" s="6"/>
      <c r="E1942" s="6"/>
      <c r="F1942" s="6"/>
      <c r="G1942" s="6"/>
    </row>
    <row r="1943" spans="1:7" ht="30" customHeight="1" x14ac:dyDescent="0.25">
      <c r="A1943" s="21" t="s">
        <v>95</v>
      </c>
      <c r="B1943" s="13" t="s">
        <v>38</v>
      </c>
      <c r="C1943" s="5">
        <v>103</v>
      </c>
      <c r="D1943" s="5">
        <v>7</v>
      </c>
      <c r="E1943" s="5">
        <v>2</v>
      </c>
      <c r="F1943" s="5">
        <v>94</v>
      </c>
      <c r="G1943" s="5"/>
    </row>
    <row r="1944" spans="1:7" ht="30" customHeight="1" x14ac:dyDescent="0.25">
      <c r="A1944" s="22" t="s">
        <v>95</v>
      </c>
      <c r="B1944" s="14" t="s">
        <v>39</v>
      </c>
      <c r="C1944" s="6"/>
      <c r="D1944" s="6"/>
      <c r="E1944" s="6"/>
      <c r="F1944" s="6"/>
      <c r="G1944" s="6"/>
    </row>
    <row r="1945" spans="1:7" ht="30" customHeight="1" x14ac:dyDescent="0.25">
      <c r="A1945" s="21" t="s">
        <v>95</v>
      </c>
      <c r="B1945" s="13" t="s">
        <v>40</v>
      </c>
      <c r="C1945" s="5"/>
      <c r="D1945" s="5"/>
      <c r="E1945" s="5"/>
      <c r="F1945" s="5"/>
      <c r="G1945" s="5"/>
    </row>
    <row r="1946" spans="1:7" ht="30" customHeight="1" x14ac:dyDescent="0.25">
      <c r="A1946" s="22" t="s">
        <v>95</v>
      </c>
      <c r="B1946" s="14" t="s">
        <v>41</v>
      </c>
      <c r="C1946" s="6"/>
      <c r="D1946" s="6"/>
      <c r="E1946" s="6"/>
      <c r="F1946" s="6"/>
      <c r="G1946" s="6"/>
    </row>
    <row r="1947" spans="1:7" ht="30" customHeight="1" x14ac:dyDescent="0.25">
      <c r="A1947" s="21" t="s">
        <v>95</v>
      </c>
      <c r="B1947" s="13" t="s">
        <v>42</v>
      </c>
      <c r="C1947" s="5"/>
      <c r="D1947" s="5"/>
      <c r="E1947" s="5"/>
      <c r="F1947" s="5"/>
      <c r="G1947" s="5"/>
    </row>
    <row r="1948" spans="1:7" ht="30" customHeight="1" x14ac:dyDescent="0.25">
      <c r="A1948" s="22" t="s">
        <v>95</v>
      </c>
      <c r="B1948" s="14" t="s">
        <v>43</v>
      </c>
      <c r="C1948" s="6"/>
      <c r="D1948" s="6"/>
      <c r="E1948" s="6"/>
      <c r="F1948" s="6"/>
      <c r="G1948" s="6"/>
    </row>
    <row r="1949" spans="1:7" ht="30" customHeight="1" x14ac:dyDescent="0.25">
      <c r="A1949" s="21" t="s">
        <v>95</v>
      </c>
      <c r="B1949" s="13" t="s">
        <v>44</v>
      </c>
      <c r="C1949" s="5"/>
      <c r="D1949" s="5"/>
      <c r="E1949" s="5"/>
      <c r="F1949" s="5"/>
      <c r="G1949" s="5"/>
    </row>
    <row r="1950" spans="1:7" ht="30" customHeight="1" x14ac:dyDescent="0.25">
      <c r="A1950" s="22" t="s">
        <v>95</v>
      </c>
      <c r="B1950" s="14" t="s">
        <v>45</v>
      </c>
      <c r="C1950" s="6">
        <v>26</v>
      </c>
      <c r="D1950" s="6">
        <v>25</v>
      </c>
      <c r="E1950" s="6">
        <v>1</v>
      </c>
      <c r="F1950" s="6"/>
      <c r="G1950" s="6"/>
    </row>
    <row r="1951" spans="1:7" ht="30" customHeight="1" x14ac:dyDescent="0.25">
      <c r="A1951" s="21" t="s">
        <v>95</v>
      </c>
      <c r="B1951" s="13" t="s">
        <v>46</v>
      </c>
      <c r="C1951" s="5"/>
      <c r="D1951" s="5"/>
      <c r="E1951" s="5"/>
      <c r="F1951" s="5"/>
      <c r="G1951" s="5"/>
    </row>
    <row r="1952" spans="1:7" ht="30" customHeight="1" x14ac:dyDescent="0.25">
      <c r="A1952" s="19" t="s">
        <v>96</v>
      </c>
      <c r="B1952" s="11" t="s">
        <v>8</v>
      </c>
      <c r="C1952" s="3">
        <v>758</v>
      </c>
      <c r="D1952" s="3">
        <v>378</v>
      </c>
      <c r="E1952" s="3">
        <v>96</v>
      </c>
      <c r="F1952" s="3">
        <v>284</v>
      </c>
      <c r="G1952" s="3"/>
    </row>
    <row r="1953" spans="1:7" ht="30" customHeight="1" x14ac:dyDescent="0.25">
      <c r="A1953" s="20" t="s">
        <v>96</v>
      </c>
      <c r="B1953" s="12" t="s">
        <v>9</v>
      </c>
      <c r="C1953" s="4"/>
      <c r="D1953" s="4"/>
      <c r="E1953" s="4"/>
      <c r="F1953" s="4"/>
      <c r="G1953" s="4"/>
    </row>
    <row r="1954" spans="1:7" ht="30" customHeight="1" x14ac:dyDescent="0.25">
      <c r="A1954" s="19" t="s">
        <v>96</v>
      </c>
      <c r="B1954" s="11" t="s">
        <v>10</v>
      </c>
      <c r="C1954" s="3"/>
      <c r="D1954" s="3"/>
      <c r="E1954" s="3"/>
      <c r="F1954" s="3"/>
      <c r="G1954" s="3"/>
    </row>
    <row r="1955" spans="1:7" ht="30" customHeight="1" x14ac:dyDescent="0.25">
      <c r="A1955" s="20" t="s">
        <v>96</v>
      </c>
      <c r="B1955" s="12" t="s">
        <v>11</v>
      </c>
      <c r="C1955" s="4"/>
      <c r="D1955" s="4"/>
      <c r="E1955" s="4"/>
      <c r="F1955" s="4"/>
      <c r="G1955" s="4"/>
    </row>
    <row r="1956" spans="1:7" ht="30" customHeight="1" x14ac:dyDescent="0.25">
      <c r="A1956" s="19" t="s">
        <v>96</v>
      </c>
      <c r="B1956" s="11" t="s">
        <v>12</v>
      </c>
      <c r="C1956" s="3"/>
      <c r="D1956" s="3"/>
      <c r="E1956" s="3"/>
      <c r="F1956" s="3"/>
      <c r="G1956" s="3"/>
    </row>
    <row r="1957" spans="1:7" ht="30" customHeight="1" x14ac:dyDescent="0.25">
      <c r="A1957" s="20" t="s">
        <v>96</v>
      </c>
      <c r="B1957" s="12" t="s">
        <v>13</v>
      </c>
      <c r="C1957" s="4"/>
      <c r="D1957" s="4"/>
      <c r="E1957" s="4"/>
      <c r="F1957" s="4"/>
      <c r="G1957" s="4"/>
    </row>
    <row r="1958" spans="1:7" ht="30" customHeight="1" x14ac:dyDescent="0.25">
      <c r="A1958" s="19" t="s">
        <v>96</v>
      </c>
      <c r="B1958" s="11" t="s">
        <v>14</v>
      </c>
      <c r="C1958" s="3">
        <v>163</v>
      </c>
      <c r="D1958" s="3">
        <v>48</v>
      </c>
      <c r="E1958" s="3">
        <v>53</v>
      </c>
      <c r="F1958" s="3">
        <v>62</v>
      </c>
      <c r="G1958" s="3"/>
    </row>
    <row r="1959" spans="1:7" ht="30" customHeight="1" x14ac:dyDescent="0.25">
      <c r="A1959" s="20" t="s">
        <v>96</v>
      </c>
      <c r="B1959" s="12" t="s">
        <v>15</v>
      </c>
      <c r="C1959" s="4"/>
      <c r="D1959" s="4"/>
      <c r="E1959" s="4"/>
      <c r="F1959" s="4"/>
      <c r="G1959" s="4"/>
    </row>
    <row r="1960" spans="1:7" ht="30" customHeight="1" x14ac:dyDescent="0.25">
      <c r="A1960" s="19" t="s">
        <v>96</v>
      </c>
      <c r="B1960" s="11" t="s">
        <v>16</v>
      </c>
      <c r="C1960" s="3"/>
      <c r="D1960" s="3"/>
      <c r="E1960" s="3"/>
      <c r="F1960" s="3"/>
      <c r="G1960" s="3"/>
    </row>
    <row r="1961" spans="1:7" ht="30" customHeight="1" x14ac:dyDescent="0.25">
      <c r="A1961" s="20" t="s">
        <v>96</v>
      </c>
      <c r="B1961" s="12" t="s">
        <v>17</v>
      </c>
      <c r="C1961" s="4"/>
      <c r="D1961" s="4"/>
      <c r="E1961" s="4"/>
      <c r="F1961" s="4"/>
      <c r="G1961" s="4"/>
    </row>
    <row r="1962" spans="1:7" ht="30" customHeight="1" x14ac:dyDescent="0.25">
      <c r="A1962" s="19" t="s">
        <v>96</v>
      </c>
      <c r="B1962" s="11" t="s">
        <v>18</v>
      </c>
      <c r="C1962" s="3"/>
      <c r="D1962" s="3"/>
      <c r="E1962" s="3"/>
      <c r="F1962" s="3"/>
      <c r="G1962" s="3"/>
    </row>
    <row r="1963" spans="1:7" ht="30" customHeight="1" x14ac:dyDescent="0.25">
      <c r="A1963" s="20" t="s">
        <v>96</v>
      </c>
      <c r="B1963" s="12" t="s">
        <v>19</v>
      </c>
      <c r="C1963" s="4"/>
      <c r="D1963" s="4"/>
      <c r="E1963" s="4"/>
      <c r="F1963" s="4"/>
      <c r="G1963" s="4"/>
    </row>
    <row r="1964" spans="1:7" ht="30" customHeight="1" x14ac:dyDescent="0.25">
      <c r="A1964" s="19" t="s">
        <v>96</v>
      </c>
      <c r="B1964" s="11" t="s">
        <v>20</v>
      </c>
      <c r="C1964" s="3"/>
      <c r="D1964" s="3"/>
      <c r="E1964" s="3"/>
      <c r="F1964" s="3"/>
      <c r="G1964" s="3"/>
    </row>
    <row r="1965" spans="1:7" ht="30" customHeight="1" x14ac:dyDescent="0.25">
      <c r="A1965" s="20" t="s">
        <v>96</v>
      </c>
      <c r="B1965" s="12" t="s">
        <v>21</v>
      </c>
      <c r="C1965" s="4"/>
      <c r="D1965" s="4"/>
      <c r="E1965" s="4"/>
      <c r="F1965" s="4"/>
      <c r="G1965" s="4"/>
    </row>
    <row r="1966" spans="1:7" ht="30" customHeight="1" x14ac:dyDescent="0.25">
      <c r="A1966" s="19" t="s">
        <v>96</v>
      </c>
      <c r="B1966" s="11" t="s">
        <v>22</v>
      </c>
      <c r="C1966" s="3"/>
      <c r="D1966" s="3"/>
      <c r="E1966" s="3"/>
      <c r="F1966" s="3"/>
      <c r="G1966" s="3"/>
    </row>
    <row r="1967" spans="1:7" ht="30" customHeight="1" x14ac:dyDescent="0.25">
      <c r="A1967" s="20" t="s">
        <v>96</v>
      </c>
      <c r="B1967" s="12" t="s">
        <v>23</v>
      </c>
      <c r="C1967" s="4"/>
      <c r="D1967" s="4"/>
      <c r="E1967" s="4"/>
      <c r="F1967" s="4"/>
      <c r="G1967" s="4"/>
    </row>
    <row r="1968" spans="1:7" ht="30" customHeight="1" x14ac:dyDescent="0.25">
      <c r="A1968" s="19" t="s">
        <v>96</v>
      </c>
      <c r="B1968" s="11" t="s">
        <v>24</v>
      </c>
      <c r="C1968" s="3"/>
      <c r="D1968" s="3"/>
      <c r="E1968" s="3"/>
      <c r="F1968" s="3"/>
      <c r="G1968" s="3"/>
    </row>
    <row r="1969" spans="1:7" ht="30" customHeight="1" x14ac:dyDescent="0.25">
      <c r="A1969" s="20" t="s">
        <v>96</v>
      </c>
      <c r="B1969" s="12" t="s">
        <v>25</v>
      </c>
      <c r="C1969" s="4">
        <v>270</v>
      </c>
      <c r="D1969" s="4">
        <v>48</v>
      </c>
      <c r="E1969" s="4">
        <v>135</v>
      </c>
      <c r="F1969" s="4">
        <v>87</v>
      </c>
      <c r="G1969" s="4"/>
    </row>
    <row r="1970" spans="1:7" ht="30" customHeight="1" x14ac:dyDescent="0.25">
      <c r="A1970" s="19" t="s">
        <v>96</v>
      </c>
      <c r="B1970" s="11" t="s">
        <v>26</v>
      </c>
      <c r="C1970" s="3"/>
      <c r="D1970" s="3"/>
      <c r="E1970" s="3"/>
      <c r="F1970" s="3"/>
      <c r="G1970" s="3"/>
    </row>
    <row r="1971" spans="1:7" ht="30" customHeight="1" x14ac:dyDescent="0.25">
      <c r="A1971" s="20" t="s">
        <v>96</v>
      </c>
      <c r="B1971" s="12" t="s">
        <v>27</v>
      </c>
      <c r="C1971" s="4"/>
      <c r="D1971" s="4"/>
      <c r="E1971" s="4"/>
      <c r="F1971" s="4"/>
      <c r="G1971" s="4"/>
    </row>
    <row r="1972" spans="1:7" ht="30" customHeight="1" x14ac:dyDescent="0.25">
      <c r="A1972" s="19" t="s">
        <v>96</v>
      </c>
      <c r="B1972" s="11" t="s">
        <v>28</v>
      </c>
      <c r="C1972" s="3"/>
      <c r="D1972" s="3"/>
      <c r="E1972" s="3"/>
      <c r="F1972" s="3"/>
      <c r="G1972" s="3"/>
    </row>
    <row r="1973" spans="1:7" ht="30" customHeight="1" x14ac:dyDescent="0.25">
      <c r="A1973" s="20" t="s">
        <v>96</v>
      </c>
      <c r="B1973" s="12" t="s">
        <v>29</v>
      </c>
      <c r="C1973" s="4"/>
      <c r="D1973" s="4"/>
      <c r="E1973" s="4"/>
      <c r="F1973" s="4"/>
      <c r="G1973" s="4"/>
    </row>
    <row r="1974" spans="1:7" ht="30" customHeight="1" x14ac:dyDescent="0.25">
      <c r="A1974" s="19" t="s">
        <v>96</v>
      </c>
      <c r="B1974" s="11" t="s">
        <v>30</v>
      </c>
      <c r="C1974" s="3"/>
      <c r="D1974" s="3"/>
      <c r="E1974" s="3"/>
      <c r="F1974" s="3"/>
      <c r="G1974" s="3"/>
    </row>
    <row r="1975" spans="1:7" ht="30" customHeight="1" x14ac:dyDescent="0.25">
      <c r="A1975" s="20" t="s">
        <v>96</v>
      </c>
      <c r="B1975" s="12" t="s">
        <v>31</v>
      </c>
      <c r="C1975" s="4"/>
      <c r="D1975" s="4"/>
      <c r="E1975" s="4"/>
      <c r="F1975" s="4"/>
      <c r="G1975" s="4"/>
    </row>
    <row r="1976" spans="1:7" ht="30" customHeight="1" x14ac:dyDescent="0.25">
      <c r="A1976" s="19" t="s">
        <v>96</v>
      </c>
      <c r="B1976" s="11" t="s">
        <v>32</v>
      </c>
      <c r="C1976" s="3">
        <v>6</v>
      </c>
      <c r="D1976" s="3"/>
      <c r="E1976" s="3"/>
      <c r="F1976" s="3">
        <v>6</v>
      </c>
      <c r="G1976" s="3"/>
    </row>
    <row r="1977" spans="1:7" ht="30" customHeight="1" x14ac:dyDescent="0.25">
      <c r="A1977" s="20" t="s">
        <v>96</v>
      </c>
      <c r="B1977" s="12" t="s">
        <v>33</v>
      </c>
      <c r="C1977" s="4">
        <v>4</v>
      </c>
      <c r="D1977" s="4">
        <v>4</v>
      </c>
      <c r="E1977" s="4"/>
      <c r="F1977" s="4"/>
      <c r="G1977" s="4"/>
    </row>
    <row r="1978" spans="1:7" ht="30" customHeight="1" x14ac:dyDescent="0.25">
      <c r="A1978" s="19" t="s">
        <v>96</v>
      </c>
      <c r="B1978" s="11" t="s">
        <v>34</v>
      </c>
      <c r="C1978" s="3"/>
      <c r="D1978" s="3"/>
      <c r="E1978" s="3"/>
      <c r="F1978" s="3"/>
      <c r="G1978" s="3"/>
    </row>
    <row r="1979" spans="1:7" ht="30" customHeight="1" x14ac:dyDescent="0.25">
      <c r="A1979" s="20" t="s">
        <v>96</v>
      </c>
      <c r="B1979" s="12" t="s">
        <v>35</v>
      </c>
      <c r="C1979" s="4"/>
      <c r="D1979" s="4"/>
      <c r="E1979" s="4"/>
      <c r="F1979" s="4"/>
      <c r="G1979" s="4"/>
    </row>
    <row r="1980" spans="1:7" ht="30" customHeight="1" x14ac:dyDescent="0.25">
      <c r="A1980" s="19" t="s">
        <v>96</v>
      </c>
      <c r="B1980" s="11" t="s">
        <v>36</v>
      </c>
      <c r="C1980" s="3">
        <v>11</v>
      </c>
      <c r="D1980" s="3">
        <v>6</v>
      </c>
      <c r="E1980" s="3">
        <v>2</v>
      </c>
      <c r="F1980" s="3">
        <v>3</v>
      </c>
      <c r="G1980" s="3"/>
    </row>
    <row r="1981" spans="1:7" ht="30" customHeight="1" x14ac:dyDescent="0.25">
      <c r="A1981" s="20" t="s">
        <v>96</v>
      </c>
      <c r="B1981" s="12" t="s">
        <v>37</v>
      </c>
      <c r="C1981" s="4"/>
      <c r="D1981" s="4"/>
      <c r="E1981" s="4"/>
      <c r="F1981" s="4"/>
      <c r="G1981" s="4"/>
    </row>
    <row r="1982" spans="1:7" ht="30" customHeight="1" x14ac:dyDescent="0.25">
      <c r="A1982" s="19" t="s">
        <v>96</v>
      </c>
      <c r="B1982" s="11" t="s">
        <v>38</v>
      </c>
      <c r="C1982" s="3">
        <v>95</v>
      </c>
      <c r="D1982" s="3">
        <v>20</v>
      </c>
      <c r="E1982" s="3">
        <v>15</v>
      </c>
      <c r="F1982" s="3">
        <v>59</v>
      </c>
      <c r="G1982" s="3">
        <v>1</v>
      </c>
    </row>
    <row r="1983" spans="1:7" ht="30" customHeight="1" x14ac:dyDescent="0.25">
      <c r="A1983" s="20" t="s">
        <v>96</v>
      </c>
      <c r="B1983" s="12" t="s">
        <v>39</v>
      </c>
      <c r="C1983" s="4"/>
      <c r="D1983" s="4"/>
      <c r="E1983" s="4"/>
      <c r="F1983" s="4"/>
      <c r="G1983" s="4"/>
    </row>
    <row r="1984" spans="1:7" ht="30" customHeight="1" x14ac:dyDescent="0.25">
      <c r="A1984" s="19" t="s">
        <v>96</v>
      </c>
      <c r="B1984" s="11" t="s">
        <v>40</v>
      </c>
      <c r="C1984" s="3"/>
      <c r="D1984" s="3"/>
      <c r="E1984" s="3"/>
      <c r="F1984" s="3"/>
      <c r="G1984" s="3"/>
    </row>
    <row r="1985" spans="1:7" ht="30" customHeight="1" x14ac:dyDescent="0.25">
      <c r="A1985" s="20" t="s">
        <v>96</v>
      </c>
      <c r="B1985" s="12" t="s">
        <v>41</v>
      </c>
      <c r="C1985" s="4"/>
      <c r="D1985" s="4"/>
      <c r="E1985" s="4"/>
      <c r="F1985" s="4"/>
      <c r="G1985" s="4"/>
    </row>
    <row r="1986" spans="1:7" ht="30" customHeight="1" x14ac:dyDescent="0.25">
      <c r="A1986" s="19" t="s">
        <v>96</v>
      </c>
      <c r="B1986" s="11" t="s">
        <v>42</v>
      </c>
      <c r="C1986" s="3"/>
      <c r="D1986" s="3"/>
      <c r="E1986" s="3"/>
      <c r="F1986" s="3"/>
      <c r="G1986" s="3"/>
    </row>
    <row r="1987" spans="1:7" ht="30" customHeight="1" x14ac:dyDescent="0.25">
      <c r="A1987" s="20" t="s">
        <v>96</v>
      </c>
      <c r="B1987" s="12" t="s">
        <v>43</v>
      </c>
      <c r="C1987" s="4"/>
      <c r="D1987" s="4"/>
      <c r="E1987" s="4"/>
      <c r="F1987" s="4"/>
      <c r="G1987" s="4"/>
    </row>
    <row r="1988" spans="1:7" ht="30" customHeight="1" x14ac:dyDescent="0.25">
      <c r="A1988" s="19" t="s">
        <v>96</v>
      </c>
      <c r="B1988" s="11" t="s">
        <v>44</v>
      </c>
      <c r="C1988" s="3"/>
      <c r="D1988" s="3"/>
      <c r="E1988" s="3"/>
      <c r="F1988" s="3"/>
      <c r="G1988" s="3"/>
    </row>
    <row r="1989" spans="1:7" ht="30" customHeight="1" x14ac:dyDescent="0.25">
      <c r="A1989" s="20" t="s">
        <v>96</v>
      </c>
      <c r="B1989" s="12" t="s">
        <v>45</v>
      </c>
      <c r="C1989" s="4">
        <v>242</v>
      </c>
      <c r="D1989" s="4">
        <v>22</v>
      </c>
      <c r="E1989" s="4">
        <v>67</v>
      </c>
      <c r="F1989" s="4">
        <v>153</v>
      </c>
      <c r="G1989" s="4"/>
    </row>
    <row r="1990" spans="1:7" ht="30" customHeight="1" x14ac:dyDescent="0.25">
      <c r="A1990" s="19" t="s">
        <v>96</v>
      </c>
      <c r="B1990" s="11" t="s">
        <v>46</v>
      </c>
      <c r="C1990" s="3"/>
      <c r="D1990" s="3"/>
      <c r="E1990" s="3"/>
      <c r="F1990" s="3"/>
      <c r="G1990" s="3"/>
    </row>
    <row r="1991" spans="1:7" ht="30" customHeight="1" x14ac:dyDescent="0.25">
      <c r="A1991" s="21" t="s">
        <v>97</v>
      </c>
      <c r="B1991" s="13" t="s">
        <v>8</v>
      </c>
      <c r="C1991" s="5">
        <v>192</v>
      </c>
      <c r="D1991" s="5">
        <v>164</v>
      </c>
      <c r="E1991" s="5"/>
      <c r="F1991" s="5">
        <v>28</v>
      </c>
      <c r="G1991" s="5"/>
    </row>
    <row r="1992" spans="1:7" ht="30" customHeight="1" x14ac:dyDescent="0.25">
      <c r="A1992" s="22" t="s">
        <v>97</v>
      </c>
      <c r="B1992" s="14" t="s">
        <v>9</v>
      </c>
      <c r="C1992" s="6"/>
      <c r="D1992" s="6"/>
      <c r="E1992" s="6"/>
      <c r="F1992" s="6"/>
      <c r="G1992" s="6"/>
    </row>
    <row r="1993" spans="1:7" ht="30" customHeight="1" x14ac:dyDescent="0.25">
      <c r="A1993" s="21" t="s">
        <v>97</v>
      </c>
      <c r="B1993" s="13" t="s">
        <v>10</v>
      </c>
      <c r="C1993" s="5"/>
      <c r="D1993" s="5"/>
      <c r="E1993" s="5"/>
      <c r="F1993" s="5"/>
      <c r="G1993" s="5"/>
    </row>
    <row r="1994" spans="1:7" ht="30" customHeight="1" x14ac:dyDescent="0.25">
      <c r="A1994" s="22" t="s">
        <v>97</v>
      </c>
      <c r="B1994" s="14" t="s">
        <v>11</v>
      </c>
      <c r="C1994" s="6"/>
      <c r="D1994" s="6"/>
      <c r="E1994" s="6"/>
      <c r="F1994" s="6"/>
      <c r="G1994" s="6"/>
    </row>
    <row r="1995" spans="1:7" ht="30" customHeight="1" x14ac:dyDescent="0.25">
      <c r="A1995" s="21" t="s">
        <v>97</v>
      </c>
      <c r="B1995" s="13" t="s">
        <v>12</v>
      </c>
      <c r="C1995" s="5"/>
      <c r="D1995" s="5"/>
      <c r="E1995" s="5"/>
      <c r="F1995" s="5"/>
      <c r="G1995" s="5"/>
    </row>
    <row r="1996" spans="1:7" ht="30" customHeight="1" x14ac:dyDescent="0.25">
      <c r="A1996" s="22" t="s">
        <v>97</v>
      </c>
      <c r="B1996" s="14" t="s">
        <v>13</v>
      </c>
      <c r="C1996" s="6"/>
      <c r="D1996" s="6"/>
      <c r="E1996" s="6"/>
      <c r="F1996" s="6"/>
      <c r="G1996" s="6"/>
    </row>
    <row r="1997" spans="1:7" ht="30" customHeight="1" x14ac:dyDescent="0.25">
      <c r="A1997" s="21" t="s">
        <v>97</v>
      </c>
      <c r="B1997" s="13" t="s">
        <v>14</v>
      </c>
      <c r="C1997" s="5"/>
      <c r="D1997" s="5"/>
      <c r="E1997" s="5"/>
      <c r="F1997" s="5"/>
      <c r="G1997" s="5"/>
    </row>
    <row r="1998" spans="1:7" ht="30" customHeight="1" x14ac:dyDescent="0.25">
      <c r="A1998" s="22" t="s">
        <v>97</v>
      </c>
      <c r="B1998" s="14" t="s">
        <v>15</v>
      </c>
      <c r="C1998" s="6"/>
      <c r="D1998" s="6"/>
      <c r="E1998" s="6"/>
      <c r="F1998" s="6"/>
      <c r="G1998" s="6"/>
    </row>
    <row r="1999" spans="1:7" ht="30" customHeight="1" x14ac:dyDescent="0.25">
      <c r="A1999" s="21" t="s">
        <v>97</v>
      </c>
      <c r="B1999" s="13" t="s">
        <v>16</v>
      </c>
      <c r="C1999" s="5"/>
      <c r="D1999" s="5"/>
      <c r="E1999" s="5"/>
      <c r="F1999" s="5"/>
      <c r="G1999" s="5"/>
    </row>
    <row r="2000" spans="1:7" ht="30" customHeight="1" x14ac:dyDescent="0.25">
      <c r="A2000" s="22" t="s">
        <v>97</v>
      </c>
      <c r="B2000" s="14" t="s">
        <v>17</v>
      </c>
      <c r="C2000" s="6"/>
      <c r="D2000" s="6"/>
      <c r="E2000" s="6"/>
      <c r="F2000" s="6"/>
      <c r="G2000" s="6"/>
    </row>
    <row r="2001" spans="1:7" ht="30" customHeight="1" x14ac:dyDescent="0.25">
      <c r="A2001" s="21" t="s">
        <v>97</v>
      </c>
      <c r="B2001" s="13" t="s">
        <v>18</v>
      </c>
      <c r="C2001" s="5"/>
      <c r="D2001" s="5"/>
      <c r="E2001" s="5"/>
      <c r="F2001" s="5"/>
      <c r="G2001" s="5"/>
    </row>
    <row r="2002" spans="1:7" ht="30" customHeight="1" x14ac:dyDescent="0.25">
      <c r="A2002" s="22" t="s">
        <v>97</v>
      </c>
      <c r="B2002" s="14" t="s">
        <v>19</v>
      </c>
      <c r="C2002" s="6"/>
      <c r="D2002" s="6"/>
      <c r="E2002" s="6"/>
      <c r="F2002" s="6"/>
      <c r="G2002" s="6"/>
    </row>
    <row r="2003" spans="1:7" ht="30" customHeight="1" x14ac:dyDescent="0.25">
      <c r="A2003" s="21" t="s">
        <v>97</v>
      </c>
      <c r="B2003" s="13" t="s">
        <v>20</v>
      </c>
      <c r="C2003" s="5"/>
      <c r="D2003" s="5"/>
      <c r="E2003" s="5"/>
      <c r="F2003" s="5"/>
      <c r="G2003" s="5"/>
    </row>
    <row r="2004" spans="1:7" ht="30" customHeight="1" x14ac:dyDescent="0.25">
      <c r="A2004" s="22" t="s">
        <v>97</v>
      </c>
      <c r="B2004" s="14" t="s">
        <v>21</v>
      </c>
      <c r="C2004" s="6"/>
      <c r="D2004" s="6"/>
      <c r="E2004" s="6"/>
      <c r="F2004" s="6"/>
      <c r="G2004" s="6"/>
    </row>
    <row r="2005" spans="1:7" ht="30" customHeight="1" x14ac:dyDescent="0.25">
      <c r="A2005" s="21" t="s">
        <v>97</v>
      </c>
      <c r="B2005" s="13" t="s">
        <v>22</v>
      </c>
      <c r="C2005" s="5"/>
      <c r="D2005" s="5"/>
      <c r="E2005" s="5"/>
      <c r="F2005" s="5"/>
      <c r="G2005" s="5"/>
    </row>
    <row r="2006" spans="1:7" ht="30" customHeight="1" x14ac:dyDescent="0.25">
      <c r="A2006" s="22" t="s">
        <v>97</v>
      </c>
      <c r="B2006" s="14" t="s">
        <v>23</v>
      </c>
      <c r="C2006" s="6"/>
      <c r="D2006" s="6"/>
      <c r="E2006" s="6"/>
      <c r="F2006" s="6"/>
      <c r="G2006" s="6"/>
    </row>
    <row r="2007" spans="1:7" ht="30" customHeight="1" x14ac:dyDescent="0.25">
      <c r="A2007" s="21" t="s">
        <v>97</v>
      </c>
      <c r="B2007" s="13" t="s">
        <v>24</v>
      </c>
      <c r="C2007" s="5"/>
      <c r="D2007" s="5"/>
      <c r="E2007" s="5"/>
      <c r="F2007" s="5"/>
      <c r="G2007" s="5"/>
    </row>
    <row r="2008" spans="1:7" ht="30" customHeight="1" x14ac:dyDescent="0.25">
      <c r="A2008" s="22" t="s">
        <v>97</v>
      </c>
      <c r="B2008" s="14" t="s">
        <v>25</v>
      </c>
      <c r="C2008" s="6">
        <v>29</v>
      </c>
      <c r="D2008" s="6">
        <v>1</v>
      </c>
      <c r="E2008" s="6">
        <v>7</v>
      </c>
      <c r="F2008" s="6">
        <v>21</v>
      </c>
      <c r="G2008" s="6"/>
    </row>
    <row r="2009" spans="1:7" ht="30" customHeight="1" x14ac:dyDescent="0.25">
      <c r="A2009" s="21" t="s">
        <v>97</v>
      </c>
      <c r="B2009" s="13" t="s">
        <v>26</v>
      </c>
      <c r="C2009" s="5"/>
      <c r="D2009" s="5"/>
      <c r="E2009" s="5"/>
      <c r="F2009" s="5"/>
      <c r="G2009" s="5"/>
    </row>
    <row r="2010" spans="1:7" ht="30" customHeight="1" x14ac:dyDescent="0.25">
      <c r="A2010" s="22" t="s">
        <v>97</v>
      </c>
      <c r="B2010" s="14" t="s">
        <v>27</v>
      </c>
      <c r="C2010" s="6"/>
      <c r="D2010" s="6"/>
      <c r="E2010" s="6"/>
      <c r="F2010" s="6"/>
      <c r="G2010" s="6"/>
    </row>
    <row r="2011" spans="1:7" ht="30" customHeight="1" x14ac:dyDescent="0.25">
      <c r="A2011" s="21" t="s">
        <v>97</v>
      </c>
      <c r="B2011" s="13" t="s">
        <v>28</v>
      </c>
      <c r="C2011" s="5"/>
      <c r="D2011" s="5"/>
      <c r="E2011" s="5"/>
      <c r="F2011" s="5"/>
      <c r="G2011" s="5"/>
    </row>
    <row r="2012" spans="1:7" ht="30" customHeight="1" x14ac:dyDescent="0.25">
      <c r="A2012" s="22" t="s">
        <v>97</v>
      </c>
      <c r="B2012" s="14" t="s">
        <v>29</v>
      </c>
      <c r="C2012" s="6"/>
      <c r="D2012" s="6"/>
      <c r="E2012" s="6"/>
      <c r="F2012" s="6"/>
      <c r="G2012" s="6"/>
    </row>
    <row r="2013" spans="1:7" ht="30" customHeight="1" x14ac:dyDescent="0.25">
      <c r="A2013" s="21" t="s">
        <v>97</v>
      </c>
      <c r="B2013" s="13" t="s">
        <v>30</v>
      </c>
      <c r="C2013" s="5"/>
      <c r="D2013" s="5"/>
      <c r="E2013" s="5"/>
      <c r="F2013" s="5"/>
      <c r="G2013" s="5"/>
    </row>
    <row r="2014" spans="1:7" ht="30" customHeight="1" x14ac:dyDescent="0.25">
      <c r="A2014" s="22" t="s">
        <v>97</v>
      </c>
      <c r="B2014" s="14" t="s">
        <v>31</v>
      </c>
      <c r="C2014" s="6"/>
      <c r="D2014" s="6"/>
      <c r="E2014" s="6"/>
      <c r="F2014" s="6"/>
      <c r="G2014" s="6"/>
    </row>
    <row r="2015" spans="1:7" ht="30" customHeight="1" x14ac:dyDescent="0.25">
      <c r="A2015" s="21" t="s">
        <v>97</v>
      </c>
      <c r="B2015" s="13" t="s">
        <v>32</v>
      </c>
      <c r="C2015" s="5"/>
      <c r="D2015" s="5"/>
      <c r="E2015" s="5"/>
      <c r="F2015" s="5"/>
      <c r="G2015" s="5"/>
    </row>
    <row r="2016" spans="1:7" ht="30" customHeight="1" x14ac:dyDescent="0.25">
      <c r="A2016" s="22" t="s">
        <v>97</v>
      </c>
      <c r="B2016" s="14" t="s">
        <v>33</v>
      </c>
      <c r="C2016" s="6"/>
      <c r="D2016" s="6"/>
      <c r="E2016" s="6"/>
      <c r="F2016" s="6"/>
      <c r="G2016" s="6"/>
    </row>
    <row r="2017" spans="1:7" ht="30" customHeight="1" x14ac:dyDescent="0.25">
      <c r="A2017" s="21" t="s">
        <v>97</v>
      </c>
      <c r="B2017" s="13" t="s">
        <v>34</v>
      </c>
      <c r="C2017" s="5"/>
      <c r="D2017" s="5"/>
      <c r="E2017" s="5"/>
      <c r="F2017" s="5"/>
      <c r="G2017" s="5"/>
    </row>
    <row r="2018" spans="1:7" ht="30" customHeight="1" x14ac:dyDescent="0.25">
      <c r="A2018" s="22" t="s">
        <v>97</v>
      </c>
      <c r="B2018" s="14" t="s">
        <v>35</v>
      </c>
      <c r="C2018" s="6"/>
      <c r="D2018" s="6"/>
      <c r="E2018" s="6"/>
      <c r="F2018" s="6"/>
      <c r="G2018" s="6"/>
    </row>
    <row r="2019" spans="1:7" ht="30" customHeight="1" x14ac:dyDescent="0.25">
      <c r="A2019" s="21" t="s">
        <v>97</v>
      </c>
      <c r="B2019" s="13" t="s">
        <v>36</v>
      </c>
      <c r="C2019" s="5">
        <v>8</v>
      </c>
      <c r="D2019" s="5">
        <v>7</v>
      </c>
      <c r="E2019" s="5"/>
      <c r="F2019" s="5">
        <v>1</v>
      </c>
      <c r="G2019" s="5"/>
    </row>
    <row r="2020" spans="1:7" ht="30" customHeight="1" x14ac:dyDescent="0.25">
      <c r="A2020" s="22" t="s">
        <v>97</v>
      </c>
      <c r="B2020" s="14" t="s">
        <v>37</v>
      </c>
      <c r="C2020" s="6"/>
      <c r="D2020" s="6"/>
      <c r="E2020" s="6"/>
      <c r="F2020" s="6"/>
      <c r="G2020" s="6"/>
    </row>
    <row r="2021" spans="1:7" ht="30" customHeight="1" x14ac:dyDescent="0.25">
      <c r="A2021" s="21" t="s">
        <v>97</v>
      </c>
      <c r="B2021" s="13" t="s">
        <v>38</v>
      </c>
      <c r="C2021" s="5"/>
      <c r="D2021" s="5"/>
      <c r="E2021" s="5"/>
      <c r="F2021" s="5"/>
      <c r="G2021" s="5"/>
    </row>
    <row r="2022" spans="1:7" ht="30" customHeight="1" x14ac:dyDescent="0.25">
      <c r="A2022" s="22" t="s">
        <v>97</v>
      </c>
      <c r="B2022" s="14" t="s">
        <v>39</v>
      </c>
      <c r="C2022" s="6"/>
      <c r="D2022" s="6"/>
      <c r="E2022" s="6"/>
      <c r="F2022" s="6"/>
      <c r="G2022" s="6"/>
    </row>
    <row r="2023" spans="1:7" ht="30" customHeight="1" x14ac:dyDescent="0.25">
      <c r="A2023" s="21" t="s">
        <v>97</v>
      </c>
      <c r="B2023" s="13" t="s">
        <v>40</v>
      </c>
      <c r="C2023" s="5"/>
      <c r="D2023" s="5"/>
      <c r="E2023" s="5"/>
      <c r="F2023" s="5"/>
      <c r="G2023" s="5"/>
    </row>
    <row r="2024" spans="1:7" ht="30" customHeight="1" x14ac:dyDescent="0.25">
      <c r="A2024" s="22" t="s">
        <v>97</v>
      </c>
      <c r="B2024" s="14" t="s">
        <v>41</v>
      </c>
      <c r="C2024" s="6"/>
      <c r="D2024" s="6"/>
      <c r="E2024" s="6"/>
      <c r="F2024" s="6"/>
      <c r="G2024" s="6"/>
    </row>
    <row r="2025" spans="1:7" ht="30" customHeight="1" x14ac:dyDescent="0.25">
      <c r="A2025" s="21" t="s">
        <v>97</v>
      </c>
      <c r="B2025" s="13" t="s">
        <v>42</v>
      </c>
      <c r="C2025" s="5"/>
      <c r="D2025" s="5"/>
      <c r="E2025" s="5"/>
      <c r="F2025" s="5"/>
      <c r="G2025" s="5"/>
    </row>
    <row r="2026" spans="1:7" ht="30" customHeight="1" x14ac:dyDescent="0.25">
      <c r="A2026" s="22" t="s">
        <v>97</v>
      </c>
      <c r="B2026" s="14" t="s">
        <v>43</v>
      </c>
      <c r="C2026" s="6"/>
      <c r="D2026" s="6"/>
      <c r="E2026" s="6"/>
      <c r="F2026" s="6"/>
      <c r="G2026" s="6"/>
    </row>
    <row r="2027" spans="1:7" ht="30" customHeight="1" x14ac:dyDescent="0.25">
      <c r="A2027" s="21" t="s">
        <v>97</v>
      </c>
      <c r="B2027" s="13" t="s">
        <v>44</v>
      </c>
      <c r="C2027" s="5"/>
      <c r="D2027" s="5"/>
      <c r="E2027" s="5"/>
      <c r="F2027" s="5"/>
      <c r="G2027" s="5"/>
    </row>
    <row r="2028" spans="1:7" ht="30" customHeight="1" x14ac:dyDescent="0.25">
      <c r="A2028" s="22" t="s">
        <v>97</v>
      </c>
      <c r="B2028" s="14" t="s">
        <v>45</v>
      </c>
      <c r="C2028" s="6">
        <v>32</v>
      </c>
      <c r="D2028" s="6">
        <v>2</v>
      </c>
      <c r="E2028" s="6"/>
      <c r="F2028" s="6">
        <v>30</v>
      </c>
      <c r="G2028" s="6"/>
    </row>
    <row r="2029" spans="1:7" ht="30" customHeight="1" x14ac:dyDescent="0.25">
      <c r="A2029" s="21" t="s">
        <v>97</v>
      </c>
      <c r="B2029" s="13" t="s">
        <v>46</v>
      </c>
      <c r="C2029" s="5"/>
      <c r="D2029" s="5"/>
      <c r="E2029" s="5"/>
      <c r="F2029" s="5"/>
      <c r="G2029" s="5"/>
    </row>
    <row r="2030" spans="1:7" ht="30" customHeight="1" x14ac:dyDescent="0.25">
      <c r="A2030" s="19" t="s">
        <v>98</v>
      </c>
      <c r="B2030" s="11" t="s">
        <v>8</v>
      </c>
      <c r="C2030" s="3">
        <v>140</v>
      </c>
      <c r="D2030" s="3">
        <v>103</v>
      </c>
      <c r="E2030" s="3">
        <v>2</v>
      </c>
      <c r="F2030" s="3">
        <v>35</v>
      </c>
      <c r="G2030" s="3"/>
    </row>
    <row r="2031" spans="1:7" ht="30" customHeight="1" x14ac:dyDescent="0.25">
      <c r="A2031" s="20" t="s">
        <v>98</v>
      </c>
      <c r="B2031" s="12" t="s">
        <v>9</v>
      </c>
      <c r="C2031" s="4"/>
      <c r="D2031" s="4"/>
      <c r="E2031" s="4"/>
      <c r="F2031" s="4"/>
      <c r="G2031" s="4"/>
    </row>
    <row r="2032" spans="1:7" ht="30" customHeight="1" x14ac:dyDescent="0.25">
      <c r="A2032" s="19" t="s">
        <v>98</v>
      </c>
      <c r="B2032" s="11" t="s">
        <v>10</v>
      </c>
      <c r="C2032" s="3"/>
      <c r="D2032" s="3"/>
      <c r="E2032" s="3"/>
      <c r="F2032" s="3"/>
      <c r="G2032" s="3"/>
    </row>
    <row r="2033" spans="1:7" ht="30" customHeight="1" x14ac:dyDescent="0.25">
      <c r="A2033" s="20" t="s">
        <v>98</v>
      </c>
      <c r="B2033" s="12" t="s">
        <v>11</v>
      </c>
      <c r="C2033" s="4"/>
      <c r="D2033" s="4"/>
      <c r="E2033" s="4"/>
      <c r="F2033" s="4"/>
      <c r="G2033" s="4"/>
    </row>
    <row r="2034" spans="1:7" ht="30" customHeight="1" x14ac:dyDescent="0.25">
      <c r="A2034" s="19" t="s">
        <v>98</v>
      </c>
      <c r="B2034" s="11" t="s">
        <v>12</v>
      </c>
      <c r="C2034" s="3"/>
      <c r="D2034" s="3"/>
      <c r="E2034" s="3"/>
      <c r="F2034" s="3"/>
      <c r="G2034" s="3"/>
    </row>
    <row r="2035" spans="1:7" ht="30" customHeight="1" x14ac:dyDescent="0.25">
      <c r="A2035" s="20" t="s">
        <v>98</v>
      </c>
      <c r="B2035" s="12" t="s">
        <v>13</v>
      </c>
      <c r="C2035" s="4"/>
      <c r="D2035" s="4"/>
      <c r="E2035" s="4"/>
      <c r="F2035" s="4"/>
      <c r="G2035" s="4"/>
    </row>
    <row r="2036" spans="1:7" ht="30" customHeight="1" x14ac:dyDescent="0.25">
      <c r="A2036" s="19" t="s">
        <v>98</v>
      </c>
      <c r="B2036" s="11" t="s">
        <v>14</v>
      </c>
      <c r="C2036" s="3">
        <v>90</v>
      </c>
      <c r="D2036" s="3">
        <v>10</v>
      </c>
      <c r="E2036" s="3">
        <v>1</v>
      </c>
      <c r="F2036" s="3">
        <v>79</v>
      </c>
      <c r="G2036" s="3"/>
    </row>
    <row r="2037" spans="1:7" ht="30" customHeight="1" x14ac:dyDescent="0.25">
      <c r="A2037" s="20" t="s">
        <v>98</v>
      </c>
      <c r="B2037" s="12" t="s">
        <v>15</v>
      </c>
      <c r="C2037" s="4"/>
      <c r="D2037" s="4"/>
      <c r="E2037" s="4"/>
      <c r="F2037" s="4"/>
      <c r="G2037" s="4"/>
    </row>
    <row r="2038" spans="1:7" ht="30" customHeight="1" x14ac:dyDescent="0.25">
      <c r="A2038" s="19" t="s">
        <v>98</v>
      </c>
      <c r="B2038" s="11" t="s">
        <v>16</v>
      </c>
      <c r="C2038" s="3"/>
      <c r="D2038" s="3"/>
      <c r="E2038" s="3"/>
      <c r="F2038" s="3"/>
      <c r="G2038" s="3"/>
    </row>
    <row r="2039" spans="1:7" ht="30" customHeight="1" x14ac:dyDescent="0.25">
      <c r="A2039" s="20" t="s">
        <v>98</v>
      </c>
      <c r="B2039" s="12" t="s">
        <v>17</v>
      </c>
      <c r="C2039" s="4"/>
      <c r="D2039" s="4"/>
      <c r="E2039" s="4"/>
      <c r="F2039" s="4"/>
      <c r="G2039" s="4"/>
    </row>
    <row r="2040" spans="1:7" ht="30" customHeight="1" x14ac:dyDescent="0.25">
      <c r="A2040" s="19" t="s">
        <v>98</v>
      </c>
      <c r="B2040" s="11" t="s">
        <v>18</v>
      </c>
      <c r="C2040" s="3"/>
      <c r="D2040" s="3"/>
      <c r="E2040" s="3"/>
      <c r="F2040" s="3"/>
      <c r="G2040" s="3"/>
    </row>
    <row r="2041" spans="1:7" ht="30" customHeight="1" x14ac:dyDescent="0.25">
      <c r="A2041" s="20" t="s">
        <v>98</v>
      </c>
      <c r="B2041" s="12" t="s">
        <v>19</v>
      </c>
      <c r="C2041" s="4"/>
      <c r="D2041" s="4"/>
      <c r="E2041" s="4"/>
      <c r="F2041" s="4"/>
      <c r="G2041" s="4"/>
    </row>
    <row r="2042" spans="1:7" ht="30" customHeight="1" x14ac:dyDescent="0.25">
      <c r="A2042" s="19" t="s">
        <v>98</v>
      </c>
      <c r="B2042" s="11" t="s">
        <v>20</v>
      </c>
      <c r="C2042" s="3"/>
      <c r="D2042" s="3"/>
      <c r="E2042" s="3"/>
      <c r="F2042" s="3"/>
      <c r="G2042" s="3"/>
    </row>
    <row r="2043" spans="1:7" ht="30" customHeight="1" x14ac:dyDescent="0.25">
      <c r="A2043" s="20" t="s">
        <v>98</v>
      </c>
      <c r="B2043" s="12" t="s">
        <v>21</v>
      </c>
      <c r="C2043" s="4"/>
      <c r="D2043" s="4"/>
      <c r="E2043" s="4"/>
      <c r="F2043" s="4"/>
      <c r="G2043" s="4"/>
    </row>
    <row r="2044" spans="1:7" ht="30" customHeight="1" x14ac:dyDescent="0.25">
      <c r="A2044" s="19" t="s">
        <v>98</v>
      </c>
      <c r="B2044" s="11" t="s">
        <v>22</v>
      </c>
      <c r="C2044" s="3"/>
      <c r="D2044" s="3"/>
      <c r="E2044" s="3"/>
      <c r="F2044" s="3"/>
      <c r="G2044" s="3"/>
    </row>
    <row r="2045" spans="1:7" ht="30" customHeight="1" x14ac:dyDescent="0.25">
      <c r="A2045" s="20" t="s">
        <v>98</v>
      </c>
      <c r="B2045" s="12" t="s">
        <v>23</v>
      </c>
      <c r="C2045" s="4"/>
      <c r="D2045" s="4"/>
      <c r="E2045" s="4"/>
      <c r="F2045" s="4"/>
      <c r="G2045" s="4"/>
    </row>
    <row r="2046" spans="1:7" ht="30" customHeight="1" x14ac:dyDescent="0.25">
      <c r="A2046" s="19" t="s">
        <v>98</v>
      </c>
      <c r="B2046" s="11" t="s">
        <v>24</v>
      </c>
      <c r="C2046" s="3"/>
      <c r="D2046" s="3"/>
      <c r="E2046" s="3"/>
      <c r="F2046" s="3"/>
      <c r="G2046" s="3"/>
    </row>
    <row r="2047" spans="1:7" ht="30" customHeight="1" x14ac:dyDescent="0.25">
      <c r="A2047" s="20" t="s">
        <v>98</v>
      </c>
      <c r="B2047" s="12" t="s">
        <v>25</v>
      </c>
      <c r="C2047" s="4">
        <v>4</v>
      </c>
      <c r="D2047" s="4"/>
      <c r="E2047" s="4"/>
      <c r="F2047" s="4">
        <v>4</v>
      </c>
      <c r="G2047" s="4"/>
    </row>
    <row r="2048" spans="1:7" ht="30" customHeight="1" x14ac:dyDescent="0.25">
      <c r="A2048" s="19" t="s">
        <v>98</v>
      </c>
      <c r="B2048" s="11" t="s">
        <v>26</v>
      </c>
      <c r="C2048" s="3"/>
      <c r="D2048" s="3"/>
      <c r="E2048" s="3"/>
      <c r="F2048" s="3"/>
      <c r="G2048" s="3"/>
    </row>
    <row r="2049" spans="1:7" ht="30" customHeight="1" x14ac:dyDescent="0.25">
      <c r="A2049" s="20" t="s">
        <v>98</v>
      </c>
      <c r="B2049" s="12" t="s">
        <v>27</v>
      </c>
      <c r="C2049" s="4"/>
      <c r="D2049" s="4"/>
      <c r="E2049" s="4"/>
      <c r="F2049" s="4"/>
      <c r="G2049" s="4"/>
    </row>
    <row r="2050" spans="1:7" ht="30" customHeight="1" x14ac:dyDescent="0.25">
      <c r="A2050" s="19" t="s">
        <v>98</v>
      </c>
      <c r="B2050" s="11" t="s">
        <v>28</v>
      </c>
      <c r="C2050" s="3"/>
      <c r="D2050" s="3"/>
      <c r="E2050" s="3"/>
      <c r="F2050" s="3"/>
      <c r="G2050" s="3"/>
    </row>
    <row r="2051" spans="1:7" ht="30" customHeight="1" x14ac:dyDescent="0.25">
      <c r="A2051" s="20" t="s">
        <v>98</v>
      </c>
      <c r="B2051" s="12" t="s">
        <v>29</v>
      </c>
      <c r="C2051" s="4"/>
      <c r="D2051" s="4"/>
      <c r="E2051" s="4"/>
      <c r="F2051" s="4"/>
      <c r="G2051" s="4"/>
    </row>
    <row r="2052" spans="1:7" ht="30" customHeight="1" x14ac:dyDescent="0.25">
      <c r="A2052" s="19" t="s">
        <v>98</v>
      </c>
      <c r="B2052" s="11" t="s">
        <v>30</v>
      </c>
      <c r="C2052" s="3"/>
      <c r="D2052" s="3"/>
      <c r="E2052" s="3"/>
      <c r="F2052" s="3"/>
      <c r="G2052" s="3"/>
    </row>
    <row r="2053" spans="1:7" ht="30" customHeight="1" x14ac:dyDescent="0.25">
      <c r="A2053" s="20" t="s">
        <v>98</v>
      </c>
      <c r="B2053" s="12" t="s">
        <v>31</v>
      </c>
      <c r="C2053" s="4"/>
      <c r="D2053" s="4"/>
      <c r="E2053" s="4"/>
      <c r="F2053" s="4"/>
      <c r="G2053" s="4"/>
    </row>
    <row r="2054" spans="1:7" ht="30" customHeight="1" x14ac:dyDescent="0.25">
      <c r="A2054" s="19" t="s">
        <v>98</v>
      </c>
      <c r="B2054" s="11" t="s">
        <v>32</v>
      </c>
      <c r="C2054" s="3"/>
      <c r="D2054" s="3"/>
      <c r="E2054" s="3"/>
      <c r="F2054" s="3"/>
      <c r="G2054" s="3"/>
    </row>
    <row r="2055" spans="1:7" ht="30" customHeight="1" x14ac:dyDescent="0.25">
      <c r="A2055" s="20" t="s">
        <v>98</v>
      </c>
      <c r="B2055" s="12" t="s">
        <v>33</v>
      </c>
      <c r="C2055" s="4"/>
      <c r="D2055" s="4"/>
      <c r="E2055" s="4"/>
      <c r="F2055" s="4"/>
      <c r="G2055" s="4"/>
    </row>
    <row r="2056" spans="1:7" ht="30" customHeight="1" x14ac:dyDescent="0.25">
      <c r="A2056" s="19" t="s">
        <v>98</v>
      </c>
      <c r="B2056" s="11" t="s">
        <v>34</v>
      </c>
      <c r="C2056" s="3"/>
      <c r="D2056" s="3"/>
      <c r="E2056" s="3"/>
      <c r="F2056" s="3"/>
      <c r="G2056" s="3"/>
    </row>
    <row r="2057" spans="1:7" ht="30" customHeight="1" x14ac:dyDescent="0.25">
      <c r="A2057" s="20" t="s">
        <v>98</v>
      </c>
      <c r="B2057" s="12" t="s">
        <v>35</v>
      </c>
      <c r="C2057" s="4">
        <v>16</v>
      </c>
      <c r="D2057" s="4">
        <v>16</v>
      </c>
      <c r="E2057" s="4"/>
      <c r="F2057" s="4"/>
      <c r="G2057" s="4"/>
    </row>
    <row r="2058" spans="1:7" ht="30" customHeight="1" x14ac:dyDescent="0.25">
      <c r="A2058" s="19" t="s">
        <v>98</v>
      </c>
      <c r="B2058" s="11" t="s">
        <v>36</v>
      </c>
      <c r="C2058" s="3">
        <v>90</v>
      </c>
      <c r="D2058" s="3">
        <v>44</v>
      </c>
      <c r="E2058" s="3">
        <v>3</v>
      </c>
      <c r="F2058" s="3">
        <v>43</v>
      </c>
      <c r="G2058" s="3"/>
    </row>
    <row r="2059" spans="1:7" ht="30" customHeight="1" x14ac:dyDescent="0.25">
      <c r="A2059" s="20" t="s">
        <v>98</v>
      </c>
      <c r="B2059" s="12" t="s">
        <v>37</v>
      </c>
      <c r="C2059" s="4"/>
      <c r="D2059" s="4"/>
      <c r="E2059" s="4"/>
      <c r="F2059" s="4"/>
      <c r="G2059" s="4"/>
    </row>
    <row r="2060" spans="1:7" ht="30" customHeight="1" x14ac:dyDescent="0.25">
      <c r="A2060" s="19" t="s">
        <v>98</v>
      </c>
      <c r="B2060" s="11" t="s">
        <v>38</v>
      </c>
      <c r="C2060" s="3"/>
      <c r="D2060" s="3"/>
      <c r="E2060" s="3"/>
      <c r="F2060" s="3"/>
      <c r="G2060" s="3"/>
    </row>
    <row r="2061" spans="1:7" ht="30" customHeight="1" x14ac:dyDescent="0.25">
      <c r="A2061" s="20" t="s">
        <v>98</v>
      </c>
      <c r="B2061" s="12" t="s">
        <v>39</v>
      </c>
      <c r="C2061" s="4"/>
      <c r="D2061" s="4"/>
      <c r="E2061" s="4"/>
      <c r="F2061" s="4"/>
      <c r="G2061" s="4"/>
    </row>
    <row r="2062" spans="1:7" ht="30" customHeight="1" x14ac:dyDescent="0.25">
      <c r="A2062" s="19" t="s">
        <v>98</v>
      </c>
      <c r="B2062" s="11" t="s">
        <v>40</v>
      </c>
      <c r="C2062" s="3"/>
      <c r="D2062" s="3"/>
      <c r="E2062" s="3"/>
      <c r="F2062" s="3"/>
      <c r="G2062" s="3"/>
    </row>
    <row r="2063" spans="1:7" ht="30" customHeight="1" x14ac:dyDescent="0.25">
      <c r="A2063" s="20" t="s">
        <v>98</v>
      </c>
      <c r="B2063" s="12" t="s">
        <v>41</v>
      </c>
      <c r="C2063" s="4"/>
      <c r="D2063" s="4"/>
      <c r="E2063" s="4"/>
      <c r="F2063" s="4"/>
      <c r="G2063" s="4"/>
    </row>
    <row r="2064" spans="1:7" ht="30" customHeight="1" x14ac:dyDescent="0.25">
      <c r="A2064" s="19" t="s">
        <v>98</v>
      </c>
      <c r="B2064" s="11" t="s">
        <v>42</v>
      </c>
      <c r="C2064" s="3"/>
      <c r="D2064" s="3"/>
      <c r="E2064" s="3"/>
      <c r="F2064" s="3"/>
      <c r="G2064" s="3"/>
    </row>
    <row r="2065" spans="1:7" ht="30" customHeight="1" x14ac:dyDescent="0.25">
      <c r="A2065" s="20" t="s">
        <v>98</v>
      </c>
      <c r="B2065" s="12" t="s">
        <v>43</v>
      </c>
      <c r="C2065" s="4"/>
      <c r="D2065" s="4"/>
      <c r="E2065" s="4"/>
      <c r="F2065" s="4"/>
      <c r="G2065" s="4"/>
    </row>
    <row r="2066" spans="1:7" ht="30" customHeight="1" x14ac:dyDescent="0.25">
      <c r="A2066" s="19" t="s">
        <v>98</v>
      </c>
      <c r="B2066" s="11" t="s">
        <v>44</v>
      </c>
      <c r="C2066" s="3"/>
      <c r="D2066" s="3"/>
      <c r="E2066" s="3"/>
      <c r="F2066" s="3"/>
      <c r="G2066" s="3"/>
    </row>
    <row r="2067" spans="1:7" ht="30" customHeight="1" x14ac:dyDescent="0.25">
      <c r="A2067" s="20" t="s">
        <v>98</v>
      </c>
      <c r="B2067" s="12" t="s">
        <v>45</v>
      </c>
      <c r="C2067" s="4"/>
      <c r="D2067" s="4"/>
      <c r="E2067" s="4"/>
      <c r="F2067" s="4"/>
      <c r="G2067" s="4"/>
    </row>
    <row r="2068" spans="1:7" ht="30" customHeight="1" x14ac:dyDescent="0.25">
      <c r="A2068" s="19" t="s">
        <v>98</v>
      </c>
      <c r="B2068" s="11" t="s">
        <v>46</v>
      </c>
      <c r="C2068" s="3">
        <v>1</v>
      </c>
      <c r="D2068" s="3">
        <v>1</v>
      </c>
      <c r="E2068" s="3"/>
      <c r="F2068" s="3"/>
      <c r="G2068" s="3"/>
    </row>
    <row r="2069" spans="1:7" ht="30" customHeight="1" x14ac:dyDescent="0.25">
      <c r="A2069" s="21" t="s">
        <v>99</v>
      </c>
      <c r="B2069" s="13" t="s">
        <v>8</v>
      </c>
      <c r="C2069" s="5">
        <v>545</v>
      </c>
      <c r="D2069" s="5">
        <v>204</v>
      </c>
      <c r="E2069" s="5">
        <v>18</v>
      </c>
      <c r="F2069" s="5">
        <v>323</v>
      </c>
      <c r="G2069" s="5"/>
    </row>
    <row r="2070" spans="1:7" ht="30" customHeight="1" x14ac:dyDescent="0.25">
      <c r="A2070" s="22" t="s">
        <v>99</v>
      </c>
      <c r="B2070" s="14" t="s">
        <v>9</v>
      </c>
      <c r="C2070" s="6"/>
      <c r="D2070" s="6"/>
      <c r="E2070" s="6"/>
      <c r="F2070" s="6"/>
      <c r="G2070" s="6"/>
    </row>
    <row r="2071" spans="1:7" ht="30" customHeight="1" x14ac:dyDescent="0.25">
      <c r="A2071" s="21" t="s">
        <v>99</v>
      </c>
      <c r="B2071" s="13" t="s">
        <v>10</v>
      </c>
      <c r="C2071" s="5"/>
      <c r="D2071" s="5"/>
      <c r="E2071" s="5"/>
      <c r="F2071" s="5"/>
      <c r="G2071" s="5"/>
    </row>
    <row r="2072" spans="1:7" ht="30" customHeight="1" x14ac:dyDescent="0.25">
      <c r="A2072" s="22" t="s">
        <v>99</v>
      </c>
      <c r="B2072" s="14" t="s">
        <v>11</v>
      </c>
      <c r="C2072" s="6"/>
      <c r="D2072" s="6"/>
      <c r="E2072" s="6"/>
      <c r="F2072" s="6"/>
      <c r="G2072" s="6"/>
    </row>
    <row r="2073" spans="1:7" ht="30" customHeight="1" x14ac:dyDescent="0.25">
      <c r="A2073" s="21" t="s">
        <v>99</v>
      </c>
      <c r="B2073" s="13" t="s">
        <v>12</v>
      </c>
      <c r="C2073" s="5"/>
      <c r="D2073" s="5"/>
      <c r="E2073" s="5"/>
      <c r="F2073" s="5"/>
      <c r="G2073" s="5"/>
    </row>
    <row r="2074" spans="1:7" ht="30" customHeight="1" x14ac:dyDescent="0.25">
      <c r="A2074" s="22" t="s">
        <v>99</v>
      </c>
      <c r="B2074" s="14" t="s">
        <v>13</v>
      </c>
      <c r="C2074" s="6"/>
      <c r="D2074" s="6"/>
      <c r="E2074" s="6"/>
      <c r="F2074" s="6"/>
      <c r="G2074" s="6"/>
    </row>
    <row r="2075" spans="1:7" ht="30" customHeight="1" x14ac:dyDescent="0.25">
      <c r="A2075" s="21" t="s">
        <v>99</v>
      </c>
      <c r="B2075" s="13" t="s">
        <v>14</v>
      </c>
      <c r="C2075" s="5">
        <v>3</v>
      </c>
      <c r="D2075" s="5">
        <v>3</v>
      </c>
      <c r="E2075" s="5"/>
      <c r="F2075" s="5"/>
      <c r="G2075" s="5"/>
    </row>
    <row r="2076" spans="1:7" ht="30" customHeight="1" x14ac:dyDescent="0.25">
      <c r="A2076" s="22" t="s">
        <v>99</v>
      </c>
      <c r="B2076" s="14" t="s">
        <v>15</v>
      </c>
      <c r="C2076" s="6"/>
      <c r="D2076" s="6"/>
      <c r="E2076" s="6"/>
      <c r="F2076" s="6"/>
      <c r="G2076" s="6"/>
    </row>
    <row r="2077" spans="1:7" ht="30" customHeight="1" x14ac:dyDescent="0.25">
      <c r="A2077" s="21" t="s">
        <v>99</v>
      </c>
      <c r="B2077" s="13" t="s">
        <v>16</v>
      </c>
      <c r="C2077" s="5"/>
      <c r="D2077" s="5"/>
      <c r="E2077" s="5"/>
      <c r="F2077" s="5"/>
      <c r="G2077" s="5"/>
    </row>
    <row r="2078" spans="1:7" ht="30" customHeight="1" x14ac:dyDescent="0.25">
      <c r="A2078" s="22" t="s">
        <v>99</v>
      </c>
      <c r="B2078" s="14" t="s">
        <v>17</v>
      </c>
      <c r="C2078" s="6"/>
      <c r="D2078" s="6"/>
      <c r="E2078" s="6"/>
      <c r="F2078" s="6"/>
      <c r="G2078" s="6"/>
    </row>
    <row r="2079" spans="1:7" ht="30" customHeight="1" x14ac:dyDescent="0.25">
      <c r="A2079" s="21" t="s">
        <v>99</v>
      </c>
      <c r="B2079" s="13" t="s">
        <v>18</v>
      </c>
      <c r="C2079" s="5"/>
      <c r="D2079" s="5"/>
      <c r="E2079" s="5"/>
      <c r="F2079" s="5"/>
      <c r="G2079" s="5"/>
    </row>
    <row r="2080" spans="1:7" ht="30" customHeight="1" x14ac:dyDescent="0.25">
      <c r="A2080" s="22" t="s">
        <v>99</v>
      </c>
      <c r="B2080" s="14" t="s">
        <v>19</v>
      </c>
      <c r="C2080" s="6"/>
      <c r="D2080" s="6"/>
      <c r="E2080" s="6"/>
      <c r="F2080" s="6"/>
      <c r="G2080" s="6"/>
    </row>
    <row r="2081" spans="1:7" ht="30" customHeight="1" x14ac:dyDescent="0.25">
      <c r="A2081" s="21" t="s">
        <v>99</v>
      </c>
      <c r="B2081" s="13" t="s">
        <v>20</v>
      </c>
      <c r="C2081" s="5"/>
      <c r="D2081" s="5"/>
      <c r="E2081" s="5"/>
      <c r="F2081" s="5"/>
      <c r="G2081" s="5"/>
    </row>
    <row r="2082" spans="1:7" ht="30" customHeight="1" x14ac:dyDescent="0.25">
      <c r="A2082" s="22" t="s">
        <v>99</v>
      </c>
      <c r="B2082" s="14" t="s">
        <v>21</v>
      </c>
      <c r="C2082" s="6"/>
      <c r="D2082" s="6"/>
      <c r="E2082" s="6"/>
      <c r="F2082" s="6"/>
      <c r="G2082" s="6"/>
    </row>
    <row r="2083" spans="1:7" ht="30" customHeight="1" x14ac:dyDescent="0.25">
      <c r="A2083" s="21" t="s">
        <v>99</v>
      </c>
      <c r="B2083" s="13" t="s">
        <v>22</v>
      </c>
      <c r="C2083" s="5"/>
      <c r="D2083" s="5"/>
      <c r="E2083" s="5"/>
      <c r="F2083" s="5"/>
      <c r="G2083" s="5"/>
    </row>
    <row r="2084" spans="1:7" ht="30" customHeight="1" x14ac:dyDescent="0.25">
      <c r="A2084" s="22" t="s">
        <v>99</v>
      </c>
      <c r="B2084" s="14" t="s">
        <v>23</v>
      </c>
      <c r="C2084" s="6"/>
      <c r="D2084" s="6"/>
      <c r="E2084" s="6"/>
      <c r="F2084" s="6"/>
      <c r="G2084" s="6"/>
    </row>
    <row r="2085" spans="1:7" ht="30" customHeight="1" x14ac:dyDescent="0.25">
      <c r="A2085" s="21" t="s">
        <v>99</v>
      </c>
      <c r="B2085" s="13" t="s">
        <v>24</v>
      </c>
      <c r="C2085" s="5"/>
      <c r="D2085" s="5"/>
      <c r="E2085" s="5"/>
      <c r="F2085" s="5"/>
      <c r="G2085" s="5"/>
    </row>
    <row r="2086" spans="1:7" ht="30" customHeight="1" x14ac:dyDescent="0.25">
      <c r="A2086" s="22" t="s">
        <v>99</v>
      </c>
      <c r="B2086" s="14" t="s">
        <v>25</v>
      </c>
      <c r="C2086" s="6">
        <v>17</v>
      </c>
      <c r="D2086" s="6"/>
      <c r="E2086" s="6">
        <v>2</v>
      </c>
      <c r="F2086" s="6">
        <v>15</v>
      </c>
      <c r="G2086" s="6"/>
    </row>
    <row r="2087" spans="1:7" ht="30" customHeight="1" x14ac:dyDescent="0.25">
      <c r="A2087" s="21" t="s">
        <v>99</v>
      </c>
      <c r="B2087" s="13" t="s">
        <v>26</v>
      </c>
      <c r="C2087" s="5"/>
      <c r="D2087" s="5"/>
      <c r="E2087" s="5"/>
      <c r="F2087" s="5"/>
      <c r="G2087" s="5"/>
    </row>
    <row r="2088" spans="1:7" ht="30" customHeight="1" x14ac:dyDescent="0.25">
      <c r="A2088" s="22" t="s">
        <v>99</v>
      </c>
      <c r="B2088" s="14" t="s">
        <v>27</v>
      </c>
      <c r="C2088" s="6"/>
      <c r="D2088" s="6"/>
      <c r="E2088" s="6"/>
      <c r="F2088" s="6"/>
      <c r="G2088" s="6"/>
    </row>
    <row r="2089" spans="1:7" ht="30" customHeight="1" x14ac:dyDescent="0.25">
      <c r="A2089" s="21" t="s">
        <v>99</v>
      </c>
      <c r="B2089" s="13" t="s">
        <v>28</v>
      </c>
      <c r="C2089" s="5"/>
      <c r="D2089" s="5"/>
      <c r="E2089" s="5"/>
      <c r="F2089" s="5"/>
      <c r="G2089" s="5"/>
    </row>
    <row r="2090" spans="1:7" ht="30" customHeight="1" x14ac:dyDescent="0.25">
      <c r="A2090" s="22" t="s">
        <v>99</v>
      </c>
      <c r="B2090" s="14" t="s">
        <v>29</v>
      </c>
      <c r="C2090" s="6"/>
      <c r="D2090" s="6"/>
      <c r="E2090" s="6"/>
      <c r="F2090" s="6"/>
      <c r="G2090" s="6"/>
    </row>
    <row r="2091" spans="1:7" ht="30" customHeight="1" x14ac:dyDescent="0.25">
      <c r="A2091" s="21" t="s">
        <v>99</v>
      </c>
      <c r="B2091" s="13" t="s">
        <v>30</v>
      </c>
      <c r="C2091" s="5"/>
      <c r="D2091" s="5"/>
      <c r="E2091" s="5"/>
      <c r="F2091" s="5"/>
      <c r="G2091" s="5"/>
    </row>
    <row r="2092" spans="1:7" ht="30" customHeight="1" x14ac:dyDescent="0.25">
      <c r="A2092" s="22" t="s">
        <v>99</v>
      </c>
      <c r="B2092" s="14" t="s">
        <v>31</v>
      </c>
      <c r="C2092" s="6"/>
      <c r="D2092" s="6"/>
      <c r="E2092" s="6"/>
      <c r="F2092" s="6"/>
      <c r="G2092" s="6"/>
    </row>
    <row r="2093" spans="1:7" ht="30" customHeight="1" x14ac:dyDescent="0.25">
      <c r="A2093" s="21" t="s">
        <v>99</v>
      </c>
      <c r="B2093" s="13" t="s">
        <v>32</v>
      </c>
      <c r="C2093" s="5"/>
      <c r="D2093" s="5"/>
      <c r="E2093" s="5"/>
      <c r="F2093" s="5"/>
      <c r="G2093" s="5"/>
    </row>
    <row r="2094" spans="1:7" ht="30" customHeight="1" x14ac:dyDescent="0.25">
      <c r="A2094" s="22" t="s">
        <v>99</v>
      </c>
      <c r="B2094" s="14" t="s">
        <v>33</v>
      </c>
      <c r="C2094" s="6">
        <v>7</v>
      </c>
      <c r="D2094" s="6"/>
      <c r="E2094" s="6"/>
      <c r="F2094" s="6">
        <v>7</v>
      </c>
      <c r="G2094" s="6"/>
    </row>
    <row r="2095" spans="1:7" ht="30" customHeight="1" x14ac:dyDescent="0.25">
      <c r="A2095" s="21" t="s">
        <v>99</v>
      </c>
      <c r="B2095" s="13" t="s">
        <v>34</v>
      </c>
      <c r="C2095" s="5"/>
      <c r="D2095" s="5"/>
      <c r="E2095" s="5"/>
      <c r="F2095" s="5"/>
      <c r="G2095" s="5"/>
    </row>
    <row r="2096" spans="1:7" ht="30" customHeight="1" x14ac:dyDescent="0.25">
      <c r="A2096" s="22" t="s">
        <v>99</v>
      </c>
      <c r="B2096" s="14" t="s">
        <v>35</v>
      </c>
      <c r="C2096" s="6"/>
      <c r="D2096" s="6"/>
      <c r="E2096" s="6"/>
      <c r="F2096" s="6"/>
      <c r="G2096" s="6"/>
    </row>
    <row r="2097" spans="1:7" ht="30" customHeight="1" x14ac:dyDescent="0.25">
      <c r="A2097" s="21" t="s">
        <v>99</v>
      </c>
      <c r="B2097" s="13" t="s">
        <v>36</v>
      </c>
      <c r="C2097" s="5">
        <v>5</v>
      </c>
      <c r="D2097" s="5">
        <v>3</v>
      </c>
      <c r="E2097" s="5"/>
      <c r="F2097" s="5">
        <v>2</v>
      </c>
      <c r="G2097" s="5"/>
    </row>
    <row r="2098" spans="1:7" ht="30" customHeight="1" x14ac:dyDescent="0.25">
      <c r="A2098" s="22" t="s">
        <v>99</v>
      </c>
      <c r="B2098" s="14" t="s">
        <v>37</v>
      </c>
      <c r="C2098" s="6"/>
      <c r="D2098" s="6"/>
      <c r="E2098" s="6"/>
      <c r="F2098" s="6"/>
      <c r="G2098" s="6"/>
    </row>
    <row r="2099" spans="1:7" ht="30" customHeight="1" x14ac:dyDescent="0.25">
      <c r="A2099" s="21" t="s">
        <v>99</v>
      </c>
      <c r="B2099" s="13" t="s">
        <v>38</v>
      </c>
      <c r="C2099" s="5">
        <v>12</v>
      </c>
      <c r="D2099" s="5">
        <v>12</v>
      </c>
      <c r="E2099" s="5"/>
      <c r="F2099" s="5"/>
      <c r="G2099" s="5"/>
    </row>
    <row r="2100" spans="1:7" ht="30" customHeight="1" x14ac:dyDescent="0.25">
      <c r="A2100" s="22" t="s">
        <v>99</v>
      </c>
      <c r="B2100" s="14" t="s">
        <v>39</v>
      </c>
      <c r="C2100" s="6"/>
      <c r="D2100" s="6"/>
      <c r="E2100" s="6"/>
      <c r="F2100" s="6"/>
      <c r="G2100" s="6"/>
    </row>
    <row r="2101" spans="1:7" ht="30" customHeight="1" x14ac:dyDescent="0.25">
      <c r="A2101" s="21" t="s">
        <v>99</v>
      </c>
      <c r="B2101" s="13" t="s">
        <v>40</v>
      </c>
      <c r="C2101" s="5"/>
      <c r="D2101" s="5"/>
      <c r="E2101" s="5"/>
      <c r="F2101" s="5"/>
      <c r="G2101" s="5"/>
    </row>
    <row r="2102" spans="1:7" ht="30" customHeight="1" x14ac:dyDescent="0.25">
      <c r="A2102" s="22" t="s">
        <v>99</v>
      </c>
      <c r="B2102" s="14" t="s">
        <v>41</v>
      </c>
      <c r="C2102" s="6"/>
      <c r="D2102" s="6"/>
      <c r="E2102" s="6"/>
      <c r="F2102" s="6"/>
      <c r="G2102" s="6"/>
    </row>
    <row r="2103" spans="1:7" ht="30" customHeight="1" x14ac:dyDescent="0.25">
      <c r="A2103" s="21" t="s">
        <v>99</v>
      </c>
      <c r="B2103" s="13" t="s">
        <v>42</v>
      </c>
      <c r="C2103" s="5"/>
      <c r="D2103" s="5"/>
      <c r="E2103" s="5"/>
      <c r="F2103" s="5"/>
      <c r="G2103" s="5"/>
    </row>
    <row r="2104" spans="1:7" ht="30" customHeight="1" x14ac:dyDescent="0.25">
      <c r="A2104" s="22" t="s">
        <v>99</v>
      </c>
      <c r="B2104" s="14" t="s">
        <v>43</v>
      </c>
      <c r="C2104" s="6"/>
      <c r="D2104" s="6"/>
      <c r="E2104" s="6"/>
      <c r="F2104" s="6"/>
      <c r="G2104" s="6"/>
    </row>
    <row r="2105" spans="1:7" ht="30" customHeight="1" x14ac:dyDescent="0.25">
      <c r="A2105" s="21" t="s">
        <v>99</v>
      </c>
      <c r="B2105" s="13" t="s">
        <v>44</v>
      </c>
      <c r="C2105" s="5"/>
      <c r="D2105" s="5"/>
      <c r="E2105" s="5"/>
      <c r="F2105" s="5"/>
      <c r="G2105" s="5"/>
    </row>
    <row r="2106" spans="1:7" ht="30" customHeight="1" x14ac:dyDescent="0.25">
      <c r="A2106" s="22" t="s">
        <v>99</v>
      </c>
      <c r="B2106" s="14" t="s">
        <v>45</v>
      </c>
      <c r="C2106" s="6">
        <v>216</v>
      </c>
      <c r="D2106" s="6">
        <v>35</v>
      </c>
      <c r="E2106" s="6">
        <v>7</v>
      </c>
      <c r="F2106" s="6">
        <v>174</v>
      </c>
      <c r="G2106" s="6"/>
    </row>
    <row r="2107" spans="1:7" ht="30" customHeight="1" x14ac:dyDescent="0.25">
      <c r="A2107" s="21" t="s">
        <v>99</v>
      </c>
      <c r="B2107" s="13" t="s">
        <v>46</v>
      </c>
      <c r="C2107" s="5"/>
      <c r="D2107" s="5"/>
      <c r="E2107" s="5"/>
      <c r="F2107" s="5"/>
      <c r="G2107" s="5"/>
    </row>
    <row r="2108" spans="1:7" ht="30" customHeight="1" x14ac:dyDescent="0.25">
      <c r="A2108" s="23" t="s">
        <v>100</v>
      </c>
      <c r="B2108" s="15" t="s">
        <v>8</v>
      </c>
      <c r="C2108" s="7">
        <f>SUM(C392,C431,C470,C509)</f>
        <v>1002</v>
      </c>
      <c r="D2108" s="7">
        <f t="shared" ref="D2108:G2108" si="0">SUM(D392,D431,D470,D509)</f>
        <v>690</v>
      </c>
      <c r="E2108" s="7">
        <f t="shared" si="0"/>
        <v>26</v>
      </c>
      <c r="F2108" s="7">
        <f t="shared" si="0"/>
        <v>286</v>
      </c>
      <c r="G2108" s="7">
        <f t="shared" si="0"/>
        <v>0</v>
      </c>
    </row>
    <row r="2109" spans="1:7" ht="30" customHeight="1" x14ac:dyDescent="0.25">
      <c r="A2109" s="24" t="s">
        <v>100</v>
      </c>
      <c r="B2109" s="16" t="s">
        <v>9</v>
      </c>
      <c r="C2109" s="8">
        <f t="shared" ref="C2109:G2124" si="1">SUM(C393,C432,C471,C510)</f>
        <v>0</v>
      </c>
      <c r="D2109" s="8">
        <f t="shared" si="1"/>
        <v>0</v>
      </c>
      <c r="E2109" s="8">
        <f t="shared" si="1"/>
        <v>0</v>
      </c>
      <c r="F2109" s="8">
        <f t="shared" si="1"/>
        <v>0</v>
      </c>
      <c r="G2109" s="8">
        <f t="shared" si="1"/>
        <v>0</v>
      </c>
    </row>
    <row r="2110" spans="1:7" ht="30" customHeight="1" x14ac:dyDescent="0.25">
      <c r="A2110" s="23" t="s">
        <v>100</v>
      </c>
      <c r="B2110" s="15" t="s">
        <v>10</v>
      </c>
      <c r="C2110" s="7">
        <f t="shared" si="1"/>
        <v>0</v>
      </c>
      <c r="D2110" s="7">
        <f t="shared" si="1"/>
        <v>0</v>
      </c>
      <c r="E2110" s="7">
        <f t="shared" si="1"/>
        <v>0</v>
      </c>
      <c r="F2110" s="7">
        <f t="shared" si="1"/>
        <v>0</v>
      </c>
      <c r="G2110" s="7">
        <f t="shared" si="1"/>
        <v>0</v>
      </c>
    </row>
    <row r="2111" spans="1:7" ht="30" customHeight="1" x14ac:dyDescent="0.25">
      <c r="A2111" s="24" t="s">
        <v>100</v>
      </c>
      <c r="B2111" s="16" t="s">
        <v>11</v>
      </c>
      <c r="C2111" s="8">
        <f t="shared" si="1"/>
        <v>0</v>
      </c>
      <c r="D2111" s="8">
        <f t="shared" si="1"/>
        <v>0</v>
      </c>
      <c r="E2111" s="8">
        <f t="shared" si="1"/>
        <v>0</v>
      </c>
      <c r="F2111" s="8">
        <f t="shared" si="1"/>
        <v>0</v>
      </c>
      <c r="G2111" s="8">
        <f t="shared" si="1"/>
        <v>0</v>
      </c>
    </row>
    <row r="2112" spans="1:7" ht="30" customHeight="1" x14ac:dyDescent="0.25">
      <c r="A2112" s="23" t="s">
        <v>100</v>
      </c>
      <c r="B2112" s="15" t="s">
        <v>12</v>
      </c>
      <c r="C2112" s="7">
        <f t="shared" si="1"/>
        <v>0</v>
      </c>
      <c r="D2112" s="7">
        <f t="shared" si="1"/>
        <v>0</v>
      </c>
      <c r="E2112" s="7">
        <f t="shared" si="1"/>
        <v>0</v>
      </c>
      <c r="F2112" s="7">
        <f t="shared" si="1"/>
        <v>0</v>
      </c>
      <c r="G2112" s="7">
        <f t="shared" si="1"/>
        <v>0</v>
      </c>
    </row>
    <row r="2113" spans="1:7" ht="30" customHeight="1" x14ac:dyDescent="0.25">
      <c r="A2113" s="24" t="s">
        <v>100</v>
      </c>
      <c r="B2113" s="16" t="s">
        <v>13</v>
      </c>
      <c r="C2113" s="8">
        <f t="shared" si="1"/>
        <v>0</v>
      </c>
      <c r="D2113" s="8">
        <f t="shared" si="1"/>
        <v>0</v>
      </c>
      <c r="E2113" s="8">
        <f t="shared" si="1"/>
        <v>0</v>
      </c>
      <c r="F2113" s="8">
        <f t="shared" si="1"/>
        <v>0</v>
      </c>
      <c r="G2113" s="8">
        <f t="shared" si="1"/>
        <v>0</v>
      </c>
    </row>
    <row r="2114" spans="1:7" ht="30" customHeight="1" x14ac:dyDescent="0.25">
      <c r="A2114" s="23" t="s">
        <v>100</v>
      </c>
      <c r="B2114" s="15" t="s">
        <v>14</v>
      </c>
      <c r="C2114" s="7">
        <f t="shared" si="1"/>
        <v>13</v>
      </c>
      <c r="D2114" s="7">
        <f t="shared" si="1"/>
        <v>8</v>
      </c>
      <c r="E2114" s="7">
        <f t="shared" si="1"/>
        <v>0</v>
      </c>
      <c r="F2114" s="7">
        <f t="shared" si="1"/>
        <v>5</v>
      </c>
      <c r="G2114" s="7">
        <f t="shared" si="1"/>
        <v>0</v>
      </c>
    </row>
    <row r="2115" spans="1:7" ht="30" customHeight="1" x14ac:dyDescent="0.25">
      <c r="A2115" s="24" t="s">
        <v>100</v>
      </c>
      <c r="B2115" s="16" t="s">
        <v>15</v>
      </c>
      <c r="C2115" s="8">
        <f t="shared" si="1"/>
        <v>0</v>
      </c>
      <c r="D2115" s="8">
        <f t="shared" si="1"/>
        <v>0</v>
      </c>
      <c r="E2115" s="8">
        <f t="shared" si="1"/>
        <v>0</v>
      </c>
      <c r="F2115" s="8">
        <f t="shared" si="1"/>
        <v>0</v>
      </c>
      <c r="G2115" s="8">
        <f t="shared" si="1"/>
        <v>0</v>
      </c>
    </row>
    <row r="2116" spans="1:7" ht="30" customHeight="1" x14ac:dyDescent="0.25">
      <c r="A2116" s="23" t="s">
        <v>100</v>
      </c>
      <c r="B2116" s="15" t="s">
        <v>16</v>
      </c>
      <c r="C2116" s="7">
        <f t="shared" si="1"/>
        <v>0</v>
      </c>
      <c r="D2116" s="7">
        <f t="shared" si="1"/>
        <v>0</v>
      </c>
      <c r="E2116" s="7">
        <f t="shared" si="1"/>
        <v>0</v>
      </c>
      <c r="F2116" s="7">
        <f t="shared" si="1"/>
        <v>0</v>
      </c>
      <c r="G2116" s="7">
        <f t="shared" si="1"/>
        <v>0</v>
      </c>
    </row>
    <row r="2117" spans="1:7" ht="30" customHeight="1" x14ac:dyDescent="0.25">
      <c r="A2117" s="24" t="s">
        <v>100</v>
      </c>
      <c r="B2117" s="16" t="s">
        <v>17</v>
      </c>
      <c r="C2117" s="8">
        <f t="shared" si="1"/>
        <v>0</v>
      </c>
      <c r="D2117" s="8">
        <f t="shared" si="1"/>
        <v>0</v>
      </c>
      <c r="E2117" s="8">
        <f t="shared" si="1"/>
        <v>0</v>
      </c>
      <c r="F2117" s="8">
        <f t="shared" si="1"/>
        <v>0</v>
      </c>
      <c r="G2117" s="8">
        <f t="shared" si="1"/>
        <v>0</v>
      </c>
    </row>
    <row r="2118" spans="1:7" ht="30" customHeight="1" x14ac:dyDescent="0.25">
      <c r="A2118" s="23" t="s">
        <v>100</v>
      </c>
      <c r="B2118" s="15" t="s">
        <v>18</v>
      </c>
      <c r="C2118" s="7">
        <f t="shared" si="1"/>
        <v>0</v>
      </c>
      <c r="D2118" s="7">
        <f t="shared" si="1"/>
        <v>0</v>
      </c>
      <c r="E2118" s="7">
        <f t="shared" si="1"/>
        <v>0</v>
      </c>
      <c r="F2118" s="7">
        <f t="shared" si="1"/>
        <v>0</v>
      </c>
      <c r="G2118" s="7">
        <f t="shared" si="1"/>
        <v>0</v>
      </c>
    </row>
    <row r="2119" spans="1:7" ht="30" customHeight="1" x14ac:dyDescent="0.25">
      <c r="A2119" s="24" t="s">
        <v>100</v>
      </c>
      <c r="B2119" s="16" t="s">
        <v>19</v>
      </c>
      <c r="C2119" s="8">
        <f t="shared" si="1"/>
        <v>0</v>
      </c>
      <c r="D2119" s="8">
        <f t="shared" si="1"/>
        <v>0</v>
      </c>
      <c r="E2119" s="8">
        <f t="shared" si="1"/>
        <v>0</v>
      </c>
      <c r="F2119" s="8">
        <f t="shared" si="1"/>
        <v>0</v>
      </c>
      <c r="G2119" s="8">
        <f t="shared" si="1"/>
        <v>0</v>
      </c>
    </row>
    <row r="2120" spans="1:7" ht="30" customHeight="1" x14ac:dyDescent="0.25">
      <c r="A2120" s="23" t="s">
        <v>100</v>
      </c>
      <c r="B2120" s="15" t="s">
        <v>20</v>
      </c>
      <c r="C2120" s="7">
        <f t="shared" si="1"/>
        <v>0</v>
      </c>
      <c r="D2120" s="7">
        <f t="shared" si="1"/>
        <v>0</v>
      </c>
      <c r="E2120" s="7">
        <f t="shared" si="1"/>
        <v>0</v>
      </c>
      <c r="F2120" s="7">
        <f t="shared" si="1"/>
        <v>0</v>
      </c>
      <c r="G2120" s="7">
        <f t="shared" si="1"/>
        <v>0</v>
      </c>
    </row>
    <row r="2121" spans="1:7" ht="30" customHeight="1" x14ac:dyDescent="0.25">
      <c r="A2121" s="24" t="s">
        <v>100</v>
      </c>
      <c r="B2121" s="16" t="s">
        <v>21</v>
      </c>
      <c r="C2121" s="8">
        <f t="shared" si="1"/>
        <v>0</v>
      </c>
      <c r="D2121" s="8">
        <f t="shared" si="1"/>
        <v>0</v>
      </c>
      <c r="E2121" s="8">
        <f t="shared" si="1"/>
        <v>0</v>
      </c>
      <c r="F2121" s="8">
        <f t="shared" si="1"/>
        <v>0</v>
      </c>
      <c r="G2121" s="8">
        <f t="shared" si="1"/>
        <v>0</v>
      </c>
    </row>
    <row r="2122" spans="1:7" ht="30" customHeight="1" x14ac:dyDescent="0.25">
      <c r="A2122" s="23" t="s">
        <v>100</v>
      </c>
      <c r="B2122" s="15" t="s">
        <v>22</v>
      </c>
      <c r="C2122" s="7">
        <f t="shared" si="1"/>
        <v>0</v>
      </c>
      <c r="D2122" s="7">
        <f t="shared" si="1"/>
        <v>0</v>
      </c>
      <c r="E2122" s="7">
        <f t="shared" si="1"/>
        <v>0</v>
      </c>
      <c r="F2122" s="7">
        <f t="shared" si="1"/>
        <v>0</v>
      </c>
      <c r="G2122" s="7">
        <f t="shared" si="1"/>
        <v>0</v>
      </c>
    </row>
    <row r="2123" spans="1:7" ht="30" customHeight="1" x14ac:dyDescent="0.25">
      <c r="A2123" s="24" t="s">
        <v>100</v>
      </c>
      <c r="B2123" s="16" t="s">
        <v>23</v>
      </c>
      <c r="C2123" s="8">
        <f t="shared" si="1"/>
        <v>0</v>
      </c>
      <c r="D2123" s="8">
        <f t="shared" si="1"/>
        <v>0</v>
      </c>
      <c r="E2123" s="8">
        <f t="shared" si="1"/>
        <v>0</v>
      </c>
      <c r="F2123" s="8">
        <f t="shared" si="1"/>
        <v>0</v>
      </c>
      <c r="G2123" s="8">
        <f t="shared" si="1"/>
        <v>0</v>
      </c>
    </row>
    <row r="2124" spans="1:7" ht="30" customHeight="1" x14ac:dyDescent="0.25">
      <c r="A2124" s="23" t="s">
        <v>100</v>
      </c>
      <c r="B2124" s="15" t="s">
        <v>24</v>
      </c>
      <c r="C2124" s="7">
        <f t="shared" si="1"/>
        <v>0</v>
      </c>
      <c r="D2124" s="7">
        <f t="shared" si="1"/>
        <v>0</v>
      </c>
      <c r="E2124" s="7">
        <f t="shared" si="1"/>
        <v>0</v>
      </c>
      <c r="F2124" s="7">
        <f t="shared" si="1"/>
        <v>0</v>
      </c>
      <c r="G2124" s="7">
        <f t="shared" si="1"/>
        <v>0</v>
      </c>
    </row>
    <row r="2125" spans="1:7" ht="30" customHeight="1" x14ac:dyDescent="0.25">
      <c r="A2125" s="24" t="s">
        <v>100</v>
      </c>
      <c r="B2125" s="16" t="s">
        <v>25</v>
      </c>
      <c r="C2125" s="8">
        <f t="shared" ref="C2125:G2140" si="2">SUM(C409,C448,C487,C526)</f>
        <v>324</v>
      </c>
      <c r="D2125" s="8">
        <f t="shared" si="2"/>
        <v>61</v>
      </c>
      <c r="E2125" s="8">
        <f t="shared" si="2"/>
        <v>10</v>
      </c>
      <c r="F2125" s="8">
        <f t="shared" si="2"/>
        <v>253</v>
      </c>
      <c r="G2125" s="8">
        <f t="shared" si="2"/>
        <v>0</v>
      </c>
    </row>
    <row r="2126" spans="1:7" ht="30" customHeight="1" x14ac:dyDescent="0.25">
      <c r="A2126" s="23" t="s">
        <v>100</v>
      </c>
      <c r="B2126" s="15" t="s">
        <v>26</v>
      </c>
      <c r="C2126" s="7">
        <f t="shared" si="2"/>
        <v>0</v>
      </c>
      <c r="D2126" s="7">
        <f t="shared" si="2"/>
        <v>0</v>
      </c>
      <c r="E2126" s="7">
        <f t="shared" si="2"/>
        <v>0</v>
      </c>
      <c r="F2126" s="7">
        <f t="shared" si="2"/>
        <v>0</v>
      </c>
      <c r="G2126" s="7">
        <f t="shared" si="2"/>
        <v>0</v>
      </c>
    </row>
    <row r="2127" spans="1:7" ht="30" customHeight="1" x14ac:dyDescent="0.25">
      <c r="A2127" s="24" t="s">
        <v>100</v>
      </c>
      <c r="B2127" s="16" t="s">
        <v>27</v>
      </c>
      <c r="C2127" s="8">
        <f t="shared" si="2"/>
        <v>0</v>
      </c>
      <c r="D2127" s="8">
        <f t="shared" si="2"/>
        <v>0</v>
      </c>
      <c r="E2127" s="8">
        <f t="shared" si="2"/>
        <v>0</v>
      </c>
      <c r="F2127" s="8">
        <f t="shared" si="2"/>
        <v>0</v>
      </c>
      <c r="G2127" s="8">
        <f t="shared" si="2"/>
        <v>0</v>
      </c>
    </row>
    <row r="2128" spans="1:7" ht="30" customHeight="1" x14ac:dyDescent="0.25">
      <c r="A2128" s="23" t="s">
        <v>100</v>
      </c>
      <c r="B2128" s="15" t="s">
        <v>28</v>
      </c>
      <c r="C2128" s="7">
        <f t="shared" si="2"/>
        <v>0</v>
      </c>
      <c r="D2128" s="7">
        <f t="shared" si="2"/>
        <v>0</v>
      </c>
      <c r="E2128" s="7">
        <f t="shared" si="2"/>
        <v>0</v>
      </c>
      <c r="F2128" s="7">
        <f t="shared" si="2"/>
        <v>0</v>
      </c>
      <c r="G2128" s="7">
        <f t="shared" si="2"/>
        <v>0</v>
      </c>
    </row>
    <row r="2129" spans="1:7" ht="30" customHeight="1" x14ac:dyDescent="0.25">
      <c r="A2129" s="24" t="s">
        <v>100</v>
      </c>
      <c r="B2129" s="16" t="s">
        <v>29</v>
      </c>
      <c r="C2129" s="8">
        <f t="shared" si="2"/>
        <v>0</v>
      </c>
      <c r="D2129" s="8">
        <f t="shared" si="2"/>
        <v>0</v>
      </c>
      <c r="E2129" s="8">
        <f t="shared" si="2"/>
        <v>0</v>
      </c>
      <c r="F2129" s="8">
        <f t="shared" si="2"/>
        <v>0</v>
      </c>
      <c r="G2129" s="8">
        <f t="shared" si="2"/>
        <v>0</v>
      </c>
    </row>
    <row r="2130" spans="1:7" ht="30" customHeight="1" x14ac:dyDescent="0.25">
      <c r="A2130" s="23" t="s">
        <v>100</v>
      </c>
      <c r="B2130" s="15" t="s">
        <v>30</v>
      </c>
      <c r="C2130" s="7">
        <f t="shared" si="2"/>
        <v>0</v>
      </c>
      <c r="D2130" s="7">
        <f t="shared" si="2"/>
        <v>0</v>
      </c>
      <c r="E2130" s="7">
        <f t="shared" si="2"/>
        <v>0</v>
      </c>
      <c r="F2130" s="7">
        <f t="shared" si="2"/>
        <v>0</v>
      </c>
      <c r="G2130" s="7">
        <f t="shared" si="2"/>
        <v>0</v>
      </c>
    </row>
    <row r="2131" spans="1:7" ht="30" customHeight="1" x14ac:dyDescent="0.25">
      <c r="A2131" s="24" t="s">
        <v>100</v>
      </c>
      <c r="B2131" s="16" t="s">
        <v>31</v>
      </c>
      <c r="C2131" s="8">
        <f t="shared" si="2"/>
        <v>0</v>
      </c>
      <c r="D2131" s="8">
        <f t="shared" si="2"/>
        <v>0</v>
      </c>
      <c r="E2131" s="8">
        <f t="shared" si="2"/>
        <v>0</v>
      </c>
      <c r="F2131" s="8">
        <f t="shared" si="2"/>
        <v>0</v>
      </c>
      <c r="G2131" s="8">
        <f t="shared" si="2"/>
        <v>0</v>
      </c>
    </row>
    <row r="2132" spans="1:7" ht="30" customHeight="1" x14ac:dyDescent="0.25">
      <c r="A2132" s="23" t="s">
        <v>100</v>
      </c>
      <c r="B2132" s="15" t="s">
        <v>32</v>
      </c>
      <c r="C2132" s="7">
        <f t="shared" si="2"/>
        <v>0</v>
      </c>
      <c r="D2132" s="7">
        <f t="shared" si="2"/>
        <v>0</v>
      </c>
      <c r="E2132" s="7">
        <f t="shared" si="2"/>
        <v>0</v>
      </c>
      <c r="F2132" s="7">
        <f t="shared" si="2"/>
        <v>0</v>
      </c>
      <c r="G2132" s="7">
        <f t="shared" si="2"/>
        <v>0</v>
      </c>
    </row>
    <row r="2133" spans="1:7" ht="30" customHeight="1" x14ac:dyDescent="0.25">
      <c r="A2133" s="24" t="s">
        <v>100</v>
      </c>
      <c r="B2133" s="16" t="s">
        <v>33</v>
      </c>
      <c r="C2133" s="8">
        <f t="shared" si="2"/>
        <v>0</v>
      </c>
      <c r="D2133" s="8">
        <f t="shared" si="2"/>
        <v>0</v>
      </c>
      <c r="E2133" s="8">
        <f t="shared" si="2"/>
        <v>0</v>
      </c>
      <c r="F2133" s="8">
        <f t="shared" si="2"/>
        <v>0</v>
      </c>
      <c r="G2133" s="8">
        <f t="shared" si="2"/>
        <v>0</v>
      </c>
    </row>
    <row r="2134" spans="1:7" ht="30" customHeight="1" x14ac:dyDescent="0.25">
      <c r="A2134" s="23" t="s">
        <v>100</v>
      </c>
      <c r="B2134" s="15" t="s">
        <v>34</v>
      </c>
      <c r="C2134" s="7">
        <f t="shared" si="2"/>
        <v>0</v>
      </c>
      <c r="D2134" s="7">
        <f t="shared" si="2"/>
        <v>0</v>
      </c>
      <c r="E2134" s="7">
        <f t="shared" si="2"/>
        <v>0</v>
      </c>
      <c r="F2134" s="7">
        <f t="shared" si="2"/>
        <v>0</v>
      </c>
      <c r="G2134" s="7">
        <f t="shared" si="2"/>
        <v>0</v>
      </c>
    </row>
    <row r="2135" spans="1:7" ht="30" customHeight="1" x14ac:dyDescent="0.25">
      <c r="A2135" s="24" t="s">
        <v>100</v>
      </c>
      <c r="B2135" s="16" t="s">
        <v>35</v>
      </c>
      <c r="C2135" s="8">
        <f t="shared" si="2"/>
        <v>0</v>
      </c>
      <c r="D2135" s="8">
        <f t="shared" si="2"/>
        <v>0</v>
      </c>
      <c r="E2135" s="8">
        <f t="shared" si="2"/>
        <v>0</v>
      </c>
      <c r="F2135" s="8">
        <f t="shared" si="2"/>
        <v>0</v>
      </c>
      <c r="G2135" s="8">
        <f t="shared" si="2"/>
        <v>0</v>
      </c>
    </row>
    <row r="2136" spans="1:7" ht="30" customHeight="1" x14ac:dyDescent="0.25">
      <c r="A2136" s="23" t="s">
        <v>100</v>
      </c>
      <c r="B2136" s="15" t="s">
        <v>36</v>
      </c>
      <c r="C2136" s="7">
        <f t="shared" si="2"/>
        <v>13</v>
      </c>
      <c r="D2136" s="7">
        <f t="shared" si="2"/>
        <v>13</v>
      </c>
      <c r="E2136" s="7">
        <f t="shared" si="2"/>
        <v>0</v>
      </c>
      <c r="F2136" s="7">
        <f t="shared" si="2"/>
        <v>0</v>
      </c>
      <c r="G2136" s="7">
        <f t="shared" si="2"/>
        <v>0</v>
      </c>
    </row>
    <row r="2137" spans="1:7" ht="30" customHeight="1" x14ac:dyDescent="0.25">
      <c r="A2137" s="24" t="s">
        <v>100</v>
      </c>
      <c r="B2137" s="16" t="s">
        <v>37</v>
      </c>
      <c r="C2137" s="8">
        <f t="shared" si="2"/>
        <v>31</v>
      </c>
      <c r="D2137" s="8">
        <f t="shared" si="2"/>
        <v>28</v>
      </c>
      <c r="E2137" s="8">
        <f t="shared" si="2"/>
        <v>1</v>
      </c>
      <c r="F2137" s="8">
        <f t="shared" si="2"/>
        <v>2</v>
      </c>
      <c r="G2137" s="8">
        <f t="shared" si="2"/>
        <v>0</v>
      </c>
    </row>
    <row r="2138" spans="1:7" ht="30" customHeight="1" x14ac:dyDescent="0.25">
      <c r="A2138" s="23" t="s">
        <v>100</v>
      </c>
      <c r="B2138" s="15" t="s">
        <v>38</v>
      </c>
      <c r="C2138" s="7">
        <f t="shared" si="2"/>
        <v>82</v>
      </c>
      <c r="D2138" s="7">
        <f t="shared" si="2"/>
        <v>72</v>
      </c>
      <c r="E2138" s="7">
        <f t="shared" si="2"/>
        <v>4</v>
      </c>
      <c r="F2138" s="7">
        <f t="shared" si="2"/>
        <v>6</v>
      </c>
      <c r="G2138" s="7">
        <f t="shared" si="2"/>
        <v>0</v>
      </c>
    </row>
    <row r="2139" spans="1:7" ht="30" customHeight="1" x14ac:dyDescent="0.25">
      <c r="A2139" s="24" t="s">
        <v>100</v>
      </c>
      <c r="B2139" s="16" t="s">
        <v>39</v>
      </c>
      <c r="C2139" s="8">
        <f t="shared" si="2"/>
        <v>0</v>
      </c>
      <c r="D2139" s="8">
        <f t="shared" si="2"/>
        <v>0</v>
      </c>
      <c r="E2139" s="8">
        <f t="shared" si="2"/>
        <v>0</v>
      </c>
      <c r="F2139" s="8">
        <f t="shared" si="2"/>
        <v>0</v>
      </c>
      <c r="G2139" s="8">
        <f t="shared" si="2"/>
        <v>0</v>
      </c>
    </row>
    <row r="2140" spans="1:7" ht="30" customHeight="1" x14ac:dyDescent="0.25">
      <c r="A2140" s="23" t="s">
        <v>100</v>
      </c>
      <c r="B2140" s="15" t="s">
        <v>40</v>
      </c>
      <c r="C2140" s="7">
        <f t="shared" si="2"/>
        <v>0</v>
      </c>
      <c r="D2140" s="7">
        <f t="shared" si="2"/>
        <v>0</v>
      </c>
      <c r="E2140" s="7">
        <f t="shared" si="2"/>
        <v>0</v>
      </c>
      <c r="F2140" s="7">
        <f t="shared" si="2"/>
        <v>0</v>
      </c>
      <c r="G2140" s="7">
        <f t="shared" si="2"/>
        <v>0</v>
      </c>
    </row>
    <row r="2141" spans="1:7" ht="30" customHeight="1" x14ac:dyDescent="0.25">
      <c r="A2141" s="24" t="s">
        <v>100</v>
      </c>
      <c r="B2141" s="16" t="s">
        <v>41</v>
      </c>
      <c r="C2141" s="8">
        <f t="shared" ref="C2141:G2146" si="3">SUM(C425,C464,C503,C542)</f>
        <v>0</v>
      </c>
      <c r="D2141" s="8">
        <f t="shared" si="3"/>
        <v>0</v>
      </c>
      <c r="E2141" s="8">
        <f t="shared" si="3"/>
        <v>0</v>
      </c>
      <c r="F2141" s="8">
        <f t="shared" si="3"/>
        <v>0</v>
      </c>
      <c r="G2141" s="8">
        <f t="shared" si="3"/>
        <v>0</v>
      </c>
    </row>
    <row r="2142" spans="1:7" ht="30" customHeight="1" x14ac:dyDescent="0.25">
      <c r="A2142" s="23" t="s">
        <v>100</v>
      </c>
      <c r="B2142" s="15" t="s">
        <v>42</v>
      </c>
      <c r="C2142" s="7">
        <f t="shared" si="3"/>
        <v>0</v>
      </c>
      <c r="D2142" s="7">
        <f t="shared" si="3"/>
        <v>0</v>
      </c>
      <c r="E2142" s="7">
        <f t="shared" si="3"/>
        <v>0</v>
      </c>
      <c r="F2142" s="7">
        <f t="shared" si="3"/>
        <v>0</v>
      </c>
      <c r="G2142" s="7">
        <f t="shared" si="3"/>
        <v>0</v>
      </c>
    </row>
    <row r="2143" spans="1:7" ht="30" customHeight="1" x14ac:dyDescent="0.25">
      <c r="A2143" s="24" t="s">
        <v>100</v>
      </c>
      <c r="B2143" s="16" t="s">
        <v>43</v>
      </c>
      <c r="C2143" s="8">
        <f t="shared" si="3"/>
        <v>0</v>
      </c>
      <c r="D2143" s="8">
        <f t="shared" si="3"/>
        <v>0</v>
      </c>
      <c r="E2143" s="8">
        <f t="shared" si="3"/>
        <v>0</v>
      </c>
      <c r="F2143" s="8">
        <f t="shared" si="3"/>
        <v>0</v>
      </c>
      <c r="G2143" s="8">
        <f t="shared" si="3"/>
        <v>0</v>
      </c>
    </row>
    <row r="2144" spans="1:7" ht="30" customHeight="1" x14ac:dyDescent="0.25">
      <c r="A2144" s="23" t="s">
        <v>100</v>
      </c>
      <c r="B2144" s="15" t="s">
        <v>44</v>
      </c>
      <c r="C2144" s="7">
        <f t="shared" si="3"/>
        <v>0</v>
      </c>
      <c r="D2144" s="7">
        <f t="shared" si="3"/>
        <v>0</v>
      </c>
      <c r="E2144" s="7">
        <f t="shared" si="3"/>
        <v>0</v>
      </c>
      <c r="F2144" s="7">
        <f t="shared" si="3"/>
        <v>0</v>
      </c>
      <c r="G2144" s="7">
        <f t="shared" si="3"/>
        <v>0</v>
      </c>
    </row>
    <row r="2145" spans="1:7" ht="30" customHeight="1" x14ac:dyDescent="0.25">
      <c r="A2145" s="24" t="s">
        <v>100</v>
      </c>
      <c r="B2145" s="16" t="s">
        <v>45</v>
      </c>
      <c r="C2145" s="8">
        <f t="shared" si="3"/>
        <v>3</v>
      </c>
      <c r="D2145" s="8">
        <f t="shared" si="3"/>
        <v>0</v>
      </c>
      <c r="E2145" s="8">
        <f t="shared" si="3"/>
        <v>0</v>
      </c>
      <c r="F2145" s="8">
        <f t="shared" si="3"/>
        <v>3</v>
      </c>
      <c r="G2145" s="8">
        <f t="shared" si="3"/>
        <v>0</v>
      </c>
    </row>
    <row r="2146" spans="1:7" ht="30" customHeight="1" x14ac:dyDescent="0.25">
      <c r="A2146" s="23" t="s">
        <v>100</v>
      </c>
      <c r="B2146" s="15" t="s">
        <v>46</v>
      </c>
      <c r="C2146" s="7">
        <f t="shared" si="3"/>
        <v>0</v>
      </c>
      <c r="D2146" s="7">
        <f t="shared" si="3"/>
        <v>0</v>
      </c>
      <c r="E2146" s="7">
        <f t="shared" si="3"/>
        <v>0</v>
      </c>
      <c r="F2146" s="7">
        <f t="shared" si="3"/>
        <v>0</v>
      </c>
      <c r="G2146" s="7">
        <f t="shared" si="3"/>
        <v>0</v>
      </c>
    </row>
    <row r="2147" spans="1:7" ht="30" customHeight="1" x14ac:dyDescent="0.25">
      <c r="A2147" s="25" t="s">
        <v>101</v>
      </c>
      <c r="B2147" s="17" t="s">
        <v>8</v>
      </c>
      <c r="C2147" s="9">
        <f>SUM(C1484,C1523,C1562,C1601,C1640)</f>
        <v>14</v>
      </c>
      <c r="D2147" s="9">
        <f t="shared" ref="D2147:G2147" si="4">SUM(D1484,D1523,D1562,D1601,D1640)</f>
        <v>1</v>
      </c>
      <c r="E2147" s="9">
        <f t="shared" si="4"/>
        <v>0</v>
      </c>
      <c r="F2147" s="9">
        <f t="shared" si="4"/>
        <v>13</v>
      </c>
      <c r="G2147" s="9">
        <f t="shared" si="4"/>
        <v>0</v>
      </c>
    </row>
    <row r="2148" spans="1:7" ht="30" customHeight="1" x14ac:dyDescent="0.25">
      <c r="A2148" s="26" t="s">
        <v>101</v>
      </c>
      <c r="B2148" s="18" t="s">
        <v>9</v>
      </c>
      <c r="C2148" s="10">
        <f t="shared" ref="C2148:G2163" si="5">SUM(C1485,C1524,C1563,C1602,C1641)</f>
        <v>0</v>
      </c>
      <c r="D2148" s="10">
        <f t="shared" si="5"/>
        <v>0</v>
      </c>
      <c r="E2148" s="10">
        <f t="shared" si="5"/>
        <v>0</v>
      </c>
      <c r="F2148" s="10">
        <f t="shared" si="5"/>
        <v>0</v>
      </c>
      <c r="G2148" s="10">
        <f t="shared" si="5"/>
        <v>0</v>
      </c>
    </row>
    <row r="2149" spans="1:7" ht="30" customHeight="1" x14ac:dyDescent="0.25">
      <c r="A2149" s="25" t="s">
        <v>101</v>
      </c>
      <c r="B2149" s="17" t="s">
        <v>10</v>
      </c>
      <c r="C2149" s="9">
        <f t="shared" si="5"/>
        <v>0</v>
      </c>
      <c r="D2149" s="9">
        <f t="shared" si="5"/>
        <v>0</v>
      </c>
      <c r="E2149" s="9">
        <f t="shared" si="5"/>
        <v>0</v>
      </c>
      <c r="F2149" s="9">
        <f t="shared" si="5"/>
        <v>0</v>
      </c>
      <c r="G2149" s="9">
        <f t="shared" si="5"/>
        <v>0</v>
      </c>
    </row>
    <row r="2150" spans="1:7" ht="30" customHeight="1" x14ac:dyDescent="0.25">
      <c r="A2150" s="26" t="s">
        <v>101</v>
      </c>
      <c r="B2150" s="18" t="s">
        <v>11</v>
      </c>
      <c r="C2150" s="10">
        <f t="shared" si="5"/>
        <v>0</v>
      </c>
      <c r="D2150" s="10">
        <f t="shared" si="5"/>
        <v>0</v>
      </c>
      <c r="E2150" s="10">
        <f t="shared" si="5"/>
        <v>0</v>
      </c>
      <c r="F2150" s="10">
        <f t="shared" si="5"/>
        <v>0</v>
      </c>
      <c r="G2150" s="10">
        <f t="shared" si="5"/>
        <v>0</v>
      </c>
    </row>
    <row r="2151" spans="1:7" ht="30" customHeight="1" x14ac:dyDescent="0.25">
      <c r="A2151" s="25" t="s">
        <v>101</v>
      </c>
      <c r="B2151" s="17" t="s">
        <v>12</v>
      </c>
      <c r="C2151" s="9">
        <f t="shared" si="5"/>
        <v>0</v>
      </c>
      <c r="D2151" s="9">
        <f t="shared" si="5"/>
        <v>0</v>
      </c>
      <c r="E2151" s="9">
        <f t="shared" si="5"/>
        <v>0</v>
      </c>
      <c r="F2151" s="9">
        <f t="shared" si="5"/>
        <v>0</v>
      </c>
      <c r="G2151" s="9">
        <f t="shared" si="5"/>
        <v>0</v>
      </c>
    </row>
    <row r="2152" spans="1:7" ht="30" customHeight="1" x14ac:dyDescent="0.25">
      <c r="A2152" s="26" t="s">
        <v>101</v>
      </c>
      <c r="B2152" s="18" t="s">
        <v>13</v>
      </c>
      <c r="C2152" s="10">
        <f t="shared" si="5"/>
        <v>0</v>
      </c>
      <c r="D2152" s="10">
        <f t="shared" si="5"/>
        <v>0</v>
      </c>
      <c r="E2152" s="10">
        <f t="shared" si="5"/>
        <v>0</v>
      </c>
      <c r="F2152" s="10">
        <f t="shared" si="5"/>
        <v>0</v>
      </c>
      <c r="G2152" s="10">
        <f t="shared" si="5"/>
        <v>0</v>
      </c>
    </row>
    <row r="2153" spans="1:7" ht="30" customHeight="1" x14ac:dyDescent="0.25">
      <c r="A2153" s="25" t="s">
        <v>101</v>
      </c>
      <c r="B2153" s="17" t="s">
        <v>14</v>
      </c>
      <c r="C2153" s="9">
        <f t="shared" si="5"/>
        <v>0</v>
      </c>
      <c r="D2153" s="9">
        <f t="shared" si="5"/>
        <v>0</v>
      </c>
      <c r="E2153" s="9">
        <f t="shared" si="5"/>
        <v>0</v>
      </c>
      <c r="F2153" s="9">
        <f t="shared" si="5"/>
        <v>0</v>
      </c>
      <c r="G2153" s="9">
        <f t="shared" si="5"/>
        <v>0</v>
      </c>
    </row>
    <row r="2154" spans="1:7" ht="30" customHeight="1" x14ac:dyDescent="0.25">
      <c r="A2154" s="26" t="s">
        <v>101</v>
      </c>
      <c r="B2154" s="18" t="s">
        <v>15</v>
      </c>
      <c r="C2154" s="10">
        <f t="shared" si="5"/>
        <v>0</v>
      </c>
      <c r="D2154" s="10">
        <f t="shared" si="5"/>
        <v>0</v>
      </c>
      <c r="E2154" s="10">
        <f t="shared" si="5"/>
        <v>0</v>
      </c>
      <c r="F2154" s="10">
        <f t="shared" si="5"/>
        <v>0</v>
      </c>
      <c r="G2154" s="10">
        <f t="shared" si="5"/>
        <v>0</v>
      </c>
    </row>
    <row r="2155" spans="1:7" ht="30" customHeight="1" x14ac:dyDescent="0.25">
      <c r="A2155" s="25" t="s">
        <v>101</v>
      </c>
      <c r="B2155" s="17" t="s">
        <v>16</v>
      </c>
      <c r="C2155" s="9">
        <f t="shared" si="5"/>
        <v>0</v>
      </c>
      <c r="D2155" s="9">
        <f t="shared" si="5"/>
        <v>0</v>
      </c>
      <c r="E2155" s="9">
        <f t="shared" si="5"/>
        <v>0</v>
      </c>
      <c r="F2155" s="9">
        <f t="shared" si="5"/>
        <v>0</v>
      </c>
      <c r="G2155" s="9">
        <f t="shared" si="5"/>
        <v>0</v>
      </c>
    </row>
    <row r="2156" spans="1:7" ht="30" customHeight="1" x14ac:dyDescent="0.25">
      <c r="A2156" s="26" t="s">
        <v>101</v>
      </c>
      <c r="B2156" s="18" t="s">
        <v>17</v>
      </c>
      <c r="C2156" s="10">
        <f t="shared" si="5"/>
        <v>0</v>
      </c>
      <c r="D2156" s="10">
        <f t="shared" si="5"/>
        <v>0</v>
      </c>
      <c r="E2156" s="10">
        <f t="shared" si="5"/>
        <v>0</v>
      </c>
      <c r="F2156" s="10">
        <f t="shared" si="5"/>
        <v>0</v>
      </c>
      <c r="G2156" s="10">
        <f t="shared" si="5"/>
        <v>0</v>
      </c>
    </row>
    <row r="2157" spans="1:7" ht="30" customHeight="1" x14ac:dyDescent="0.25">
      <c r="A2157" s="25" t="s">
        <v>101</v>
      </c>
      <c r="B2157" s="17" t="s">
        <v>18</v>
      </c>
      <c r="C2157" s="9">
        <f t="shared" si="5"/>
        <v>0</v>
      </c>
      <c r="D2157" s="9">
        <f t="shared" si="5"/>
        <v>0</v>
      </c>
      <c r="E2157" s="9">
        <f t="shared" si="5"/>
        <v>0</v>
      </c>
      <c r="F2157" s="9">
        <f t="shared" si="5"/>
        <v>0</v>
      </c>
      <c r="G2157" s="9">
        <f t="shared" si="5"/>
        <v>0</v>
      </c>
    </row>
    <row r="2158" spans="1:7" ht="30" customHeight="1" x14ac:dyDescent="0.25">
      <c r="A2158" s="26" t="s">
        <v>101</v>
      </c>
      <c r="B2158" s="18" t="s">
        <v>19</v>
      </c>
      <c r="C2158" s="10">
        <f t="shared" si="5"/>
        <v>0</v>
      </c>
      <c r="D2158" s="10">
        <f t="shared" si="5"/>
        <v>0</v>
      </c>
      <c r="E2158" s="10">
        <f t="shared" si="5"/>
        <v>0</v>
      </c>
      <c r="F2158" s="10">
        <f t="shared" si="5"/>
        <v>0</v>
      </c>
      <c r="G2158" s="10">
        <f t="shared" si="5"/>
        <v>0</v>
      </c>
    </row>
    <row r="2159" spans="1:7" ht="30" customHeight="1" x14ac:dyDescent="0.25">
      <c r="A2159" s="25" t="s">
        <v>101</v>
      </c>
      <c r="B2159" s="17" t="s">
        <v>20</v>
      </c>
      <c r="C2159" s="9">
        <f t="shared" si="5"/>
        <v>0</v>
      </c>
      <c r="D2159" s="9">
        <f t="shared" si="5"/>
        <v>0</v>
      </c>
      <c r="E2159" s="9">
        <f t="shared" si="5"/>
        <v>0</v>
      </c>
      <c r="F2159" s="9">
        <f t="shared" si="5"/>
        <v>0</v>
      </c>
      <c r="G2159" s="9">
        <f t="shared" si="5"/>
        <v>0</v>
      </c>
    </row>
    <row r="2160" spans="1:7" ht="30" customHeight="1" x14ac:dyDescent="0.25">
      <c r="A2160" s="26" t="s">
        <v>101</v>
      </c>
      <c r="B2160" s="18" t="s">
        <v>21</v>
      </c>
      <c r="C2160" s="10">
        <f t="shared" si="5"/>
        <v>0</v>
      </c>
      <c r="D2160" s="10">
        <f t="shared" si="5"/>
        <v>0</v>
      </c>
      <c r="E2160" s="10">
        <f t="shared" si="5"/>
        <v>0</v>
      </c>
      <c r="F2160" s="10">
        <f t="shared" si="5"/>
        <v>0</v>
      </c>
      <c r="G2160" s="10">
        <f t="shared" si="5"/>
        <v>0</v>
      </c>
    </row>
    <row r="2161" spans="1:7" ht="30" customHeight="1" x14ac:dyDescent="0.25">
      <c r="A2161" s="25" t="s">
        <v>101</v>
      </c>
      <c r="B2161" s="17" t="s">
        <v>22</v>
      </c>
      <c r="C2161" s="9">
        <f t="shared" si="5"/>
        <v>1</v>
      </c>
      <c r="D2161" s="9">
        <f t="shared" si="5"/>
        <v>1</v>
      </c>
      <c r="E2161" s="9">
        <f t="shared" si="5"/>
        <v>0</v>
      </c>
      <c r="F2161" s="9">
        <f t="shared" si="5"/>
        <v>0</v>
      </c>
      <c r="G2161" s="9">
        <f t="shared" si="5"/>
        <v>0</v>
      </c>
    </row>
    <row r="2162" spans="1:7" ht="30" customHeight="1" x14ac:dyDescent="0.25">
      <c r="A2162" s="26" t="s">
        <v>101</v>
      </c>
      <c r="B2162" s="18" t="s">
        <v>23</v>
      </c>
      <c r="C2162" s="10">
        <f t="shared" si="5"/>
        <v>0</v>
      </c>
      <c r="D2162" s="10">
        <f t="shared" si="5"/>
        <v>0</v>
      </c>
      <c r="E2162" s="10">
        <f t="shared" si="5"/>
        <v>0</v>
      </c>
      <c r="F2162" s="10">
        <f t="shared" si="5"/>
        <v>0</v>
      </c>
      <c r="G2162" s="10">
        <f t="shared" si="5"/>
        <v>0</v>
      </c>
    </row>
    <row r="2163" spans="1:7" ht="30" customHeight="1" x14ac:dyDescent="0.25">
      <c r="A2163" s="25" t="s">
        <v>101</v>
      </c>
      <c r="B2163" s="17" t="s">
        <v>24</v>
      </c>
      <c r="C2163" s="9">
        <f t="shared" si="5"/>
        <v>0</v>
      </c>
      <c r="D2163" s="9">
        <f t="shared" si="5"/>
        <v>0</v>
      </c>
      <c r="E2163" s="9">
        <f t="shared" si="5"/>
        <v>0</v>
      </c>
      <c r="F2163" s="9">
        <f t="shared" si="5"/>
        <v>0</v>
      </c>
      <c r="G2163" s="9">
        <f t="shared" si="5"/>
        <v>0</v>
      </c>
    </row>
    <row r="2164" spans="1:7" ht="30" customHeight="1" x14ac:dyDescent="0.25">
      <c r="A2164" s="26" t="s">
        <v>101</v>
      </c>
      <c r="B2164" s="18" t="s">
        <v>25</v>
      </c>
      <c r="C2164" s="10">
        <f t="shared" ref="C2164:G2179" si="6">SUM(C1501,C1540,C1579,C1618,C1657)</f>
        <v>0</v>
      </c>
      <c r="D2164" s="10">
        <f t="shared" si="6"/>
        <v>0</v>
      </c>
      <c r="E2164" s="10">
        <f t="shared" si="6"/>
        <v>0</v>
      </c>
      <c r="F2164" s="10">
        <f t="shared" si="6"/>
        <v>0</v>
      </c>
      <c r="G2164" s="10">
        <f t="shared" si="6"/>
        <v>0</v>
      </c>
    </row>
    <row r="2165" spans="1:7" ht="30" customHeight="1" x14ac:dyDescent="0.25">
      <c r="A2165" s="25" t="s">
        <v>101</v>
      </c>
      <c r="B2165" s="17" t="s">
        <v>26</v>
      </c>
      <c r="C2165" s="9">
        <f t="shared" si="6"/>
        <v>0</v>
      </c>
      <c r="D2165" s="9">
        <f t="shared" si="6"/>
        <v>0</v>
      </c>
      <c r="E2165" s="9">
        <f t="shared" si="6"/>
        <v>0</v>
      </c>
      <c r="F2165" s="9">
        <f t="shared" si="6"/>
        <v>0</v>
      </c>
      <c r="G2165" s="9">
        <f t="shared" si="6"/>
        <v>0</v>
      </c>
    </row>
    <row r="2166" spans="1:7" ht="30" customHeight="1" x14ac:dyDescent="0.25">
      <c r="A2166" s="26" t="s">
        <v>101</v>
      </c>
      <c r="B2166" s="18" t="s">
        <v>27</v>
      </c>
      <c r="C2166" s="10">
        <f t="shared" si="6"/>
        <v>0</v>
      </c>
      <c r="D2166" s="10">
        <f t="shared" si="6"/>
        <v>0</v>
      </c>
      <c r="E2166" s="10">
        <f t="shared" si="6"/>
        <v>0</v>
      </c>
      <c r="F2166" s="10">
        <f t="shared" si="6"/>
        <v>0</v>
      </c>
      <c r="G2166" s="10">
        <f t="shared" si="6"/>
        <v>0</v>
      </c>
    </row>
    <row r="2167" spans="1:7" ht="30" customHeight="1" x14ac:dyDescent="0.25">
      <c r="A2167" s="25" t="s">
        <v>101</v>
      </c>
      <c r="B2167" s="17" t="s">
        <v>28</v>
      </c>
      <c r="C2167" s="9">
        <f t="shared" si="6"/>
        <v>0</v>
      </c>
      <c r="D2167" s="9">
        <f t="shared" si="6"/>
        <v>0</v>
      </c>
      <c r="E2167" s="9">
        <f t="shared" si="6"/>
        <v>0</v>
      </c>
      <c r="F2167" s="9">
        <f t="shared" si="6"/>
        <v>0</v>
      </c>
      <c r="G2167" s="9">
        <f t="shared" si="6"/>
        <v>0</v>
      </c>
    </row>
    <row r="2168" spans="1:7" ht="30" customHeight="1" x14ac:dyDescent="0.25">
      <c r="A2168" s="26" t="s">
        <v>101</v>
      </c>
      <c r="B2168" s="18" t="s">
        <v>29</v>
      </c>
      <c r="C2168" s="10">
        <f t="shared" si="6"/>
        <v>0</v>
      </c>
      <c r="D2168" s="10">
        <f t="shared" si="6"/>
        <v>0</v>
      </c>
      <c r="E2168" s="10">
        <f t="shared" si="6"/>
        <v>0</v>
      </c>
      <c r="F2168" s="10">
        <f t="shared" si="6"/>
        <v>0</v>
      </c>
      <c r="G2168" s="10">
        <f t="shared" si="6"/>
        <v>0</v>
      </c>
    </row>
    <row r="2169" spans="1:7" ht="30" customHeight="1" x14ac:dyDescent="0.25">
      <c r="A2169" s="25" t="s">
        <v>101</v>
      </c>
      <c r="B2169" s="17" t="s">
        <v>30</v>
      </c>
      <c r="C2169" s="9">
        <f t="shared" si="6"/>
        <v>0</v>
      </c>
      <c r="D2169" s="9">
        <f t="shared" si="6"/>
        <v>0</v>
      </c>
      <c r="E2169" s="9">
        <f t="shared" si="6"/>
        <v>0</v>
      </c>
      <c r="F2169" s="9">
        <f t="shared" si="6"/>
        <v>0</v>
      </c>
      <c r="G2169" s="9">
        <f t="shared" si="6"/>
        <v>0</v>
      </c>
    </row>
    <row r="2170" spans="1:7" ht="30" customHeight="1" x14ac:dyDescent="0.25">
      <c r="A2170" s="26" t="s">
        <v>101</v>
      </c>
      <c r="B2170" s="18" t="s">
        <v>31</v>
      </c>
      <c r="C2170" s="10">
        <f t="shared" si="6"/>
        <v>0</v>
      </c>
      <c r="D2170" s="10">
        <f t="shared" si="6"/>
        <v>0</v>
      </c>
      <c r="E2170" s="10">
        <f t="shared" si="6"/>
        <v>0</v>
      </c>
      <c r="F2170" s="10">
        <f t="shared" si="6"/>
        <v>0</v>
      </c>
      <c r="G2170" s="10">
        <f t="shared" si="6"/>
        <v>0</v>
      </c>
    </row>
    <row r="2171" spans="1:7" ht="30" customHeight="1" x14ac:dyDescent="0.25">
      <c r="A2171" s="25" t="s">
        <v>101</v>
      </c>
      <c r="B2171" s="17" t="s">
        <v>32</v>
      </c>
      <c r="C2171" s="9">
        <f t="shared" si="6"/>
        <v>0</v>
      </c>
      <c r="D2171" s="9">
        <f t="shared" si="6"/>
        <v>0</v>
      </c>
      <c r="E2171" s="9">
        <f t="shared" si="6"/>
        <v>0</v>
      </c>
      <c r="F2171" s="9">
        <f t="shared" si="6"/>
        <v>0</v>
      </c>
      <c r="G2171" s="9">
        <f t="shared" si="6"/>
        <v>0</v>
      </c>
    </row>
    <row r="2172" spans="1:7" ht="30" customHeight="1" x14ac:dyDescent="0.25">
      <c r="A2172" s="26" t="s">
        <v>101</v>
      </c>
      <c r="B2172" s="18" t="s">
        <v>33</v>
      </c>
      <c r="C2172" s="10">
        <f t="shared" si="6"/>
        <v>0</v>
      </c>
      <c r="D2172" s="10">
        <f t="shared" si="6"/>
        <v>0</v>
      </c>
      <c r="E2172" s="10">
        <f t="shared" si="6"/>
        <v>0</v>
      </c>
      <c r="F2172" s="10">
        <f t="shared" si="6"/>
        <v>0</v>
      </c>
      <c r="G2172" s="10">
        <f t="shared" si="6"/>
        <v>0</v>
      </c>
    </row>
    <row r="2173" spans="1:7" ht="30" customHeight="1" x14ac:dyDescent="0.25">
      <c r="A2173" s="25" t="s">
        <v>101</v>
      </c>
      <c r="B2173" s="17" t="s">
        <v>34</v>
      </c>
      <c r="C2173" s="9">
        <f t="shared" si="6"/>
        <v>0</v>
      </c>
      <c r="D2173" s="9">
        <f t="shared" si="6"/>
        <v>0</v>
      </c>
      <c r="E2173" s="9">
        <f t="shared" si="6"/>
        <v>0</v>
      </c>
      <c r="F2173" s="9">
        <f t="shared" si="6"/>
        <v>0</v>
      </c>
      <c r="G2173" s="9">
        <f t="shared" si="6"/>
        <v>0</v>
      </c>
    </row>
    <row r="2174" spans="1:7" ht="30" customHeight="1" x14ac:dyDescent="0.25">
      <c r="A2174" s="26" t="s">
        <v>101</v>
      </c>
      <c r="B2174" s="18" t="s">
        <v>35</v>
      </c>
      <c r="C2174" s="10">
        <f t="shared" si="6"/>
        <v>5</v>
      </c>
      <c r="D2174" s="10">
        <f t="shared" si="6"/>
        <v>1</v>
      </c>
      <c r="E2174" s="10">
        <f t="shared" si="6"/>
        <v>1</v>
      </c>
      <c r="F2174" s="10">
        <f t="shared" si="6"/>
        <v>3</v>
      </c>
      <c r="G2174" s="10">
        <f t="shared" si="6"/>
        <v>0</v>
      </c>
    </row>
    <row r="2175" spans="1:7" ht="30" customHeight="1" x14ac:dyDescent="0.25">
      <c r="A2175" s="25" t="s">
        <v>101</v>
      </c>
      <c r="B2175" s="17" t="s">
        <v>36</v>
      </c>
      <c r="C2175" s="9">
        <f t="shared" si="6"/>
        <v>0</v>
      </c>
      <c r="D2175" s="9">
        <f t="shared" si="6"/>
        <v>0</v>
      </c>
      <c r="E2175" s="9">
        <f t="shared" si="6"/>
        <v>0</v>
      </c>
      <c r="F2175" s="9">
        <f t="shared" si="6"/>
        <v>0</v>
      </c>
      <c r="G2175" s="9">
        <f t="shared" si="6"/>
        <v>0</v>
      </c>
    </row>
    <row r="2176" spans="1:7" ht="30" customHeight="1" x14ac:dyDescent="0.25">
      <c r="A2176" s="26" t="s">
        <v>101</v>
      </c>
      <c r="B2176" s="18" t="s">
        <v>37</v>
      </c>
      <c r="C2176" s="10">
        <f t="shared" si="6"/>
        <v>1</v>
      </c>
      <c r="D2176" s="10">
        <f t="shared" si="6"/>
        <v>0</v>
      </c>
      <c r="E2176" s="10">
        <f t="shared" si="6"/>
        <v>1</v>
      </c>
      <c r="F2176" s="10">
        <f t="shared" si="6"/>
        <v>0</v>
      </c>
      <c r="G2176" s="10">
        <f t="shared" si="6"/>
        <v>0</v>
      </c>
    </row>
    <row r="2177" spans="1:7" ht="30" customHeight="1" x14ac:dyDescent="0.25">
      <c r="A2177" s="25" t="s">
        <v>101</v>
      </c>
      <c r="B2177" s="17" t="s">
        <v>38</v>
      </c>
      <c r="C2177" s="9">
        <f t="shared" si="6"/>
        <v>0</v>
      </c>
      <c r="D2177" s="9">
        <f t="shared" si="6"/>
        <v>0</v>
      </c>
      <c r="E2177" s="9">
        <f t="shared" si="6"/>
        <v>0</v>
      </c>
      <c r="F2177" s="9">
        <f t="shared" si="6"/>
        <v>0</v>
      </c>
      <c r="G2177" s="9">
        <f t="shared" si="6"/>
        <v>0</v>
      </c>
    </row>
    <row r="2178" spans="1:7" ht="30" customHeight="1" x14ac:dyDescent="0.25">
      <c r="A2178" s="26" t="s">
        <v>101</v>
      </c>
      <c r="B2178" s="18" t="s">
        <v>39</v>
      </c>
      <c r="C2178" s="10">
        <f t="shared" si="6"/>
        <v>0</v>
      </c>
      <c r="D2178" s="10">
        <f t="shared" si="6"/>
        <v>0</v>
      </c>
      <c r="E2178" s="10">
        <f t="shared" si="6"/>
        <v>0</v>
      </c>
      <c r="F2178" s="10">
        <f t="shared" si="6"/>
        <v>0</v>
      </c>
      <c r="G2178" s="10">
        <f t="shared" si="6"/>
        <v>0</v>
      </c>
    </row>
    <row r="2179" spans="1:7" ht="30" customHeight="1" x14ac:dyDescent="0.25">
      <c r="A2179" s="25" t="s">
        <v>101</v>
      </c>
      <c r="B2179" s="17" t="s">
        <v>40</v>
      </c>
      <c r="C2179" s="9">
        <f t="shared" si="6"/>
        <v>0</v>
      </c>
      <c r="D2179" s="9">
        <f t="shared" si="6"/>
        <v>0</v>
      </c>
      <c r="E2179" s="9">
        <f t="shared" si="6"/>
        <v>0</v>
      </c>
      <c r="F2179" s="9">
        <f t="shared" si="6"/>
        <v>0</v>
      </c>
      <c r="G2179" s="9">
        <f t="shared" si="6"/>
        <v>0</v>
      </c>
    </row>
    <row r="2180" spans="1:7" ht="30" customHeight="1" x14ac:dyDescent="0.25">
      <c r="A2180" s="26" t="s">
        <v>101</v>
      </c>
      <c r="B2180" s="18" t="s">
        <v>41</v>
      </c>
      <c r="C2180" s="10">
        <f t="shared" ref="C2180:G2185" si="7">SUM(C1517,C1556,C1595,C1634,C1673)</f>
        <v>0</v>
      </c>
      <c r="D2180" s="10">
        <f t="shared" si="7"/>
        <v>0</v>
      </c>
      <c r="E2180" s="10">
        <f t="shared" si="7"/>
        <v>0</v>
      </c>
      <c r="F2180" s="10">
        <f t="shared" si="7"/>
        <v>0</v>
      </c>
      <c r="G2180" s="10">
        <f t="shared" si="7"/>
        <v>0</v>
      </c>
    </row>
    <row r="2181" spans="1:7" ht="30" customHeight="1" x14ac:dyDescent="0.25">
      <c r="A2181" s="25" t="s">
        <v>101</v>
      </c>
      <c r="B2181" s="17" t="s">
        <v>42</v>
      </c>
      <c r="C2181" s="9">
        <f t="shared" si="7"/>
        <v>0</v>
      </c>
      <c r="D2181" s="9">
        <f t="shared" si="7"/>
        <v>0</v>
      </c>
      <c r="E2181" s="9">
        <f t="shared" si="7"/>
        <v>0</v>
      </c>
      <c r="F2181" s="9">
        <f t="shared" si="7"/>
        <v>0</v>
      </c>
      <c r="G2181" s="9">
        <f t="shared" si="7"/>
        <v>0</v>
      </c>
    </row>
    <row r="2182" spans="1:7" ht="30" customHeight="1" x14ac:dyDescent="0.25">
      <c r="A2182" s="26" t="s">
        <v>101</v>
      </c>
      <c r="B2182" s="18" t="s">
        <v>43</v>
      </c>
      <c r="C2182" s="10">
        <f t="shared" si="7"/>
        <v>2158</v>
      </c>
      <c r="D2182" s="10">
        <f t="shared" si="7"/>
        <v>57</v>
      </c>
      <c r="E2182" s="10">
        <f t="shared" si="7"/>
        <v>261</v>
      </c>
      <c r="F2182" s="10">
        <f t="shared" si="7"/>
        <v>1838</v>
      </c>
      <c r="G2182" s="10">
        <f t="shared" si="7"/>
        <v>2</v>
      </c>
    </row>
    <row r="2183" spans="1:7" ht="30" customHeight="1" x14ac:dyDescent="0.25">
      <c r="A2183" s="25" t="s">
        <v>101</v>
      </c>
      <c r="B2183" s="17" t="s">
        <v>44</v>
      </c>
      <c r="C2183" s="9">
        <f t="shared" si="7"/>
        <v>0</v>
      </c>
      <c r="D2183" s="9">
        <f t="shared" si="7"/>
        <v>0</v>
      </c>
      <c r="E2183" s="9">
        <f t="shared" si="7"/>
        <v>0</v>
      </c>
      <c r="F2183" s="9">
        <f t="shared" si="7"/>
        <v>0</v>
      </c>
      <c r="G2183" s="9">
        <f t="shared" si="7"/>
        <v>0</v>
      </c>
    </row>
    <row r="2184" spans="1:7" ht="30" customHeight="1" x14ac:dyDescent="0.25">
      <c r="A2184" s="26" t="s">
        <v>101</v>
      </c>
      <c r="B2184" s="18" t="s">
        <v>45</v>
      </c>
      <c r="C2184" s="10">
        <f t="shared" si="7"/>
        <v>102</v>
      </c>
      <c r="D2184" s="10">
        <f t="shared" si="7"/>
        <v>6</v>
      </c>
      <c r="E2184" s="10">
        <f t="shared" si="7"/>
        <v>5</v>
      </c>
      <c r="F2184" s="10">
        <f t="shared" si="7"/>
        <v>91</v>
      </c>
      <c r="G2184" s="10">
        <f t="shared" si="7"/>
        <v>0</v>
      </c>
    </row>
    <row r="2185" spans="1:7" ht="30" customHeight="1" x14ac:dyDescent="0.25">
      <c r="A2185" s="25" t="s">
        <v>101</v>
      </c>
      <c r="B2185" s="17" t="s">
        <v>46</v>
      </c>
      <c r="C2185" s="9">
        <f t="shared" si="7"/>
        <v>0</v>
      </c>
      <c r="D2185" s="9">
        <f t="shared" si="7"/>
        <v>0</v>
      </c>
      <c r="E2185" s="9">
        <f t="shared" si="7"/>
        <v>0</v>
      </c>
      <c r="F2185" s="9">
        <f t="shared" si="7"/>
        <v>0</v>
      </c>
      <c r="G2185" s="9">
        <f t="shared" si="7"/>
        <v>0</v>
      </c>
    </row>
  </sheetData>
  <autoFilter ref="A1:G2185" xr:uid="{58946B90-98DA-4D5C-9032-EF75040081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2023-02-10T17:11:56Z</dcterms:created>
  <dcterms:modified xsi:type="dcterms:W3CDTF">2024-12-04T20:16:08Z</dcterms:modified>
</cp:coreProperties>
</file>