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光学素子仕様/無偏光ビームスプリッタ /"/>
    </mc:Choice>
  </mc:AlternateContent>
  <xr:revisionPtr revIDLastSave="0" documentId="13_ncr:20001_{E94455EE-F3B0-D84D-BE3A-CD1AC273197B}" xr6:coauthVersionLast="32" xr6:coauthVersionMax="32" xr10:uidLastSave="{00000000-0000-0000-0000-000000000000}"/>
  <bookViews>
    <workbookView xWindow="0" yWindow="460" windowWidth="23940" windowHeight="15940" xr2:uid="{5CACA3DC-A3E7-094B-8F02-029301F1912A}"/>
  </bookViews>
  <sheets>
    <sheet name="Sheet1" sheetId="1" r:id="rId1"/>
  </sheets>
  <definedNames>
    <definedName name="solver_adj" localSheetId="0" hidden="1">Sheet1!$G$78:$K$78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Sheet1!$K$100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17" calcMode="manual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78" i="1"/>
  <c r="M28" i="1"/>
  <c r="O81" i="1" l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80" i="1"/>
  <c r="P80" i="1" s="1"/>
  <c r="E4" i="1"/>
  <c r="F4" i="1" s="1"/>
  <c r="J4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80" i="1"/>
  <c r="F80" i="1" s="1"/>
  <c r="O56" i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55" i="1"/>
  <c r="P55" i="1" s="1"/>
  <c r="P56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55" i="1"/>
  <c r="F55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30" i="1"/>
  <c r="P30" i="1" s="1"/>
  <c r="J30" i="1"/>
  <c r="K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30" i="1"/>
  <c r="F30" i="1" s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O5" i="1"/>
  <c r="P5" i="1" s="1"/>
  <c r="O6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4" i="1"/>
  <c r="P4" i="1" s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P6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M100" i="1" l="1"/>
  <c r="D81" i="1" s="1"/>
  <c r="M75" i="1"/>
  <c r="D58" i="1" s="1"/>
  <c r="M50" i="1"/>
  <c r="D32" i="1" s="1"/>
  <c r="Q24" i="1"/>
  <c r="R5" i="1" s="1"/>
  <c r="M24" i="1"/>
  <c r="D6" i="1" s="1"/>
  <c r="I58" i="1" l="1"/>
  <c r="K58" i="1" s="1"/>
  <c r="N10" i="1"/>
  <c r="I40" i="1"/>
  <c r="K40" i="1" s="1"/>
  <c r="D43" i="1"/>
  <c r="D61" i="1"/>
  <c r="N71" i="1"/>
  <c r="I21" i="1"/>
  <c r="K21" i="1" s="1"/>
  <c r="I6" i="1"/>
  <c r="K6" i="1" s="1"/>
  <c r="N18" i="1"/>
  <c r="D9" i="1"/>
  <c r="N36" i="1"/>
  <c r="I55" i="1"/>
  <c r="K55" i="1" s="1"/>
  <c r="N4" i="1"/>
  <c r="N15" i="1"/>
  <c r="N7" i="1"/>
  <c r="I18" i="1"/>
  <c r="K18" i="1" s="1"/>
  <c r="D21" i="1"/>
  <c r="D5" i="1"/>
  <c r="N37" i="1"/>
  <c r="N32" i="1"/>
  <c r="I36" i="1"/>
  <c r="K36" i="1" s="1"/>
  <c r="D39" i="1"/>
  <c r="N67" i="1"/>
  <c r="I70" i="1"/>
  <c r="K70" i="1" s="1"/>
  <c r="D73" i="1"/>
  <c r="D57" i="1"/>
  <c r="N22" i="1"/>
  <c r="N14" i="1"/>
  <c r="N6" i="1"/>
  <c r="I14" i="1"/>
  <c r="K14" i="1" s="1"/>
  <c r="D17" i="1"/>
  <c r="N45" i="1"/>
  <c r="I48" i="1"/>
  <c r="K48" i="1" s="1"/>
  <c r="I32" i="1"/>
  <c r="K32" i="1" s="1"/>
  <c r="D35" i="1"/>
  <c r="N63" i="1"/>
  <c r="I66" i="1"/>
  <c r="K66" i="1" s="1"/>
  <c r="D69" i="1"/>
  <c r="N19" i="1"/>
  <c r="N11" i="1"/>
  <c r="I22" i="1"/>
  <c r="K22" i="1" s="1"/>
  <c r="I10" i="1"/>
  <c r="K10" i="1" s="1"/>
  <c r="D13" i="1"/>
  <c r="N41" i="1"/>
  <c r="I44" i="1"/>
  <c r="K44" i="1" s="1"/>
  <c r="D47" i="1"/>
  <c r="D31" i="1"/>
  <c r="N59" i="1"/>
  <c r="I62" i="1"/>
  <c r="K62" i="1" s="1"/>
  <c r="D65" i="1"/>
  <c r="R15" i="1"/>
  <c r="R7" i="1"/>
  <c r="I17" i="1"/>
  <c r="K17" i="1" s="1"/>
  <c r="I13" i="1"/>
  <c r="K13" i="1" s="1"/>
  <c r="I5" i="1"/>
  <c r="K5" i="1" s="1"/>
  <c r="D20" i="1"/>
  <c r="D16" i="1"/>
  <c r="D12" i="1"/>
  <c r="D8" i="1"/>
  <c r="N48" i="1"/>
  <c r="N44" i="1"/>
  <c r="N40" i="1"/>
  <c r="N35" i="1"/>
  <c r="N31" i="1"/>
  <c r="I47" i="1"/>
  <c r="K47" i="1" s="1"/>
  <c r="I43" i="1"/>
  <c r="K43" i="1" s="1"/>
  <c r="I39" i="1"/>
  <c r="K39" i="1" s="1"/>
  <c r="I35" i="1"/>
  <c r="K35" i="1" s="1"/>
  <c r="I31" i="1"/>
  <c r="K31" i="1" s="1"/>
  <c r="D46" i="1"/>
  <c r="D42" i="1"/>
  <c r="D38" i="1"/>
  <c r="D34" i="1"/>
  <c r="N55" i="1"/>
  <c r="N70" i="1"/>
  <c r="N66" i="1"/>
  <c r="N62" i="1"/>
  <c r="N58" i="1"/>
  <c r="I73" i="1"/>
  <c r="K73" i="1" s="1"/>
  <c r="I69" i="1"/>
  <c r="K69" i="1" s="1"/>
  <c r="I65" i="1"/>
  <c r="K65" i="1" s="1"/>
  <c r="I61" i="1"/>
  <c r="K61" i="1" s="1"/>
  <c r="I57" i="1"/>
  <c r="K57" i="1" s="1"/>
  <c r="D72" i="1"/>
  <c r="D68" i="1"/>
  <c r="D64" i="1"/>
  <c r="D60" i="1"/>
  <c r="D56" i="1"/>
  <c r="R20" i="1"/>
  <c r="R12" i="1"/>
  <c r="R4" i="1"/>
  <c r="I9" i="1"/>
  <c r="K9" i="1" s="1"/>
  <c r="R22" i="1"/>
  <c r="R18" i="1"/>
  <c r="R14" i="1"/>
  <c r="R10" i="1"/>
  <c r="R6" i="1"/>
  <c r="N21" i="1"/>
  <c r="N17" i="1"/>
  <c r="N13" i="1"/>
  <c r="N9" i="1"/>
  <c r="N5" i="1"/>
  <c r="I20" i="1"/>
  <c r="K20" i="1" s="1"/>
  <c r="I16" i="1"/>
  <c r="K16" i="1" s="1"/>
  <c r="I12" i="1"/>
  <c r="K12" i="1" s="1"/>
  <c r="I8" i="1"/>
  <c r="K8" i="1" s="1"/>
  <c r="D4" i="1"/>
  <c r="D19" i="1"/>
  <c r="D15" i="1"/>
  <c r="D11" i="1"/>
  <c r="D7" i="1"/>
  <c r="N47" i="1"/>
  <c r="N43" i="1"/>
  <c r="N39" i="1"/>
  <c r="N34" i="1"/>
  <c r="N30" i="1"/>
  <c r="I46" i="1"/>
  <c r="K46" i="1" s="1"/>
  <c r="I42" i="1"/>
  <c r="K42" i="1" s="1"/>
  <c r="I38" i="1"/>
  <c r="K38" i="1" s="1"/>
  <c r="I34" i="1"/>
  <c r="K34" i="1" s="1"/>
  <c r="D30" i="1"/>
  <c r="D45" i="1"/>
  <c r="D41" i="1"/>
  <c r="D37" i="1"/>
  <c r="D33" i="1"/>
  <c r="N73" i="1"/>
  <c r="N69" i="1"/>
  <c r="N65" i="1"/>
  <c r="N61" i="1"/>
  <c r="N57" i="1"/>
  <c r="I72" i="1"/>
  <c r="K72" i="1" s="1"/>
  <c r="I68" i="1"/>
  <c r="K68" i="1" s="1"/>
  <c r="I64" i="1"/>
  <c r="K64" i="1" s="1"/>
  <c r="I60" i="1"/>
  <c r="K60" i="1" s="1"/>
  <c r="I56" i="1"/>
  <c r="K56" i="1" s="1"/>
  <c r="D71" i="1"/>
  <c r="D67" i="1"/>
  <c r="D63" i="1"/>
  <c r="D59" i="1"/>
  <c r="R16" i="1"/>
  <c r="R8" i="1"/>
  <c r="R19" i="1"/>
  <c r="R11" i="1"/>
  <c r="R21" i="1"/>
  <c r="R17" i="1"/>
  <c r="R13" i="1"/>
  <c r="R9" i="1"/>
  <c r="N20" i="1"/>
  <c r="N16" i="1"/>
  <c r="N12" i="1"/>
  <c r="N8" i="1"/>
  <c r="I4" i="1"/>
  <c r="K4" i="1" s="1"/>
  <c r="I19" i="1"/>
  <c r="K19" i="1" s="1"/>
  <c r="I15" i="1"/>
  <c r="K15" i="1" s="1"/>
  <c r="I11" i="1"/>
  <c r="K11" i="1" s="1"/>
  <c r="I7" i="1"/>
  <c r="K7" i="1" s="1"/>
  <c r="D22" i="1"/>
  <c r="D18" i="1"/>
  <c r="D14" i="1"/>
  <c r="D10" i="1"/>
  <c r="N46" i="1"/>
  <c r="N42" i="1"/>
  <c r="N38" i="1"/>
  <c r="N33" i="1"/>
  <c r="I30" i="1"/>
  <c r="I45" i="1"/>
  <c r="K45" i="1" s="1"/>
  <c r="I41" i="1"/>
  <c r="K41" i="1" s="1"/>
  <c r="I37" i="1"/>
  <c r="K37" i="1" s="1"/>
  <c r="I33" i="1"/>
  <c r="K33" i="1" s="1"/>
  <c r="D48" i="1"/>
  <c r="D44" i="1"/>
  <c r="D40" i="1"/>
  <c r="D36" i="1"/>
  <c r="N72" i="1"/>
  <c r="N68" i="1"/>
  <c r="N64" i="1"/>
  <c r="N60" i="1"/>
  <c r="N56" i="1"/>
  <c r="I71" i="1"/>
  <c r="K71" i="1" s="1"/>
  <c r="I67" i="1"/>
  <c r="K67" i="1" s="1"/>
  <c r="I63" i="1"/>
  <c r="K63" i="1" s="1"/>
  <c r="I59" i="1"/>
  <c r="K59" i="1" s="1"/>
  <c r="D55" i="1"/>
  <c r="D70" i="1"/>
  <c r="D66" i="1"/>
  <c r="D62" i="1"/>
  <c r="D96" i="1"/>
  <c r="N98" i="1"/>
  <c r="N90" i="1"/>
  <c r="N82" i="1"/>
  <c r="I93" i="1"/>
  <c r="K93" i="1" s="1"/>
  <c r="I85" i="1"/>
  <c r="K85" i="1" s="1"/>
  <c r="D84" i="1"/>
  <c r="N97" i="1"/>
  <c r="N89" i="1"/>
  <c r="N81" i="1"/>
  <c r="I92" i="1"/>
  <c r="K92" i="1" s="1"/>
  <c r="D80" i="1"/>
  <c r="D83" i="1"/>
  <c r="N96" i="1"/>
  <c r="N92" i="1"/>
  <c r="N88" i="1"/>
  <c r="N84" i="1"/>
  <c r="I80" i="1"/>
  <c r="K80" i="1" s="1"/>
  <c r="I95" i="1"/>
  <c r="K95" i="1" s="1"/>
  <c r="I91" i="1"/>
  <c r="K91" i="1" s="1"/>
  <c r="I87" i="1"/>
  <c r="K87" i="1" s="1"/>
  <c r="I83" i="1"/>
  <c r="K83" i="1" s="1"/>
  <c r="D98" i="1"/>
  <c r="D94" i="1"/>
  <c r="D90" i="1"/>
  <c r="D86" i="1"/>
  <c r="D82" i="1"/>
  <c r="N94" i="1"/>
  <c r="N86" i="1"/>
  <c r="I97" i="1"/>
  <c r="K97" i="1" s="1"/>
  <c r="I89" i="1"/>
  <c r="K89" i="1" s="1"/>
  <c r="I81" i="1"/>
  <c r="K81" i="1" s="1"/>
  <c r="D92" i="1"/>
  <c r="D88" i="1"/>
  <c r="N93" i="1"/>
  <c r="N85" i="1"/>
  <c r="I96" i="1"/>
  <c r="K96" i="1" s="1"/>
  <c r="I88" i="1"/>
  <c r="K88" i="1" s="1"/>
  <c r="I84" i="1"/>
  <c r="K84" i="1" s="1"/>
  <c r="D95" i="1"/>
  <c r="D91" i="1"/>
  <c r="D87" i="1"/>
  <c r="N80" i="1"/>
  <c r="N95" i="1"/>
  <c r="N91" i="1"/>
  <c r="N87" i="1"/>
  <c r="N83" i="1"/>
  <c r="I98" i="1"/>
  <c r="K98" i="1" s="1"/>
  <c r="I94" i="1"/>
  <c r="K94" i="1" s="1"/>
  <c r="I90" i="1"/>
  <c r="K90" i="1" s="1"/>
  <c r="I86" i="1"/>
  <c r="K86" i="1" s="1"/>
  <c r="I82" i="1"/>
  <c r="K82" i="1" s="1"/>
  <c r="D97" i="1"/>
  <c r="D93" i="1"/>
  <c r="D89" i="1"/>
  <c r="D85" i="1"/>
  <c r="K100" i="1" l="1"/>
  <c r="K75" i="1"/>
  <c r="K50" i="1"/>
  <c r="K24" i="1"/>
</calcChain>
</file>

<file path=xl/sharedStrings.xml><?xml version="1.0" encoding="utf-8"?>
<sst xmlns="http://schemas.openxmlformats.org/spreadsheetml/2006/main" count="50" uniqueCount="21">
  <si>
    <t>入射偏光鉛直</t>
    <rPh sb="0" eb="2">
      <t>ニュウシャ</t>
    </rPh>
    <phoneticPr fontId="1"/>
  </si>
  <si>
    <t>入射偏光45°</t>
    <rPh sb="0" eb="2">
      <t>ニュウシャ</t>
    </rPh>
    <phoneticPr fontId="1"/>
  </si>
  <si>
    <t>入射偏光水平</t>
    <rPh sb="0" eb="2">
      <t>ニュウシャ</t>
    </rPh>
    <phoneticPr fontId="1"/>
  </si>
  <si>
    <t>T2R</t>
    <phoneticPr fontId="1"/>
  </si>
  <si>
    <t>R</t>
    <phoneticPr fontId="1"/>
  </si>
  <si>
    <t>T1</t>
    <phoneticPr fontId="1"/>
  </si>
  <si>
    <t>T2</t>
    <phoneticPr fontId="1"/>
  </si>
  <si>
    <t xml:space="preserve">リターダンス </t>
    <rPh sb="0" eb="7">
      <t>イソウ</t>
    </rPh>
    <phoneticPr fontId="1"/>
  </si>
  <si>
    <t>検光子ずれ</t>
    <rPh sb="0" eb="1">
      <t>ケンシュツ</t>
    </rPh>
    <phoneticPr fontId="1"/>
  </si>
  <si>
    <t>p反射・透過</t>
    <rPh sb="0" eb="1">
      <t>ハンシャ</t>
    </rPh>
    <phoneticPr fontId="1"/>
  </si>
  <si>
    <t>s反射・透過</t>
    <phoneticPr fontId="1"/>
  </si>
  <si>
    <t>信号強度の平均（正規化のため）</t>
    <rPh sb="0" eb="2">
      <t>シンゴウ</t>
    </rPh>
    <phoneticPr fontId="1"/>
  </si>
  <si>
    <t>無偏光の信号強度の平均（正規化のため）</t>
    <rPh sb="0" eb="19">
      <t>ムヘンコウシンゴウ</t>
    </rPh>
    <phoneticPr fontId="1"/>
  </si>
  <si>
    <t>二乗和</t>
    <rPh sb="0" eb="2">
      <t>ニジョウワ</t>
    </rPh>
    <phoneticPr fontId="1"/>
  </si>
  <si>
    <t>偏光子ずれ</t>
    <rPh sb="0" eb="5">
      <t>ヘンコウ</t>
    </rPh>
    <phoneticPr fontId="1"/>
  </si>
  <si>
    <t>p反射</t>
    <rPh sb="0" eb="1">
      <t>ハンシャ</t>
    </rPh>
    <phoneticPr fontId="1"/>
  </si>
  <si>
    <t>s反射</t>
    <phoneticPr fontId="1"/>
  </si>
  <si>
    <t>p透過</t>
    <rPh sb="0" eb="1">
      <t>ハンシャ</t>
    </rPh>
    <phoneticPr fontId="1"/>
  </si>
  <si>
    <t>s透過</t>
    <phoneticPr fontId="1"/>
  </si>
  <si>
    <t>入射光無偏光</t>
    <rPh sb="0" eb="6">
      <t>ニュウシャムヘンコウ</t>
    </rPh>
    <phoneticPr fontId="1"/>
  </si>
  <si>
    <t>反射率の比</t>
    <rPh sb="0" eb="3">
      <t>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</si>
</sst>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1.3385560502733469E-2</c:v>
                </c:pt>
                <c:pt idx="1">
                  <c:v>5.0865129910387184E-2</c:v>
                </c:pt>
                <c:pt idx="2">
                  <c:v>0.14349320858930278</c:v>
                </c:pt>
                <c:pt idx="3">
                  <c:v>0.28805726201882426</c:v>
                </c:pt>
                <c:pt idx="4">
                  <c:v>0.44814856563151656</c:v>
                </c:pt>
                <c:pt idx="5">
                  <c:v>0.60663360198388083</c:v>
                </c:pt>
                <c:pt idx="6">
                  <c:v>0.75119765541340233</c:v>
                </c:pt>
                <c:pt idx="7">
                  <c:v>0.8663134757369102</c:v>
                </c:pt>
                <c:pt idx="8">
                  <c:v>0.94234345939243624</c:v>
                </c:pt>
                <c:pt idx="9">
                  <c:v>0.98357098574085522</c:v>
                </c:pt>
                <c:pt idx="10">
                  <c:v>0.96001239925604442</c:v>
                </c:pt>
                <c:pt idx="11">
                  <c:v>0.87648650171898745</c:v>
                </c:pt>
                <c:pt idx="12">
                  <c:v>0.73352871554979415</c:v>
                </c:pt>
                <c:pt idx="13">
                  <c:v>0.56058727385447771</c:v>
                </c:pt>
                <c:pt idx="14">
                  <c:v>0.40692103928309747</c:v>
                </c:pt>
                <c:pt idx="15">
                  <c:v>0.2387983993687651</c:v>
                </c:pt>
                <c:pt idx="16">
                  <c:v>0.1076199064419771</c:v>
                </c:pt>
                <c:pt idx="17">
                  <c:v>3.3731612466888342E-2</c:v>
                </c:pt>
                <c:pt idx="18">
                  <c:v>1.3385560502733469E-2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2-544E-926D-818350E5656F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Sheet1!$G$4:$G$22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0.57825621371808589</c:v>
                </c:pt>
                <c:pt idx="1">
                  <c:v>0.70675759454432718</c:v>
                </c:pt>
                <c:pt idx="2">
                  <c:v>0.80473989742433627</c:v>
                </c:pt>
                <c:pt idx="3">
                  <c:v>0.86203009637603545</c:v>
                </c:pt>
                <c:pt idx="4">
                  <c:v>0.86899058783745686</c:v>
                </c:pt>
                <c:pt idx="5">
                  <c:v>0.85667587217494201</c:v>
                </c:pt>
                <c:pt idx="6">
                  <c:v>0.77636250915854121</c:v>
                </c:pt>
                <c:pt idx="7">
                  <c:v>0.67463224933776689</c:v>
                </c:pt>
                <c:pt idx="8">
                  <c:v>0.53809953220988549</c:v>
                </c:pt>
                <c:pt idx="9">
                  <c:v>0.40692103928309747</c:v>
                </c:pt>
                <c:pt idx="10">
                  <c:v>0.28698641717860557</c:v>
                </c:pt>
                <c:pt idx="11">
                  <c:v>0.18793326945837791</c:v>
                </c:pt>
                <c:pt idx="12">
                  <c:v>0.12368257904525726</c:v>
                </c:pt>
                <c:pt idx="13">
                  <c:v>0.1092261737023051</c:v>
                </c:pt>
                <c:pt idx="14">
                  <c:v>0.14295778616919344</c:v>
                </c:pt>
                <c:pt idx="15">
                  <c:v>0.22380657160570358</c:v>
                </c:pt>
                <c:pt idx="16">
                  <c:v>0.32821394352702465</c:v>
                </c:pt>
                <c:pt idx="17">
                  <c:v>0.44975483289184459</c:v>
                </c:pt>
                <c:pt idx="18">
                  <c:v>0.59431888632136598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2-544E-926D-818350E5656F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0.98678352026151139</c:v>
                </c:pt>
                <c:pt idx="1">
                  <c:v>0.91771402806740665</c:v>
                </c:pt>
                <c:pt idx="2">
                  <c:v>0.8497153807135206</c:v>
                </c:pt>
                <c:pt idx="3">
                  <c:v>0.70889928422476456</c:v>
                </c:pt>
                <c:pt idx="4">
                  <c:v>0.53542242010933871</c:v>
                </c:pt>
                <c:pt idx="5">
                  <c:v>0.38175618553795854</c:v>
                </c:pt>
                <c:pt idx="6">
                  <c:v>0.22916079580679696</c:v>
                </c:pt>
                <c:pt idx="7">
                  <c:v>0.10976159612241444</c:v>
                </c:pt>
                <c:pt idx="8">
                  <c:v>3.4802457307107022E-2</c:v>
                </c:pt>
                <c:pt idx="9">
                  <c:v>1.6598095023389502E-2</c:v>
                </c:pt>
                <c:pt idx="10">
                  <c:v>5.6754776531589904E-2</c:v>
                </c:pt>
                <c:pt idx="11">
                  <c:v>0.15098912247083351</c:v>
                </c:pt>
                <c:pt idx="12">
                  <c:v>0.28698641717860557</c:v>
                </c:pt>
                <c:pt idx="13">
                  <c:v>0.44814856563151656</c:v>
                </c:pt>
                <c:pt idx="14">
                  <c:v>0.62376711942737961</c:v>
                </c:pt>
                <c:pt idx="15">
                  <c:v>0.77529166431832264</c:v>
                </c:pt>
                <c:pt idx="16">
                  <c:v>0.89308459674237717</c:v>
                </c:pt>
                <c:pt idx="17">
                  <c:v>0.96911458039790321</c:v>
                </c:pt>
                <c:pt idx="18">
                  <c:v>0.97982302880008998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A2-544E-926D-818350E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438652972175512"/>
          <c:h val="0.165651327378451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1.3385560502733469E-2</c:v>
                </c:pt>
                <c:pt idx="1">
                  <c:v>5.0865129910387184E-2</c:v>
                </c:pt>
                <c:pt idx="2">
                  <c:v>0.14349320858930278</c:v>
                </c:pt>
                <c:pt idx="3">
                  <c:v>0.28805726201882426</c:v>
                </c:pt>
                <c:pt idx="4">
                  <c:v>0.44814856563151656</c:v>
                </c:pt>
                <c:pt idx="5">
                  <c:v>0.60663360198388083</c:v>
                </c:pt>
                <c:pt idx="6">
                  <c:v>0.75119765541340233</c:v>
                </c:pt>
                <c:pt idx="7">
                  <c:v>0.8663134757369102</c:v>
                </c:pt>
                <c:pt idx="8">
                  <c:v>0.94234345939243624</c:v>
                </c:pt>
                <c:pt idx="9">
                  <c:v>0.98357098574085522</c:v>
                </c:pt>
                <c:pt idx="10">
                  <c:v>0.96001239925604442</c:v>
                </c:pt>
                <c:pt idx="11">
                  <c:v>0.87648650171898745</c:v>
                </c:pt>
                <c:pt idx="12">
                  <c:v>0.73352871554979415</c:v>
                </c:pt>
                <c:pt idx="13">
                  <c:v>0.56058727385447771</c:v>
                </c:pt>
                <c:pt idx="14">
                  <c:v>0.40692103928309747</c:v>
                </c:pt>
                <c:pt idx="15">
                  <c:v>0.2387983993687651</c:v>
                </c:pt>
                <c:pt idx="16">
                  <c:v>0.1076199064419771</c:v>
                </c:pt>
                <c:pt idx="17">
                  <c:v>3.3731612466888342E-2</c:v>
                </c:pt>
                <c:pt idx="18">
                  <c:v>1.3385560502733469E-2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D-044E-BAE1-C7D3FF384421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0.57825621371808589</c:v>
                </c:pt>
                <c:pt idx="1">
                  <c:v>0.70675759454432718</c:v>
                </c:pt>
                <c:pt idx="2">
                  <c:v>0.80473989742433627</c:v>
                </c:pt>
                <c:pt idx="3">
                  <c:v>0.86203009637603545</c:v>
                </c:pt>
                <c:pt idx="4">
                  <c:v>0.86899058783745686</c:v>
                </c:pt>
                <c:pt idx="5">
                  <c:v>0.85667587217494201</c:v>
                </c:pt>
                <c:pt idx="6">
                  <c:v>0.77636250915854121</c:v>
                </c:pt>
                <c:pt idx="7">
                  <c:v>0.67463224933776689</c:v>
                </c:pt>
                <c:pt idx="8">
                  <c:v>0.53809953220988549</c:v>
                </c:pt>
                <c:pt idx="9">
                  <c:v>0.40692103928309747</c:v>
                </c:pt>
                <c:pt idx="10">
                  <c:v>0.28698641717860557</c:v>
                </c:pt>
                <c:pt idx="11">
                  <c:v>0.18793326945837791</c:v>
                </c:pt>
                <c:pt idx="12">
                  <c:v>0.12368257904525726</c:v>
                </c:pt>
                <c:pt idx="13">
                  <c:v>0.1092261737023051</c:v>
                </c:pt>
                <c:pt idx="14">
                  <c:v>0.14295778616919344</c:v>
                </c:pt>
                <c:pt idx="15">
                  <c:v>0.22380657160570358</c:v>
                </c:pt>
                <c:pt idx="16">
                  <c:v>0.32821394352702465</c:v>
                </c:pt>
                <c:pt idx="17">
                  <c:v>0.44975483289184459</c:v>
                </c:pt>
                <c:pt idx="18">
                  <c:v>0.59431888632136598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D-044E-BAE1-C7D3FF384421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0.98678352026151139</c:v>
                </c:pt>
                <c:pt idx="1">
                  <c:v>0.91771402806740665</c:v>
                </c:pt>
                <c:pt idx="2">
                  <c:v>0.8497153807135206</c:v>
                </c:pt>
                <c:pt idx="3">
                  <c:v>0.70889928422476456</c:v>
                </c:pt>
                <c:pt idx="4">
                  <c:v>0.53542242010933871</c:v>
                </c:pt>
                <c:pt idx="5">
                  <c:v>0.38175618553795854</c:v>
                </c:pt>
                <c:pt idx="6">
                  <c:v>0.22916079580679696</c:v>
                </c:pt>
                <c:pt idx="7">
                  <c:v>0.10976159612241444</c:v>
                </c:pt>
                <c:pt idx="8">
                  <c:v>3.4802457307107022E-2</c:v>
                </c:pt>
                <c:pt idx="9">
                  <c:v>1.6598095023389502E-2</c:v>
                </c:pt>
                <c:pt idx="10">
                  <c:v>5.6754776531589904E-2</c:v>
                </c:pt>
                <c:pt idx="11">
                  <c:v>0.15098912247083351</c:v>
                </c:pt>
                <c:pt idx="12">
                  <c:v>0.28698641717860557</c:v>
                </c:pt>
                <c:pt idx="13">
                  <c:v>0.44814856563151656</c:v>
                </c:pt>
                <c:pt idx="14">
                  <c:v>0.62376711942737961</c:v>
                </c:pt>
                <c:pt idx="15">
                  <c:v>0.77529166431832264</c:v>
                </c:pt>
                <c:pt idx="16">
                  <c:v>0.89308459674237717</c:v>
                </c:pt>
                <c:pt idx="17">
                  <c:v>0.96911458039790321</c:v>
                </c:pt>
                <c:pt idx="18">
                  <c:v>0.97982302880008998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D-044E-BAE1-C7D3FF384421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入射光無偏光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Sheet1!$R$4:$R$22</c:f>
              <c:numCache>
                <c:formatCode>General</c:formatCode>
                <c:ptCount val="19"/>
                <c:pt idx="0">
                  <c:v>0.36434231378763865</c:v>
                </c:pt>
                <c:pt idx="1">
                  <c:v>0.36434231378763865</c:v>
                </c:pt>
                <c:pt idx="2">
                  <c:v>0.37939778129952456</c:v>
                </c:pt>
                <c:pt idx="3">
                  <c:v>0.42155309033280508</c:v>
                </c:pt>
                <c:pt idx="4">
                  <c:v>0.47274167987321714</c:v>
                </c:pt>
                <c:pt idx="5">
                  <c:v>0.52091917591125203</c:v>
                </c:pt>
                <c:pt idx="6">
                  <c:v>0.56307448494453249</c:v>
                </c:pt>
                <c:pt idx="7">
                  <c:v>0.59017432646592705</c:v>
                </c:pt>
                <c:pt idx="8">
                  <c:v>0.61125198098256739</c:v>
                </c:pt>
                <c:pt idx="9">
                  <c:v>0.62028526148969887</c:v>
                </c:pt>
                <c:pt idx="10">
                  <c:v>0.62630744849445319</c:v>
                </c:pt>
                <c:pt idx="11">
                  <c:v>0.62028526148969887</c:v>
                </c:pt>
                <c:pt idx="12">
                  <c:v>0.60522979397781296</c:v>
                </c:pt>
                <c:pt idx="13">
                  <c:v>0.57812995245641841</c:v>
                </c:pt>
                <c:pt idx="14">
                  <c:v>0.52995245641838351</c:v>
                </c:pt>
                <c:pt idx="15">
                  <c:v>0.4757527733755943</c:v>
                </c:pt>
                <c:pt idx="16">
                  <c:v>0.41854199683042786</c:v>
                </c:pt>
                <c:pt idx="17">
                  <c:v>0.37939778129952456</c:v>
                </c:pt>
                <c:pt idx="18">
                  <c:v>0.35832012678288433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D-044E-BAE1-C7D3FF384421}"/>
            </c:ext>
          </c:extLst>
        </c:ser>
        <c:ser>
          <c:idx val="4"/>
          <c:order val="4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Sheet1!$J$4:$J$22</c:f>
              <c:numCache>
                <c:formatCode>General</c:formatCode>
                <c:ptCount val="19"/>
                <c:pt idx="0">
                  <c:v>0.5875712777141795</c:v>
                </c:pt>
                <c:pt idx="1">
                  <c:v>0.7100280142826112</c:v>
                </c:pt>
                <c:pt idx="2">
                  <c:v>0.80681970211854814</c:v>
                </c:pt>
                <c:pt idx="3">
                  <c:v>0.86627183517580209</c:v>
                </c:pt>
                <c:pt idx="4">
                  <c:v>0.88121360878763255</c:v>
                </c:pt>
                <c:pt idx="5">
                  <c:v>0.84984282453935989</c:v>
                </c:pt>
                <c:pt idx="6">
                  <c:v>0.77594326199479202</c:v>
                </c:pt>
                <c:pt idx="7">
                  <c:v>0.66842829903819057</c:v>
                </c:pt>
                <c:pt idx="8">
                  <c:v>0.54026582695398129</c:v>
                </c:pt>
                <c:pt idx="9">
                  <c:v>0.4069141313521592</c:v>
                </c:pt>
                <c:pt idx="10">
                  <c:v>0.2844573947837275</c:v>
                </c:pt>
                <c:pt idx="11">
                  <c:v>0.18766570694779067</c:v>
                </c:pt>
                <c:pt idx="12">
                  <c:v>0.1282135738905367</c:v>
                </c:pt>
                <c:pt idx="13">
                  <c:v>0.11327180027870619</c:v>
                </c:pt>
                <c:pt idx="14">
                  <c:v>0.14464258452697876</c:v>
                </c:pt>
                <c:pt idx="15">
                  <c:v>0.21854214707154657</c:v>
                </c:pt>
                <c:pt idx="16">
                  <c:v>0.32605711002814802</c:v>
                </c:pt>
                <c:pt idx="17">
                  <c:v>0.4542195821123573</c:v>
                </c:pt>
                <c:pt idx="18">
                  <c:v>0.58757127771417905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9D-044E-BAE1-C7D3FF384421}"/>
            </c:ext>
          </c:extLst>
        </c:ser>
        <c:ser>
          <c:idx val="5"/>
          <c:order val="5"/>
          <c:tx>
            <c:v>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1.2981880526039581E-2</c:v>
                </c:pt>
                <c:pt idx="1">
                  <c:v>5.1517536787721419E-2</c:v>
                </c:pt>
                <c:pt idx="2">
                  <c:v>0.1441500910094671</c:v>
                </c:pt>
                <c:pt idx="3">
                  <c:v>0.27970669004123522</c:v>
                </c:pt>
                <c:pt idx="4">
                  <c:v>0.44183720743746296</c:v>
                </c:pt>
                <c:pt idx="5">
                  <c:v>0.61098631000856773</c:v>
                </c:pt>
                <c:pt idx="6">
                  <c:v>0.76675211960959189</c:v>
                </c:pt>
                <c:pt idx="7">
                  <c:v>0.89034698074413787</c:v>
                </c:pt>
                <c:pt idx="8">
                  <c:v>0.96686352909349726</c:v>
                </c:pt>
                <c:pt idx="9">
                  <c:v>0.98707273966275322</c:v>
                </c:pt>
                <c:pt idx="10">
                  <c:v>0.94853708340107168</c:v>
                </c:pt>
                <c:pt idx="11">
                  <c:v>0.85590452917932591</c:v>
                </c:pt>
                <c:pt idx="12">
                  <c:v>0.72034793014755794</c:v>
                </c:pt>
                <c:pt idx="13">
                  <c:v>0.55821741275132997</c:v>
                </c:pt>
                <c:pt idx="14">
                  <c:v>0.3890683101802257</c:v>
                </c:pt>
                <c:pt idx="15">
                  <c:v>0.2333025005792011</c:v>
                </c:pt>
                <c:pt idx="16">
                  <c:v>0.10970763944465509</c:v>
                </c:pt>
                <c:pt idx="17">
                  <c:v>3.3191091095295909E-2</c:v>
                </c:pt>
                <c:pt idx="18">
                  <c:v>1.2981880526039555E-2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B-854C-BB11-77A7790032C6}"/>
            </c:ext>
          </c:extLst>
        </c:ser>
        <c:ser>
          <c:idx val="6"/>
          <c:order val="6"/>
          <c:tx>
            <c:v>90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Sheet1!$O$4:$O$22</c:f>
              <c:numCache>
                <c:formatCode>General</c:formatCode>
                <c:ptCount val="19"/>
                <c:pt idx="0">
                  <c:v>0.97865736067474396</c:v>
                </c:pt>
                <c:pt idx="1">
                  <c:v>0.94008683838601481</c:v>
                </c:pt>
                <c:pt idx="2">
                  <c:v>0.84794074319184809</c:v>
                </c:pt>
                <c:pt idx="3">
                  <c:v>0.7133332541041888</c:v>
                </c:pt>
                <c:pt idx="4">
                  <c:v>0.55250002090196948</c:v>
                </c:pt>
                <c:pt idx="5">
                  <c:v>0.38483990515509925</c:v>
                </c:pt>
                <c:pt idx="6">
                  <c:v>0.23057519122242826</c:v>
                </c:pt>
                <c:pt idx="7">
                  <c:v>0.10831248030893816</c:v>
                </c:pt>
                <c:pt idx="8">
                  <c:v>3.2798459756234619E-2</c:v>
                </c:pt>
                <c:pt idx="9">
                  <c:v>1.3141234911222717E-2</c:v>
                </c:pt>
                <c:pt idx="10">
                  <c:v>5.171175719995208E-2</c:v>
                </c:pt>
                <c:pt idx="11">
                  <c:v>0.1438578523941188</c:v>
                </c:pt>
                <c:pt idx="12">
                  <c:v>0.27846534148177776</c:v>
                </c:pt>
                <c:pt idx="13">
                  <c:v>0.43929857468399736</c:v>
                </c:pt>
                <c:pt idx="14">
                  <c:v>0.60695869043086714</c:v>
                </c:pt>
                <c:pt idx="15">
                  <c:v>0.76122340436353841</c:v>
                </c:pt>
                <c:pt idx="16">
                  <c:v>0.88348611527702858</c:v>
                </c:pt>
                <c:pt idx="17">
                  <c:v>0.95900013582973231</c:v>
                </c:pt>
                <c:pt idx="18">
                  <c:v>0.97865736067474418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B-854C-BB11-77A77900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111932824589916"/>
          <c:y val="6.089993695922756E-2"/>
          <c:w val="0.17958977759149616"/>
          <c:h val="0.15247381673615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Sheet1!$B$30:$B$48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Sheet1!$D$30:$D$48</c:f>
              <c:numCache>
                <c:formatCode>General</c:formatCode>
                <c:ptCount val="19"/>
                <c:pt idx="0">
                  <c:v>4.0521601364938147E-2</c:v>
                </c:pt>
                <c:pt idx="1">
                  <c:v>4.0521601364938147E-2</c:v>
                </c:pt>
                <c:pt idx="2">
                  <c:v>8.6832002924867466E-2</c:v>
                </c:pt>
                <c:pt idx="3">
                  <c:v>0.19103040643470842</c:v>
                </c:pt>
                <c:pt idx="4">
                  <c:v>0.31838401072451405</c:v>
                </c:pt>
                <c:pt idx="5">
                  <c:v>0.46889281579428427</c:v>
                </c:pt>
                <c:pt idx="6">
                  <c:v>0.61940162086405459</c:v>
                </c:pt>
                <c:pt idx="7">
                  <c:v>0.76991042593382486</c:v>
                </c:pt>
                <c:pt idx="8">
                  <c:v>0.85095362866370117</c:v>
                </c:pt>
                <c:pt idx="9">
                  <c:v>0.90884163061361278</c:v>
                </c:pt>
                <c:pt idx="10">
                  <c:v>0.93778563158856854</c:v>
                </c:pt>
                <c:pt idx="11">
                  <c:v>0.87410882944366575</c:v>
                </c:pt>
                <c:pt idx="12">
                  <c:v>0.77569922612881603</c:v>
                </c:pt>
                <c:pt idx="13">
                  <c:v>0.63676802144902811</c:v>
                </c:pt>
                <c:pt idx="14">
                  <c:v>0.46889281579428427</c:v>
                </c:pt>
                <c:pt idx="15">
                  <c:v>0.32417281091950517</c:v>
                </c:pt>
                <c:pt idx="16">
                  <c:v>0.18524160623971725</c:v>
                </c:pt>
                <c:pt idx="17">
                  <c:v>8.6832002924867466E-2</c:v>
                </c:pt>
                <c:pt idx="18">
                  <c:v>3.1838401072451401E-2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0-594F-8874-7A625CCFAD1F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Sheet1!$G$30:$G$48</c:f>
              <c:numCache>
                <c:formatCode>General</c:formatCode>
                <c:ptCount val="19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175</c:v>
                </c:pt>
                <c:pt idx="14">
                  <c:v>5</c:v>
                </c:pt>
                <c:pt idx="15">
                  <c:v>15</c:v>
                </c:pt>
                <c:pt idx="16">
                  <c:v>25</c:v>
                </c:pt>
                <c:pt idx="17">
                  <c:v>35</c:v>
                </c:pt>
                <c:pt idx="18">
                  <c:v>45</c:v>
                </c:pt>
              </c:numCache>
            </c:numRef>
          </c:xVal>
          <c:yVal>
            <c:numRef>
              <c:f>Sheet1!$I$30:$I$48</c:f>
              <c:numCache>
                <c:formatCode>General</c:formatCode>
                <c:ptCount val="19"/>
                <c:pt idx="0">
                  <c:v>0.70623362378892207</c:v>
                </c:pt>
                <c:pt idx="1">
                  <c:v>0.54993601852416063</c:v>
                </c:pt>
                <c:pt idx="2">
                  <c:v>0.38206081286941684</c:v>
                </c:pt>
                <c:pt idx="3">
                  <c:v>0.24312960818962889</c:v>
                </c:pt>
                <c:pt idx="4">
                  <c:v>0.13314240448479678</c:v>
                </c:pt>
                <c:pt idx="5">
                  <c:v>5.7888001949911644E-2</c:v>
                </c:pt>
                <c:pt idx="6">
                  <c:v>4.0521601364938147E-2</c:v>
                </c:pt>
                <c:pt idx="7">
                  <c:v>6.9465602339893975E-2</c:v>
                </c:pt>
                <c:pt idx="8">
                  <c:v>0.15050880506977027</c:v>
                </c:pt>
                <c:pt idx="9">
                  <c:v>0.2778624093595759</c:v>
                </c:pt>
                <c:pt idx="10">
                  <c:v>0.43416001462433729</c:v>
                </c:pt>
                <c:pt idx="11">
                  <c:v>0.62519042105904576</c:v>
                </c:pt>
                <c:pt idx="12">
                  <c:v>0.78148802632380721</c:v>
                </c:pt>
                <c:pt idx="13">
                  <c:v>0.89147523002863927</c:v>
                </c:pt>
                <c:pt idx="14">
                  <c:v>0.9667296325635244</c:v>
                </c:pt>
                <c:pt idx="15">
                  <c:v>0.98409603314849792</c:v>
                </c:pt>
                <c:pt idx="16">
                  <c:v>0.96094083236853323</c:v>
                </c:pt>
                <c:pt idx="17">
                  <c:v>0.85674242885869234</c:v>
                </c:pt>
                <c:pt idx="18">
                  <c:v>0.70623362378892207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0-594F-8874-7A625CCFAD1F}"/>
            </c:ext>
          </c:extLst>
        </c:ser>
        <c:ser>
          <c:idx val="2"/>
          <c:order val="2"/>
          <c:tx>
            <c:strRef>
              <c:f>Sheet1!$M$29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Sheet1!$N$30:$N$48</c:f>
              <c:numCache>
                <c:formatCode>General</c:formatCode>
                <c:ptCount val="19"/>
                <c:pt idx="0">
                  <c:v>0.9262080311985863</c:v>
                </c:pt>
                <c:pt idx="1">
                  <c:v>0.9667296325635244</c:v>
                </c:pt>
                <c:pt idx="2">
                  <c:v>0.93778563158856854</c:v>
                </c:pt>
                <c:pt idx="3">
                  <c:v>0.87410882944366575</c:v>
                </c:pt>
                <c:pt idx="4">
                  <c:v>0.79306562671378944</c:v>
                </c:pt>
                <c:pt idx="5">
                  <c:v>0.65992322222899269</c:v>
                </c:pt>
                <c:pt idx="6">
                  <c:v>0.50941441715922242</c:v>
                </c:pt>
                <c:pt idx="7">
                  <c:v>0.33575041130948752</c:v>
                </c:pt>
                <c:pt idx="8">
                  <c:v>0.19681920662969957</c:v>
                </c:pt>
                <c:pt idx="9">
                  <c:v>9.2620803119858625E-2</c:v>
                </c:pt>
                <c:pt idx="10">
                  <c:v>3.7627201267442567E-2</c:v>
                </c:pt>
                <c:pt idx="11">
                  <c:v>4.2258241423435497E-2</c:v>
                </c:pt>
                <c:pt idx="12">
                  <c:v>9.8409603314849783E-2</c:v>
                </c:pt>
                <c:pt idx="13">
                  <c:v>0.21418560721467308</c:v>
                </c:pt>
                <c:pt idx="14">
                  <c:v>0.35311681189446104</c:v>
                </c:pt>
                <c:pt idx="15">
                  <c:v>0.53835841813417828</c:v>
                </c:pt>
                <c:pt idx="16">
                  <c:v>0.68307842300895738</c:v>
                </c:pt>
                <c:pt idx="17">
                  <c:v>0.85095362866370117</c:v>
                </c:pt>
                <c:pt idx="18">
                  <c:v>0.95515203217354205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0-594F-8874-7A625CCF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Sheet1!$D$30:$D$48</c:f>
              <c:numCache>
                <c:formatCode>General</c:formatCode>
                <c:ptCount val="19"/>
                <c:pt idx="0">
                  <c:v>4.0521601364938147E-2</c:v>
                </c:pt>
                <c:pt idx="1">
                  <c:v>4.0521601364938147E-2</c:v>
                </c:pt>
                <c:pt idx="2">
                  <c:v>8.6832002924867466E-2</c:v>
                </c:pt>
                <c:pt idx="3">
                  <c:v>0.19103040643470842</c:v>
                </c:pt>
                <c:pt idx="4">
                  <c:v>0.31838401072451405</c:v>
                </c:pt>
                <c:pt idx="5">
                  <c:v>0.46889281579428427</c:v>
                </c:pt>
                <c:pt idx="6">
                  <c:v>0.61940162086405459</c:v>
                </c:pt>
                <c:pt idx="7">
                  <c:v>0.76991042593382486</c:v>
                </c:pt>
                <c:pt idx="8">
                  <c:v>0.85095362866370117</c:v>
                </c:pt>
                <c:pt idx="9">
                  <c:v>0.90884163061361278</c:v>
                </c:pt>
                <c:pt idx="10">
                  <c:v>0.93778563158856854</c:v>
                </c:pt>
                <c:pt idx="11">
                  <c:v>0.87410882944366575</c:v>
                </c:pt>
                <c:pt idx="12">
                  <c:v>0.77569922612881603</c:v>
                </c:pt>
                <c:pt idx="13">
                  <c:v>0.63676802144902811</c:v>
                </c:pt>
                <c:pt idx="14">
                  <c:v>0.46889281579428427</c:v>
                </c:pt>
                <c:pt idx="15">
                  <c:v>0.32417281091950517</c:v>
                </c:pt>
                <c:pt idx="16">
                  <c:v>0.18524160623971725</c:v>
                </c:pt>
                <c:pt idx="17">
                  <c:v>8.6832002924867466E-2</c:v>
                </c:pt>
                <c:pt idx="18">
                  <c:v>3.1838401072451401E-2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8-614C-9EA4-B121E8C42812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Sheet1!$I$30:$I$48</c:f>
              <c:numCache>
                <c:formatCode>General</c:formatCode>
                <c:ptCount val="19"/>
                <c:pt idx="0">
                  <c:v>0.70623362378892207</c:v>
                </c:pt>
                <c:pt idx="1">
                  <c:v>0.54993601852416063</c:v>
                </c:pt>
                <c:pt idx="2">
                  <c:v>0.38206081286941684</c:v>
                </c:pt>
                <c:pt idx="3">
                  <c:v>0.24312960818962889</c:v>
                </c:pt>
                <c:pt idx="4">
                  <c:v>0.13314240448479678</c:v>
                </c:pt>
                <c:pt idx="5">
                  <c:v>5.7888001949911644E-2</c:v>
                </c:pt>
                <c:pt idx="6">
                  <c:v>4.0521601364938147E-2</c:v>
                </c:pt>
                <c:pt idx="7">
                  <c:v>6.9465602339893975E-2</c:v>
                </c:pt>
                <c:pt idx="8">
                  <c:v>0.15050880506977027</c:v>
                </c:pt>
                <c:pt idx="9">
                  <c:v>0.2778624093595759</c:v>
                </c:pt>
                <c:pt idx="10">
                  <c:v>0.43416001462433729</c:v>
                </c:pt>
                <c:pt idx="11">
                  <c:v>0.62519042105904576</c:v>
                </c:pt>
                <c:pt idx="12">
                  <c:v>0.78148802632380721</c:v>
                </c:pt>
                <c:pt idx="13">
                  <c:v>0.89147523002863927</c:v>
                </c:pt>
                <c:pt idx="14">
                  <c:v>0.9667296325635244</c:v>
                </c:pt>
                <c:pt idx="15">
                  <c:v>0.98409603314849792</c:v>
                </c:pt>
                <c:pt idx="16">
                  <c:v>0.96094083236853323</c:v>
                </c:pt>
                <c:pt idx="17">
                  <c:v>0.85674242885869234</c:v>
                </c:pt>
                <c:pt idx="18">
                  <c:v>0.70623362378892207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8-614C-9EA4-B121E8C42812}"/>
            </c:ext>
          </c:extLst>
        </c:ser>
        <c:ser>
          <c:idx val="2"/>
          <c:order val="2"/>
          <c:tx>
            <c:strRef>
              <c:f>Sheet1!$M$29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Sheet1!$N$30:$N$48</c:f>
              <c:numCache>
                <c:formatCode>General</c:formatCode>
                <c:ptCount val="19"/>
                <c:pt idx="0">
                  <c:v>0.9262080311985863</c:v>
                </c:pt>
                <c:pt idx="1">
                  <c:v>0.9667296325635244</c:v>
                </c:pt>
                <c:pt idx="2">
                  <c:v>0.93778563158856854</c:v>
                </c:pt>
                <c:pt idx="3">
                  <c:v>0.87410882944366575</c:v>
                </c:pt>
                <c:pt idx="4">
                  <c:v>0.79306562671378944</c:v>
                </c:pt>
                <c:pt idx="5">
                  <c:v>0.65992322222899269</c:v>
                </c:pt>
                <c:pt idx="6">
                  <c:v>0.50941441715922242</c:v>
                </c:pt>
                <c:pt idx="7">
                  <c:v>0.33575041130948752</c:v>
                </c:pt>
                <c:pt idx="8">
                  <c:v>0.19681920662969957</c:v>
                </c:pt>
                <c:pt idx="9">
                  <c:v>9.2620803119858625E-2</c:v>
                </c:pt>
                <c:pt idx="10">
                  <c:v>3.7627201267442567E-2</c:v>
                </c:pt>
                <c:pt idx="11">
                  <c:v>4.2258241423435497E-2</c:v>
                </c:pt>
                <c:pt idx="12">
                  <c:v>9.8409603314849783E-2</c:v>
                </c:pt>
                <c:pt idx="13">
                  <c:v>0.21418560721467308</c:v>
                </c:pt>
                <c:pt idx="14">
                  <c:v>0.35311681189446104</c:v>
                </c:pt>
                <c:pt idx="15">
                  <c:v>0.53835841813417828</c:v>
                </c:pt>
                <c:pt idx="16">
                  <c:v>0.68307842300895738</c:v>
                </c:pt>
                <c:pt idx="17">
                  <c:v>0.85095362866370117</c:v>
                </c:pt>
                <c:pt idx="18">
                  <c:v>0.95515203217354205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8-614C-9EA4-B121E8C42812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Sheet1!$J$30:$J$48</c:f>
              <c:numCache>
                <c:formatCode>General</c:formatCode>
                <c:ptCount val="19"/>
                <c:pt idx="0">
                  <c:v>0.68867936684313913</c:v>
                </c:pt>
                <c:pt idx="1">
                  <c:v>0.53567380246714102</c:v>
                </c:pt>
                <c:pt idx="2">
                  <c:v>0.37749833849286085</c:v>
                </c:pt>
                <c:pt idx="3">
                  <c:v>0.23323127029682134</c:v>
                </c:pt>
                <c:pt idx="4">
                  <c:v>0.12027333545863039</c:v>
                </c:pt>
                <c:pt idx="5">
                  <c:v>5.2248928001342822E-2</c:v>
                </c:pt>
                <c:pt idx="6">
                  <c:v>3.7362795397639759E-2</c:v>
                </c:pt>
                <c:pt idx="7">
                  <c:v>7.741042493544667E-2</c:v>
                </c:pt>
                <c:pt idx="8">
                  <c:v>0.1675614814524396</c:v>
                </c:pt>
                <c:pt idx="9">
                  <c:v>0.29694241704477609</c:v>
                </c:pt>
                <c:pt idx="10">
                  <c:v>0.4499479814207738</c:v>
                </c:pt>
                <c:pt idx="11">
                  <c:v>0.60812344539505447</c:v>
                </c:pt>
                <c:pt idx="12">
                  <c:v>0.75239051359109355</c:v>
                </c:pt>
                <c:pt idx="13">
                  <c:v>0.86534844842928471</c:v>
                </c:pt>
                <c:pt idx="14">
                  <c:v>0.93337285588657237</c:v>
                </c:pt>
                <c:pt idx="15">
                  <c:v>0.94825898849027546</c:v>
                </c:pt>
                <c:pt idx="16">
                  <c:v>0.90821135895246852</c:v>
                </c:pt>
                <c:pt idx="17">
                  <c:v>0.81806030243547567</c:v>
                </c:pt>
                <c:pt idx="18">
                  <c:v>0.68867936684313935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38-614C-9EA4-B121E8C42812}"/>
            </c:ext>
          </c:extLst>
        </c:ser>
        <c:ser>
          <c:idx val="4"/>
          <c:order val="4"/>
          <c:tx>
            <c:v>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Sheet1!$E$30:$E$48</c:f>
              <c:numCache>
                <c:formatCode>General</c:formatCode>
                <c:ptCount val="19"/>
                <c:pt idx="0">
                  <c:v>3.7368489486535254E-2</c:v>
                </c:pt>
                <c:pt idx="1">
                  <c:v>6.0895255375839428E-3</c:v>
                </c:pt>
                <c:pt idx="2">
                  <c:v>3.1901093152609195E-2</c:v>
                </c:pt>
                <c:pt idx="3">
                  <c:v>0.11168993633907201</c:v>
                </c:pt>
                <c:pt idx="4">
                  <c:v>0.23583234305077297</c:v>
                </c:pt>
                <c:pt idx="5">
                  <c:v>0.38935490689148711</c:v>
                </c:pt>
                <c:pt idx="6">
                  <c:v>0.55374054091029123</c:v>
                </c:pt>
                <c:pt idx="7">
                  <c:v>0.70916191157094366</c:v>
                </c:pt>
                <c:pt idx="8">
                  <c:v>0.83687290779663259</c:v>
                </c:pt>
                <c:pt idx="9">
                  <c:v>0.92146969862897388</c:v>
                </c:pt>
                <c:pt idx="10">
                  <c:v>0.95274866257792523</c:v>
                </c:pt>
                <c:pt idx="11">
                  <c:v>0.92693709496290011</c:v>
                </c:pt>
                <c:pt idx="12">
                  <c:v>0.84714825177643716</c:v>
                </c:pt>
                <c:pt idx="13">
                  <c:v>0.72300584506473597</c:v>
                </c:pt>
                <c:pt idx="14">
                  <c:v>0.56948328122402192</c:v>
                </c:pt>
                <c:pt idx="15">
                  <c:v>0.40509764720521768</c:v>
                </c:pt>
                <c:pt idx="16">
                  <c:v>0.24967627654456551</c:v>
                </c:pt>
                <c:pt idx="17">
                  <c:v>0.12196528031887678</c:v>
                </c:pt>
                <c:pt idx="18">
                  <c:v>3.7368489486535296E-2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0-174F-A9F2-04AD08E380AE}"/>
            </c:ext>
          </c:extLst>
        </c:ser>
        <c:ser>
          <c:idx val="5"/>
          <c:order val="5"/>
          <c:tx>
            <c:v>90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Sheet1!$L$30:$L$48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Sheet1!$O$30:$O$48</c:f>
              <c:numCache>
                <c:formatCode>General</c:formatCode>
                <c:ptCount val="19"/>
                <c:pt idx="0">
                  <c:v>0.96098802337212086</c:v>
                </c:pt>
                <c:pt idx="1">
                  <c:v>0.99102902716798624</c:v>
                </c:pt>
                <c:pt idx="2">
                  <c:v>0.96165289535851162</c:v>
                </c:pt>
                <c:pt idx="3">
                  <c:v>0.87640282298545058</c:v>
                </c:pt>
                <c:pt idx="4">
                  <c:v>0.74556122693406512</c:v>
                </c:pt>
                <c:pt idx="5">
                  <c:v>0.58490953470445151</c:v>
                </c:pt>
                <c:pt idx="6">
                  <c:v>0.41382471134596333</c:v>
                </c:pt>
                <c:pt idx="7">
                  <c:v>0.2529421114987126</c:v>
                </c:pt>
                <c:pt idx="8">
                  <c:v>0.12166655107857383</c:v>
                </c:pt>
                <c:pt idx="9">
                  <c:v>3.5831800093146446E-2</c:v>
                </c:pt>
                <c:pt idx="10">
                  <c:v>5.7907962972809724E-3</c:v>
                </c:pt>
                <c:pt idx="11">
                  <c:v>3.5166928106755889E-2</c:v>
                </c:pt>
                <c:pt idx="12">
                  <c:v>0.12041700047981672</c:v>
                </c:pt>
                <c:pt idx="13">
                  <c:v>0.25125859653120214</c:v>
                </c:pt>
                <c:pt idx="14">
                  <c:v>0.41191028876081559</c:v>
                </c:pt>
                <c:pt idx="15">
                  <c:v>0.5829951121193041</c:v>
                </c:pt>
                <c:pt idx="16">
                  <c:v>0.74387771196655472</c:v>
                </c:pt>
                <c:pt idx="17">
                  <c:v>0.87515327238669327</c:v>
                </c:pt>
                <c:pt idx="18">
                  <c:v>0.96098802337212086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0-174F-A9F2-04AD08E3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675236489994473"/>
          <c:h val="0.106804293825500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Sheet1!$B$55:$B$73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Sheet1!$D$55:$D$73</c:f>
              <c:numCache>
                <c:formatCode>General</c:formatCode>
                <c:ptCount val="19"/>
                <c:pt idx="0">
                  <c:v>3.4905082669932641E-2</c:v>
                </c:pt>
                <c:pt idx="1">
                  <c:v>4.654011022657685E-2</c:v>
                </c:pt>
                <c:pt idx="2">
                  <c:v>0.11053276178812002</c:v>
                </c:pt>
                <c:pt idx="3">
                  <c:v>0.22688303735456217</c:v>
                </c:pt>
                <c:pt idx="4">
                  <c:v>0.37813839559093693</c:v>
                </c:pt>
                <c:pt idx="5">
                  <c:v>0.54102878138395594</c:v>
                </c:pt>
                <c:pt idx="6">
                  <c:v>0.68646662584200857</c:v>
                </c:pt>
                <c:pt idx="7">
                  <c:v>0.81445192896509488</c:v>
                </c:pt>
                <c:pt idx="8">
                  <c:v>0.92498469075321499</c:v>
                </c:pt>
                <c:pt idx="9">
                  <c:v>0.95407225964482545</c:v>
                </c:pt>
                <c:pt idx="10">
                  <c:v>0.95407225964482545</c:v>
                </c:pt>
                <c:pt idx="11">
                  <c:v>0.87262706674831603</c:v>
                </c:pt>
                <c:pt idx="12">
                  <c:v>0.7679118187385181</c:v>
                </c:pt>
                <c:pt idx="13">
                  <c:v>0.63410900183710961</c:v>
                </c:pt>
                <c:pt idx="14">
                  <c:v>0.47703612982241272</c:v>
                </c:pt>
                <c:pt idx="15">
                  <c:v>0.31414574402939377</c:v>
                </c:pt>
                <c:pt idx="16">
                  <c:v>0.17452541334966321</c:v>
                </c:pt>
                <c:pt idx="17">
                  <c:v>8.1445192896509491E-2</c:v>
                </c:pt>
                <c:pt idx="18">
                  <c:v>4.0722596448254746E-2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A-BB4B-957F-07FCE469A59F}"/>
            </c:ext>
          </c:extLst>
        </c:ser>
        <c:ser>
          <c:idx val="1"/>
          <c:order val="1"/>
          <c:tx>
            <c:strRef>
              <c:f>Sheet1!$H$54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Sheet1!$G$55:$G$73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Sheet1!$I$55:$I$73</c:f>
              <c:numCache>
                <c:formatCode>General</c:formatCode>
                <c:ptCount val="19"/>
                <c:pt idx="0">
                  <c:v>0.64574402939375386</c:v>
                </c:pt>
                <c:pt idx="1">
                  <c:v>0.78536436007348442</c:v>
                </c:pt>
                <c:pt idx="2">
                  <c:v>0.90753214941824867</c:v>
                </c:pt>
                <c:pt idx="3">
                  <c:v>0.9657072872014697</c:v>
                </c:pt>
                <c:pt idx="4">
                  <c:v>0.98897734231475809</c:v>
                </c:pt>
                <c:pt idx="5">
                  <c:v>0.95988977342314763</c:v>
                </c:pt>
                <c:pt idx="6">
                  <c:v>0.86680955296999385</c:v>
                </c:pt>
                <c:pt idx="7">
                  <c:v>0.7446417636252296</c:v>
                </c:pt>
                <c:pt idx="8">
                  <c:v>0.59920391916717697</c:v>
                </c:pt>
                <c:pt idx="9">
                  <c:v>0.36068585425597061</c:v>
                </c:pt>
                <c:pt idx="10">
                  <c:v>0.25015309246785061</c:v>
                </c:pt>
                <c:pt idx="11">
                  <c:v>0.14543784445805266</c:v>
                </c:pt>
                <c:pt idx="12">
                  <c:v>9.30802204531537E-2</c:v>
                </c:pt>
                <c:pt idx="13">
                  <c:v>7.562767911818738E-2</c:v>
                </c:pt>
                <c:pt idx="14">
                  <c:v>0.11053276178812002</c:v>
                </c:pt>
                <c:pt idx="15">
                  <c:v>0.1861604409063074</c:v>
                </c:pt>
                <c:pt idx="16">
                  <c:v>0.29669320269442745</c:v>
                </c:pt>
                <c:pt idx="17">
                  <c:v>0.42467850581751376</c:v>
                </c:pt>
                <c:pt idx="18">
                  <c:v>0.55266380894060019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A-BB4B-957F-07FCE469A59F}"/>
            </c:ext>
          </c:extLst>
        </c:ser>
        <c:ser>
          <c:idx val="2"/>
          <c:order val="2"/>
          <c:tx>
            <c:strRef>
              <c:f>Sheet1!$M$54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Sheet1!$N$55:$N$73</c:f>
              <c:numCache>
                <c:formatCode>General</c:formatCode>
                <c:ptCount val="19"/>
                <c:pt idx="0">
                  <c:v>0.8784445805266381</c:v>
                </c:pt>
                <c:pt idx="1">
                  <c:v>0.83772198407838339</c:v>
                </c:pt>
                <c:pt idx="2">
                  <c:v>0.7446417636252296</c:v>
                </c:pt>
                <c:pt idx="3">
                  <c:v>0.62829148805878754</c:v>
                </c:pt>
                <c:pt idx="4">
                  <c:v>0.48867115737905698</c:v>
                </c:pt>
                <c:pt idx="5">
                  <c:v>0.34905082669932641</c:v>
                </c:pt>
                <c:pt idx="6">
                  <c:v>0.22106552357624004</c:v>
                </c:pt>
                <c:pt idx="7">
                  <c:v>0.11635027556644213</c:v>
                </c:pt>
                <c:pt idx="8">
                  <c:v>5.8175137783221066E-2</c:v>
                </c:pt>
                <c:pt idx="9">
                  <c:v>4.654011022657685E-2</c:v>
                </c:pt>
                <c:pt idx="10">
                  <c:v>8.1445192896509491E-2</c:v>
                </c:pt>
                <c:pt idx="11">
                  <c:v>0.17452541334966321</c:v>
                </c:pt>
                <c:pt idx="12">
                  <c:v>0.30832823025107164</c:v>
                </c:pt>
                <c:pt idx="13">
                  <c:v>0.4595835884874464</c:v>
                </c:pt>
                <c:pt idx="14">
                  <c:v>0.61665646050214329</c:v>
                </c:pt>
                <c:pt idx="15">
                  <c:v>0.77372933251684017</c:v>
                </c:pt>
                <c:pt idx="16">
                  <c:v>0.86680955296999385</c:v>
                </c:pt>
                <c:pt idx="17">
                  <c:v>0.93080220453153706</c:v>
                </c:pt>
                <c:pt idx="18">
                  <c:v>0.92498469075321499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A-BB4B-957F-07FCE46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Sheet1!$D$55:$D$73</c:f>
              <c:numCache>
                <c:formatCode>General</c:formatCode>
                <c:ptCount val="19"/>
                <c:pt idx="0">
                  <c:v>3.4905082669932641E-2</c:v>
                </c:pt>
                <c:pt idx="1">
                  <c:v>4.654011022657685E-2</c:v>
                </c:pt>
                <c:pt idx="2">
                  <c:v>0.11053276178812002</c:v>
                </c:pt>
                <c:pt idx="3">
                  <c:v>0.22688303735456217</c:v>
                </c:pt>
                <c:pt idx="4">
                  <c:v>0.37813839559093693</c:v>
                </c:pt>
                <c:pt idx="5">
                  <c:v>0.54102878138395594</c:v>
                </c:pt>
                <c:pt idx="6">
                  <c:v>0.68646662584200857</c:v>
                </c:pt>
                <c:pt idx="7">
                  <c:v>0.81445192896509488</c:v>
                </c:pt>
                <c:pt idx="8">
                  <c:v>0.92498469075321499</c:v>
                </c:pt>
                <c:pt idx="9">
                  <c:v>0.95407225964482545</c:v>
                </c:pt>
                <c:pt idx="10">
                  <c:v>0.95407225964482545</c:v>
                </c:pt>
                <c:pt idx="11">
                  <c:v>0.87262706674831603</c:v>
                </c:pt>
                <c:pt idx="12">
                  <c:v>0.7679118187385181</c:v>
                </c:pt>
                <c:pt idx="13">
                  <c:v>0.63410900183710961</c:v>
                </c:pt>
                <c:pt idx="14">
                  <c:v>0.47703612982241272</c:v>
                </c:pt>
                <c:pt idx="15">
                  <c:v>0.31414574402939377</c:v>
                </c:pt>
                <c:pt idx="16">
                  <c:v>0.17452541334966321</c:v>
                </c:pt>
                <c:pt idx="17">
                  <c:v>8.1445192896509491E-2</c:v>
                </c:pt>
                <c:pt idx="18">
                  <c:v>4.0722596448254746E-2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1-6C44-9051-79B7ED68064B}"/>
            </c:ext>
          </c:extLst>
        </c:ser>
        <c:ser>
          <c:idx val="1"/>
          <c:order val="1"/>
          <c:tx>
            <c:strRef>
              <c:f>Sheet1!$H$54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Sheet1!$I$55:$I$73</c:f>
              <c:numCache>
                <c:formatCode>General</c:formatCode>
                <c:ptCount val="19"/>
                <c:pt idx="0">
                  <c:v>0.64574402939375386</c:v>
                </c:pt>
                <c:pt idx="1">
                  <c:v>0.78536436007348442</c:v>
                </c:pt>
                <c:pt idx="2">
                  <c:v>0.90753214941824867</c:v>
                </c:pt>
                <c:pt idx="3">
                  <c:v>0.9657072872014697</c:v>
                </c:pt>
                <c:pt idx="4">
                  <c:v>0.98897734231475809</c:v>
                </c:pt>
                <c:pt idx="5">
                  <c:v>0.95988977342314763</c:v>
                </c:pt>
                <c:pt idx="6">
                  <c:v>0.86680955296999385</c:v>
                </c:pt>
                <c:pt idx="7">
                  <c:v>0.7446417636252296</c:v>
                </c:pt>
                <c:pt idx="8">
                  <c:v>0.59920391916717697</c:v>
                </c:pt>
                <c:pt idx="9">
                  <c:v>0.36068585425597061</c:v>
                </c:pt>
                <c:pt idx="10">
                  <c:v>0.25015309246785061</c:v>
                </c:pt>
                <c:pt idx="11">
                  <c:v>0.14543784445805266</c:v>
                </c:pt>
                <c:pt idx="12">
                  <c:v>9.30802204531537E-2</c:v>
                </c:pt>
                <c:pt idx="13">
                  <c:v>7.562767911818738E-2</c:v>
                </c:pt>
                <c:pt idx="14">
                  <c:v>0.11053276178812002</c:v>
                </c:pt>
                <c:pt idx="15">
                  <c:v>0.1861604409063074</c:v>
                </c:pt>
                <c:pt idx="16">
                  <c:v>0.29669320269442745</c:v>
                </c:pt>
                <c:pt idx="17">
                  <c:v>0.42467850581751376</c:v>
                </c:pt>
                <c:pt idx="18">
                  <c:v>0.55266380894060019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1-6C44-9051-79B7ED68064B}"/>
            </c:ext>
          </c:extLst>
        </c:ser>
        <c:ser>
          <c:idx val="2"/>
          <c:order val="2"/>
          <c:tx>
            <c:strRef>
              <c:f>Sheet1!$M$54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Sheet1!$N$55:$N$73</c:f>
              <c:numCache>
                <c:formatCode>General</c:formatCode>
                <c:ptCount val="19"/>
                <c:pt idx="0">
                  <c:v>0.8784445805266381</c:v>
                </c:pt>
                <c:pt idx="1">
                  <c:v>0.83772198407838339</c:v>
                </c:pt>
                <c:pt idx="2">
                  <c:v>0.7446417636252296</c:v>
                </c:pt>
                <c:pt idx="3">
                  <c:v>0.62829148805878754</c:v>
                </c:pt>
                <c:pt idx="4">
                  <c:v>0.48867115737905698</c:v>
                </c:pt>
                <c:pt idx="5">
                  <c:v>0.34905082669932641</c:v>
                </c:pt>
                <c:pt idx="6">
                  <c:v>0.22106552357624004</c:v>
                </c:pt>
                <c:pt idx="7">
                  <c:v>0.11635027556644213</c:v>
                </c:pt>
                <c:pt idx="8">
                  <c:v>5.8175137783221066E-2</c:v>
                </c:pt>
                <c:pt idx="9">
                  <c:v>4.654011022657685E-2</c:v>
                </c:pt>
                <c:pt idx="10">
                  <c:v>8.1445192896509491E-2</c:v>
                </c:pt>
                <c:pt idx="11">
                  <c:v>0.17452541334966321</c:v>
                </c:pt>
                <c:pt idx="12">
                  <c:v>0.30832823025107164</c:v>
                </c:pt>
                <c:pt idx="13">
                  <c:v>0.4595835884874464</c:v>
                </c:pt>
                <c:pt idx="14">
                  <c:v>0.61665646050214329</c:v>
                </c:pt>
                <c:pt idx="15">
                  <c:v>0.77372933251684017</c:v>
                </c:pt>
                <c:pt idx="16">
                  <c:v>0.86680955296999385</c:v>
                </c:pt>
                <c:pt idx="17">
                  <c:v>0.93080220453153706</c:v>
                </c:pt>
                <c:pt idx="18">
                  <c:v>0.92498469075321499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1-6C44-9051-79B7ED68064B}"/>
            </c:ext>
          </c:extLst>
        </c:ser>
        <c:ser>
          <c:idx val="3"/>
          <c:order val="3"/>
          <c:tx>
            <c:v>45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Sheet1!$J$55:$J$73</c:f>
              <c:numCache>
                <c:formatCode>General</c:formatCode>
                <c:ptCount val="19"/>
                <c:pt idx="0">
                  <c:v>0.58421883554896115</c:v>
                </c:pt>
                <c:pt idx="1">
                  <c:v>0.73204641944148585</c:v>
                </c:pt>
                <c:pt idx="2">
                  <c:v>0.85065401955390341</c:v>
                </c:pt>
                <c:pt idx="3">
                  <c:v>0.92573580885090712</c:v>
                </c:pt>
                <c:pt idx="4">
                  <c:v>0.94823581545408409</c:v>
                </c:pt>
                <c:pt idx="5">
                  <c:v>0.91544020650235958</c:v>
                </c:pt>
                <c:pt idx="6">
                  <c:v>0.83130461644694997</c:v>
                </c:pt>
                <c:pt idx="7">
                  <c:v>0.70597703915760246</c:v>
                </c:pt>
                <c:pt idx="8">
                  <c:v>0.55457383009346017</c:v>
                </c:pt>
                <c:pt idx="9">
                  <c:v>0.39535645074104708</c:v>
                </c:pt>
                <c:pt idx="10">
                  <c:v>0.24752886684852238</c:v>
                </c:pt>
                <c:pt idx="11">
                  <c:v>0.12892126673610502</c:v>
                </c:pt>
                <c:pt idx="12">
                  <c:v>5.383947743910078E-2</c:v>
                </c:pt>
                <c:pt idx="13">
                  <c:v>3.1339470835923817E-2</c:v>
                </c:pt>
                <c:pt idx="14">
                  <c:v>6.413507978764868E-2</c:v>
                </c:pt>
                <c:pt idx="15">
                  <c:v>0.1482706698430577</c:v>
                </c:pt>
                <c:pt idx="16">
                  <c:v>0.27359824713240577</c:v>
                </c:pt>
                <c:pt idx="17">
                  <c:v>0.4250014561965475</c:v>
                </c:pt>
                <c:pt idx="18">
                  <c:v>0.58421883554896081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1-6C44-9051-79B7ED68064B}"/>
            </c:ext>
          </c:extLst>
        </c:ser>
        <c:ser>
          <c:idx val="4"/>
          <c:order val="4"/>
          <c:tx>
            <c:v>90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Sheet1!$O$55:$O$73</c:f>
              <c:numCache>
                <c:formatCode>General</c:formatCode>
                <c:ptCount val="19"/>
                <c:pt idx="0">
                  <c:v>0.92327423166916689</c:v>
                </c:pt>
                <c:pt idx="1">
                  <c:v>0.88813666399355007</c:v>
                </c:pt>
                <c:pt idx="2">
                  <c:v>0.80558452818145077</c:v>
                </c:pt>
                <c:pt idx="3">
                  <c:v>0.68557483015157517</c:v>
                </c:pt>
                <c:pt idx="4">
                  <c:v>0.5425825106408364</c:v>
                </c:pt>
                <c:pt idx="5">
                  <c:v>0.39385455372410838</c:v>
                </c:pt>
                <c:pt idx="6">
                  <c:v>0.25732974599641845</c:v>
                </c:pt>
                <c:pt idx="7">
                  <c:v>0.14947499416129653</c:v>
                </c:pt>
                <c:pt idx="8">
                  <c:v>8.3299173056667619E-2</c:v>
                </c:pt>
                <c:pt idx="9">
                  <c:v>6.6784063358853091E-2</c:v>
                </c:pt>
                <c:pt idx="10">
                  <c:v>0.1019216310344698</c:v>
                </c:pt>
                <c:pt idx="11">
                  <c:v>0.18447376684656924</c:v>
                </c:pt>
                <c:pt idx="12">
                  <c:v>0.30448346487644468</c:v>
                </c:pt>
                <c:pt idx="13">
                  <c:v>0.44747578438718294</c:v>
                </c:pt>
                <c:pt idx="14">
                  <c:v>0.59620374130391163</c:v>
                </c:pt>
                <c:pt idx="15">
                  <c:v>0.73272854903160134</c:v>
                </c:pt>
                <c:pt idx="16">
                  <c:v>0.84058330086672328</c:v>
                </c:pt>
                <c:pt idx="17">
                  <c:v>0.906759121971352</c:v>
                </c:pt>
                <c:pt idx="18">
                  <c:v>0.92327423166916689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B-DC43-B31E-94FD9D529E11}"/>
            </c:ext>
          </c:extLst>
        </c:ser>
        <c:ser>
          <c:idx val="5"/>
          <c:order val="5"/>
          <c:tx>
            <c:v>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Sheet1!$L$55:$L$73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Sheet1!$E$55:$E$73</c:f>
              <c:numCache>
                <c:formatCode>General</c:formatCode>
                <c:ptCount val="19"/>
                <c:pt idx="0">
                  <c:v>6.2460482727709633E-2</c:v>
                </c:pt>
                <c:pt idx="1">
                  <c:v>8.8700230598860508E-2</c:v>
                </c:pt>
                <c:pt idx="2">
                  <c:v>0.16684093881428833</c:v>
                </c:pt>
                <c:pt idx="3">
                  <c:v>0.28745768472918204</c:v>
                </c:pt>
                <c:pt idx="4">
                  <c:v>0.43600230867262313</c:v>
                </c:pt>
                <c:pt idx="5">
                  <c:v>0.59455813671186841</c:v>
                </c:pt>
                <c:pt idx="6">
                  <c:v>0.74400099595058322</c:v>
                </c:pt>
                <c:pt idx="7">
                  <c:v>0.86630587202287401</c:v>
                </c:pt>
                <c:pt idx="8">
                  <c:v>0.94672099184669123</c:v>
                </c:pt>
                <c:pt idx="9">
                  <c:v>0.97554710517051235</c:v>
                </c:pt>
                <c:pt idx="10">
                  <c:v>0.949307357299362</c:v>
                </c:pt>
                <c:pt idx="11">
                  <c:v>0.87116664908393426</c:v>
                </c:pt>
                <c:pt idx="12">
                  <c:v>0.75054990316904002</c:v>
                </c:pt>
                <c:pt idx="13">
                  <c:v>0.60200527922559932</c:v>
                </c:pt>
                <c:pt idx="14">
                  <c:v>0.44344945118635393</c:v>
                </c:pt>
                <c:pt idx="15">
                  <c:v>0.29400659194763912</c:v>
                </c:pt>
                <c:pt idx="16">
                  <c:v>0.17170171587534841</c:v>
                </c:pt>
                <c:pt idx="17">
                  <c:v>9.1286596051531055E-2</c:v>
                </c:pt>
                <c:pt idx="18">
                  <c:v>6.246048272770964E-2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B-DC43-B31E-94FD9D529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471714773944869"/>
          <c:h val="0.34363769302635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Sheet1!$B$80:$B$98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Sheet1!$D$80:$D$98</c:f>
              <c:numCache>
                <c:formatCode>General</c:formatCode>
                <c:ptCount val="19"/>
                <c:pt idx="0">
                  <c:v>3.3819864720541118E-2</c:v>
                </c:pt>
                <c:pt idx="1">
                  <c:v>7.4403702385190465E-2</c:v>
                </c:pt>
                <c:pt idx="2">
                  <c:v>0.1690993236027056</c:v>
                </c:pt>
                <c:pt idx="3">
                  <c:v>0.30437878248487005</c:v>
                </c:pt>
                <c:pt idx="4">
                  <c:v>0.43965824136703452</c:v>
                </c:pt>
                <c:pt idx="5">
                  <c:v>0.59522961908152372</c:v>
                </c:pt>
                <c:pt idx="6">
                  <c:v>0.73727305090779638</c:v>
                </c:pt>
                <c:pt idx="7">
                  <c:v>0.85226059095763618</c:v>
                </c:pt>
                <c:pt idx="8">
                  <c:v>0.89960840156639377</c:v>
                </c:pt>
                <c:pt idx="9">
                  <c:v>0.91313634745461025</c:v>
                </c:pt>
                <c:pt idx="10">
                  <c:v>0.87255250978996091</c:v>
                </c:pt>
                <c:pt idx="11">
                  <c:v>0.78462086151655397</c:v>
                </c:pt>
                <c:pt idx="12">
                  <c:v>0.66963332146671417</c:v>
                </c:pt>
                <c:pt idx="13">
                  <c:v>0.50729797080811678</c:v>
                </c:pt>
                <c:pt idx="14">
                  <c:v>0.35172659309362764</c:v>
                </c:pt>
                <c:pt idx="15">
                  <c:v>0.21644713421146317</c:v>
                </c:pt>
                <c:pt idx="16">
                  <c:v>0.10145959416162335</c:v>
                </c:pt>
                <c:pt idx="17">
                  <c:v>4.058383766464934E-2</c:v>
                </c:pt>
                <c:pt idx="18">
                  <c:v>3.3819864720541118E-2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A-1347-8473-86FDB237A331}"/>
            </c:ext>
          </c:extLst>
        </c:ser>
        <c:ser>
          <c:idx val="1"/>
          <c:order val="1"/>
          <c:tx>
            <c:strRef>
              <c:f>Sheet1!$H$79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Sheet1!$G$80:$G$98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Sheet1!$I$80:$I$98</c:f>
              <c:numCache>
                <c:formatCode>General</c:formatCode>
                <c:ptCount val="19"/>
                <c:pt idx="0">
                  <c:v>0.58170167319330723</c:v>
                </c:pt>
                <c:pt idx="1">
                  <c:v>0.73050907796368814</c:v>
                </c:pt>
                <c:pt idx="2">
                  <c:v>0.81167675329298683</c:v>
                </c:pt>
                <c:pt idx="3">
                  <c:v>0.89960840156639377</c:v>
                </c:pt>
                <c:pt idx="4">
                  <c:v>0.91990032039871839</c:v>
                </c:pt>
                <c:pt idx="5">
                  <c:v>0.89284442862228552</c:v>
                </c:pt>
                <c:pt idx="6">
                  <c:v>0.81167675329298683</c:v>
                </c:pt>
                <c:pt idx="7">
                  <c:v>0.70345318618725527</c:v>
                </c:pt>
                <c:pt idx="8">
                  <c:v>0.54788180847276613</c:v>
                </c:pt>
                <c:pt idx="9">
                  <c:v>0.40583837664649342</c:v>
                </c:pt>
                <c:pt idx="10">
                  <c:v>0.27055891776432894</c:v>
                </c:pt>
                <c:pt idx="11">
                  <c:v>0.15557137771448915</c:v>
                </c:pt>
                <c:pt idx="12">
                  <c:v>9.4695621217515139E-2</c:v>
                </c:pt>
                <c:pt idx="13">
                  <c:v>6.7639729441082236E-2</c:v>
                </c:pt>
                <c:pt idx="14">
                  <c:v>0.10145959416162335</c:v>
                </c:pt>
                <c:pt idx="15">
                  <c:v>0.18262726949092203</c:v>
                </c:pt>
                <c:pt idx="16">
                  <c:v>0.30437878248487005</c:v>
                </c:pt>
                <c:pt idx="17">
                  <c:v>0.43965824136703452</c:v>
                </c:pt>
                <c:pt idx="18">
                  <c:v>0.58846564613741548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A-1347-8473-86FDB237A331}"/>
            </c:ext>
          </c:extLst>
        </c:ser>
        <c:ser>
          <c:idx val="2"/>
          <c:order val="2"/>
          <c:tx>
            <c:strRef>
              <c:f>Sheet1!$M$80:$M$98</c:f>
              <c:strCache>
                <c:ptCount val="19"/>
                <c:pt idx="0">
                  <c:v>146</c:v>
                </c:pt>
                <c:pt idx="1">
                  <c:v>142</c:v>
                </c:pt>
                <c:pt idx="2">
                  <c:v>128</c:v>
                </c:pt>
                <c:pt idx="3">
                  <c:v>110</c:v>
                </c:pt>
                <c:pt idx="4">
                  <c:v>83</c:v>
                </c:pt>
                <c:pt idx="5">
                  <c:v>57</c:v>
                </c:pt>
                <c:pt idx="6">
                  <c:v>33</c:v>
                </c:pt>
                <c:pt idx="7">
                  <c:v>16</c:v>
                </c:pt>
                <c:pt idx="8">
                  <c:v>6.8</c:v>
                </c:pt>
                <c:pt idx="9">
                  <c:v>4.7</c:v>
                </c:pt>
                <c:pt idx="10">
                  <c:v>11</c:v>
                </c:pt>
                <c:pt idx="11">
                  <c:v>26</c:v>
                </c:pt>
                <c:pt idx="12">
                  <c:v>46</c:v>
                </c:pt>
                <c:pt idx="13">
                  <c:v>71</c:v>
                </c:pt>
                <c:pt idx="14">
                  <c:v>96</c:v>
                </c:pt>
                <c:pt idx="15">
                  <c:v>120</c:v>
                </c:pt>
                <c:pt idx="16">
                  <c:v>140</c:v>
                </c:pt>
                <c:pt idx="17">
                  <c:v>150</c:v>
                </c:pt>
                <c:pt idx="18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Sheet1!$N$80:$N$98</c:f>
              <c:numCache>
                <c:formatCode>General</c:formatCode>
                <c:ptCount val="19"/>
                <c:pt idx="0">
                  <c:v>0.9875400498398007</c:v>
                </c:pt>
                <c:pt idx="1">
                  <c:v>0.96048415806336773</c:v>
                </c:pt>
                <c:pt idx="2">
                  <c:v>0.86578853684585266</c:v>
                </c:pt>
                <c:pt idx="3">
                  <c:v>0.74403702385190462</c:v>
                </c:pt>
                <c:pt idx="4">
                  <c:v>0.56140975436098262</c:v>
                </c:pt>
                <c:pt idx="5">
                  <c:v>0.38554645781416874</c:v>
                </c:pt>
                <c:pt idx="6">
                  <c:v>0.22321110715557138</c:v>
                </c:pt>
                <c:pt idx="7">
                  <c:v>0.10822356710573158</c:v>
                </c:pt>
                <c:pt idx="8">
                  <c:v>4.5995016019935921E-2</c:v>
                </c:pt>
                <c:pt idx="9">
                  <c:v>3.1790672837308652E-2</c:v>
                </c:pt>
                <c:pt idx="10">
                  <c:v>7.4403702385190465E-2</c:v>
                </c:pt>
                <c:pt idx="11">
                  <c:v>0.17586329654681382</c:v>
                </c:pt>
                <c:pt idx="12">
                  <c:v>0.31114275542897829</c:v>
                </c:pt>
                <c:pt idx="13">
                  <c:v>0.48024207903168387</c:v>
                </c:pt>
                <c:pt idx="14">
                  <c:v>0.64934140263438944</c:v>
                </c:pt>
                <c:pt idx="15">
                  <c:v>0.81167675329298683</c:v>
                </c:pt>
                <c:pt idx="16">
                  <c:v>0.94695621217515136</c:v>
                </c:pt>
                <c:pt idx="17">
                  <c:v>1.0145959416162336</c:v>
                </c:pt>
                <c:pt idx="18">
                  <c:v>1.0145959416162336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A-1347-8473-86FDB237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Sheet1!$D$80:$D$98</c:f>
              <c:numCache>
                <c:formatCode>General</c:formatCode>
                <c:ptCount val="19"/>
                <c:pt idx="0">
                  <c:v>3.3819864720541118E-2</c:v>
                </c:pt>
                <c:pt idx="1">
                  <c:v>7.4403702385190465E-2</c:v>
                </c:pt>
                <c:pt idx="2">
                  <c:v>0.1690993236027056</c:v>
                </c:pt>
                <c:pt idx="3">
                  <c:v>0.30437878248487005</c:v>
                </c:pt>
                <c:pt idx="4">
                  <c:v>0.43965824136703452</c:v>
                </c:pt>
                <c:pt idx="5">
                  <c:v>0.59522961908152372</c:v>
                </c:pt>
                <c:pt idx="6">
                  <c:v>0.73727305090779638</c:v>
                </c:pt>
                <c:pt idx="7">
                  <c:v>0.85226059095763618</c:v>
                </c:pt>
                <c:pt idx="8">
                  <c:v>0.89960840156639377</c:v>
                </c:pt>
                <c:pt idx="9">
                  <c:v>0.91313634745461025</c:v>
                </c:pt>
                <c:pt idx="10">
                  <c:v>0.87255250978996091</c:v>
                </c:pt>
                <c:pt idx="11">
                  <c:v>0.78462086151655397</c:v>
                </c:pt>
                <c:pt idx="12">
                  <c:v>0.66963332146671417</c:v>
                </c:pt>
                <c:pt idx="13">
                  <c:v>0.50729797080811678</c:v>
                </c:pt>
                <c:pt idx="14">
                  <c:v>0.35172659309362764</c:v>
                </c:pt>
                <c:pt idx="15">
                  <c:v>0.21644713421146317</c:v>
                </c:pt>
                <c:pt idx="16">
                  <c:v>0.10145959416162335</c:v>
                </c:pt>
                <c:pt idx="17">
                  <c:v>4.058383766464934E-2</c:v>
                </c:pt>
                <c:pt idx="18">
                  <c:v>3.3819864720541118E-2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3-A148-A669-7229F5A2FBC6}"/>
            </c:ext>
          </c:extLst>
        </c:ser>
        <c:ser>
          <c:idx val="1"/>
          <c:order val="1"/>
          <c:tx>
            <c:strRef>
              <c:f>Sheet1!$H$79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Sheet1!$I$80:$I$98</c:f>
              <c:numCache>
                <c:formatCode>General</c:formatCode>
                <c:ptCount val="19"/>
                <c:pt idx="0">
                  <c:v>0.58170167319330723</c:v>
                </c:pt>
                <c:pt idx="1">
                  <c:v>0.73050907796368814</c:v>
                </c:pt>
                <c:pt idx="2">
                  <c:v>0.81167675329298683</c:v>
                </c:pt>
                <c:pt idx="3">
                  <c:v>0.89960840156639377</c:v>
                </c:pt>
                <c:pt idx="4">
                  <c:v>0.91990032039871839</c:v>
                </c:pt>
                <c:pt idx="5">
                  <c:v>0.89284442862228552</c:v>
                </c:pt>
                <c:pt idx="6">
                  <c:v>0.81167675329298683</c:v>
                </c:pt>
                <c:pt idx="7">
                  <c:v>0.70345318618725527</c:v>
                </c:pt>
                <c:pt idx="8">
                  <c:v>0.54788180847276613</c:v>
                </c:pt>
                <c:pt idx="9">
                  <c:v>0.40583837664649342</c:v>
                </c:pt>
                <c:pt idx="10">
                  <c:v>0.27055891776432894</c:v>
                </c:pt>
                <c:pt idx="11">
                  <c:v>0.15557137771448915</c:v>
                </c:pt>
                <c:pt idx="12">
                  <c:v>9.4695621217515139E-2</c:v>
                </c:pt>
                <c:pt idx="13">
                  <c:v>6.7639729441082236E-2</c:v>
                </c:pt>
                <c:pt idx="14">
                  <c:v>0.10145959416162335</c:v>
                </c:pt>
                <c:pt idx="15">
                  <c:v>0.18262726949092203</c:v>
                </c:pt>
                <c:pt idx="16">
                  <c:v>0.30437878248487005</c:v>
                </c:pt>
                <c:pt idx="17">
                  <c:v>0.43965824136703452</c:v>
                </c:pt>
                <c:pt idx="18">
                  <c:v>0.58846564613741548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3-A148-A669-7229F5A2FBC6}"/>
            </c:ext>
          </c:extLst>
        </c:ser>
        <c:ser>
          <c:idx val="2"/>
          <c:order val="2"/>
          <c:tx>
            <c:strRef>
              <c:f>Sheet1!$M$79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Sheet1!$N$80:$N$98</c:f>
              <c:numCache>
                <c:formatCode>General</c:formatCode>
                <c:ptCount val="19"/>
                <c:pt idx="0">
                  <c:v>0.9875400498398007</c:v>
                </c:pt>
                <c:pt idx="1">
                  <c:v>0.96048415806336773</c:v>
                </c:pt>
                <c:pt idx="2">
                  <c:v>0.86578853684585266</c:v>
                </c:pt>
                <c:pt idx="3">
                  <c:v>0.74403702385190462</c:v>
                </c:pt>
                <c:pt idx="4">
                  <c:v>0.56140975436098262</c:v>
                </c:pt>
                <c:pt idx="5">
                  <c:v>0.38554645781416874</c:v>
                </c:pt>
                <c:pt idx="6">
                  <c:v>0.22321110715557138</c:v>
                </c:pt>
                <c:pt idx="7">
                  <c:v>0.10822356710573158</c:v>
                </c:pt>
                <c:pt idx="8">
                  <c:v>4.5995016019935921E-2</c:v>
                </c:pt>
                <c:pt idx="9">
                  <c:v>3.1790672837308652E-2</c:v>
                </c:pt>
                <c:pt idx="10">
                  <c:v>7.4403702385190465E-2</c:v>
                </c:pt>
                <c:pt idx="11">
                  <c:v>0.17586329654681382</c:v>
                </c:pt>
                <c:pt idx="12">
                  <c:v>0.31114275542897829</c:v>
                </c:pt>
                <c:pt idx="13">
                  <c:v>0.48024207903168387</c:v>
                </c:pt>
                <c:pt idx="14">
                  <c:v>0.64934140263438944</c:v>
                </c:pt>
                <c:pt idx="15">
                  <c:v>0.81167675329298683</c:v>
                </c:pt>
                <c:pt idx="16">
                  <c:v>0.94695621217515136</c:v>
                </c:pt>
                <c:pt idx="17">
                  <c:v>1.0145959416162336</c:v>
                </c:pt>
                <c:pt idx="18">
                  <c:v>1.0145959416162336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3-A148-A669-7229F5A2FBC6}"/>
            </c:ext>
          </c:extLst>
        </c:ser>
        <c:ser>
          <c:idx val="3"/>
          <c:order val="3"/>
          <c:tx>
            <c:v>45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Sheet1!$J$80:$J$98</c:f>
              <c:numCache>
                <c:formatCode>General</c:formatCode>
                <c:ptCount val="19"/>
                <c:pt idx="0">
                  <c:v>0.5928221734862803</c:v>
                </c:pt>
                <c:pt idx="1">
                  <c:v>0.72914358066746454</c:v>
                </c:pt>
                <c:pt idx="2">
                  <c:v>0.83720097069357224</c:v>
                </c:pt>
                <c:pt idx="3">
                  <c:v>0.9039610275702239</c:v>
                </c:pt>
                <c:pt idx="4">
                  <c:v>0.92137150316459138</c:v>
                </c:pt>
                <c:pt idx="5">
                  <c:v>0.88733243716873966</c:v>
                </c:pt>
                <c:pt idx="6">
                  <c:v>0.80594944330487917</c:v>
                </c:pt>
                <c:pt idx="7">
                  <c:v>0.68703851171806196</c:v>
                </c:pt>
                <c:pt idx="8">
                  <c:v>0.54494205569610243</c:v>
                </c:pt>
                <c:pt idx="9">
                  <c:v>0.39679900495559012</c:v>
                </c:pt>
                <c:pt idx="10">
                  <c:v>0.26047759777440582</c:v>
                </c:pt>
                <c:pt idx="11">
                  <c:v>0.15242020774829818</c:v>
                </c:pt>
                <c:pt idx="12">
                  <c:v>8.5660150871646121E-2</c:v>
                </c:pt>
                <c:pt idx="13">
                  <c:v>6.8249675277278876E-2</c:v>
                </c:pt>
                <c:pt idx="14">
                  <c:v>0.10228874127313065</c:v>
                </c:pt>
                <c:pt idx="15">
                  <c:v>0.18367173513699114</c:v>
                </c:pt>
                <c:pt idx="16">
                  <c:v>0.3025826667238084</c:v>
                </c:pt>
                <c:pt idx="17">
                  <c:v>0.44467912274576787</c:v>
                </c:pt>
                <c:pt idx="18">
                  <c:v>0.59282217348628008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73-A148-A669-7229F5A2FBC6}"/>
            </c:ext>
          </c:extLst>
        </c:ser>
        <c:ser>
          <c:idx val="5"/>
          <c:order val="4"/>
          <c:tx>
            <c:v>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Sheet1!$E$80:$E$98</c:f>
              <c:numCache>
                <c:formatCode>General</c:formatCode>
                <c:ptCount val="19"/>
                <c:pt idx="0">
                  <c:v>8.4958412605667128E-3</c:v>
                </c:pt>
                <c:pt idx="1">
                  <c:v>5.2844535276543675E-2</c:v>
                </c:pt>
                <c:pt idx="2">
                  <c:v>0.14740464518394122</c:v>
                </c:pt>
                <c:pt idx="3">
                  <c:v>0.28077082616933613</c:v>
                </c:pt>
                <c:pt idx="4">
                  <c:v>0.43685714853068558</c:v>
                </c:pt>
                <c:pt idx="5">
                  <c:v>0.59683729820243214</c:v>
                </c:pt>
                <c:pt idx="6">
                  <c:v>0.74141530807861311</c:v>
                </c:pt>
                <c:pt idx="7">
                  <c:v>0.85315293642398571</c:v>
                </c:pt>
                <c:pt idx="8">
                  <c:v>0.91857297618833433</c:v>
                </c:pt>
                <c:pt idx="9">
                  <c:v>0.92978480507912076</c:v>
                </c:pt>
                <c:pt idx="10">
                  <c:v>0.88543611106314357</c:v>
                </c:pt>
                <c:pt idx="11">
                  <c:v>0.79087600115574608</c:v>
                </c:pt>
                <c:pt idx="12">
                  <c:v>0.65750982017035131</c:v>
                </c:pt>
                <c:pt idx="13">
                  <c:v>0.50142349780900186</c:v>
                </c:pt>
                <c:pt idx="14">
                  <c:v>0.34144334813725546</c:v>
                </c:pt>
                <c:pt idx="15">
                  <c:v>0.19686533826107433</c:v>
                </c:pt>
                <c:pt idx="16">
                  <c:v>8.5127709915701621E-2</c:v>
                </c:pt>
                <c:pt idx="17">
                  <c:v>1.970767015135283E-2</c:v>
                </c:pt>
                <c:pt idx="18">
                  <c:v>8.4958412605666851E-3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85-C140-BEB8-CB863627F0C3}"/>
            </c:ext>
          </c:extLst>
        </c:ser>
        <c:ser>
          <c:idx val="4"/>
          <c:order val="5"/>
          <c:tx>
            <c:v>90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785-C140-BEB8-CB863627F0C3}"/>
              </c:ext>
            </c:extLst>
          </c:dPt>
          <c:xVal>
            <c:numRef>
              <c:f>Sheet1!$L$80:$L$98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Sheet1!$O$80:$O$98</c:f>
              <c:numCache>
                <c:formatCode>General</c:formatCode>
                <c:ptCount val="19"/>
                <c:pt idx="0">
                  <c:v>1.0171951670186321</c:v>
                </c:pt>
                <c:pt idx="1">
                  <c:v>0.97242263464756173</c:v>
                </c:pt>
                <c:pt idx="2">
                  <c:v>0.87213904422553346</c:v>
                </c:pt>
                <c:pt idx="3">
                  <c:v>0.72844007678560985</c:v>
                </c:pt>
                <c:pt idx="4">
                  <c:v>0.5586579485719374</c:v>
                </c:pt>
                <c:pt idx="5">
                  <c:v>0.38327088996443109</c:v>
                </c:pt>
                <c:pt idx="6">
                  <c:v>0.22343316866846466</c:v>
                </c:pt>
                <c:pt idx="7">
                  <c:v>9.8423572825862379E-2</c:v>
                </c:pt>
                <c:pt idx="8">
                  <c:v>2.3320104640384563E-2</c:v>
                </c:pt>
                <c:pt idx="9">
                  <c:v>7.181350784341442E-3</c:v>
                </c:pt>
                <c:pt idx="10">
                  <c:v>5.1953883155411433E-2</c:v>
                </c:pt>
                <c:pt idx="11">
                  <c:v>0.15223747357744005</c:v>
                </c:pt>
                <c:pt idx="12">
                  <c:v>0.29593644101736372</c:v>
                </c:pt>
                <c:pt idx="13">
                  <c:v>0.46571856923103572</c:v>
                </c:pt>
                <c:pt idx="14">
                  <c:v>0.64110562783854197</c:v>
                </c:pt>
                <c:pt idx="15">
                  <c:v>0.80094334913450871</c:v>
                </c:pt>
                <c:pt idx="16">
                  <c:v>0.92595294497711123</c:v>
                </c:pt>
                <c:pt idx="17">
                  <c:v>1.001056413162589</c:v>
                </c:pt>
                <c:pt idx="18">
                  <c:v>1.0171951670186321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85-C140-BEB8-CB863627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765353872851848"/>
          <c:y val="0.10036095169322787"/>
          <c:w val="0.18692659547179927"/>
          <c:h val="0.105533918728587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650249</xdr:colOff>
      <xdr:row>5</xdr:row>
      <xdr:rowOff>179571</xdr:rowOff>
    </xdr:from>
    <xdr:to>
      <xdr:col>32</xdr:col>
      <xdr:colOff>676584</xdr:colOff>
      <xdr:row>21</xdr:row>
      <xdr:rowOff>215913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2AA3A0-3C9E-4F40-88D6-D5E1587C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300041</xdr:colOff>
      <xdr:row>4</xdr:row>
      <xdr:rowOff>231362</xdr:rowOff>
    </xdr:from>
    <xdr:to>
      <xdr:col>25</xdr:col>
      <xdr:colOff>322144</xdr:colOff>
      <xdr:row>20</xdr:row>
      <xdr:rowOff>9320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11FEA5-B685-DC4C-83A5-23D68986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673049</xdr:colOff>
      <xdr:row>35</xdr:row>
      <xdr:rowOff>74201</xdr:rowOff>
    </xdr:from>
    <xdr:to>
      <xdr:col>31</xdr:col>
      <xdr:colOff>699384</xdr:colOff>
      <xdr:row>50</xdr:row>
      <xdr:rowOff>110543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C0F1811-3CC9-884F-9D6E-5D7BFE2D5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25</xdr:col>
      <xdr:colOff>22103</xdr:colOff>
      <xdr:row>46</xdr:row>
      <xdr:rowOff>24902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3C3471B-5555-0847-984F-63EC1B96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673049</xdr:colOff>
      <xdr:row>58</xdr:row>
      <xdr:rowOff>74201</xdr:rowOff>
    </xdr:from>
    <xdr:to>
      <xdr:col>31</xdr:col>
      <xdr:colOff>699384</xdr:colOff>
      <xdr:row>73</xdr:row>
      <xdr:rowOff>110543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64CD4C9-744E-2449-A74D-14EB1A34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25</xdr:col>
      <xdr:colOff>22103</xdr:colOff>
      <xdr:row>69</xdr:row>
      <xdr:rowOff>24902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12189D2-A4F1-F645-A718-3ADB65A39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673049</xdr:colOff>
      <xdr:row>82</xdr:row>
      <xdr:rowOff>74201</xdr:rowOff>
    </xdr:from>
    <xdr:to>
      <xdr:col>31</xdr:col>
      <xdr:colOff>699384</xdr:colOff>
      <xdr:row>97</xdr:row>
      <xdr:rowOff>110543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FF3F9EC-8C6E-8446-BD3D-CFCFD9369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78</xdr:row>
      <xdr:rowOff>0</xdr:rowOff>
    </xdr:from>
    <xdr:to>
      <xdr:col>25</xdr:col>
      <xdr:colOff>22103</xdr:colOff>
      <xdr:row>93</xdr:row>
      <xdr:rowOff>24902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64A88D5-BCF4-1145-8149-B2705C5F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753-7003-C740-BA0B-FB63CD513282}">
  <dimension ref="A1:R100"/>
  <sheetViews>
    <sheetView tabSelected="1" zoomScale="75" zoomScaleNormal="75" workbookViewId="0">
      <selection activeCell="M3" sqref="M3"/>
    </sheetView>
  </sheetViews>
  <sheetFormatPr baseColWidth="10" defaultRowHeight="20"/>
  <sheetData>
    <row r="1" spans="1:18">
      <c r="A1" t="s">
        <v>3</v>
      </c>
      <c r="G1" t="s">
        <v>9</v>
      </c>
      <c r="H1" t="s">
        <v>10</v>
      </c>
      <c r="I1" t="s">
        <v>7</v>
      </c>
      <c r="J1" t="s">
        <v>8</v>
      </c>
      <c r="K1" t="s">
        <v>14</v>
      </c>
      <c r="M1" t="s">
        <v>20</v>
      </c>
    </row>
    <row r="2" spans="1:18">
      <c r="G2">
        <v>0.99576816931178047</v>
      </c>
      <c r="H2">
        <v>1.0001494732089924</v>
      </c>
      <c r="I2">
        <v>137.92697950886341</v>
      </c>
      <c r="J2">
        <v>5.6578350989810975</v>
      </c>
      <c r="K2">
        <v>99.622726073659038</v>
      </c>
      <c r="M2">
        <f>(G2/H2)^2</f>
        <v>0.99125789187153868</v>
      </c>
    </row>
    <row r="3" spans="1:18">
      <c r="C3" t="s">
        <v>0</v>
      </c>
      <c r="H3" t="s">
        <v>1</v>
      </c>
      <c r="M3" t="s">
        <v>2</v>
      </c>
      <c r="Q3" t="s">
        <v>19</v>
      </c>
    </row>
    <row r="4" spans="1:18">
      <c r="A4">
        <v>121</v>
      </c>
      <c r="B4">
        <v>90</v>
      </c>
      <c r="C4">
        <v>2.5</v>
      </c>
      <c r="D4">
        <f t="shared" ref="D4:D22" si="0">C4/$M$24/2</f>
        <v>1.3385560502733469E-2</v>
      </c>
      <c r="E4">
        <f>($G$2*COS((L4-$J$2)/180*PI())*COS(($K$2)/180*PI())+$H$2*SIN((L4-$J$2)/180*PI())*SIN(($K$2)/180*PI()))^2*COS($I$2/360*PI())^2+($G$2*COS((L4-$J$2)/180*PI())*COS(($K$2)/180*PI())-$H$2*SIN((L4-$J$2)/180*PI())*SIN(($K$2)/180*PI()))^2*SIN($I$2/360*PI())^2</f>
        <v>1.2981880526039581E-2</v>
      </c>
      <c r="F4">
        <f>(D4-E4)^2</f>
        <v>1.6295752358357776E-7</v>
      </c>
      <c r="G4">
        <v>135</v>
      </c>
      <c r="H4">
        <v>108</v>
      </c>
      <c r="I4">
        <f t="shared" ref="I4:I22" si="1">H4/$M$24/2</f>
        <v>0.57825621371808589</v>
      </c>
      <c r="J4">
        <f>($G$2*COS(($L4-$J$2)/180*PI())*COS(($K$2+45)/180*PI())+$H$2*SIN(($L4-$J$2)/180*PI())*SIN(($K$2+45)/180*PI()))^2*COS($I$2/360*PI())^2+($G$2*COS(($L4-$J$2)/180*PI())*COS(($K$2+45)/180*PI())-$H$2*SIN(($L4-$J$2)/180*PI())*SIN(($K$2+45)/180*PI()))^2*SIN($I$2/360*PI())^2</f>
        <v>0.5875712777141795</v>
      </c>
      <c r="K4">
        <f t="shared" ref="K4:K22" si="2">(I4-J4)^2</f>
        <v>8.6770417251319431E-5</v>
      </c>
      <c r="L4">
        <v>0</v>
      </c>
      <c r="M4">
        <v>184.3</v>
      </c>
      <c r="N4">
        <f>M4/$M$24/2</f>
        <v>0.98678352026151139</v>
      </c>
      <c r="O4">
        <f>($G$2*COS(($L4-$J$2)/180*PI())*COS(($K$2+90)/180*PI())+$H$2*SIN(($L4-$J$2)/180*PI())*SIN(($K$2+90)/180*PI()))^2*COS($I$2/360*PI())^2+($G$2*COS(($L4-$J$2)/180*PI())*COS(($K$2+90)/180*PI())-$H$2*SIN(($L4-$J$2)/180*PI())*SIN(($K$2+90)/180*PI()))^2*SIN($I$2/360*PI())^2</f>
        <v>0.97865736067474396</v>
      </c>
      <c r="P4">
        <f>(N4-O4)^2</f>
        <v>6.6034469629612269E-5</v>
      </c>
      <c r="Q4">
        <v>121</v>
      </c>
      <c r="R4">
        <f>Q4/$Q$24/2</f>
        <v>0.36434231378763865</v>
      </c>
    </row>
    <row r="5" spans="1:18">
      <c r="A5">
        <v>131</v>
      </c>
      <c r="B5">
        <v>100</v>
      </c>
      <c r="C5">
        <v>9.5</v>
      </c>
      <c r="D5">
        <f t="shared" si="0"/>
        <v>5.0865129910387184E-2</v>
      </c>
      <c r="E5">
        <f t="shared" ref="E5:E22" si="3">($G$2*COS((L5-$J$2)/180*PI())*COS(($K$2)/180*PI())+$H$2*SIN((L5-$J$2)/180*PI())*SIN(($K$2)/180*PI()))^2*COS($I$2/360*PI())^2+($G$2*COS((L5-$J$2)/180*PI())*COS(($K$2)/180*PI())-$H$2*SIN((L5-$J$2)/180*PI())*SIN(($K$2)/180*PI()))^2*SIN($I$2/360*PI())^2</f>
        <v>5.1517536787721419E-2</v>
      </c>
      <c r="F5">
        <f t="shared" ref="F5:F22" si="4">(D5-E5)^2</f>
        <v>4.256347335930066E-7</v>
      </c>
      <c r="G5">
        <v>145</v>
      </c>
      <c r="H5">
        <v>132</v>
      </c>
      <c r="I5">
        <f t="shared" si="1"/>
        <v>0.70675759454432718</v>
      </c>
      <c r="J5">
        <f t="shared" ref="J5:J22" si="5">($G$2*COS(($L5-$J$2)/180*PI())*COS(($K$2+45)/180*PI())+$H$2*SIN(($L5-$J$2)/180*PI())*SIN(($K$2+45)/180*PI()))^2*COS($I$2/360*PI())^2+($G$2*COS(($L5-$J$2)/180*PI())*COS(($K$2+45)/180*PI())-$H$2*SIN(($L5-$J$2)/180*PI())*SIN(($K$2+45)/180*PI()))^2*SIN($I$2/360*PI())^2</f>
        <v>0.7100280142826112</v>
      </c>
      <c r="K5">
        <f t="shared" si="2"/>
        <v>1.0695645264557678E-5</v>
      </c>
      <c r="L5">
        <v>10</v>
      </c>
      <c r="M5">
        <v>171.4</v>
      </c>
      <c r="N5">
        <f t="shared" ref="N5:N22" si="6">M5/$M$24/2</f>
        <v>0.91771402806740665</v>
      </c>
      <c r="O5">
        <f t="shared" ref="O5:O22" si="7">($G$2*COS(($L5-$J$2)/180*PI())*COS(($K$2+90)/180*PI())+$H$2*SIN(($L5-$J$2)/180*PI())*SIN(($K$2+90)/180*PI()))^2*COS($I$2/360*PI())^2+($G$2*COS(($L5-$J$2)/180*PI())*COS(($K$2+90)/180*PI())-$H$2*SIN(($L5-$J$2)/180*PI())*SIN(($K$2+90)/180*PI()))^2*SIN($I$2/360*PI())^2</f>
        <v>0.94008683838601481</v>
      </c>
      <c r="P5">
        <f t="shared" ref="P5:P22" si="8">(N5-O5)^2</f>
        <v>5.0054264155241978E-4</v>
      </c>
      <c r="Q5">
        <v>121</v>
      </c>
      <c r="R5">
        <f t="shared" ref="R5:R22" si="9">Q5/$Q$24/2</f>
        <v>0.36434231378763865</v>
      </c>
    </row>
    <row r="6" spans="1:18">
      <c r="A6">
        <v>141</v>
      </c>
      <c r="B6">
        <v>110</v>
      </c>
      <c r="C6">
        <v>26.8</v>
      </c>
      <c r="D6">
        <f t="shared" si="0"/>
        <v>0.14349320858930278</v>
      </c>
      <c r="E6">
        <f t="shared" si="3"/>
        <v>0.1441500910094671</v>
      </c>
      <c r="F6">
        <f t="shared" si="4"/>
        <v>4.3149451392093098E-7</v>
      </c>
      <c r="G6">
        <v>155</v>
      </c>
      <c r="H6">
        <v>150.30000000000001</v>
      </c>
      <c r="I6">
        <f t="shared" si="1"/>
        <v>0.80473989742433627</v>
      </c>
      <c r="J6">
        <f t="shared" si="5"/>
        <v>0.80681970211854814</v>
      </c>
      <c r="K6">
        <f t="shared" si="2"/>
        <v>4.325587566065743E-6</v>
      </c>
      <c r="L6">
        <v>20</v>
      </c>
      <c r="M6">
        <v>158.69999999999999</v>
      </c>
      <c r="N6">
        <f t="shared" si="6"/>
        <v>0.8497153807135206</v>
      </c>
      <c r="O6">
        <f t="shared" si="7"/>
        <v>0.84794074319184809</v>
      </c>
      <c r="P6">
        <f t="shared" si="8"/>
        <v>3.1493383333279353E-6</v>
      </c>
      <c r="Q6">
        <v>126</v>
      </c>
      <c r="R6">
        <f t="shared" si="9"/>
        <v>0.37939778129952456</v>
      </c>
    </row>
    <row r="7" spans="1:18">
      <c r="A7">
        <v>151</v>
      </c>
      <c r="B7">
        <v>120</v>
      </c>
      <c r="C7">
        <v>53.8</v>
      </c>
      <c r="D7">
        <f t="shared" si="0"/>
        <v>0.28805726201882426</v>
      </c>
      <c r="E7">
        <f t="shared" si="3"/>
        <v>0.27970669004123522</v>
      </c>
      <c r="F7">
        <f t="shared" si="4"/>
        <v>6.973205235289531E-5</v>
      </c>
      <c r="G7">
        <v>165</v>
      </c>
      <c r="H7">
        <v>161</v>
      </c>
      <c r="I7">
        <f t="shared" si="1"/>
        <v>0.86203009637603545</v>
      </c>
      <c r="J7">
        <f t="shared" si="5"/>
        <v>0.86627183517580209</v>
      </c>
      <c r="K7">
        <f t="shared" si="2"/>
        <v>1.7992348045445708E-5</v>
      </c>
      <c r="L7">
        <v>30</v>
      </c>
      <c r="M7">
        <v>132.4</v>
      </c>
      <c r="N7">
        <f t="shared" si="6"/>
        <v>0.70889928422476456</v>
      </c>
      <c r="O7">
        <f t="shared" si="7"/>
        <v>0.7133332541041888</v>
      </c>
      <c r="P7">
        <f t="shared" si="8"/>
        <v>1.9660088891641387E-5</v>
      </c>
      <c r="Q7">
        <v>140</v>
      </c>
      <c r="R7">
        <f t="shared" si="9"/>
        <v>0.42155309033280508</v>
      </c>
    </row>
    <row r="8" spans="1:18">
      <c r="A8">
        <v>161</v>
      </c>
      <c r="B8">
        <v>130</v>
      </c>
      <c r="C8">
        <v>83.7</v>
      </c>
      <c r="D8">
        <f t="shared" si="0"/>
        <v>0.44814856563151656</v>
      </c>
      <c r="E8">
        <f t="shared" si="3"/>
        <v>0.44183720743746296</v>
      </c>
      <c r="F8">
        <f t="shared" si="4"/>
        <v>3.9833242253647463E-5</v>
      </c>
      <c r="G8">
        <v>175</v>
      </c>
      <c r="H8">
        <v>162.30000000000001</v>
      </c>
      <c r="I8">
        <f t="shared" si="1"/>
        <v>0.86899058783745686</v>
      </c>
      <c r="J8">
        <f>($G$2*COS(($L8-$J$2)/180*PI())*COS(($K$2+45)/180*PI())+$H$2*SIN(($L8-$J$2)/180*PI())*SIN(($K$2+45)/180*PI()))^2*COS($I$2/360*PI())^2+($G$2*COS(($L8-$J$2)/180*PI())*COS(($K$2+45)/180*PI())-$H$2*SIN(($L8-$J$2)/180*PI())*SIN(($K$2+45)/180*PI()))^2*SIN($I$2/360*PI())^2</f>
        <v>0.88121360878763255</v>
      </c>
      <c r="K8">
        <f t="shared" si="2"/>
        <v>1.494022411484338E-4</v>
      </c>
      <c r="L8">
        <v>40</v>
      </c>
      <c r="M8">
        <v>100</v>
      </c>
      <c r="N8">
        <f t="shared" si="6"/>
        <v>0.53542242010933871</v>
      </c>
      <c r="O8">
        <f t="shared" si="7"/>
        <v>0.55250002090196948</v>
      </c>
      <c r="P8">
        <f t="shared" si="8"/>
        <v>2.9164444883246292E-4</v>
      </c>
      <c r="Q8">
        <v>157</v>
      </c>
      <c r="R8">
        <f t="shared" si="9"/>
        <v>0.47274167987321714</v>
      </c>
    </row>
    <row r="9" spans="1:18">
      <c r="A9">
        <v>171</v>
      </c>
      <c r="B9">
        <v>140</v>
      </c>
      <c r="C9">
        <v>113.3</v>
      </c>
      <c r="D9">
        <f t="shared" si="0"/>
        <v>0.60663360198388083</v>
      </c>
      <c r="E9">
        <f t="shared" si="3"/>
        <v>0.61098631000856773</v>
      </c>
      <c r="F9">
        <f t="shared" si="4"/>
        <v>1.8946067148173751E-5</v>
      </c>
      <c r="G9">
        <v>5</v>
      </c>
      <c r="H9">
        <v>160</v>
      </c>
      <c r="I9">
        <f t="shared" si="1"/>
        <v>0.85667587217494201</v>
      </c>
      <c r="J9">
        <f t="shared" si="5"/>
        <v>0.84984282453935989</v>
      </c>
      <c r="K9">
        <f t="shared" si="2"/>
        <v>4.669053999013445E-5</v>
      </c>
      <c r="L9">
        <v>50</v>
      </c>
      <c r="M9">
        <v>71.3</v>
      </c>
      <c r="N9">
        <f t="shared" si="6"/>
        <v>0.38175618553795854</v>
      </c>
      <c r="O9">
        <f t="shared" si="7"/>
        <v>0.38483990515509925</v>
      </c>
      <c r="P9">
        <f t="shared" si="8"/>
        <v>9.5093266771384601E-6</v>
      </c>
      <c r="Q9">
        <v>173</v>
      </c>
      <c r="R9">
        <f t="shared" si="9"/>
        <v>0.52091917591125203</v>
      </c>
    </row>
    <row r="10" spans="1:18">
      <c r="A10">
        <v>181</v>
      </c>
      <c r="B10">
        <v>150</v>
      </c>
      <c r="C10">
        <v>140.30000000000001</v>
      </c>
      <c r="D10">
        <f t="shared" si="0"/>
        <v>0.75119765541340233</v>
      </c>
      <c r="E10">
        <f t="shared" si="3"/>
        <v>0.76675211960959189</v>
      </c>
      <c r="F10">
        <f t="shared" si="4"/>
        <v>2.4194135643054276E-4</v>
      </c>
      <c r="G10">
        <v>15</v>
      </c>
      <c r="H10">
        <v>145</v>
      </c>
      <c r="I10">
        <f t="shared" si="1"/>
        <v>0.77636250915854121</v>
      </c>
      <c r="J10">
        <f t="shared" si="5"/>
        <v>0.77594326199479202</v>
      </c>
      <c r="K10">
        <f t="shared" si="2"/>
        <v>1.7576818431174211E-7</v>
      </c>
      <c r="L10">
        <v>60</v>
      </c>
      <c r="M10">
        <v>42.8</v>
      </c>
      <c r="N10">
        <f t="shared" si="6"/>
        <v>0.22916079580679696</v>
      </c>
      <c r="O10">
        <f t="shared" si="7"/>
        <v>0.23057519122242826</v>
      </c>
      <c r="P10">
        <f t="shared" si="8"/>
        <v>2.0005143917588157E-6</v>
      </c>
      <c r="Q10">
        <v>187</v>
      </c>
      <c r="R10">
        <f t="shared" si="9"/>
        <v>0.56307448494453249</v>
      </c>
    </row>
    <row r="11" spans="1:18">
      <c r="A11">
        <v>191</v>
      </c>
      <c r="B11">
        <v>160</v>
      </c>
      <c r="C11">
        <v>161.80000000000001</v>
      </c>
      <c r="D11">
        <f t="shared" si="0"/>
        <v>0.8663134757369102</v>
      </c>
      <c r="E11">
        <f t="shared" si="3"/>
        <v>0.89034698074413787</v>
      </c>
      <c r="F11">
        <f t="shared" si="4"/>
        <v>5.7760936293243766E-4</v>
      </c>
      <c r="G11">
        <v>25</v>
      </c>
      <c r="H11">
        <v>126</v>
      </c>
      <c r="I11">
        <f t="shared" si="1"/>
        <v>0.67463224933776689</v>
      </c>
      <c r="J11">
        <f t="shared" si="5"/>
        <v>0.66842829903819057</v>
      </c>
      <c r="K11">
        <f t="shared" si="2"/>
        <v>3.8488999319613132E-5</v>
      </c>
      <c r="L11">
        <v>70</v>
      </c>
      <c r="M11">
        <v>20.5</v>
      </c>
      <c r="N11">
        <f t="shared" si="6"/>
        <v>0.10976159612241444</v>
      </c>
      <c r="O11">
        <f t="shared" si="7"/>
        <v>0.10831248030893816</v>
      </c>
      <c r="P11">
        <f t="shared" si="8"/>
        <v>2.0999366408670415E-6</v>
      </c>
      <c r="Q11">
        <v>196</v>
      </c>
      <c r="R11">
        <f t="shared" si="9"/>
        <v>0.59017432646592705</v>
      </c>
    </row>
    <row r="12" spans="1:18">
      <c r="A12">
        <v>201</v>
      </c>
      <c r="B12">
        <v>170</v>
      </c>
      <c r="C12">
        <v>176</v>
      </c>
      <c r="D12">
        <f t="shared" si="0"/>
        <v>0.94234345939243624</v>
      </c>
      <c r="E12">
        <f t="shared" si="3"/>
        <v>0.96686352909349726</v>
      </c>
      <c r="F12">
        <f t="shared" si="4"/>
        <v>6.0123381814489066E-4</v>
      </c>
      <c r="G12">
        <v>35</v>
      </c>
      <c r="H12">
        <v>100.5</v>
      </c>
      <c r="I12">
        <f t="shared" si="1"/>
        <v>0.53809953220988549</v>
      </c>
      <c r="J12">
        <f t="shared" si="5"/>
        <v>0.54026582695398129</v>
      </c>
      <c r="K12">
        <f t="shared" si="2"/>
        <v>4.6928329182970794E-6</v>
      </c>
      <c r="L12">
        <v>80</v>
      </c>
      <c r="M12">
        <v>6.5</v>
      </c>
      <c r="N12">
        <f t="shared" si="6"/>
        <v>3.4802457307107022E-2</v>
      </c>
      <c r="O12">
        <f t="shared" si="7"/>
        <v>3.2798459756234619E-2</v>
      </c>
      <c r="P12">
        <f t="shared" si="8"/>
        <v>4.0160061839025918E-6</v>
      </c>
      <c r="Q12">
        <v>203</v>
      </c>
      <c r="R12">
        <f t="shared" si="9"/>
        <v>0.61125198098256739</v>
      </c>
    </row>
    <row r="13" spans="1:18">
      <c r="A13">
        <v>211</v>
      </c>
      <c r="B13">
        <v>180</v>
      </c>
      <c r="C13">
        <v>183.7</v>
      </c>
      <c r="D13">
        <f t="shared" si="0"/>
        <v>0.98357098574085522</v>
      </c>
      <c r="E13">
        <f t="shared" si="3"/>
        <v>0.98707273966275322</v>
      </c>
      <c r="F13">
        <f t="shared" si="4"/>
        <v>1.2262280529528015E-5</v>
      </c>
      <c r="G13">
        <v>45</v>
      </c>
      <c r="H13">
        <v>76</v>
      </c>
      <c r="I13">
        <f t="shared" si="1"/>
        <v>0.40692103928309747</v>
      </c>
      <c r="J13">
        <f t="shared" si="5"/>
        <v>0.4069141313521592</v>
      </c>
      <c r="K13">
        <f t="shared" si="2"/>
        <v>4.7719509847926579E-11</v>
      </c>
      <c r="L13">
        <v>90</v>
      </c>
      <c r="M13">
        <v>3.1</v>
      </c>
      <c r="N13">
        <f t="shared" si="6"/>
        <v>1.6598095023389502E-2</v>
      </c>
      <c r="O13">
        <f t="shared" si="7"/>
        <v>1.3141234911222717E-2</v>
      </c>
      <c r="P13">
        <f t="shared" si="8"/>
        <v>1.1949881835089759E-5</v>
      </c>
      <c r="Q13">
        <v>206</v>
      </c>
      <c r="R13">
        <f t="shared" si="9"/>
        <v>0.62028526148969887</v>
      </c>
    </row>
    <row r="14" spans="1:18">
      <c r="A14">
        <v>221</v>
      </c>
      <c r="B14">
        <v>10</v>
      </c>
      <c r="C14">
        <v>179.3</v>
      </c>
      <c r="D14">
        <f t="shared" si="0"/>
        <v>0.96001239925604442</v>
      </c>
      <c r="E14">
        <f t="shared" si="3"/>
        <v>0.94853708340107168</v>
      </c>
      <c r="F14">
        <f t="shared" si="4"/>
        <v>1.3168287397138888E-4</v>
      </c>
      <c r="G14">
        <v>55</v>
      </c>
      <c r="H14">
        <v>53.6</v>
      </c>
      <c r="I14">
        <f t="shared" si="1"/>
        <v>0.28698641717860557</v>
      </c>
      <c r="J14">
        <f t="shared" si="5"/>
        <v>0.2844573947837275</v>
      </c>
      <c r="K14">
        <f t="shared" si="2"/>
        <v>6.3959542737947912E-6</v>
      </c>
      <c r="L14">
        <v>100</v>
      </c>
      <c r="M14">
        <v>10.6</v>
      </c>
      <c r="N14">
        <f t="shared" si="6"/>
        <v>5.6754776531589904E-2</v>
      </c>
      <c r="O14">
        <f t="shared" si="7"/>
        <v>5.171175719995208E-2</v>
      </c>
      <c r="P14">
        <f t="shared" si="8"/>
        <v>2.5432043979272806E-5</v>
      </c>
      <c r="Q14">
        <v>208</v>
      </c>
      <c r="R14">
        <f t="shared" si="9"/>
        <v>0.62630744849445319</v>
      </c>
    </row>
    <row r="15" spans="1:18">
      <c r="A15">
        <v>231</v>
      </c>
      <c r="B15">
        <v>20</v>
      </c>
      <c r="C15">
        <v>163.69999999999999</v>
      </c>
      <c r="D15">
        <f t="shared" si="0"/>
        <v>0.87648650171898745</v>
      </c>
      <c r="E15">
        <f t="shared" si="3"/>
        <v>0.85590452917932591</v>
      </c>
      <c r="F15">
        <f t="shared" si="4"/>
        <v>4.2361759362338178E-4</v>
      </c>
      <c r="G15">
        <v>65</v>
      </c>
      <c r="H15">
        <v>35.1</v>
      </c>
      <c r="I15">
        <f t="shared" si="1"/>
        <v>0.18793326945837791</v>
      </c>
      <c r="J15">
        <f t="shared" si="5"/>
        <v>0.18766570694779067</v>
      </c>
      <c r="K15">
        <f t="shared" si="2"/>
        <v>7.1589697071745908E-8</v>
      </c>
      <c r="L15">
        <v>110</v>
      </c>
      <c r="M15">
        <v>28.2</v>
      </c>
      <c r="N15">
        <f t="shared" si="6"/>
        <v>0.15098912247083351</v>
      </c>
      <c r="O15">
        <f t="shared" si="7"/>
        <v>0.1438578523941188</v>
      </c>
      <c r="P15">
        <f t="shared" si="8"/>
        <v>5.0855012907046668E-5</v>
      </c>
      <c r="Q15">
        <v>206</v>
      </c>
      <c r="R15">
        <f t="shared" si="9"/>
        <v>0.62028526148969887</v>
      </c>
    </row>
    <row r="16" spans="1:18">
      <c r="A16">
        <v>241</v>
      </c>
      <c r="B16">
        <v>30</v>
      </c>
      <c r="C16">
        <v>137</v>
      </c>
      <c r="D16">
        <f t="shared" si="0"/>
        <v>0.73352871554979415</v>
      </c>
      <c r="E16">
        <f t="shared" si="3"/>
        <v>0.72034793014755794</v>
      </c>
      <c r="F16">
        <f t="shared" si="4"/>
        <v>1.7373310381980334E-4</v>
      </c>
      <c r="G16">
        <v>75</v>
      </c>
      <c r="H16">
        <v>23.1</v>
      </c>
      <c r="I16">
        <f t="shared" si="1"/>
        <v>0.12368257904525726</v>
      </c>
      <c r="J16">
        <f t="shared" si="5"/>
        <v>0.1282135738905367</v>
      </c>
      <c r="K16">
        <f t="shared" si="2"/>
        <v>2.0529914287948857E-5</v>
      </c>
      <c r="L16">
        <v>120</v>
      </c>
      <c r="M16">
        <v>53.6</v>
      </c>
      <c r="N16">
        <f t="shared" si="6"/>
        <v>0.28698641717860557</v>
      </c>
      <c r="O16">
        <f t="shared" si="7"/>
        <v>0.27846534148177776</v>
      </c>
      <c r="P16">
        <f t="shared" si="8"/>
        <v>7.2608731031069493E-5</v>
      </c>
      <c r="Q16">
        <v>201</v>
      </c>
      <c r="R16">
        <f t="shared" si="9"/>
        <v>0.60522979397781296</v>
      </c>
    </row>
    <row r="17" spans="1:18">
      <c r="A17">
        <v>251</v>
      </c>
      <c r="B17">
        <v>40</v>
      </c>
      <c r="C17">
        <v>104.7</v>
      </c>
      <c r="D17">
        <f t="shared" si="0"/>
        <v>0.56058727385447771</v>
      </c>
      <c r="E17">
        <f t="shared" si="3"/>
        <v>0.55821741275132997</v>
      </c>
      <c r="F17">
        <f t="shared" si="4"/>
        <v>5.616241648212629E-6</v>
      </c>
      <c r="G17">
        <v>85</v>
      </c>
      <c r="H17">
        <v>20.399999999999999</v>
      </c>
      <c r="I17">
        <f t="shared" si="1"/>
        <v>0.1092261737023051</v>
      </c>
      <c r="J17">
        <f t="shared" si="5"/>
        <v>0.11327180027870619</v>
      </c>
      <c r="K17">
        <f t="shared" si="2"/>
        <v>1.6367094395682806E-5</v>
      </c>
      <c r="L17">
        <v>130</v>
      </c>
      <c r="M17">
        <v>83.7</v>
      </c>
      <c r="N17">
        <f t="shared" si="6"/>
        <v>0.44814856563151656</v>
      </c>
      <c r="O17">
        <f t="shared" si="7"/>
        <v>0.43929857468399736</v>
      </c>
      <c r="P17">
        <f t="shared" si="8"/>
        <v>7.8322339771171864E-5</v>
      </c>
      <c r="Q17">
        <v>192</v>
      </c>
      <c r="R17">
        <f t="shared" si="9"/>
        <v>0.57812995245641841</v>
      </c>
    </row>
    <row r="18" spans="1:18">
      <c r="A18">
        <v>261</v>
      </c>
      <c r="B18">
        <v>50</v>
      </c>
      <c r="C18">
        <v>76</v>
      </c>
      <c r="D18">
        <f t="shared" si="0"/>
        <v>0.40692103928309747</v>
      </c>
      <c r="E18">
        <f t="shared" si="3"/>
        <v>0.3890683101802257</v>
      </c>
      <c r="F18">
        <f t="shared" si="4"/>
        <v>3.1871993642052497E-4</v>
      </c>
      <c r="G18">
        <v>95</v>
      </c>
      <c r="H18">
        <v>26.7</v>
      </c>
      <c r="I18">
        <f t="shared" si="1"/>
        <v>0.14295778616919344</v>
      </c>
      <c r="J18">
        <f t="shared" si="5"/>
        <v>0.14464258452697876</v>
      </c>
      <c r="K18">
        <f t="shared" si="2"/>
        <v>2.8385455063960994E-6</v>
      </c>
      <c r="L18">
        <v>140</v>
      </c>
      <c r="M18">
        <v>116.5</v>
      </c>
      <c r="N18">
        <f t="shared" si="6"/>
        <v>0.62376711942737961</v>
      </c>
      <c r="O18">
        <f t="shared" si="7"/>
        <v>0.60695869043086714</v>
      </c>
      <c r="P18">
        <f t="shared" si="8"/>
        <v>2.8252328533080121E-4</v>
      </c>
      <c r="Q18">
        <v>176</v>
      </c>
      <c r="R18">
        <f t="shared" si="9"/>
        <v>0.52995245641838351</v>
      </c>
    </row>
    <row r="19" spans="1:18">
      <c r="A19">
        <v>271</v>
      </c>
      <c r="B19">
        <v>60</v>
      </c>
      <c r="C19">
        <v>44.6</v>
      </c>
      <c r="D19">
        <f t="shared" si="0"/>
        <v>0.2387983993687651</v>
      </c>
      <c r="E19">
        <f t="shared" si="3"/>
        <v>0.2333025005792011</v>
      </c>
      <c r="F19">
        <f t="shared" si="4"/>
        <v>3.0204903505131003E-5</v>
      </c>
      <c r="G19">
        <v>105</v>
      </c>
      <c r="H19">
        <v>41.8</v>
      </c>
      <c r="I19">
        <f t="shared" si="1"/>
        <v>0.22380657160570358</v>
      </c>
      <c r="J19">
        <f t="shared" si="5"/>
        <v>0.21854214707154657</v>
      </c>
      <c r="K19">
        <f t="shared" si="2"/>
        <v>2.7714165675834294E-5</v>
      </c>
      <c r="L19">
        <v>150</v>
      </c>
      <c r="M19">
        <v>144.80000000000001</v>
      </c>
      <c r="N19">
        <f t="shared" si="6"/>
        <v>0.77529166431832264</v>
      </c>
      <c r="O19">
        <f t="shared" si="7"/>
        <v>0.76122340436353841</v>
      </c>
      <c r="P19">
        <f t="shared" si="8"/>
        <v>1.9791593815538541E-4</v>
      </c>
      <c r="Q19">
        <v>158</v>
      </c>
      <c r="R19">
        <f t="shared" si="9"/>
        <v>0.4757527733755943</v>
      </c>
    </row>
    <row r="20" spans="1:18">
      <c r="A20">
        <v>281</v>
      </c>
      <c r="B20">
        <v>70</v>
      </c>
      <c r="C20">
        <v>20.100000000000001</v>
      </c>
      <c r="D20">
        <f t="shared" si="0"/>
        <v>0.1076199064419771</v>
      </c>
      <c r="E20">
        <f t="shared" si="3"/>
        <v>0.10970763944465509</v>
      </c>
      <c r="F20">
        <f t="shared" si="4"/>
        <v>4.3586290904708609E-6</v>
      </c>
      <c r="G20">
        <v>115</v>
      </c>
      <c r="H20">
        <v>61.3</v>
      </c>
      <c r="I20">
        <f t="shared" si="1"/>
        <v>0.32821394352702465</v>
      </c>
      <c r="J20">
        <f t="shared" si="5"/>
        <v>0.32605711002814802</v>
      </c>
      <c r="K20">
        <f t="shared" si="2"/>
        <v>4.6519307418764113E-6</v>
      </c>
      <c r="L20">
        <v>160</v>
      </c>
      <c r="M20">
        <v>166.8</v>
      </c>
      <c r="N20">
        <f t="shared" si="6"/>
        <v>0.89308459674237717</v>
      </c>
      <c r="O20">
        <f t="shared" si="7"/>
        <v>0.88348611527702858</v>
      </c>
      <c r="P20">
        <f t="shared" si="8"/>
        <v>9.2130846440640317E-5</v>
      </c>
      <c r="Q20">
        <v>139</v>
      </c>
      <c r="R20">
        <f t="shared" si="9"/>
        <v>0.41854199683042786</v>
      </c>
    </row>
    <row r="21" spans="1:18">
      <c r="A21">
        <v>291</v>
      </c>
      <c r="B21">
        <v>80</v>
      </c>
      <c r="C21">
        <v>6.3</v>
      </c>
      <c r="D21">
        <f t="shared" si="0"/>
        <v>3.3731612466888342E-2</v>
      </c>
      <c r="E21">
        <f t="shared" si="3"/>
        <v>3.3191091095295909E-2</v>
      </c>
      <c r="F21">
        <f t="shared" si="4"/>
        <v>2.9216335314816457E-7</v>
      </c>
      <c r="G21">
        <v>125</v>
      </c>
      <c r="H21">
        <v>84</v>
      </c>
      <c r="I21">
        <f t="shared" si="1"/>
        <v>0.44975483289184459</v>
      </c>
      <c r="J21">
        <f t="shared" si="5"/>
        <v>0.4542195821123573</v>
      </c>
      <c r="K21">
        <f t="shared" si="2"/>
        <v>1.9933985602068845E-5</v>
      </c>
      <c r="L21">
        <v>170</v>
      </c>
      <c r="M21">
        <v>181</v>
      </c>
      <c r="N21">
        <f t="shared" si="6"/>
        <v>0.96911458039790321</v>
      </c>
      <c r="O21">
        <f t="shared" si="7"/>
        <v>0.95900013582973231</v>
      </c>
      <c r="P21">
        <f t="shared" si="8"/>
        <v>1.0230198892260182E-4</v>
      </c>
      <c r="Q21">
        <v>126</v>
      </c>
      <c r="R21">
        <f t="shared" si="9"/>
        <v>0.37939778129952456</v>
      </c>
    </row>
    <row r="22" spans="1:18">
      <c r="A22">
        <v>301</v>
      </c>
      <c r="B22">
        <v>90</v>
      </c>
      <c r="C22">
        <v>2.5</v>
      </c>
      <c r="D22">
        <f t="shared" si="0"/>
        <v>1.3385560502733469E-2</v>
      </c>
      <c r="E22">
        <f t="shared" si="3"/>
        <v>1.2981880526039555E-2</v>
      </c>
      <c r="F22">
        <f t="shared" si="4"/>
        <v>1.6295752358359878E-7</v>
      </c>
      <c r="G22">
        <v>135</v>
      </c>
      <c r="H22">
        <v>111</v>
      </c>
      <c r="I22">
        <f t="shared" si="1"/>
        <v>0.59431888632136598</v>
      </c>
      <c r="J22">
        <f t="shared" si="5"/>
        <v>0.58757127771417905</v>
      </c>
      <c r="K22">
        <f t="shared" si="2"/>
        <v>4.5530221915783112E-5</v>
      </c>
      <c r="L22">
        <v>180</v>
      </c>
      <c r="M22">
        <v>183</v>
      </c>
      <c r="N22">
        <f t="shared" si="6"/>
        <v>0.97982302880008998</v>
      </c>
      <c r="O22">
        <f t="shared" si="7"/>
        <v>0.97865736067474418</v>
      </c>
      <c r="P22">
        <f t="shared" si="8"/>
        <v>1.3587821784471868E-6</v>
      </c>
      <c r="Q22">
        <v>119</v>
      </c>
      <c r="R22">
        <f t="shared" si="9"/>
        <v>0.35832012678288433</v>
      </c>
    </row>
    <row r="23" spans="1:18">
      <c r="K23" t="s">
        <v>13</v>
      </c>
      <c r="M23" t="s">
        <v>11</v>
      </c>
      <c r="Q23" t="s">
        <v>12</v>
      </c>
    </row>
    <row r="24" spans="1:18">
      <c r="K24">
        <f>SUM(K4:K22,P4:P22,F4:F22)</f>
        <v>4.9682901207076628E-3</v>
      </c>
      <c r="M24">
        <f>AVERAGE(C4:C22,H4:H22,M4:M22)</f>
        <v>93.384210526315812</v>
      </c>
      <c r="Q24">
        <f>AVERAGE(Q4:Q22)</f>
        <v>166.05263157894737</v>
      </c>
    </row>
    <row r="27" spans="1:18">
      <c r="A27" t="s">
        <v>4</v>
      </c>
      <c r="G27" t="s">
        <v>15</v>
      </c>
      <c r="H27" t="s">
        <v>16</v>
      </c>
      <c r="I27" t="s">
        <v>7</v>
      </c>
      <c r="J27" t="s">
        <v>8</v>
      </c>
      <c r="K27" t="s">
        <v>14</v>
      </c>
      <c r="M27" t="s">
        <v>20</v>
      </c>
    </row>
    <row r="28" spans="1:18">
      <c r="A28" t="s">
        <v>4</v>
      </c>
      <c r="G28">
        <v>0.99917791852034854</v>
      </c>
      <c r="H28">
        <v>0.97841785486678456</v>
      </c>
      <c r="I28">
        <v>24.092418122848066</v>
      </c>
      <c r="J28">
        <v>0</v>
      </c>
      <c r="K28">
        <v>101.1552631543743</v>
      </c>
      <c r="M28">
        <f>(G28/H28)^2</f>
        <v>1.0428861901828623</v>
      </c>
    </row>
    <row r="29" spans="1:18">
      <c r="C29" t="s">
        <v>0</v>
      </c>
      <c r="H29" t="s">
        <v>1</v>
      </c>
      <c r="M29" t="s">
        <v>2</v>
      </c>
    </row>
    <row r="30" spans="1:18">
      <c r="A30">
        <v>121</v>
      </c>
      <c r="B30">
        <v>90</v>
      </c>
      <c r="C30">
        <v>7</v>
      </c>
      <c r="D30">
        <f t="shared" ref="D30:D48" si="10">C30/$M$50/2</f>
        <v>4.0521601364938147E-2</v>
      </c>
      <c r="E30">
        <f>($G$28*COS(($L30-$J$28)/180*PI())*COS(($K$28)/180*PI())+$H$28*SIN(($L30-$J$28)/180*PI())*SIN(($K$28)/180*PI()))^2*COS($I$28/360*PI())^2+($G$28*COS(($L30-$J$28)/180*PI())*COS(($K$28)/180*PI())-$H$28*SIN(($L30-$J$28)/180*PI())*SIN(($K$28)/180*PI()))^2*SIN($I$28/360*PI())^2</f>
        <v>3.7368489486535254E-2</v>
      </c>
      <c r="F30">
        <f>(D30-E30)^2</f>
        <v>9.9421145177254152E-6</v>
      </c>
      <c r="G30">
        <v>45</v>
      </c>
      <c r="H30">
        <v>122</v>
      </c>
      <c r="I30">
        <f t="shared" ref="I30:I48" si="11">H30/$M$50/2</f>
        <v>0.70623362378892207</v>
      </c>
      <c r="J30">
        <f>($G$28*COS(($L30-$J$28)/180*PI())*COS(($K$28+45)/180*PI())+$H$28*SIN(($L30-$J$28)/180*PI())*SIN(($K$28+45)/180*PI()))^2*COS($I$28/360*PI())^2+($G$28*COS(($L30-$J$28)/180*PI())*COS(($K$28+45)/180*PI())-$H$28*SIN(($L30-$J$28)/180*PI())*SIN(($K$28+45)/180*PI()))^2*SIN($I$28/360*PI())^2</f>
        <v>0.68867936684313913</v>
      </c>
      <c r="K30">
        <f>(I30-J30)^2</f>
        <v>3.0815193691856866E-4</v>
      </c>
      <c r="L30">
        <v>0</v>
      </c>
      <c r="M30">
        <v>160</v>
      </c>
      <c r="N30">
        <f t="shared" ref="N30:N36" si="12">M30/$M$50/2</f>
        <v>0.9262080311985863</v>
      </c>
      <c r="O30">
        <f>($G$28*COS(($L30-$J$28)/180*PI())*COS(($K$28+90)/180*PI())+$H$28*SIN(($L30-$J$28)/180*PI())*SIN(($K$28+90)/180*PI()))^2*COS($I$28/360*PI())^2+($G$28*COS(($L30-$J$28)/180*PI())*COS(($K$28+90)/180*PI())-$H$28*SIN(($L30-$J$28)/180*PI())*SIN(($K$28+90)/180*PI()))^2*SIN($I$28/360*PI())^2</f>
        <v>0.96098802337212086</v>
      </c>
      <c r="P30">
        <f>(N30-O30)^2</f>
        <v>1.209647855591125E-3</v>
      </c>
    </row>
    <row r="31" spans="1:18">
      <c r="A31">
        <v>131</v>
      </c>
      <c r="B31">
        <v>100</v>
      </c>
      <c r="C31">
        <v>7</v>
      </c>
      <c r="D31">
        <f t="shared" si="10"/>
        <v>4.0521601364938147E-2</v>
      </c>
      <c r="E31">
        <f t="shared" ref="E31:E48" si="13">($G$28*COS(($L31-$J$28)/180*PI())*COS(($K$28)/180*PI())+$H$28*SIN(($L31-$J$28)/180*PI())*SIN(($K$28)/180*PI()))^2*COS($I$28/360*PI())^2+($G$28*COS(($L31-$J$28)/180*PI())*COS(($K$28)/180*PI())-$H$28*SIN(($L31-$J$28)/180*PI())*SIN(($K$28)/180*PI()))^2*SIN($I$28/360*PI())^2</f>
        <v>6.0895255375839428E-3</v>
      </c>
      <c r="F31">
        <f t="shared" ref="F31:F48" si="14">(D31-E31)^2</f>
        <v>1.1855678457806699E-3</v>
      </c>
      <c r="G31">
        <v>55</v>
      </c>
      <c r="H31">
        <v>95</v>
      </c>
      <c r="I31">
        <f t="shared" si="11"/>
        <v>0.54993601852416063</v>
      </c>
      <c r="J31">
        <f t="shared" ref="J31:J48" si="15">($G$28*COS(($L31-$J$28)/180*PI())*COS(($K$28+45)/180*PI())+$H$28*SIN(($L31-$J$28)/180*PI())*SIN(($K$28+45)/180*PI()))^2*COS($I$28/360*PI())^2+($G$28*COS(($L31-$J$28)/180*PI())*COS(($K$28+45)/180*PI())-$H$28*SIN(($L31-$J$28)/180*PI())*SIN(($K$28+45)/180*PI()))^2*SIN($I$28/360*PI())^2</f>
        <v>0.53567380246714102</v>
      </c>
      <c r="K31">
        <f t="shared" ref="K31:K48" si="16">(I31-J31)^2</f>
        <v>2.0341080685710785E-4</v>
      </c>
      <c r="L31">
        <v>10</v>
      </c>
      <c r="M31">
        <v>167</v>
      </c>
      <c r="N31">
        <f t="shared" si="12"/>
        <v>0.9667296325635244</v>
      </c>
      <c r="O31">
        <f t="shared" ref="O31:O48" si="17">($G$28*COS(($L31-$J$28)/180*PI())*COS(($K$28+90)/180*PI())+$H$28*SIN(($L31-$J$28)/180*PI())*SIN(($K$28+90)/180*PI()))^2*COS($I$28/360*PI())^2+($G$28*COS(($L31-$J$28)/180*PI())*COS(($K$28+90)/180*PI())-$H$28*SIN(($L31-$J$28)/180*PI())*SIN(($K$28+90)/180*PI()))^2*SIN($I$28/360*PI())^2</f>
        <v>0.99102902716798624</v>
      </c>
      <c r="P31">
        <f t="shared" ref="P31:P48" si="18">(N31-O31)^2</f>
        <v>5.9046057814334939E-4</v>
      </c>
    </row>
    <row r="32" spans="1:18">
      <c r="A32">
        <v>141</v>
      </c>
      <c r="B32">
        <v>110</v>
      </c>
      <c r="C32">
        <v>15</v>
      </c>
      <c r="D32">
        <f t="shared" si="10"/>
        <v>8.6832002924867466E-2</v>
      </c>
      <c r="E32">
        <f t="shared" si="13"/>
        <v>3.1901093152609195E-2</v>
      </c>
      <c r="F32">
        <f t="shared" si="14"/>
        <v>3.0174048484079793E-3</v>
      </c>
      <c r="G32">
        <v>65</v>
      </c>
      <c r="H32">
        <v>66</v>
      </c>
      <c r="I32">
        <f t="shared" si="11"/>
        <v>0.38206081286941684</v>
      </c>
      <c r="J32">
        <f t="shared" si="15"/>
        <v>0.37749833849286085</v>
      </c>
      <c r="K32">
        <f t="shared" si="16"/>
        <v>2.0816172436729983E-5</v>
      </c>
      <c r="L32">
        <v>20</v>
      </c>
      <c r="M32">
        <v>162</v>
      </c>
      <c r="N32">
        <f t="shared" si="12"/>
        <v>0.93778563158856854</v>
      </c>
      <c r="O32">
        <f t="shared" si="17"/>
        <v>0.96165289535851162</v>
      </c>
      <c r="P32">
        <f t="shared" si="18"/>
        <v>5.6964627986403758E-4</v>
      </c>
    </row>
    <row r="33" spans="1:16">
      <c r="A33">
        <v>151</v>
      </c>
      <c r="B33">
        <v>120</v>
      </c>
      <c r="C33">
        <v>33</v>
      </c>
      <c r="D33">
        <f t="shared" si="10"/>
        <v>0.19103040643470842</v>
      </c>
      <c r="E33">
        <f t="shared" si="13"/>
        <v>0.11168993633907201</v>
      </c>
      <c r="F33">
        <f t="shared" si="14"/>
        <v>6.2949101949965761E-3</v>
      </c>
      <c r="G33">
        <v>75</v>
      </c>
      <c r="H33">
        <v>42</v>
      </c>
      <c r="I33">
        <f t="shared" si="11"/>
        <v>0.24312960818962889</v>
      </c>
      <c r="J33">
        <f t="shared" si="15"/>
        <v>0.23323127029682134</v>
      </c>
      <c r="K33">
        <f t="shared" si="16"/>
        <v>9.7977093040189946E-5</v>
      </c>
      <c r="L33">
        <v>30</v>
      </c>
      <c r="M33">
        <v>151</v>
      </c>
      <c r="N33">
        <f t="shared" si="12"/>
        <v>0.87410882944366575</v>
      </c>
      <c r="O33">
        <f t="shared" si="17"/>
        <v>0.87640282298545058</v>
      </c>
      <c r="P33">
        <f t="shared" si="18"/>
        <v>5.2624063697505241E-6</v>
      </c>
    </row>
    <row r="34" spans="1:16">
      <c r="A34">
        <v>161</v>
      </c>
      <c r="B34">
        <v>130</v>
      </c>
      <c r="C34">
        <v>55</v>
      </c>
      <c r="D34">
        <f t="shared" si="10"/>
        <v>0.31838401072451405</v>
      </c>
      <c r="E34">
        <f t="shared" si="13"/>
        <v>0.23583234305077297</v>
      </c>
      <c r="F34">
        <f t="shared" si="14"/>
        <v>6.8147778357157893E-3</v>
      </c>
      <c r="G34">
        <v>85</v>
      </c>
      <c r="H34">
        <v>23</v>
      </c>
      <c r="I34">
        <f t="shared" si="11"/>
        <v>0.13314240448479678</v>
      </c>
      <c r="J34">
        <f t="shared" si="15"/>
        <v>0.12027333545863039</v>
      </c>
      <c r="K34">
        <f t="shared" si="16"/>
        <v>1.6561293760023504E-4</v>
      </c>
      <c r="L34">
        <v>40</v>
      </c>
      <c r="M34">
        <v>137</v>
      </c>
      <c r="N34">
        <f t="shared" si="12"/>
        <v>0.79306562671378944</v>
      </c>
      <c r="O34">
        <f t="shared" si="17"/>
        <v>0.74556122693406512</v>
      </c>
      <c r="P34">
        <f t="shared" si="18"/>
        <v>2.2566679984318714E-3</v>
      </c>
    </row>
    <row r="35" spans="1:16">
      <c r="A35">
        <v>171</v>
      </c>
      <c r="B35">
        <v>140</v>
      </c>
      <c r="C35">
        <v>81</v>
      </c>
      <c r="D35">
        <f t="shared" si="10"/>
        <v>0.46889281579428427</v>
      </c>
      <c r="E35">
        <f t="shared" si="13"/>
        <v>0.38935490689148711</v>
      </c>
      <c r="F35">
        <f t="shared" si="14"/>
        <v>6.3262789526296595E-3</v>
      </c>
      <c r="G35">
        <v>95</v>
      </c>
      <c r="H35">
        <v>10</v>
      </c>
      <c r="I35">
        <f t="shared" si="11"/>
        <v>5.7888001949911644E-2</v>
      </c>
      <c r="J35">
        <f t="shared" si="15"/>
        <v>5.2248928001342822E-2</v>
      </c>
      <c r="K35">
        <f t="shared" si="16"/>
        <v>3.1799154997427563E-5</v>
      </c>
      <c r="L35">
        <v>50</v>
      </c>
      <c r="M35">
        <v>114</v>
      </c>
      <c r="N35">
        <f t="shared" si="12"/>
        <v>0.65992322222899269</v>
      </c>
      <c r="O35">
        <f t="shared" si="17"/>
        <v>0.58490953470445151</v>
      </c>
      <c r="P35">
        <f t="shared" si="18"/>
        <v>5.6270533160295054E-3</v>
      </c>
    </row>
    <row r="36" spans="1:16">
      <c r="A36">
        <v>181</v>
      </c>
      <c r="B36">
        <v>150</v>
      </c>
      <c r="C36">
        <v>107</v>
      </c>
      <c r="D36">
        <f t="shared" si="10"/>
        <v>0.61940162086405459</v>
      </c>
      <c r="E36">
        <f t="shared" si="13"/>
        <v>0.55374054091029123</v>
      </c>
      <c r="F36">
        <f t="shared" si="14"/>
        <v>4.3113774206945043E-3</v>
      </c>
      <c r="G36">
        <v>105</v>
      </c>
      <c r="H36">
        <v>7</v>
      </c>
      <c r="I36">
        <f t="shared" si="11"/>
        <v>4.0521601364938147E-2</v>
      </c>
      <c r="J36">
        <f t="shared" si="15"/>
        <v>3.7362795397639759E-2</v>
      </c>
      <c r="K36">
        <f t="shared" si="16"/>
        <v>9.9780551390399031E-6</v>
      </c>
      <c r="L36">
        <v>60</v>
      </c>
      <c r="M36">
        <v>88</v>
      </c>
      <c r="N36">
        <f t="shared" si="12"/>
        <v>0.50941441715922242</v>
      </c>
      <c r="O36">
        <f t="shared" si="17"/>
        <v>0.41382471134596333</v>
      </c>
      <c r="P36">
        <f t="shared" si="18"/>
        <v>9.1373918574654198E-3</v>
      </c>
    </row>
    <row r="37" spans="1:16">
      <c r="A37">
        <v>191</v>
      </c>
      <c r="B37">
        <v>160</v>
      </c>
      <c r="C37">
        <v>133</v>
      </c>
      <c r="D37">
        <f t="shared" si="10"/>
        <v>0.76991042593382486</v>
      </c>
      <c r="E37">
        <f t="shared" si="13"/>
        <v>0.70916191157094366</v>
      </c>
      <c r="F37">
        <f t="shared" si="14"/>
        <v>3.6903819972971836E-3</v>
      </c>
      <c r="G37">
        <v>115</v>
      </c>
      <c r="H37">
        <v>12</v>
      </c>
      <c r="I37">
        <f t="shared" si="11"/>
        <v>6.9465602339893975E-2</v>
      </c>
      <c r="J37">
        <f t="shared" si="15"/>
        <v>7.741042493544667E-2</v>
      </c>
      <c r="K37">
        <f t="shared" si="16"/>
        <v>6.312020607480466E-5</v>
      </c>
      <c r="L37">
        <v>70</v>
      </c>
      <c r="M37">
        <v>58</v>
      </c>
      <c r="N37">
        <f>M37/$M$50/2</f>
        <v>0.33575041130948752</v>
      </c>
      <c r="O37">
        <f t="shared" si="17"/>
        <v>0.2529421114987126</v>
      </c>
      <c r="P37">
        <f t="shared" si="18"/>
        <v>6.8572145175511863E-3</v>
      </c>
    </row>
    <row r="38" spans="1:16">
      <c r="A38">
        <v>201</v>
      </c>
      <c r="B38">
        <v>170</v>
      </c>
      <c r="C38">
        <v>147</v>
      </c>
      <c r="D38">
        <f t="shared" si="10"/>
        <v>0.85095362866370117</v>
      </c>
      <c r="E38">
        <f t="shared" si="13"/>
        <v>0.83687290779663259</v>
      </c>
      <c r="F38">
        <f t="shared" si="14"/>
        <v>1.9826670013630039E-4</v>
      </c>
      <c r="G38">
        <v>125</v>
      </c>
      <c r="H38">
        <v>26</v>
      </c>
      <c r="I38">
        <f t="shared" si="11"/>
        <v>0.15050880506977027</v>
      </c>
      <c r="J38">
        <f t="shared" si="15"/>
        <v>0.1675614814524396</v>
      </c>
      <c r="K38">
        <f t="shared" si="16"/>
        <v>2.9079377181204832E-4</v>
      </c>
      <c r="L38">
        <v>80</v>
      </c>
      <c r="M38">
        <v>34</v>
      </c>
      <c r="N38">
        <f t="shared" ref="N38:N48" si="19">M38/$M$50/2</f>
        <v>0.19681920662969957</v>
      </c>
      <c r="O38">
        <f t="shared" si="17"/>
        <v>0.12166655107857383</v>
      </c>
      <c r="P38">
        <f t="shared" si="18"/>
        <v>5.6479216363861506E-3</v>
      </c>
    </row>
    <row r="39" spans="1:16">
      <c r="A39">
        <v>211</v>
      </c>
      <c r="B39">
        <v>180</v>
      </c>
      <c r="C39">
        <v>157</v>
      </c>
      <c r="D39">
        <f t="shared" si="10"/>
        <v>0.90884163061361278</v>
      </c>
      <c r="E39">
        <f t="shared" si="13"/>
        <v>0.92146969862897388</v>
      </c>
      <c r="F39">
        <f t="shared" si="14"/>
        <v>1.5946810180058588E-4</v>
      </c>
      <c r="G39">
        <v>135</v>
      </c>
      <c r="H39">
        <v>48</v>
      </c>
      <c r="I39">
        <f t="shared" si="11"/>
        <v>0.2778624093595759</v>
      </c>
      <c r="J39">
        <f t="shared" si="15"/>
        <v>0.29694241704477609</v>
      </c>
      <c r="K39">
        <f t="shared" si="16"/>
        <v>3.6404669326729809E-4</v>
      </c>
      <c r="L39">
        <v>90</v>
      </c>
      <c r="M39">
        <v>16</v>
      </c>
      <c r="N39">
        <f t="shared" si="19"/>
        <v>9.2620803119858625E-2</v>
      </c>
      <c r="O39">
        <f t="shared" si="17"/>
        <v>3.5831800093146446E-2</v>
      </c>
      <c r="P39">
        <f t="shared" si="18"/>
        <v>3.2249908647679249E-3</v>
      </c>
    </row>
    <row r="40" spans="1:16">
      <c r="A40">
        <v>221</v>
      </c>
      <c r="B40">
        <v>10</v>
      </c>
      <c r="C40">
        <v>162</v>
      </c>
      <c r="D40">
        <f t="shared" si="10"/>
        <v>0.93778563158856854</v>
      </c>
      <c r="E40">
        <f t="shared" si="13"/>
        <v>0.95274866257792523</v>
      </c>
      <c r="F40">
        <f t="shared" si="14"/>
        <v>2.2389229638844884E-4</v>
      </c>
      <c r="G40">
        <v>145</v>
      </c>
      <c r="H40">
        <v>75</v>
      </c>
      <c r="I40">
        <f t="shared" si="11"/>
        <v>0.43416001462433729</v>
      </c>
      <c r="J40">
        <f t="shared" si="15"/>
        <v>0.4499479814207738</v>
      </c>
      <c r="K40">
        <f t="shared" si="16"/>
        <v>2.4925989556538188E-4</v>
      </c>
      <c r="L40">
        <v>100</v>
      </c>
      <c r="M40">
        <v>6.5</v>
      </c>
      <c r="N40">
        <f t="shared" si="19"/>
        <v>3.7627201267442567E-2</v>
      </c>
      <c r="O40">
        <f t="shared" si="17"/>
        <v>5.7907962972809724E-3</v>
      </c>
      <c r="P40">
        <f t="shared" si="18"/>
        <v>1.0135566814241299E-3</v>
      </c>
    </row>
    <row r="41" spans="1:16">
      <c r="A41">
        <v>231</v>
      </c>
      <c r="B41">
        <v>20</v>
      </c>
      <c r="C41">
        <v>151</v>
      </c>
      <c r="D41">
        <f t="shared" si="10"/>
        <v>0.87410882944366575</v>
      </c>
      <c r="E41">
        <f t="shared" si="13"/>
        <v>0.92693709496290011</v>
      </c>
      <c r="F41">
        <f t="shared" si="14"/>
        <v>2.7908256377707262E-3</v>
      </c>
      <c r="G41">
        <v>155</v>
      </c>
      <c r="H41">
        <v>108</v>
      </c>
      <c r="I41">
        <f t="shared" si="11"/>
        <v>0.62519042105904576</v>
      </c>
      <c r="J41">
        <f t="shared" si="15"/>
        <v>0.60812344539505447</v>
      </c>
      <c r="K41">
        <f t="shared" si="16"/>
        <v>2.9128165831527095E-4</v>
      </c>
      <c r="L41">
        <v>110</v>
      </c>
      <c r="M41">
        <v>7.3</v>
      </c>
      <c r="N41">
        <f t="shared" si="19"/>
        <v>4.2258241423435497E-2</v>
      </c>
      <c r="O41">
        <f t="shared" si="17"/>
        <v>3.5166928106755889E-2</v>
      </c>
      <c r="P41">
        <f t="shared" si="18"/>
        <v>5.0286724555317544E-5</v>
      </c>
    </row>
    <row r="42" spans="1:16">
      <c r="A42">
        <v>241</v>
      </c>
      <c r="B42">
        <v>30</v>
      </c>
      <c r="C42">
        <v>134</v>
      </c>
      <c r="D42">
        <f t="shared" si="10"/>
        <v>0.77569922612881603</v>
      </c>
      <c r="E42">
        <f t="shared" si="13"/>
        <v>0.84714825177643716</v>
      </c>
      <c r="F42">
        <f t="shared" si="14"/>
        <v>5.1049632659944206E-3</v>
      </c>
      <c r="G42">
        <v>165</v>
      </c>
      <c r="H42">
        <v>135</v>
      </c>
      <c r="I42">
        <f t="shared" si="11"/>
        <v>0.78148802632380721</v>
      </c>
      <c r="J42">
        <f t="shared" si="15"/>
        <v>0.75239051359109355</v>
      </c>
      <c r="K42">
        <f t="shared" si="16"/>
        <v>8.4666524723043353E-4</v>
      </c>
      <c r="L42">
        <v>120</v>
      </c>
      <c r="M42">
        <v>17</v>
      </c>
      <c r="N42">
        <f t="shared" si="19"/>
        <v>9.8409603314849783E-2</v>
      </c>
      <c r="O42">
        <f t="shared" si="17"/>
        <v>0.12041700047981672</v>
      </c>
      <c r="P42">
        <f t="shared" si="18"/>
        <v>4.8432552997659497E-4</v>
      </c>
    </row>
    <row r="43" spans="1:16">
      <c r="A43">
        <v>251</v>
      </c>
      <c r="B43">
        <v>40</v>
      </c>
      <c r="C43">
        <v>110</v>
      </c>
      <c r="D43">
        <f t="shared" si="10"/>
        <v>0.63676802144902811</v>
      </c>
      <c r="E43">
        <f t="shared" si="13"/>
        <v>0.72300584506473597</v>
      </c>
      <c r="F43">
        <f t="shared" si="14"/>
        <v>7.4369622219739411E-3</v>
      </c>
      <c r="G43">
        <v>175</v>
      </c>
      <c r="H43">
        <v>154</v>
      </c>
      <c r="I43">
        <f t="shared" si="11"/>
        <v>0.89147523002863927</v>
      </c>
      <c r="J43">
        <f t="shared" si="15"/>
        <v>0.86534844842928471</v>
      </c>
      <c r="K43">
        <f t="shared" si="16"/>
        <v>6.8260871674037172E-4</v>
      </c>
      <c r="L43">
        <v>130</v>
      </c>
      <c r="M43">
        <v>37</v>
      </c>
      <c r="N43">
        <f t="shared" si="19"/>
        <v>0.21418560721467308</v>
      </c>
      <c r="O43">
        <f t="shared" si="17"/>
        <v>0.25125859653120214</v>
      </c>
      <c r="P43">
        <f t="shared" si="18"/>
        <v>1.3744065368634774E-3</v>
      </c>
    </row>
    <row r="44" spans="1:16">
      <c r="A44">
        <v>261</v>
      </c>
      <c r="B44">
        <v>50</v>
      </c>
      <c r="C44">
        <v>81</v>
      </c>
      <c r="D44">
        <f t="shared" si="10"/>
        <v>0.46889281579428427</v>
      </c>
      <c r="E44">
        <f t="shared" si="13"/>
        <v>0.56948328122402192</v>
      </c>
      <c r="F44">
        <f t="shared" si="14"/>
        <v>1.0118441735371245E-2</v>
      </c>
      <c r="G44">
        <v>5</v>
      </c>
      <c r="H44">
        <v>167</v>
      </c>
      <c r="I44">
        <f t="shared" si="11"/>
        <v>0.9667296325635244</v>
      </c>
      <c r="J44">
        <f t="shared" si="15"/>
        <v>0.93337285588657237</v>
      </c>
      <c r="K44">
        <f t="shared" si="16"/>
        <v>1.1126745502760508E-3</v>
      </c>
      <c r="L44">
        <v>140</v>
      </c>
      <c r="M44">
        <v>61</v>
      </c>
      <c r="N44">
        <f t="shared" si="19"/>
        <v>0.35311681189446104</v>
      </c>
      <c r="O44">
        <f t="shared" si="17"/>
        <v>0.41191028876081559</v>
      </c>
      <c r="P44">
        <f t="shared" si="18"/>
        <v>3.4566729220345681E-3</v>
      </c>
    </row>
    <row r="45" spans="1:16">
      <c r="A45">
        <v>271</v>
      </c>
      <c r="B45">
        <v>60</v>
      </c>
      <c r="C45">
        <v>56</v>
      </c>
      <c r="D45">
        <f t="shared" si="10"/>
        <v>0.32417281091950517</v>
      </c>
      <c r="E45">
        <f t="shared" si="13"/>
        <v>0.40509764720521768</v>
      </c>
      <c r="F45">
        <f t="shared" si="14"/>
        <v>6.5488291278693721E-3</v>
      </c>
      <c r="G45">
        <v>15</v>
      </c>
      <c r="H45">
        <v>170</v>
      </c>
      <c r="I45">
        <f t="shared" si="11"/>
        <v>0.98409603314849792</v>
      </c>
      <c r="J45">
        <f t="shared" si="15"/>
        <v>0.94825898849027546</v>
      </c>
      <c r="K45">
        <f t="shared" si="16"/>
        <v>1.284293769835431E-3</v>
      </c>
      <c r="L45">
        <v>150</v>
      </c>
      <c r="M45">
        <v>93</v>
      </c>
      <c r="N45">
        <f t="shared" si="19"/>
        <v>0.53835841813417828</v>
      </c>
      <c r="O45">
        <f t="shared" si="17"/>
        <v>0.5829951121193041</v>
      </c>
      <c r="P45">
        <f t="shared" si="18"/>
        <v>1.9924344499217673E-3</v>
      </c>
    </row>
    <row r="46" spans="1:16">
      <c r="A46">
        <v>281</v>
      </c>
      <c r="B46">
        <v>70</v>
      </c>
      <c r="C46">
        <v>32</v>
      </c>
      <c r="D46">
        <f t="shared" si="10"/>
        <v>0.18524160623971725</v>
      </c>
      <c r="E46">
        <f t="shared" si="13"/>
        <v>0.24967627654456551</v>
      </c>
      <c r="F46">
        <f t="shared" si="14"/>
        <v>4.1518267372944936E-3</v>
      </c>
      <c r="G46">
        <v>25</v>
      </c>
      <c r="H46">
        <v>166</v>
      </c>
      <c r="I46">
        <f t="shared" si="11"/>
        <v>0.96094083236853323</v>
      </c>
      <c r="J46">
        <f t="shared" si="15"/>
        <v>0.90821135895246852</v>
      </c>
      <c r="K46">
        <f t="shared" si="16"/>
        <v>2.7803973667354749E-3</v>
      </c>
      <c r="L46">
        <v>160</v>
      </c>
      <c r="M46">
        <v>118</v>
      </c>
      <c r="N46">
        <f t="shared" si="19"/>
        <v>0.68307842300895738</v>
      </c>
      <c r="O46">
        <f t="shared" si="17"/>
        <v>0.74387771196655472</v>
      </c>
      <c r="P46">
        <f t="shared" si="18"/>
        <v>3.6965535377494179E-3</v>
      </c>
    </row>
    <row r="47" spans="1:16">
      <c r="A47">
        <v>291</v>
      </c>
      <c r="B47">
        <v>80</v>
      </c>
      <c r="C47">
        <v>15</v>
      </c>
      <c r="D47">
        <f t="shared" si="10"/>
        <v>8.6832002924867466E-2</v>
      </c>
      <c r="E47">
        <f t="shared" si="13"/>
        <v>0.12196528031887678</v>
      </c>
      <c r="F47">
        <f t="shared" si="14"/>
        <v>1.2343471804444059E-3</v>
      </c>
      <c r="G47">
        <v>35</v>
      </c>
      <c r="H47">
        <v>148</v>
      </c>
      <c r="I47">
        <f t="shared" si="11"/>
        <v>0.85674242885869234</v>
      </c>
      <c r="J47">
        <f t="shared" si="15"/>
        <v>0.81806030243547567</v>
      </c>
      <c r="K47">
        <f t="shared" si="16"/>
        <v>1.4963069046217171E-3</v>
      </c>
      <c r="L47">
        <v>170</v>
      </c>
      <c r="M47">
        <v>147</v>
      </c>
      <c r="N47">
        <f t="shared" si="19"/>
        <v>0.85095362866370117</v>
      </c>
      <c r="O47">
        <f t="shared" si="17"/>
        <v>0.87515327238669327</v>
      </c>
      <c r="P47">
        <f t="shared" si="18"/>
        <v>5.8562275631975113E-4</v>
      </c>
    </row>
    <row r="48" spans="1:16">
      <c r="A48">
        <v>301</v>
      </c>
      <c r="B48">
        <v>90</v>
      </c>
      <c r="C48">
        <v>5.5</v>
      </c>
      <c r="D48">
        <f t="shared" si="10"/>
        <v>3.1838401072451401E-2</v>
      </c>
      <c r="E48">
        <f t="shared" si="13"/>
        <v>3.7368489486535296E-2</v>
      </c>
      <c r="F48">
        <f t="shared" si="14"/>
        <v>3.0581877867584924E-5</v>
      </c>
      <c r="G48">
        <v>45</v>
      </c>
      <c r="H48">
        <v>122</v>
      </c>
      <c r="I48">
        <f t="shared" si="11"/>
        <v>0.70623362378892207</v>
      </c>
      <c r="J48">
        <f t="shared" si="15"/>
        <v>0.68867936684313935</v>
      </c>
      <c r="K48">
        <f t="shared" si="16"/>
        <v>3.0815193691856085E-4</v>
      </c>
      <c r="L48">
        <v>180</v>
      </c>
      <c r="M48">
        <v>165</v>
      </c>
      <c r="N48">
        <f t="shared" si="19"/>
        <v>0.95515203217354205</v>
      </c>
      <c r="O48">
        <f t="shared" si="17"/>
        <v>0.96098802337212086</v>
      </c>
      <c r="P48">
        <f t="shared" si="18"/>
        <v>3.4058793269889275E-5</v>
      </c>
    </row>
    <row r="49" spans="1:16">
      <c r="K49" t="s">
        <v>13</v>
      </c>
      <c r="M49" t="s">
        <v>11</v>
      </c>
    </row>
    <row r="50" spans="1:16">
      <c r="K50">
        <f>SUM(K30:K48,F30:F48,P30:P48)</f>
        <v>0.12807056821004897</v>
      </c>
      <c r="M50">
        <f>AVERAGE(C30:C48,H30:H48,M30:M48)</f>
        <v>86.373684210526321</v>
      </c>
    </row>
    <row r="52" spans="1:16">
      <c r="G52" t="s">
        <v>17</v>
      </c>
      <c r="H52" t="s">
        <v>18</v>
      </c>
      <c r="I52" t="s">
        <v>7</v>
      </c>
      <c r="J52" t="s">
        <v>8</v>
      </c>
      <c r="K52" t="s">
        <v>14</v>
      </c>
    </row>
    <row r="53" spans="1:16">
      <c r="A53" t="s">
        <v>5</v>
      </c>
      <c r="G53">
        <v>0.98592870115379294</v>
      </c>
      <c r="H53">
        <v>1.0276237050435519</v>
      </c>
      <c r="I53">
        <v>143.59065256734499</v>
      </c>
      <c r="J53">
        <v>23.806770501813922</v>
      </c>
      <c r="K53">
        <v>117.58545639002293</v>
      </c>
    </row>
    <row r="54" spans="1:16">
      <c r="C54" t="s">
        <v>0</v>
      </c>
      <c r="H54" t="s">
        <v>1</v>
      </c>
      <c r="M54" t="s">
        <v>2</v>
      </c>
    </row>
    <row r="55" spans="1:16">
      <c r="A55">
        <v>121</v>
      </c>
      <c r="B55">
        <v>90</v>
      </c>
      <c r="C55">
        <v>6</v>
      </c>
      <c r="D55">
        <f t="shared" ref="D55:D73" si="20">C55/$M$75/2</f>
        <v>3.4905082669932641E-2</v>
      </c>
      <c r="E55">
        <f>($G$53*COS(($L55-$J$53)/180*PI())*COS(($K$53)/180*PI())+$H$53*SIN(($L55-$J$53)/180*PI())*SIN(($K$53)/180*PI()))^2*COS($I$53/360*PI())^2+($G$53*COS(($L55-$J$53)/180*PI())*COS(($K$53)/180*PI())-$H$53*SIN(($L55-$J$53)/180*PI())*SIN(($K$53)/180*PI()))^2*SIN($I$53/360*PI())^2</f>
        <v>6.2460482727709633E-2</v>
      </c>
      <c r="F55">
        <f>(D55-E55)^2</f>
        <v>7.5930007234413629E-4</v>
      </c>
      <c r="G55">
        <v>135</v>
      </c>
      <c r="H55">
        <v>111</v>
      </c>
      <c r="I55">
        <f t="shared" ref="I55:I73" si="21">H55/$M$75/2</f>
        <v>0.64574402939375386</v>
      </c>
      <c r="J55">
        <f>($G$53*COS(($L55-$J$53)/180*PI())*COS(($K$53+45)/180*PI())+$H$53*SIN(($L55-$J$53)/180*PI())*SIN(($K$53+45)/180*PI()))^2*COS($I$53/360*PI())^2+($G$53*COS(($L55-$J$53)/180*PI())*COS(($K$53+45)/180*PI())-$H$53*SIN(($L55-$J$53)/180*PI())*SIN(($K$53+45)/180*PI()))^2*SIN($I$53/360*PI())^2</f>
        <v>0.58421883554896115</v>
      </c>
      <c r="K55">
        <f t="shared" ref="K55:K73" si="22">(I55-J55)^2</f>
        <v>3.7853494776393191E-3</v>
      </c>
      <c r="L55">
        <v>0</v>
      </c>
      <c r="M55">
        <v>151</v>
      </c>
      <c r="N55">
        <f>M55/$M$75/2</f>
        <v>0.8784445805266381</v>
      </c>
      <c r="O55">
        <f>($G$53*COS(($L55-$J$53)/180*PI())*COS(($K$53+90)/180*PI())+$H$53*SIN(($L55-$J$53)/180*PI())*SIN(($K$53+90)/180*PI()))^2*COS($I$53/360*PI())^2+($G$53*COS(($L55-$J$53)/180*PI())*COS(($K$53+90)/180*PI())-$H$53*SIN(($L55-$J$53)/180*PI())*SIN(($K$53+90)/180*PI()))^2*SIN($I$53/360*PI())^2</f>
        <v>0.92327423166916689</v>
      </c>
      <c r="P55">
        <f t="shared" ref="P55:P73" si="23">(N55-O55)^2</f>
        <v>2.0096976215608331E-3</v>
      </c>
    </row>
    <row r="56" spans="1:16">
      <c r="A56">
        <v>131</v>
      </c>
      <c r="B56">
        <v>100</v>
      </c>
      <c r="C56">
        <v>8</v>
      </c>
      <c r="D56">
        <f t="shared" si="20"/>
        <v>4.654011022657685E-2</v>
      </c>
      <c r="E56">
        <f t="shared" ref="E56:E73" si="24">($G$53*COS(($L56-$J$53)/180*PI())*COS(($K$53)/180*PI())+$H$53*SIN(($L56-$J$53)/180*PI())*SIN(($K$53)/180*PI()))^2*COS($I$53/360*PI())^2+($G$53*COS(($L56-$J$53)/180*PI())*COS(($K$53)/180*PI())-$H$53*SIN(($L56-$J$53)/180*PI())*SIN(($K$53)/180*PI()))^2*SIN($I$53/360*PI())^2</f>
        <v>8.8700230598860508E-2</v>
      </c>
      <c r="F56">
        <f t="shared" ref="F56:F73" si="25">(D56-E56)^2</f>
        <v>1.7774757498054475E-3</v>
      </c>
      <c r="G56">
        <v>145</v>
      </c>
      <c r="H56">
        <v>135</v>
      </c>
      <c r="I56">
        <f t="shared" si="21"/>
        <v>0.78536436007348442</v>
      </c>
      <c r="J56">
        <f t="shared" ref="J56:J73" si="26">($G$53*COS(($L56-$J$53)/180*PI())*COS(($K$53+45)/180*PI())+$H$53*SIN(($L56-$J$53)/180*PI())*SIN(($K$53+45)/180*PI()))^2*COS($I$53/360*PI())^2+($G$53*COS(($L56-$J$53)/180*PI())*COS(($K$53+45)/180*PI())-$H$53*SIN(($L56-$J$53)/180*PI())*SIN(($K$53+45)/180*PI()))^2*SIN($I$53/360*PI())^2</f>
        <v>0.73204641944148585</v>
      </c>
      <c r="K56">
        <f t="shared" si="22"/>
        <v>2.8428027932373245E-3</v>
      </c>
      <c r="L56">
        <v>10</v>
      </c>
      <c r="M56">
        <v>144</v>
      </c>
      <c r="N56">
        <f t="shared" ref="N56:N73" si="27">M56/$M$75/2</f>
        <v>0.83772198407838339</v>
      </c>
      <c r="O56">
        <f t="shared" ref="O56:O73" si="28">($G$53*COS(($L56-$J$53)/180*PI())*COS(($K$53+90)/180*PI())+$H$53*SIN(($L56-$J$53)/180*PI())*SIN(($K$53+90)/180*PI()))^2*COS($I$53/360*PI())^2+($G$53*COS(($L56-$J$53)/180*PI())*COS(($K$53+90)/180*PI())-$H$53*SIN(($L56-$J$53)/180*PI())*SIN(($K$53+90)/180*PI()))^2*SIN($I$53/360*PI())^2</f>
        <v>0.88813666399355007</v>
      </c>
      <c r="P56">
        <f t="shared" si="23"/>
        <v>2.5416399509487109E-3</v>
      </c>
    </row>
    <row r="57" spans="1:16">
      <c r="A57">
        <v>141</v>
      </c>
      <c r="B57">
        <v>110</v>
      </c>
      <c r="C57">
        <v>19</v>
      </c>
      <c r="D57">
        <f t="shared" si="20"/>
        <v>0.11053276178812002</v>
      </c>
      <c r="E57">
        <f t="shared" si="24"/>
        <v>0.16684093881428833</v>
      </c>
      <c r="F57">
        <f t="shared" si="25"/>
        <v>3.1706108000103079E-3</v>
      </c>
      <c r="G57">
        <v>155</v>
      </c>
      <c r="H57">
        <v>156</v>
      </c>
      <c r="I57">
        <f t="shared" si="21"/>
        <v>0.90753214941824867</v>
      </c>
      <c r="J57">
        <f t="shared" si="26"/>
        <v>0.85065401955390341</v>
      </c>
      <c r="K57">
        <f t="shared" si="22"/>
        <v>3.2351216568653244E-3</v>
      </c>
      <c r="L57">
        <v>20</v>
      </c>
      <c r="M57">
        <v>128</v>
      </c>
      <c r="N57">
        <f t="shared" si="27"/>
        <v>0.7446417636252296</v>
      </c>
      <c r="O57">
        <f t="shared" si="28"/>
        <v>0.80558452818145077</v>
      </c>
      <c r="P57">
        <f t="shared" si="23"/>
        <v>3.7140205517550064E-3</v>
      </c>
    </row>
    <row r="58" spans="1:16">
      <c r="A58">
        <v>151</v>
      </c>
      <c r="B58">
        <v>120</v>
      </c>
      <c r="C58">
        <v>39</v>
      </c>
      <c r="D58">
        <f t="shared" si="20"/>
        <v>0.22688303735456217</v>
      </c>
      <c r="E58">
        <f t="shared" si="24"/>
        <v>0.28745768472918204</v>
      </c>
      <c r="F58">
        <f t="shared" si="25"/>
        <v>3.6692879045595421E-3</v>
      </c>
      <c r="G58">
        <v>165</v>
      </c>
      <c r="H58">
        <v>166</v>
      </c>
      <c r="I58">
        <f t="shared" si="21"/>
        <v>0.9657072872014697</v>
      </c>
      <c r="J58">
        <f t="shared" si="26"/>
        <v>0.92573580885090712</v>
      </c>
      <c r="K58">
        <f t="shared" si="22"/>
        <v>1.5977190815294933E-3</v>
      </c>
      <c r="L58">
        <v>30</v>
      </c>
      <c r="M58">
        <v>108</v>
      </c>
      <c r="N58">
        <f t="shared" si="27"/>
        <v>0.62829148805878754</v>
      </c>
      <c r="O58">
        <f t="shared" si="28"/>
        <v>0.68557483015157517</v>
      </c>
      <c r="P58">
        <f t="shared" si="23"/>
        <v>3.2813812813193345E-3</v>
      </c>
    </row>
    <row r="59" spans="1:16">
      <c r="A59">
        <v>161</v>
      </c>
      <c r="B59">
        <v>130</v>
      </c>
      <c r="C59">
        <v>65</v>
      </c>
      <c r="D59">
        <f t="shared" si="20"/>
        <v>0.37813839559093693</v>
      </c>
      <c r="E59">
        <f t="shared" si="24"/>
        <v>0.43600230867262313</v>
      </c>
      <c r="F59">
        <f t="shared" si="25"/>
        <v>3.3482324371249357E-3</v>
      </c>
      <c r="G59">
        <v>175</v>
      </c>
      <c r="H59">
        <v>170</v>
      </c>
      <c r="I59">
        <f t="shared" si="21"/>
        <v>0.98897734231475809</v>
      </c>
      <c r="J59">
        <f t="shared" si="26"/>
        <v>0.94823581545408409</v>
      </c>
      <c r="K59">
        <f t="shared" si="22"/>
        <v>1.6598720109390213E-3</v>
      </c>
      <c r="L59">
        <v>40</v>
      </c>
      <c r="M59">
        <v>84</v>
      </c>
      <c r="N59">
        <f t="shared" si="27"/>
        <v>0.48867115737905698</v>
      </c>
      <c r="O59">
        <f t="shared" si="28"/>
        <v>0.5425825106408364</v>
      </c>
      <c r="P59">
        <f t="shared" si="23"/>
        <v>2.9064340105163754E-3</v>
      </c>
    </row>
    <row r="60" spans="1:16">
      <c r="A60">
        <v>171</v>
      </c>
      <c r="B60">
        <v>140</v>
      </c>
      <c r="C60">
        <v>93</v>
      </c>
      <c r="D60">
        <f t="shared" si="20"/>
        <v>0.54102878138395594</v>
      </c>
      <c r="E60">
        <f t="shared" si="24"/>
        <v>0.59455813671186841</v>
      </c>
      <c r="F60">
        <f t="shared" si="25"/>
        <v>2.8653918818219116E-3</v>
      </c>
      <c r="G60">
        <v>5</v>
      </c>
      <c r="H60">
        <v>165</v>
      </c>
      <c r="I60">
        <f t="shared" si="21"/>
        <v>0.95988977342314763</v>
      </c>
      <c r="J60">
        <f t="shared" si="26"/>
        <v>0.91544020650235958</v>
      </c>
      <c r="K60">
        <f t="shared" si="22"/>
        <v>1.9757639994456154E-3</v>
      </c>
      <c r="L60">
        <v>50</v>
      </c>
      <c r="M60">
        <v>60</v>
      </c>
      <c r="N60">
        <f t="shared" si="27"/>
        <v>0.34905082669932641</v>
      </c>
      <c r="O60">
        <f t="shared" si="28"/>
        <v>0.39385455372410838</v>
      </c>
      <c r="P60">
        <f t="shared" si="23"/>
        <v>2.0073739553111781E-3</v>
      </c>
    </row>
    <row r="61" spans="1:16">
      <c r="A61">
        <v>181</v>
      </c>
      <c r="B61">
        <v>150</v>
      </c>
      <c r="C61">
        <v>118</v>
      </c>
      <c r="D61">
        <f t="shared" si="20"/>
        <v>0.68646662584200857</v>
      </c>
      <c r="E61">
        <f t="shared" si="24"/>
        <v>0.74400099595058322</v>
      </c>
      <c r="F61">
        <f t="shared" si="25"/>
        <v>3.3102037437904483E-3</v>
      </c>
      <c r="G61">
        <v>15</v>
      </c>
      <c r="H61">
        <v>149</v>
      </c>
      <c r="I61">
        <f t="shared" si="21"/>
        <v>0.86680955296999385</v>
      </c>
      <c r="J61">
        <f t="shared" si="26"/>
        <v>0.83130461644694997</v>
      </c>
      <c r="K61">
        <f t="shared" si="22"/>
        <v>1.2606005175053747E-3</v>
      </c>
      <c r="L61">
        <v>60</v>
      </c>
      <c r="M61">
        <v>38</v>
      </c>
      <c r="N61">
        <f t="shared" si="27"/>
        <v>0.22106552357624004</v>
      </c>
      <c r="O61">
        <f t="shared" si="28"/>
        <v>0.25732974599641845</v>
      </c>
      <c r="P61">
        <f t="shared" si="23"/>
        <v>1.3150938277401701E-3</v>
      </c>
    </row>
    <row r="62" spans="1:16">
      <c r="A62">
        <v>191</v>
      </c>
      <c r="B62">
        <v>160</v>
      </c>
      <c r="C62">
        <v>140</v>
      </c>
      <c r="D62">
        <f t="shared" si="20"/>
        <v>0.81445192896509488</v>
      </c>
      <c r="E62">
        <f t="shared" si="24"/>
        <v>0.86630587202287401</v>
      </c>
      <c r="F62">
        <f t="shared" si="25"/>
        <v>2.6888314106394001E-3</v>
      </c>
      <c r="G62">
        <v>25</v>
      </c>
      <c r="H62">
        <v>128</v>
      </c>
      <c r="I62">
        <f t="shared" si="21"/>
        <v>0.7446417636252296</v>
      </c>
      <c r="J62">
        <f t="shared" si="26"/>
        <v>0.70597703915760246</v>
      </c>
      <c r="K62">
        <f t="shared" si="22"/>
        <v>1.4949609181575251E-3</v>
      </c>
      <c r="L62">
        <v>70</v>
      </c>
      <c r="M62">
        <v>20</v>
      </c>
      <c r="N62">
        <f t="shared" si="27"/>
        <v>0.11635027556644213</v>
      </c>
      <c r="O62">
        <f t="shared" si="28"/>
        <v>0.14947499416129653</v>
      </c>
      <c r="P62">
        <f t="shared" si="23"/>
        <v>1.0972469819882928E-3</v>
      </c>
    </row>
    <row r="63" spans="1:16">
      <c r="A63">
        <v>201</v>
      </c>
      <c r="B63">
        <v>170</v>
      </c>
      <c r="C63">
        <v>159</v>
      </c>
      <c r="D63">
        <f t="shared" si="20"/>
        <v>0.92498469075321499</v>
      </c>
      <c r="E63">
        <f t="shared" si="24"/>
        <v>0.94672099184669123</v>
      </c>
      <c r="F63">
        <f t="shared" si="25"/>
        <v>4.7246678522625641E-4</v>
      </c>
      <c r="G63">
        <v>35</v>
      </c>
      <c r="H63">
        <v>103</v>
      </c>
      <c r="I63">
        <f t="shared" si="21"/>
        <v>0.59920391916717697</v>
      </c>
      <c r="J63">
        <f t="shared" si="26"/>
        <v>0.55457383009346017</v>
      </c>
      <c r="K63">
        <f t="shared" si="22"/>
        <v>1.9918448507278952E-3</v>
      </c>
      <c r="L63">
        <v>80</v>
      </c>
      <c r="M63">
        <v>10</v>
      </c>
      <c r="N63">
        <f t="shared" si="27"/>
        <v>5.8175137783221066E-2</v>
      </c>
      <c r="O63">
        <f t="shared" si="28"/>
        <v>8.3299173056667619E-2</v>
      </c>
      <c r="P63">
        <f t="shared" si="23"/>
        <v>6.3121714842138662E-4</v>
      </c>
    </row>
    <row r="64" spans="1:16">
      <c r="A64">
        <v>211</v>
      </c>
      <c r="B64">
        <v>180</v>
      </c>
      <c r="C64">
        <v>164</v>
      </c>
      <c r="D64">
        <f t="shared" si="20"/>
        <v>0.95407225964482545</v>
      </c>
      <c r="E64">
        <f t="shared" si="24"/>
        <v>0.97554710517051235</v>
      </c>
      <c r="F64">
        <f t="shared" si="25"/>
        <v>4.611689903521148E-4</v>
      </c>
      <c r="G64">
        <v>45</v>
      </c>
      <c r="H64">
        <v>62</v>
      </c>
      <c r="I64">
        <f t="shared" si="21"/>
        <v>0.36068585425597061</v>
      </c>
      <c r="J64">
        <f t="shared" si="26"/>
        <v>0.39535645074104708</v>
      </c>
      <c r="K64">
        <f t="shared" si="22"/>
        <v>1.2020502606309973E-3</v>
      </c>
      <c r="L64">
        <v>90</v>
      </c>
      <c r="M64">
        <v>8</v>
      </c>
      <c r="N64">
        <f t="shared" si="27"/>
        <v>4.654011022657685E-2</v>
      </c>
      <c r="O64">
        <f t="shared" si="28"/>
        <v>6.6784063358853091E-2</v>
      </c>
      <c r="P64">
        <f t="shared" si="23"/>
        <v>4.0981763842179702E-4</v>
      </c>
    </row>
    <row r="65" spans="1:16">
      <c r="A65">
        <v>221</v>
      </c>
      <c r="B65">
        <v>10</v>
      </c>
      <c r="C65">
        <v>164</v>
      </c>
      <c r="D65">
        <f t="shared" si="20"/>
        <v>0.95407225964482545</v>
      </c>
      <c r="E65">
        <f t="shared" si="24"/>
        <v>0.949307357299362</v>
      </c>
      <c r="F65">
        <f t="shared" si="25"/>
        <v>2.2704294361803095E-5</v>
      </c>
      <c r="G65">
        <v>55</v>
      </c>
      <c r="H65">
        <v>43</v>
      </c>
      <c r="I65">
        <f t="shared" si="21"/>
        <v>0.25015309246785061</v>
      </c>
      <c r="J65">
        <f t="shared" si="26"/>
        <v>0.24752886684852238</v>
      </c>
      <c r="K65">
        <f t="shared" si="22"/>
        <v>6.8865601011386604E-6</v>
      </c>
      <c r="L65">
        <v>100</v>
      </c>
      <c r="M65">
        <v>14</v>
      </c>
      <c r="N65">
        <f t="shared" si="27"/>
        <v>8.1445192896509491E-2</v>
      </c>
      <c r="O65">
        <f t="shared" si="28"/>
        <v>0.1019216310344698</v>
      </c>
      <c r="P65">
        <f t="shared" si="23"/>
        <v>4.1928451881771548E-4</v>
      </c>
    </row>
    <row r="66" spans="1:16">
      <c r="A66">
        <v>231</v>
      </c>
      <c r="B66">
        <v>20</v>
      </c>
      <c r="C66">
        <v>150</v>
      </c>
      <c r="D66">
        <f t="shared" si="20"/>
        <v>0.87262706674831603</v>
      </c>
      <c r="E66">
        <f t="shared" si="24"/>
        <v>0.87116664908393426</v>
      </c>
      <c r="F66">
        <f t="shared" si="25"/>
        <v>2.1328197544382849E-6</v>
      </c>
      <c r="G66">
        <v>65</v>
      </c>
      <c r="H66">
        <v>25</v>
      </c>
      <c r="I66">
        <f t="shared" si="21"/>
        <v>0.14543784445805266</v>
      </c>
      <c r="J66">
        <f t="shared" si="26"/>
        <v>0.12892126673610502</v>
      </c>
      <c r="K66">
        <f t="shared" si="22"/>
        <v>2.7279733964513723E-4</v>
      </c>
      <c r="L66">
        <v>110</v>
      </c>
      <c r="M66">
        <v>30</v>
      </c>
      <c r="N66">
        <f t="shared" si="27"/>
        <v>0.17452541334966321</v>
      </c>
      <c r="O66">
        <f t="shared" si="28"/>
        <v>0.18447376684656924</v>
      </c>
      <c r="P66">
        <f t="shared" si="23"/>
        <v>9.8969737299402582E-5</v>
      </c>
    </row>
    <row r="67" spans="1:16">
      <c r="A67">
        <v>241</v>
      </c>
      <c r="B67">
        <v>30</v>
      </c>
      <c r="C67">
        <v>132</v>
      </c>
      <c r="D67">
        <f t="shared" si="20"/>
        <v>0.7679118187385181</v>
      </c>
      <c r="E67">
        <f t="shared" si="24"/>
        <v>0.75054990316904002</v>
      </c>
      <c r="F67">
        <f t="shared" si="25"/>
        <v>3.0143611224168543E-4</v>
      </c>
      <c r="G67">
        <v>75</v>
      </c>
      <c r="H67">
        <v>16</v>
      </c>
      <c r="I67">
        <f t="shared" si="21"/>
        <v>9.30802204531537E-2</v>
      </c>
      <c r="J67">
        <f t="shared" si="26"/>
        <v>5.383947743910078E-2</v>
      </c>
      <c r="K67">
        <f t="shared" si="22"/>
        <v>1.539835912294943E-3</v>
      </c>
      <c r="L67">
        <v>120</v>
      </c>
      <c r="M67">
        <v>53</v>
      </c>
      <c r="N67">
        <f t="shared" si="27"/>
        <v>0.30832823025107164</v>
      </c>
      <c r="O67">
        <f t="shared" si="28"/>
        <v>0.30448346487644468</v>
      </c>
      <c r="P67">
        <f t="shared" si="23"/>
        <v>1.4782220785930452E-5</v>
      </c>
    </row>
    <row r="68" spans="1:16">
      <c r="A68">
        <v>251</v>
      </c>
      <c r="B68">
        <v>40</v>
      </c>
      <c r="C68">
        <v>109</v>
      </c>
      <c r="D68">
        <f t="shared" si="20"/>
        <v>0.63410900183710961</v>
      </c>
      <c r="E68">
        <f t="shared" si="24"/>
        <v>0.60200527922559932</v>
      </c>
      <c r="F68">
        <f t="shared" si="25"/>
        <v>1.0306490055167969E-3</v>
      </c>
      <c r="G68">
        <v>85</v>
      </c>
      <c r="H68">
        <v>13</v>
      </c>
      <c r="I68">
        <f t="shared" si="21"/>
        <v>7.562767911818738E-2</v>
      </c>
      <c r="J68">
        <f t="shared" si="26"/>
        <v>3.1339470835923817E-2</v>
      </c>
      <c r="K68">
        <f t="shared" si="22"/>
        <v>1.9614453928531589E-3</v>
      </c>
      <c r="L68">
        <v>130</v>
      </c>
      <c r="M68">
        <v>79</v>
      </c>
      <c r="N68">
        <f t="shared" si="27"/>
        <v>0.4595835884874464</v>
      </c>
      <c r="O68">
        <f t="shared" si="28"/>
        <v>0.44747578438718294</v>
      </c>
      <c r="P68">
        <f t="shared" si="23"/>
        <v>1.4659892013035676E-4</v>
      </c>
    </row>
    <row r="69" spans="1:16">
      <c r="A69">
        <v>261</v>
      </c>
      <c r="B69">
        <v>50</v>
      </c>
      <c r="C69">
        <v>82</v>
      </c>
      <c r="D69">
        <f t="shared" si="20"/>
        <v>0.47703612982241272</v>
      </c>
      <c r="E69">
        <f t="shared" si="24"/>
        <v>0.44344945118635393</v>
      </c>
      <c r="F69">
        <f t="shared" si="25"/>
        <v>1.1280649818018885E-3</v>
      </c>
      <c r="G69">
        <v>95</v>
      </c>
      <c r="H69">
        <v>19</v>
      </c>
      <c r="I69">
        <f t="shared" si="21"/>
        <v>0.11053276178812002</v>
      </c>
      <c r="J69">
        <f t="shared" si="26"/>
        <v>6.413507978764868E-2</v>
      </c>
      <c r="K69">
        <f t="shared" si="22"/>
        <v>2.1527448950168621E-3</v>
      </c>
      <c r="L69">
        <v>140</v>
      </c>
      <c r="M69">
        <v>106</v>
      </c>
      <c r="N69">
        <f t="shared" si="27"/>
        <v>0.61665646050214329</v>
      </c>
      <c r="O69">
        <f t="shared" si="28"/>
        <v>0.59620374130391163</v>
      </c>
      <c r="P69">
        <f t="shared" si="23"/>
        <v>4.18313722601714E-4</v>
      </c>
    </row>
    <row r="70" spans="1:16">
      <c r="A70">
        <v>271</v>
      </c>
      <c r="B70">
        <v>60</v>
      </c>
      <c r="C70">
        <v>54</v>
      </c>
      <c r="D70">
        <f t="shared" si="20"/>
        <v>0.31414574402939377</v>
      </c>
      <c r="E70">
        <f t="shared" si="24"/>
        <v>0.29400659194763912</v>
      </c>
      <c r="F70">
        <f t="shared" si="25"/>
        <v>4.0558544657204272E-4</v>
      </c>
      <c r="G70">
        <v>105</v>
      </c>
      <c r="H70">
        <v>32</v>
      </c>
      <c r="I70">
        <f t="shared" si="21"/>
        <v>0.1861604409063074</v>
      </c>
      <c r="J70">
        <f t="shared" si="26"/>
        <v>0.1482706698430577</v>
      </c>
      <c r="K70">
        <f t="shared" si="22"/>
        <v>1.4356347512254743E-3</v>
      </c>
      <c r="L70">
        <v>150</v>
      </c>
      <c r="M70">
        <v>133</v>
      </c>
      <c r="N70">
        <f t="shared" si="27"/>
        <v>0.77372933251684017</v>
      </c>
      <c r="O70">
        <f t="shared" si="28"/>
        <v>0.73272854903160134</v>
      </c>
      <c r="P70">
        <f t="shared" si="23"/>
        <v>1.6810642464034336E-3</v>
      </c>
    </row>
    <row r="71" spans="1:16">
      <c r="A71">
        <v>281</v>
      </c>
      <c r="B71">
        <v>70</v>
      </c>
      <c r="C71">
        <v>30</v>
      </c>
      <c r="D71">
        <f t="shared" si="20"/>
        <v>0.17452541334966321</v>
      </c>
      <c r="E71">
        <f t="shared" si="24"/>
        <v>0.17170171587534841</v>
      </c>
      <c r="F71">
        <f t="shared" si="25"/>
        <v>7.9732674264517563E-6</v>
      </c>
      <c r="G71">
        <v>115</v>
      </c>
      <c r="H71">
        <v>51</v>
      </c>
      <c r="I71">
        <f t="shared" si="21"/>
        <v>0.29669320269442745</v>
      </c>
      <c r="J71">
        <f t="shared" si="26"/>
        <v>0.27359824713240577</v>
      </c>
      <c r="K71">
        <f t="shared" si="22"/>
        <v>5.3337697241175616E-4</v>
      </c>
      <c r="L71">
        <v>160</v>
      </c>
      <c r="M71">
        <v>149</v>
      </c>
      <c r="N71">
        <f t="shared" si="27"/>
        <v>0.86680955296999385</v>
      </c>
      <c r="O71">
        <f t="shared" si="28"/>
        <v>0.84058330086672328</v>
      </c>
      <c r="P71">
        <f t="shared" si="23"/>
        <v>6.8781629938430365E-4</v>
      </c>
    </row>
    <row r="72" spans="1:16">
      <c r="A72">
        <v>291</v>
      </c>
      <c r="B72">
        <v>80</v>
      </c>
      <c r="C72">
        <v>14</v>
      </c>
      <c r="D72">
        <f t="shared" si="20"/>
        <v>8.1445192896509491E-2</v>
      </c>
      <c r="E72">
        <f t="shared" si="24"/>
        <v>9.1286596051531055E-2</v>
      </c>
      <c r="F72">
        <f t="shared" si="25"/>
        <v>9.6853216059668382E-5</v>
      </c>
      <c r="G72">
        <v>125</v>
      </c>
      <c r="H72">
        <v>73</v>
      </c>
      <c r="I72">
        <f t="shared" si="21"/>
        <v>0.42467850581751376</v>
      </c>
      <c r="J72">
        <f t="shared" si="26"/>
        <v>0.4250014561965475</v>
      </c>
      <c r="K72">
        <f t="shared" si="22"/>
        <v>1.0429694731803463E-7</v>
      </c>
      <c r="L72">
        <v>170</v>
      </c>
      <c r="M72">
        <v>160</v>
      </c>
      <c r="N72">
        <f t="shared" si="27"/>
        <v>0.93080220453153706</v>
      </c>
      <c r="O72">
        <f t="shared" si="28"/>
        <v>0.906759121971352</v>
      </c>
      <c r="P72">
        <f t="shared" si="23"/>
        <v>5.7806981899587487E-4</v>
      </c>
    </row>
    <row r="73" spans="1:16">
      <c r="A73">
        <v>301</v>
      </c>
      <c r="B73">
        <v>90</v>
      </c>
      <c r="C73">
        <v>7</v>
      </c>
      <c r="D73">
        <f t="shared" si="20"/>
        <v>4.0722596448254746E-2</v>
      </c>
      <c r="E73">
        <f t="shared" si="24"/>
        <v>6.246048272770964E-2</v>
      </c>
      <c r="F73">
        <f t="shared" si="25"/>
        <v>4.7253569989851339E-4</v>
      </c>
      <c r="G73">
        <v>135</v>
      </c>
      <c r="H73">
        <v>95</v>
      </c>
      <c r="I73">
        <f t="shared" si="21"/>
        <v>0.55266380894060019</v>
      </c>
      <c r="J73">
        <f t="shared" si="26"/>
        <v>0.58421883554896081</v>
      </c>
      <c r="K73">
        <f t="shared" si="22"/>
        <v>9.9571970425434706E-4</v>
      </c>
      <c r="L73">
        <v>180</v>
      </c>
      <c r="M73">
        <v>159</v>
      </c>
      <c r="N73">
        <f t="shared" si="27"/>
        <v>0.92498469075321499</v>
      </c>
      <c r="O73">
        <f t="shared" si="28"/>
        <v>0.92327423166916689</v>
      </c>
      <c r="P73">
        <f t="shared" si="23"/>
        <v>2.925670278202663E-6</v>
      </c>
    </row>
    <row r="74" spans="1:16">
      <c r="K74" t="s">
        <v>13</v>
      </c>
      <c r="M74" t="s">
        <v>11</v>
      </c>
    </row>
    <row r="75" spans="1:16">
      <c r="K75">
        <f>SUM(K55:K73,F55:F73,P55:P73)</f>
        <v>7.9897284133415861E-2</v>
      </c>
      <c r="M75">
        <f>AVERAGE(C55:C73,H55:H73,M55:M73)</f>
        <v>85.94736842105263</v>
      </c>
    </row>
    <row r="77" spans="1:16">
      <c r="G77" t="s">
        <v>17</v>
      </c>
      <c r="H77" t="s">
        <v>18</v>
      </c>
      <c r="I77" t="s">
        <v>7</v>
      </c>
      <c r="J77" t="s">
        <v>8</v>
      </c>
      <c r="K77" t="s">
        <v>14</v>
      </c>
      <c r="M77" t="s">
        <v>20</v>
      </c>
    </row>
    <row r="78" spans="1:16">
      <c r="A78" t="s">
        <v>6</v>
      </c>
      <c r="G78">
        <v>1.0130038447022303</v>
      </c>
      <c r="H78">
        <v>0.96771916110055434</v>
      </c>
      <c r="I78">
        <v>147.17930913694713</v>
      </c>
      <c r="J78">
        <v>4.2203472941926634</v>
      </c>
      <c r="K78">
        <v>98.144561020834487</v>
      </c>
      <c r="M78">
        <f>(G78/H78)^2</f>
        <v>1.0957803463240923</v>
      </c>
    </row>
    <row r="79" spans="1:16">
      <c r="C79" t="s">
        <v>0</v>
      </c>
      <c r="H79" t="s">
        <v>1</v>
      </c>
      <c r="M79" t="s">
        <v>2</v>
      </c>
    </row>
    <row r="80" spans="1:16">
      <c r="A80">
        <v>121</v>
      </c>
      <c r="B80">
        <v>90</v>
      </c>
      <c r="C80">
        <v>5</v>
      </c>
      <c r="D80">
        <f>C80/$M$100/2</f>
        <v>3.3819864720541118E-2</v>
      </c>
      <c r="E80">
        <f>($G$78*COS(($L80-$J$78)/180*PI())*COS(($K$78)/180*PI())+$H$78*SIN(($L80-$J$78)/180*PI())*SIN(($K$78)/180*PI()))^2*COS($I$78/360*PI())^2+($G$78*COS(($L80-$J$78)/180*PI())*COS(($K$78)/180*PI())-$H$78*SIN(($L80-$J$78)/180*PI())*SIN(($K$78)/180*PI()))^2*SIN($I$78/360*PI())^2</f>
        <v>8.4958412605667128E-3</v>
      </c>
      <c r="F80">
        <f>(D80-E80)^2</f>
        <v>6.4130616420133408E-4</v>
      </c>
      <c r="G80">
        <v>135</v>
      </c>
      <c r="H80">
        <v>86</v>
      </c>
      <c r="I80">
        <f>H80/$M$100/2</f>
        <v>0.58170167319330723</v>
      </c>
      <c r="J80">
        <f>($G$78*COS(($L80-$J$78)/180*PI())*COS(($K$78+45)/180*PI())+$H$78*SIN(($L80-$J$45)/180*PI())*SIN(($K$78+45)/180*PI()))^2*COS($I$78/360*PI())^2+($G$78*COS(($L80-$J$78)/180*PI())*COS(($K$78+45)/180*PI())-$H$78*SIN(($L80-$J$78)/180*PI())*SIN(($K$78+45)/180*PI()))^2*SIN($I$78/360*PI())^2</f>
        <v>0.5928221734862803</v>
      </c>
      <c r="K80">
        <f t="shared" ref="K80:K98" si="29">(I80-J80)^2</f>
        <v>1.236655267660141E-4</v>
      </c>
      <c r="L80">
        <v>0</v>
      </c>
      <c r="M80">
        <v>146</v>
      </c>
      <c r="N80">
        <f>M80/$M$100/2</f>
        <v>0.9875400498398007</v>
      </c>
      <c r="O80">
        <f>($G$78*COS(($L80-$J$78)/180*PI())*COS(($K$78+90)/180*PI())+$H$78*SIN(($L80-$J$78)/180*PI())*SIN(($K$78+90)/180*PI()))^2*COS($I$78/360*PI())^2+($G$78*COS(($L80-$J$78)/180*PI())*COS(($K$78+90)/180*PI())-$H$78*SIN(($L80-$J$78)/180*PI())*SIN(($K$78+90)/180*PI()))^2*SIN($I$78/360*PI())^2</f>
        <v>1.0171951670186321</v>
      </c>
      <c r="P80">
        <f>(N80-O80)^2</f>
        <v>8.7942597489022137E-4</v>
      </c>
    </row>
    <row r="81" spans="1:16">
      <c r="A81">
        <v>131</v>
      </c>
      <c r="B81">
        <v>100</v>
      </c>
      <c r="C81">
        <v>11</v>
      </c>
      <c r="D81">
        <f t="shared" ref="D81:D98" si="30">C81/$M$100/2</f>
        <v>7.4403702385190465E-2</v>
      </c>
      <c r="E81">
        <f t="shared" ref="E81:E98" si="31">($G$78*COS(($L81-$J$78)/180*PI())*COS(($K$78)/180*PI())+$H$78*SIN(($L81-$J$78)/180*PI())*SIN(($K$78)/180*PI()))^2*COS($I$78/360*PI())^2+($G$78*COS(($L81-$J$78)/180*PI())*COS(($K$78)/180*PI())-$H$78*SIN(($L81-$J$78)/180*PI())*SIN(($K$78)/180*PI()))^2*SIN($I$78/360*PI())^2</f>
        <v>5.2844535276543675E-2</v>
      </c>
      <c r="F81">
        <f t="shared" ref="F81:F98" si="32">(D81-E81)^2</f>
        <v>4.647976864185576E-4</v>
      </c>
      <c r="G81">
        <v>145</v>
      </c>
      <c r="H81">
        <v>108</v>
      </c>
      <c r="I81">
        <f t="shared" ref="I81:I98" si="33">H81/$M$100/2</f>
        <v>0.73050907796368814</v>
      </c>
      <c r="J81">
        <f t="shared" ref="J81:J98" si="34">($G$78*COS(($L81-$J$78)/180*PI())*COS(($K$78+45)/180*PI())+$H$78*SIN(($L81-$J$45)/180*PI())*SIN(($K$78+45)/180*PI()))^2*COS($I$78/360*PI())^2+($G$78*COS(($L81-$J$78)/180*PI())*COS(($K$78+45)/180*PI())-$H$78*SIN(($L81-$J$78)/180*PI())*SIN(($K$78+45)/180*PI()))^2*SIN($I$78/360*PI())^2</f>
        <v>0.72914358066746454</v>
      </c>
      <c r="K81">
        <f t="shared" si="29"/>
        <v>1.8645828659939469E-6</v>
      </c>
      <c r="L81">
        <v>10</v>
      </c>
      <c r="M81">
        <v>142</v>
      </c>
      <c r="N81">
        <f t="shared" ref="N81:N98" si="35">M81/$M$100/2</f>
        <v>0.96048415806336773</v>
      </c>
      <c r="O81">
        <f t="shared" ref="O81:O98" si="36">($G$78*COS(($L81-$J$78)/180*PI())*COS(($K$78+90)/180*PI())+$H$78*SIN(($L81-$J$78)/180*PI())*SIN(($K$78+90)/180*PI()))^2*COS($I$78/360*PI())^2+($G$78*COS(($L81-$J$78)/180*PI())*COS(($K$78+90)/180*PI())-$H$78*SIN(($L81-$J$78)/180*PI())*SIN(($K$78+90)/180*PI()))^2*SIN($I$78/360*PI())^2</f>
        <v>0.97242263464756173</v>
      </c>
      <c r="P81">
        <f t="shared" ref="P81:P98" si="37">(N81-O81)^2</f>
        <v>1.4252722315134849E-4</v>
      </c>
    </row>
    <row r="82" spans="1:16">
      <c r="A82">
        <v>141</v>
      </c>
      <c r="B82">
        <v>110</v>
      </c>
      <c r="C82">
        <v>25</v>
      </c>
      <c r="D82">
        <f t="shared" si="30"/>
        <v>0.1690993236027056</v>
      </c>
      <c r="E82">
        <f t="shared" si="31"/>
        <v>0.14740464518394122</v>
      </c>
      <c r="F82">
        <f t="shared" si="32"/>
        <v>4.7065907169360093E-4</v>
      </c>
      <c r="G82">
        <v>155</v>
      </c>
      <c r="H82">
        <v>120</v>
      </c>
      <c r="I82">
        <f t="shared" si="33"/>
        <v>0.81167675329298683</v>
      </c>
      <c r="J82">
        <f t="shared" si="34"/>
        <v>0.83720097069357224</v>
      </c>
      <c r="K82">
        <f t="shared" si="29"/>
        <v>6.5148567391234719E-4</v>
      </c>
      <c r="L82">
        <v>20</v>
      </c>
      <c r="M82">
        <v>128</v>
      </c>
      <c r="N82">
        <f t="shared" si="35"/>
        <v>0.86578853684585266</v>
      </c>
      <c r="O82">
        <f t="shared" si="36"/>
        <v>0.87213904422553346</v>
      </c>
      <c r="P82">
        <f t="shared" si="37"/>
        <v>4.0328943979380202E-5</v>
      </c>
    </row>
    <row r="83" spans="1:16">
      <c r="A83">
        <v>151</v>
      </c>
      <c r="B83">
        <v>120</v>
      </c>
      <c r="C83">
        <v>45</v>
      </c>
      <c r="D83">
        <f t="shared" si="30"/>
        <v>0.30437878248487005</v>
      </c>
      <c r="E83">
        <f t="shared" si="31"/>
        <v>0.28077082616933613</v>
      </c>
      <c r="F83">
        <f t="shared" si="32"/>
        <v>5.5733560139615776E-4</v>
      </c>
      <c r="G83">
        <v>165</v>
      </c>
      <c r="H83">
        <v>133</v>
      </c>
      <c r="I83">
        <f t="shared" si="33"/>
        <v>0.89960840156639377</v>
      </c>
      <c r="J83">
        <f t="shared" si="34"/>
        <v>0.9039610275702239</v>
      </c>
      <c r="K83">
        <f t="shared" si="29"/>
        <v>1.8945353129218238E-5</v>
      </c>
      <c r="L83">
        <v>30</v>
      </c>
      <c r="M83">
        <v>110</v>
      </c>
      <c r="N83">
        <f t="shared" si="35"/>
        <v>0.74403702385190462</v>
      </c>
      <c r="O83">
        <f t="shared" si="36"/>
        <v>0.72844007678560985</v>
      </c>
      <c r="P83">
        <f t="shared" si="37"/>
        <v>2.432647577888012E-4</v>
      </c>
    </row>
    <row r="84" spans="1:16">
      <c r="A84">
        <v>161</v>
      </c>
      <c r="B84">
        <v>130</v>
      </c>
      <c r="C84">
        <v>65</v>
      </c>
      <c r="D84">
        <f t="shared" si="30"/>
        <v>0.43965824136703452</v>
      </c>
      <c r="E84">
        <f t="shared" si="31"/>
        <v>0.43685714853068558</v>
      </c>
      <c r="F84">
        <f t="shared" si="32"/>
        <v>7.8461210778453468E-6</v>
      </c>
      <c r="G84">
        <v>175</v>
      </c>
      <c r="H84">
        <v>136</v>
      </c>
      <c r="I84">
        <f t="shared" si="33"/>
        <v>0.91990032039871839</v>
      </c>
      <c r="J84">
        <f t="shared" si="34"/>
        <v>0.92137150316459138</v>
      </c>
      <c r="K84">
        <f t="shared" si="29"/>
        <v>2.1643787306017052E-6</v>
      </c>
      <c r="L84">
        <v>40</v>
      </c>
      <c r="M84">
        <v>83</v>
      </c>
      <c r="N84">
        <f t="shared" si="35"/>
        <v>0.56140975436098262</v>
      </c>
      <c r="O84">
        <f t="shared" si="36"/>
        <v>0.5586579485719374</v>
      </c>
      <c r="P84">
        <f t="shared" si="37"/>
        <v>7.5724351006227534E-6</v>
      </c>
    </row>
    <row r="85" spans="1:16">
      <c r="A85">
        <v>171</v>
      </c>
      <c r="B85">
        <v>140</v>
      </c>
      <c r="C85">
        <v>88</v>
      </c>
      <c r="D85">
        <f t="shared" si="30"/>
        <v>0.59522961908152372</v>
      </c>
      <c r="E85">
        <f t="shared" si="31"/>
        <v>0.59683729820243214</v>
      </c>
      <c r="F85">
        <f t="shared" si="32"/>
        <v>2.5846321558048796E-6</v>
      </c>
      <c r="G85">
        <v>5</v>
      </c>
      <c r="H85">
        <v>132</v>
      </c>
      <c r="I85">
        <f t="shared" si="33"/>
        <v>0.89284442862228552</v>
      </c>
      <c r="J85">
        <f t="shared" si="34"/>
        <v>0.88733243716873966</v>
      </c>
      <c r="K85">
        <f t="shared" si="29"/>
        <v>3.0382049783962619E-5</v>
      </c>
      <c r="L85">
        <v>50</v>
      </c>
      <c r="M85">
        <v>57</v>
      </c>
      <c r="N85">
        <f t="shared" si="35"/>
        <v>0.38554645781416874</v>
      </c>
      <c r="O85">
        <f t="shared" si="36"/>
        <v>0.38327088996443109</v>
      </c>
      <c r="P85">
        <f t="shared" si="37"/>
        <v>5.1782090387596206E-6</v>
      </c>
    </row>
    <row r="86" spans="1:16">
      <c r="A86">
        <v>181</v>
      </c>
      <c r="B86">
        <v>150</v>
      </c>
      <c r="C86">
        <v>109</v>
      </c>
      <c r="D86">
        <f t="shared" si="30"/>
        <v>0.73727305090779638</v>
      </c>
      <c r="E86">
        <f t="shared" si="31"/>
        <v>0.74141530807861311</v>
      </c>
      <c r="F86">
        <f t="shared" si="32"/>
        <v>1.7158294469182637E-5</v>
      </c>
      <c r="G86">
        <v>15</v>
      </c>
      <c r="H86">
        <v>120</v>
      </c>
      <c r="I86">
        <f t="shared" si="33"/>
        <v>0.81167675329298683</v>
      </c>
      <c r="J86">
        <f t="shared" si="34"/>
        <v>0.80594944330487917</v>
      </c>
      <c r="K86">
        <f t="shared" si="29"/>
        <v>3.2802079699877823E-5</v>
      </c>
      <c r="L86">
        <v>60</v>
      </c>
      <c r="M86">
        <v>33</v>
      </c>
      <c r="N86">
        <f t="shared" si="35"/>
        <v>0.22321110715557138</v>
      </c>
      <c r="O86">
        <f t="shared" si="36"/>
        <v>0.22343316866846466</v>
      </c>
      <c r="P86">
        <f t="shared" si="37"/>
        <v>4.9311315508451923E-8</v>
      </c>
    </row>
    <row r="87" spans="1:16">
      <c r="A87">
        <v>191</v>
      </c>
      <c r="B87">
        <v>160</v>
      </c>
      <c r="C87">
        <v>126</v>
      </c>
      <c r="D87">
        <f t="shared" si="30"/>
        <v>0.85226059095763618</v>
      </c>
      <c r="E87">
        <f t="shared" si="31"/>
        <v>0.85315293642398571</v>
      </c>
      <c r="F87">
        <f t="shared" si="32"/>
        <v>7.9628043131456226E-7</v>
      </c>
      <c r="G87">
        <v>25</v>
      </c>
      <c r="H87">
        <v>104</v>
      </c>
      <c r="I87">
        <f t="shared" si="33"/>
        <v>0.70345318618725527</v>
      </c>
      <c r="J87">
        <f t="shared" si="34"/>
        <v>0.68703851171806196</v>
      </c>
      <c r="K87">
        <f t="shared" si="29"/>
        <v>2.6944153792958676E-4</v>
      </c>
      <c r="L87">
        <v>70</v>
      </c>
      <c r="M87">
        <v>16</v>
      </c>
      <c r="N87">
        <f t="shared" si="35"/>
        <v>0.10822356710573158</v>
      </c>
      <c r="O87">
        <f t="shared" si="36"/>
        <v>9.8423572825862379E-2</v>
      </c>
      <c r="P87">
        <f t="shared" si="37"/>
        <v>9.6039887885469106E-5</v>
      </c>
    </row>
    <row r="88" spans="1:16">
      <c r="A88">
        <v>201</v>
      </c>
      <c r="B88">
        <v>170</v>
      </c>
      <c r="C88">
        <v>133</v>
      </c>
      <c r="D88">
        <f t="shared" si="30"/>
        <v>0.89960840156639377</v>
      </c>
      <c r="E88">
        <f t="shared" si="31"/>
        <v>0.91857297618833433</v>
      </c>
      <c r="F88">
        <f t="shared" si="32"/>
        <v>3.5965509059115216E-4</v>
      </c>
      <c r="G88">
        <v>35</v>
      </c>
      <c r="H88">
        <v>81</v>
      </c>
      <c r="I88">
        <f t="shared" si="33"/>
        <v>0.54788180847276613</v>
      </c>
      <c r="J88">
        <f t="shared" si="34"/>
        <v>0.54494205569610243</v>
      </c>
      <c r="K88">
        <f t="shared" si="29"/>
        <v>8.6421463879019068E-6</v>
      </c>
      <c r="L88">
        <v>80</v>
      </c>
      <c r="M88">
        <v>6.8</v>
      </c>
      <c r="N88">
        <f t="shared" si="35"/>
        <v>4.5995016019935921E-2</v>
      </c>
      <c r="O88">
        <f t="shared" si="36"/>
        <v>2.3320104640384563E-2</v>
      </c>
      <c r="P88">
        <f t="shared" si="37"/>
        <v>5.1415160607050771E-4</v>
      </c>
    </row>
    <row r="89" spans="1:16">
      <c r="A89">
        <v>211</v>
      </c>
      <c r="B89">
        <v>180</v>
      </c>
      <c r="C89">
        <v>135</v>
      </c>
      <c r="D89">
        <f t="shared" si="30"/>
        <v>0.91313634745461025</v>
      </c>
      <c r="E89">
        <f t="shared" si="31"/>
        <v>0.92978480507912076</v>
      </c>
      <c r="F89">
        <f t="shared" si="32"/>
        <v>2.7717114127512196E-4</v>
      </c>
      <c r="G89">
        <v>45</v>
      </c>
      <c r="H89">
        <v>60</v>
      </c>
      <c r="I89">
        <f t="shared" si="33"/>
        <v>0.40583837664649342</v>
      </c>
      <c r="J89">
        <f t="shared" si="34"/>
        <v>0.39679900495559012</v>
      </c>
      <c r="K89">
        <f t="shared" si="29"/>
        <v>8.171024056630394E-5</v>
      </c>
      <c r="L89">
        <v>90</v>
      </c>
      <c r="M89">
        <v>4.7</v>
      </c>
      <c r="N89">
        <f t="shared" si="35"/>
        <v>3.1790672837308652E-2</v>
      </c>
      <c r="O89">
        <f t="shared" si="36"/>
        <v>7.181350784341442E-3</v>
      </c>
      <c r="P89">
        <f t="shared" si="37"/>
        <v>6.0561873190665826E-4</v>
      </c>
    </row>
    <row r="90" spans="1:16">
      <c r="A90">
        <v>221</v>
      </c>
      <c r="B90">
        <v>10</v>
      </c>
      <c r="C90">
        <v>129</v>
      </c>
      <c r="D90">
        <f t="shared" si="30"/>
        <v>0.87255250978996091</v>
      </c>
      <c r="E90">
        <f t="shared" si="31"/>
        <v>0.88543611106314357</v>
      </c>
      <c r="F90">
        <f t="shared" si="32"/>
        <v>1.6598718176635401E-4</v>
      </c>
      <c r="G90">
        <v>55</v>
      </c>
      <c r="H90">
        <v>40</v>
      </c>
      <c r="I90">
        <f t="shared" si="33"/>
        <v>0.27055891776432894</v>
      </c>
      <c r="J90">
        <f t="shared" si="34"/>
        <v>0.26047759777440582</v>
      </c>
      <c r="K90">
        <f t="shared" si="29"/>
        <v>1.0163301273922352E-4</v>
      </c>
      <c r="L90">
        <v>100</v>
      </c>
      <c r="M90">
        <v>11</v>
      </c>
      <c r="N90">
        <f t="shared" si="35"/>
        <v>7.4403702385190465E-2</v>
      </c>
      <c r="O90">
        <f t="shared" si="36"/>
        <v>5.1953883155411433E-2</v>
      </c>
      <c r="P90">
        <f t="shared" si="37"/>
        <v>5.0399438344975644E-4</v>
      </c>
    </row>
    <row r="91" spans="1:16">
      <c r="A91">
        <v>231</v>
      </c>
      <c r="B91">
        <v>20</v>
      </c>
      <c r="C91">
        <v>116</v>
      </c>
      <c r="D91">
        <f t="shared" si="30"/>
        <v>0.78462086151655397</v>
      </c>
      <c r="E91">
        <f t="shared" si="31"/>
        <v>0.79087600115574608</v>
      </c>
      <c r="F91">
        <f t="shared" si="32"/>
        <v>3.9126771905792382E-5</v>
      </c>
      <c r="G91">
        <v>65</v>
      </c>
      <c r="H91">
        <v>23</v>
      </c>
      <c r="I91">
        <f t="shared" si="33"/>
        <v>0.15557137771448915</v>
      </c>
      <c r="J91">
        <f t="shared" si="34"/>
        <v>0.15242020774829818</v>
      </c>
      <c r="K91">
        <f t="shared" si="29"/>
        <v>9.9298721558239974E-6</v>
      </c>
      <c r="L91">
        <v>110</v>
      </c>
      <c r="M91">
        <v>26</v>
      </c>
      <c r="N91">
        <f t="shared" si="35"/>
        <v>0.17586329654681382</v>
      </c>
      <c r="O91">
        <f t="shared" si="36"/>
        <v>0.15223747357744005</v>
      </c>
      <c r="P91">
        <f t="shared" si="37"/>
        <v>5.5817951098018905E-4</v>
      </c>
    </row>
    <row r="92" spans="1:16">
      <c r="A92">
        <v>241</v>
      </c>
      <c r="B92">
        <v>30</v>
      </c>
      <c r="C92">
        <v>99</v>
      </c>
      <c r="D92">
        <f t="shared" si="30"/>
        <v>0.66963332146671417</v>
      </c>
      <c r="E92">
        <f t="shared" si="31"/>
        <v>0.65750982017035131</v>
      </c>
      <c r="F92">
        <f t="shared" si="32"/>
        <v>1.4697928368291195E-4</v>
      </c>
      <c r="G92">
        <v>75</v>
      </c>
      <c r="H92">
        <v>14</v>
      </c>
      <c r="I92">
        <f t="shared" si="33"/>
        <v>9.4695621217515139E-2</v>
      </c>
      <c r="J92">
        <f t="shared" si="34"/>
        <v>8.5660150871646121E-2</v>
      </c>
      <c r="K92">
        <f t="shared" si="29"/>
        <v>8.1639724371078388E-5</v>
      </c>
      <c r="L92">
        <v>120</v>
      </c>
      <c r="M92">
        <v>46</v>
      </c>
      <c r="N92">
        <f t="shared" si="35"/>
        <v>0.31114275542897829</v>
      </c>
      <c r="O92">
        <f t="shared" si="36"/>
        <v>0.29593644101736372</v>
      </c>
      <c r="P92">
        <f t="shared" si="37"/>
        <v>2.3123199798487709E-4</v>
      </c>
    </row>
    <row r="93" spans="1:16">
      <c r="A93">
        <v>251</v>
      </c>
      <c r="B93">
        <v>40</v>
      </c>
      <c r="C93">
        <v>75</v>
      </c>
      <c r="D93">
        <f t="shared" si="30"/>
        <v>0.50729797080811678</v>
      </c>
      <c r="E93">
        <f t="shared" si="31"/>
        <v>0.50142349780900186</v>
      </c>
      <c r="F93">
        <f t="shared" si="32"/>
        <v>3.4509433017330256E-5</v>
      </c>
      <c r="G93">
        <v>85</v>
      </c>
      <c r="H93">
        <v>10</v>
      </c>
      <c r="I93">
        <f t="shared" si="33"/>
        <v>6.7639729441082236E-2</v>
      </c>
      <c r="J93">
        <f t="shared" si="34"/>
        <v>6.8249675277278876E-2</v>
      </c>
      <c r="K93">
        <f t="shared" si="29"/>
        <v>3.7203392309361881E-7</v>
      </c>
      <c r="L93">
        <v>130</v>
      </c>
      <c r="M93">
        <v>71</v>
      </c>
      <c r="N93">
        <f t="shared" si="35"/>
        <v>0.48024207903168387</v>
      </c>
      <c r="O93">
        <f t="shared" si="36"/>
        <v>0.46571856923103572</v>
      </c>
      <c r="P93">
        <f t="shared" si="37"/>
        <v>2.1093233692952282E-4</v>
      </c>
    </row>
    <row r="94" spans="1:16">
      <c r="A94">
        <v>261</v>
      </c>
      <c r="B94">
        <v>50</v>
      </c>
      <c r="C94">
        <v>52</v>
      </c>
      <c r="D94">
        <f t="shared" si="30"/>
        <v>0.35172659309362764</v>
      </c>
      <c r="E94">
        <f t="shared" si="31"/>
        <v>0.34144334813725546</v>
      </c>
      <c r="F94">
        <f t="shared" si="32"/>
        <v>1.0574512683275373E-4</v>
      </c>
      <c r="G94">
        <v>95</v>
      </c>
      <c r="H94">
        <v>15</v>
      </c>
      <c r="I94">
        <f t="shared" si="33"/>
        <v>0.10145959416162335</v>
      </c>
      <c r="J94">
        <f t="shared" si="34"/>
        <v>0.10228874127313065</v>
      </c>
      <c r="K94">
        <f t="shared" si="29"/>
        <v>6.8748493252088541E-7</v>
      </c>
      <c r="L94">
        <v>140</v>
      </c>
      <c r="M94">
        <v>96</v>
      </c>
      <c r="N94">
        <f t="shared" si="35"/>
        <v>0.64934140263438944</v>
      </c>
      <c r="O94">
        <f t="shared" si="36"/>
        <v>0.64110562783854197</v>
      </c>
      <c r="P94">
        <f t="shared" si="37"/>
        <v>6.7827986487916473E-5</v>
      </c>
    </row>
    <row r="95" spans="1:16">
      <c r="A95">
        <v>271</v>
      </c>
      <c r="B95">
        <v>60</v>
      </c>
      <c r="C95">
        <v>32</v>
      </c>
      <c r="D95">
        <f t="shared" si="30"/>
        <v>0.21644713421146317</v>
      </c>
      <c r="E95">
        <f t="shared" si="31"/>
        <v>0.19686533826107433</v>
      </c>
      <c r="F95">
        <f t="shared" si="32"/>
        <v>3.834467326426646E-4</v>
      </c>
      <c r="G95">
        <v>105</v>
      </c>
      <c r="H95">
        <v>27</v>
      </c>
      <c r="I95">
        <f t="shared" si="33"/>
        <v>0.18262726949092203</v>
      </c>
      <c r="J95">
        <f t="shared" si="34"/>
        <v>0.18367173513699114</v>
      </c>
      <c r="K95">
        <f t="shared" si="29"/>
        <v>1.0909084858185618E-6</v>
      </c>
      <c r="L95">
        <v>150</v>
      </c>
      <c r="M95">
        <v>120</v>
      </c>
      <c r="N95">
        <f t="shared" si="35"/>
        <v>0.81167675329298683</v>
      </c>
      <c r="O95">
        <f t="shared" si="36"/>
        <v>0.80094334913450871</v>
      </c>
      <c r="P95">
        <f t="shared" si="37"/>
        <v>1.1520596482923543E-4</v>
      </c>
    </row>
    <row r="96" spans="1:16">
      <c r="A96">
        <v>281</v>
      </c>
      <c r="B96">
        <v>70</v>
      </c>
      <c r="C96">
        <v>15</v>
      </c>
      <c r="D96">
        <f t="shared" si="30"/>
        <v>0.10145959416162335</v>
      </c>
      <c r="E96">
        <f t="shared" si="31"/>
        <v>8.5127709915701621E-2</v>
      </c>
      <c r="F96">
        <f t="shared" si="32"/>
        <v>2.6673044302218644E-4</v>
      </c>
      <c r="G96">
        <v>115</v>
      </c>
      <c r="H96">
        <v>45</v>
      </c>
      <c r="I96">
        <f t="shared" si="33"/>
        <v>0.30437878248487005</v>
      </c>
      <c r="J96">
        <f t="shared" si="34"/>
        <v>0.3025826667238084</v>
      </c>
      <c r="K96">
        <f t="shared" si="29"/>
        <v>3.2260318271340528E-6</v>
      </c>
      <c r="L96">
        <v>160</v>
      </c>
      <c r="M96">
        <v>140</v>
      </c>
      <c r="N96">
        <f t="shared" si="35"/>
        <v>0.94695621217515136</v>
      </c>
      <c r="O96">
        <f t="shared" si="36"/>
        <v>0.92595294497711123</v>
      </c>
      <c r="P96">
        <f t="shared" si="37"/>
        <v>4.4113723299226857E-4</v>
      </c>
    </row>
    <row r="97" spans="1:16">
      <c r="A97">
        <v>291</v>
      </c>
      <c r="B97">
        <v>80</v>
      </c>
      <c r="C97">
        <v>6</v>
      </c>
      <c r="D97">
        <f t="shared" si="30"/>
        <v>4.058383766464934E-2</v>
      </c>
      <c r="E97">
        <f t="shared" si="31"/>
        <v>1.970767015135283E-2</v>
      </c>
      <c r="F97">
        <f t="shared" si="32"/>
        <v>4.3581437004321663E-4</v>
      </c>
      <c r="G97">
        <v>125</v>
      </c>
      <c r="H97">
        <v>65</v>
      </c>
      <c r="I97">
        <f t="shared" si="33"/>
        <v>0.43965824136703452</v>
      </c>
      <c r="J97">
        <f t="shared" si="34"/>
        <v>0.44467912274576787</v>
      </c>
      <c r="K97">
        <f t="shared" si="29"/>
        <v>2.5209249819311358E-5</v>
      </c>
      <c r="L97">
        <v>170</v>
      </c>
      <c r="M97">
        <v>150</v>
      </c>
      <c r="N97">
        <f t="shared" si="35"/>
        <v>1.0145959416162336</v>
      </c>
      <c r="O97">
        <f t="shared" si="36"/>
        <v>1.001056413162589</v>
      </c>
      <c r="P97">
        <f t="shared" si="37"/>
        <v>1.8331883074705144E-4</v>
      </c>
    </row>
    <row r="98" spans="1:16">
      <c r="A98">
        <v>301</v>
      </c>
      <c r="B98">
        <v>90</v>
      </c>
      <c r="C98">
        <v>5</v>
      </c>
      <c r="D98">
        <f t="shared" si="30"/>
        <v>3.3819864720541118E-2</v>
      </c>
      <c r="E98">
        <f t="shared" si="31"/>
        <v>8.4958412605666851E-3</v>
      </c>
      <c r="F98">
        <f t="shared" si="32"/>
        <v>6.4130616420133549E-4</v>
      </c>
      <c r="G98">
        <v>135</v>
      </c>
      <c r="H98">
        <v>87</v>
      </c>
      <c r="I98">
        <f t="shared" si="33"/>
        <v>0.58846564613741548</v>
      </c>
      <c r="J98">
        <f t="shared" si="34"/>
        <v>0.59282217348628008</v>
      </c>
      <c r="K98">
        <f t="shared" si="29"/>
        <v>1.8979330541405244E-5</v>
      </c>
      <c r="L98">
        <v>180</v>
      </c>
      <c r="M98">
        <v>150</v>
      </c>
      <c r="N98">
        <f t="shared" si="35"/>
        <v>1.0145959416162336</v>
      </c>
      <c r="O98">
        <f t="shared" si="36"/>
        <v>1.0171951670186321</v>
      </c>
      <c r="P98">
        <f t="shared" si="37"/>
        <v>6.7559726924738614E-6</v>
      </c>
    </row>
    <row r="99" spans="1:16">
      <c r="K99" t="s">
        <v>13</v>
      </c>
      <c r="M99" t="s">
        <v>11</v>
      </c>
    </row>
    <row r="100" spans="1:16">
      <c r="K100">
        <f>SUM(K80:K98,F80:F98,P80:P98)</f>
        <v>1.1335568107612406E-2</v>
      </c>
      <c r="M100">
        <f>AVERAGE(C80:C98,H80:H98,M80:M98)</f>
        <v>73.921052631578945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2018-08-07T00:29:23Z</dcterms:created>
  <dcterms:modified xsi:type="dcterms:W3CDTF">2018-08-14T11:18:09Z</dcterms:modified>
</cp:coreProperties>
</file>