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研究/光学素子仕様/無偏光ビームスプリッタ /"/>
    </mc:Choice>
  </mc:AlternateContent>
  <xr:revisionPtr revIDLastSave="0" documentId="13_ncr:1_{1FEC2004-0120-784F-83F4-3E674E0B762C}" xr6:coauthVersionLast="32" xr6:coauthVersionMax="32" xr10:uidLastSave="{00000000-0000-0000-0000-000000000000}"/>
  <bookViews>
    <workbookView xWindow="4860" yWindow="820" windowWidth="23940" windowHeight="15940" xr2:uid="{5CACA3DC-A3E7-094B-8F02-029301F1912A}"/>
  </bookViews>
  <sheets>
    <sheet name="Sheet1" sheetId="1" r:id="rId1"/>
  </sheets>
  <definedNames>
    <definedName name="solver_adj" localSheetId="0" hidden="1">Sheet1!$G$52:$H$52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Sheet1!$I$74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1" l="1"/>
  <c r="M74" i="1"/>
  <c r="M49" i="1"/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9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4" i="1"/>
  <c r="I52" i="1"/>
  <c r="I2" i="1"/>
  <c r="I27" i="1"/>
  <c r="H5" i="1"/>
  <c r="H20" i="1" l="1"/>
  <c r="H16" i="1"/>
  <c r="H12" i="1"/>
  <c r="H8" i="1"/>
  <c r="H4" i="1"/>
  <c r="H19" i="1"/>
  <c r="H15" i="1"/>
  <c r="H11" i="1"/>
  <c r="H7" i="1"/>
  <c r="H22" i="1"/>
  <c r="H18" i="1"/>
  <c r="H14" i="1"/>
  <c r="H10" i="1"/>
  <c r="H6" i="1"/>
  <c r="H21" i="1"/>
  <c r="H17" i="1"/>
  <c r="H13" i="1"/>
  <c r="H9" i="1"/>
  <c r="K74" i="1"/>
  <c r="D57" i="1" s="1"/>
  <c r="K49" i="1"/>
  <c r="D31" i="1" s="1"/>
  <c r="M24" i="1"/>
  <c r="K24" i="1"/>
  <c r="D6" i="1" s="1"/>
  <c r="N5" i="1" l="1"/>
  <c r="N69" i="1"/>
  <c r="N65" i="1"/>
  <c r="N61" i="1"/>
  <c r="N57" i="1"/>
  <c r="N44" i="1"/>
  <c r="N40" i="1"/>
  <c r="N36" i="1"/>
  <c r="N32" i="1"/>
  <c r="N72" i="1"/>
  <c r="N68" i="1"/>
  <c r="N64" i="1"/>
  <c r="N60" i="1"/>
  <c r="N56" i="1"/>
  <c r="N47" i="1"/>
  <c r="N43" i="1"/>
  <c r="N39" i="1"/>
  <c r="N35" i="1"/>
  <c r="N31" i="1"/>
  <c r="N71" i="1"/>
  <c r="N67" i="1"/>
  <c r="N63" i="1"/>
  <c r="N59" i="1"/>
  <c r="N55" i="1"/>
  <c r="N46" i="1"/>
  <c r="N42" i="1"/>
  <c r="N38" i="1"/>
  <c r="N34" i="1"/>
  <c r="N30" i="1"/>
  <c r="N66" i="1"/>
  <c r="N62" i="1"/>
  <c r="N58" i="1"/>
  <c r="N54" i="1"/>
  <c r="N45" i="1"/>
  <c r="N41" i="1"/>
  <c r="N37" i="1"/>
  <c r="N33" i="1"/>
  <c r="N29" i="1"/>
  <c r="G57" i="1"/>
  <c r="I57" i="1" s="1"/>
  <c r="L10" i="1"/>
  <c r="G39" i="1"/>
  <c r="I39" i="1" s="1"/>
  <c r="D42" i="1"/>
  <c r="D60" i="1"/>
  <c r="L70" i="1"/>
  <c r="G21" i="1"/>
  <c r="I21" i="1" s="1"/>
  <c r="G6" i="1"/>
  <c r="I6" i="1" s="1"/>
  <c r="L18" i="1"/>
  <c r="D9" i="1"/>
  <c r="L35" i="1"/>
  <c r="G54" i="1"/>
  <c r="I54" i="1" s="1"/>
  <c r="L4" i="1"/>
  <c r="L15" i="1"/>
  <c r="L7" i="1"/>
  <c r="G18" i="1"/>
  <c r="I18" i="1" s="1"/>
  <c r="D21" i="1"/>
  <c r="D5" i="1"/>
  <c r="L36" i="1"/>
  <c r="L31" i="1"/>
  <c r="G35" i="1"/>
  <c r="I35" i="1" s="1"/>
  <c r="D38" i="1"/>
  <c r="L66" i="1"/>
  <c r="G69" i="1"/>
  <c r="I69" i="1" s="1"/>
  <c r="D72" i="1"/>
  <c r="D56" i="1"/>
  <c r="L22" i="1"/>
  <c r="L14" i="1"/>
  <c r="L6" i="1"/>
  <c r="G14" i="1"/>
  <c r="I14" i="1" s="1"/>
  <c r="D17" i="1"/>
  <c r="L44" i="1"/>
  <c r="G47" i="1"/>
  <c r="I47" i="1" s="1"/>
  <c r="G31" i="1"/>
  <c r="I31" i="1" s="1"/>
  <c r="D34" i="1"/>
  <c r="L62" i="1"/>
  <c r="G65" i="1"/>
  <c r="I65" i="1" s="1"/>
  <c r="D68" i="1"/>
  <c r="L19" i="1"/>
  <c r="L11" i="1"/>
  <c r="G22" i="1"/>
  <c r="I22" i="1" s="1"/>
  <c r="G10" i="1"/>
  <c r="I10" i="1" s="1"/>
  <c r="D13" i="1"/>
  <c r="L40" i="1"/>
  <c r="G43" i="1"/>
  <c r="I43" i="1" s="1"/>
  <c r="D46" i="1"/>
  <c r="D30" i="1"/>
  <c r="L58" i="1"/>
  <c r="G61" i="1"/>
  <c r="I61" i="1" s="1"/>
  <c r="D64" i="1"/>
  <c r="N15" i="1"/>
  <c r="N7" i="1"/>
  <c r="G17" i="1"/>
  <c r="I17" i="1" s="1"/>
  <c r="G13" i="1"/>
  <c r="I13" i="1" s="1"/>
  <c r="G5" i="1"/>
  <c r="I5" i="1" s="1"/>
  <c r="D20" i="1"/>
  <c r="D16" i="1"/>
  <c r="D12" i="1"/>
  <c r="D8" i="1"/>
  <c r="L47" i="1"/>
  <c r="L43" i="1"/>
  <c r="L39" i="1"/>
  <c r="L34" i="1"/>
  <c r="L30" i="1"/>
  <c r="G46" i="1"/>
  <c r="I46" i="1" s="1"/>
  <c r="G42" i="1"/>
  <c r="I42" i="1" s="1"/>
  <c r="G38" i="1"/>
  <c r="I38" i="1" s="1"/>
  <c r="G34" i="1"/>
  <c r="I34" i="1" s="1"/>
  <c r="G30" i="1"/>
  <c r="I30" i="1" s="1"/>
  <c r="D45" i="1"/>
  <c r="D41" i="1"/>
  <c r="D37" i="1"/>
  <c r="D33" i="1"/>
  <c r="L54" i="1"/>
  <c r="L69" i="1"/>
  <c r="L65" i="1"/>
  <c r="L61" i="1"/>
  <c r="L57" i="1"/>
  <c r="G72" i="1"/>
  <c r="I72" i="1" s="1"/>
  <c r="G68" i="1"/>
  <c r="I68" i="1" s="1"/>
  <c r="G64" i="1"/>
  <c r="I64" i="1" s="1"/>
  <c r="G60" i="1"/>
  <c r="I60" i="1" s="1"/>
  <c r="G56" i="1"/>
  <c r="I56" i="1" s="1"/>
  <c r="D71" i="1"/>
  <c r="D67" i="1"/>
  <c r="D63" i="1"/>
  <c r="D59" i="1"/>
  <c r="D55" i="1"/>
  <c r="N20" i="1"/>
  <c r="N12" i="1"/>
  <c r="N4" i="1"/>
  <c r="G9" i="1"/>
  <c r="I9" i="1" s="1"/>
  <c r="N22" i="1"/>
  <c r="N18" i="1"/>
  <c r="N14" i="1"/>
  <c r="N10" i="1"/>
  <c r="N6" i="1"/>
  <c r="L21" i="1"/>
  <c r="L17" i="1"/>
  <c r="L13" i="1"/>
  <c r="L9" i="1"/>
  <c r="L5" i="1"/>
  <c r="G20" i="1"/>
  <c r="I20" i="1" s="1"/>
  <c r="G16" i="1"/>
  <c r="I16" i="1" s="1"/>
  <c r="G12" i="1"/>
  <c r="I12" i="1" s="1"/>
  <c r="G8" i="1"/>
  <c r="I8" i="1" s="1"/>
  <c r="D4" i="1"/>
  <c r="D19" i="1"/>
  <c r="D15" i="1"/>
  <c r="D11" i="1"/>
  <c r="D7" i="1"/>
  <c r="L46" i="1"/>
  <c r="L42" i="1"/>
  <c r="L38" i="1"/>
  <c r="L33" i="1"/>
  <c r="L29" i="1"/>
  <c r="G45" i="1"/>
  <c r="I45" i="1" s="1"/>
  <c r="G41" i="1"/>
  <c r="I41" i="1" s="1"/>
  <c r="G37" i="1"/>
  <c r="I37" i="1" s="1"/>
  <c r="G33" i="1"/>
  <c r="I33" i="1" s="1"/>
  <c r="D29" i="1"/>
  <c r="D44" i="1"/>
  <c r="D40" i="1"/>
  <c r="D36" i="1"/>
  <c r="D32" i="1"/>
  <c r="L72" i="1"/>
  <c r="L68" i="1"/>
  <c r="L64" i="1"/>
  <c r="L60" i="1"/>
  <c r="L56" i="1"/>
  <c r="G71" i="1"/>
  <c r="I71" i="1" s="1"/>
  <c r="G67" i="1"/>
  <c r="I67" i="1" s="1"/>
  <c r="G63" i="1"/>
  <c r="I63" i="1" s="1"/>
  <c r="G59" i="1"/>
  <c r="I59" i="1" s="1"/>
  <c r="G55" i="1"/>
  <c r="I55" i="1" s="1"/>
  <c r="D70" i="1"/>
  <c r="D66" i="1"/>
  <c r="D62" i="1"/>
  <c r="D58" i="1"/>
  <c r="N16" i="1"/>
  <c r="N8" i="1"/>
  <c r="N19" i="1"/>
  <c r="N11" i="1"/>
  <c r="N21" i="1"/>
  <c r="N17" i="1"/>
  <c r="N13" i="1"/>
  <c r="N9" i="1"/>
  <c r="L20" i="1"/>
  <c r="L16" i="1"/>
  <c r="L12" i="1"/>
  <c r="L8" i="1"/>
  <c r="G4" i="1"/>
  <c r="I4" i="1" s="1"/>
  <c r="G19" i="1"/>
  <c r="I19" i="1" s="1"/>
  <c r="G15" i="1"/>
  <c r="I15" i="1" s="1"/>
  <c r="G11" i="1"/>
  <c r="I11" i="1" s="1"/>
  <c r="G7" i="1"/>
  <c r="I7" i="1" s="1"/>
  <c r="D22" i="1"/>
  <c r="D18" i="1"/>
  <c r="D14" i="1"/>
  <c r="D10" i="1"/>
  <c r="L45" i="1"/>
  <c r="L41" i="1"/>
  <c r="L37" i="1"/>
  <c r="L32" i="1"/>
  <c r="G29" i="1"/>
  <c r="I29" i="1" s="1"/>
  <c r="G44" i="1"/>
  <c r="I44" i="1" s="1"/>
  <c r="G40" i="1"/>
  <c r="I40" i="1" s="1"/>
  <c r="G36" i="1"/>
  <c r="I36" i="1" s="1"/>
  <c r="G32" i="1"/>
  <c r="I32" i="1" s="1"/>
  <c r="D47" i="1"/>
  <c r="D43" i="1"/>
  <c r="D39" i="1"/>
  <c r="D35" i="1"/>
  <c r="L71" i="1"/>
  <c r="L67" i="1"/>
  <c r="L63" i="1"/>
  <c r="L59" i="1"/>
  <c r="L55" i="1"/>
  <c r="G70" i="1"/>
  <c r="I70" i="1" s="1"/>
  <c r="G66" i="1"/>
  <c r="I66" i="1" s="1"/>
  <c r="G62" i="1"/>
  <c r="I62" i="1" s="1"/>
  <c r="G58" i="1"/>
  <c r="I58" i="1" s="1"/>
  <c r="D54" i="1"/>
  <c r="D69" i="1"/>
  <c r="D65" i="1"/>
  <c r="D61" i="1"/>
  <c r="I74" i="1" l="1"/>
  <c r="I49" i="1"/>
  <c r="I24" i="1"/>
</calcChain>
</file>

<file path=xl/sharedStrings.xml><?xml version="1.0" encoding="utf-8"?>
<sst xmlns="http://schemas.openxmlformats.org/spreadsheetml/2006/main" count="22" uniqueCount="10">
  <si>
    <t>入射偏光鉛直</t>
    <rPh sb="0" eb="2">
      <t>ニュウシャ</t>
    </rPh>
    <phoneticPr fontId="1"/>
  </si>
  <si>
    <t>入射偏光45°</t>
    <rPh sb="0" eb="2">
      <t>ニュウシャ</t>
    </rPh>
    <phoneticPr fontId="1"/>
  </si>
  <si>
    <t>入射偏光水平</t>
    <rPh sb="0" eb="2">
      <t>ニュウシャ</t>
    </rPh>
    <phoneticPr fontId="1"/>
  </si>
  <si>
    <t>無偏光</t>
    <rPh sb="0" eb="2">
      <t>ムヘンコウ</t>
    </rPh>
    <phoneticPr fontId="1"/>
  </si>
  <si>
    <t>位相遅れ</t>
    <rPh sb="0" eb="2">
      <t>イソウ</t>
    </rPh>
    <phoneticPr fontId="1"/>
  </si>
  <si>
    <t xml:space="preserve">位相遅れ </t>
    <rPh sb="0" eb="2">
      <t>イソウ</t>
    </rPh>
    <phoneticPr fontId="1"/>
  </si>
  <si>
    <t>アライメントずれ</t>
    <phoneticPr fontId="1"/>
  </si>
  <si>
    <t xml:space="preserve">x2 </t>
    <phoneticPr fontId="1"/>
  </si>
  <si>
    <t>x10</t>
    <phoneticPr fontId="1"/>
  </si>
  <si>
    <t>x20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</si>
</sst>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8.5514018691588783E-2</c:v>
                </c:pt>
                <c:pt idx="1">
                  <c:v>8.5514018691588783E-2</c:v>
                </c:pt>
                <c:pt idx="2">
                  <c:v>0.13037383177570094</c:v>
                </c:pt>
                <c:pt idx="3">
                  <c:v>0.22429906542056077</c:v>
                </c:pt>
                <c:pt idx="4">
                  <c:v>0.35046728971962621</c:v>
                </c:pt>
                <c:pt idx="5">
                  <c:v>0.49065420560747669</c:v>
                </c:pt>
                <c:pt idx="6">
                  <c:v>0.63084112149532712</c:v>
                </c:pt>
                <c:pt idx="7">
                  <c:v>0.7710280373831776</c:v>
                </c:pt>
                <c:pt idx="8">
                  <c:v>0.86915887850467299</c:v>
                </c:pt>
                <c:pt idx="9">
                  <c:v>0.91121495327102808</c:v>
                </c:pt>
                <c:pt idx="10">
                  <c:v>0.92523364485981319</c:v>
                </c:pt>
                <c:pt idx="11">
                  <c:v>0.88317757009345799</c:v>
                </c:pt>
                <c:pt idx="12">
                  <c:v>0.7990654205607477</c:v>
                </c:pt>
                <c:pt idx="13">
                  <c:v>0.64485981308411222</c:v>
                </c:pt>
                <c:pt idx="14">
                  <c:v>0.50467289719626174</c:v>
                </c:pt>
                <c:pt idx="15">
                  <c:v>0.36448598130841126</c:v>
                </c:pt>
                <c:pt idx="16">
                  <c:v>0.22429906542056077</c:v>
                </c:pt>
                <c:pt idx="17">
                  <c:v>0.13037383177570094</c:v>
                </c:pt>
                <c:pt idx="18">
                  <c:v>8.6915887850467305E-2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2-544E-926D-818350E5656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Sheet1!$E$4:$E$22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0.64485981308411222</c:v>
                </c:pt>
                <c:pt idx="1">
                  <c:v>0.71495327102803741</c:v>
                </c:pt>
                <c:pt idx="2">
                  <c:v>0.7429906542056075</c:v>
                </c:pt>
                <c:pt idx="3">
                  <c:v>0.7429906542056075</c:v>
                </c:pt>
                <c:pt idx="4">
                  <c:v>0.71495327102803741</c:v>
                </c:pt>
                <c:pt idx="5">
                  <c:v>0.67289719626168232</c:v>
                </c:pt>
                <c:pt idx="6">
                  <c:v>0.60280373831775702</c:v>
                </c:pt>
                <c:pt idx="7">
                  <c:v>0.51869158878504673</c:v>
                </c:pt>
                <c:pt idx="8">
                  <c:v>0.42056074766355145</c:v>
                </c:pt>
                <c:pt idx="9">
                  <c:v>0.35046728971962621</c:v>
                </c:pt>
                <c:pt idx="10">
                  <c:v>0.28037383177570097</c:v>
                </c:pt>
                <c:pt idx="11">
                  <c:v>0.23831775700934582</c:v>
                </c:pt>
                <c:pt idx="12">
                  <c:v>0.23831775700934582</c:v>
                </c:pt>
                <c:pt idx="13">
                  <c:v>0.25233644859813087</c:v>
                </c:pt>
                <c:pt idx="14">
                  <c:v>0.32242990654205611</c:v>
                </c:pt>
                <c:pt idx="15">
                  <c:v>0.39252336448598135</c:v>
                </c:pt>
                <c:pt idx="16">
                  <c:v>0.47663551401869164</c:v>
                </c:pt>
                <c:pt idx="17">
                  <c:v>0.57476635514018692</c:v>
                </c:pt>
                <c:pt idx="18">
                  <c:v>0.65887850467289721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A2-544E-926D-818350E5656F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Sheet1!$L$4:$L$22</c:f>
              <c:numCache>
                <c:formatCode>General</c:formatCode>
                <c:ptCount val="19"/>
                <c:pt idx="0">
                  <c:v>0.92523364485981319</c:v>
                </c:pt>
                <c:pt idx="1">
                  <c:v>0.86915887850467299</c:v>
                </c:pt>
                <c:pt idx="2">
                  <c:v>0.7990654205607477</c:v>
                </c:pt>
                <c:pt idx="3">
                  <c:v>0.68691588785046731</c:v>
                </c:pt>
                <c:pt idx="4">
                  <c:v>0.56074766355140193</c:v>
                </c:pt>
                <c:pt idx="5">
                  <c:v>0.42056074766355145</c:v>
                </c:pt>
                <c:pt idx="6">
                  <c:v>0.29439252336448601</c:v>
                </c:pt>
                <c:pt idx="7">
                  <c:v>0.18224299065420563</c:v>
                </c:pt>
                <c:pt idx="8">
                  <c:v>0.11214953271028039</c:v>
                </c:pt>
                <c:pt idx="9">
                  <c:v>9.8130841121495338E-2</c:v>
                </c:pt>
                <c:pt idx="10">
                  <c:v>0.11214953271028039</c:v>
                </c:pt>
                <c:pt idx="11">
                  <c:v>0.18224299065420563</c:v>
                </c:pt>
                <c:pt idx="12">
                  <c:v>0.29439252336448601</c:v>
                </c:pt>
                <c:pt idx="13">
                  <c:v>0.42056074766355145</c:v>
                </c:pt>
                <c:pt idx="14">
                  <c:v>0.57476635514018692</c:v>
                </c:pt>
                <c:pt idx="15">
                  <c:v>0.70093457943925241</c:v>
                </c:pt>
                <c:pt idx="16">
                  <c:v>0.8130841121495328</c:v>
                </c:pt>
                <c:pt idx="17">
                  <c:v>0.88317757009345799</c:v>
                </c:pt>
                <c:pt idx="18">
                  <c:v>0.89719626168224309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A2-544E-926D-818350E5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438652972175512"/>
          <c:h val="0.165651327378451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8.5514018691588783E-2</c:v>
                </c:pt>
                <c:pt idx="1">
                  <c:v>8.5514018691588783E-2</c:v>
                </c:pt>
                <c:pt idx="2">
                  <c:v>0.13037383177570094</c:v>
                </c:pt>
                <c:pt idx="3">
                  <c:v>0.22429906542056077</c:v>
                </c:pt>
                <c:pt idx="4">
                  <c:v>0.35046728971962621</c:v>
                </c:pt>
                <c:pt idx="5">
                  <c:v>0.49065420560747669</c:v>
                </c:pt>
                <c:pt idx="6">
                  <c:v>0.63084112149532712</c:v>
                </c:pt>
                <c:pt idx="7">
                  <c:v>0.7710280373831776</c:v>
                </c:pt>
                <c:pt idx="8">
                  <c:v>0.86915887850467299</c:v>
                </c:pt>
                <c:pt idx="9">
                  <c:v>0.91121495327102808</c:v>
                </c:pt>
                <c:pt idx="10">
                  <c:v>0.92523364485981319</c:v>
                </c:pt>
                <c:pt idx="11">
                  <c:v>0.88317757009345799</c:v>
                </c:pt>
                <c:pt idx="12">
                  <c:v>0.7990654205607477</c:v>
                </c:pt>
                <c:pt idx="13">
                  <c:v>0.64485981308411222</c:v>
                </c:pt>
                <c:pt idx="14">
                  <c:v>0.50467289719626174</c:v>
                </c:pt>
                <c:pt idx="15">
                  <c:v>0.36448598130841126</c:v>
                </c:pt>
                <c:pt idx="16">
                  <c:v>0.22429906542056077</c:v>
                </c:pt>
                <c:pt idx="17">
                  <c:v>0.13037383177570094</c:v>
                </c:pt>
                <c:pt idx="18">
                  <c:v>8.6915887850467305E-2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D-044E-BAE1-C7D3FF38442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0.64485981308411222</c:v>
                </c:pt>
                <c:pt idx="1">
                  <c:v>0.71495327102803741</c:v>
                </c:pt>
                <c:pt idx="2">
                  <c:v>0.7429906542056075</c:v>
                </c:pt>
                <c:pt idx="3">
                  <c:v>0.7429906542056075</c:v>
                </c:pt>
                <c:pt idx="4">
                  <c:v>0.71495327102803741</c:v>
                </c:pt>
                <c:pt idx="5">
                  <c:v>0.67289719626168232</c:v>
                </c:pt>
                <c:pt idx="6">
                  <c:v>0.60280373831775702</c:v>
                </c:pt>
                <c:pt idx="7">
                  <c:v>0.51869158878504673</c:v>
                </c:pt>
                <c:pt idx="8">
                  <c:v>0.42056074766355145</c:v>
                </c:pt>
                <c:pt idx="9">
                  <c:v>0.35046728971962621</c:v>
                </c:pt>
                <c:pt idx="10">
                  <c:v>0.28037383177570097</c:v>
                </c:pt>
                <c:pt idx="11">
                  <c:v>0.23831775700934582</c:v>
                </c:pt>
                <c:pt idx="12">
                  <c:v>0.23831775700934582</c:v>
                </c:pt>
                <c:pt idx="13">
                  <c:v>0.25233644859813087</c:v>
                </c:pt>
                <c:pt idx="14">
                  <c:v>0.32242990654205611</c:v>
                </c:pt>
                <c:pt idx="15">
                  <c:v>0.39252336448598135</c:v>
                </c:pt>
                <c:pt idx="16">
                  <c:v>0.47663551401869164</c:v>
                </c:pt>
                <c:pt idx="17">
                  <c:v>0.57476635514018692</c:v>
                </c:pt>
                <c:pt idx="18">
                  <c:v>0.65887850467289721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D-044E-BAE1-C7D3FF384421}"/>
            </c:ext>
          </c:extLst>
        </c:ser>
        <c:ser>
          <c:idx val="4"/>
          <c:order val="2"/>
          <c:tx>
            <c:strRef>
              <c:f>Sheet1!$H$3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0.65276053885552732</c:v>
                </c:pt>
                <c:pt idx="1">
                  <c:v>0.71450664798063435</c:v>
                </c:pt>
                <c:pt idx="2">
                  <c:v>0.75038008957831781</c:v>
                </c:pt>
                <c:pt idx="3">
                  <c:v>0.75605399715628563</c:v>
                </c:pt>
                <c:pt idx="4">
                  <c:v>0.73084401372267727</c:v>
                </c:pt>
                <c:pt idx="5">
                  <c:v>0.67779083533931606</c:v>
                </c:pt>
                <c:pt idx="6">
                  <c:v>0.60329345830075831</c:v>
                </c:pt>
                <c:pt idx="7">
                  <c:v>0.51633736574204303</c:v>
                </c:pt>
                <c:pt idx="8">
                  <c:v>0.4274107457609983</c:v>
                </c:pt>
                <c:pt idx="9">
                  <c:v>0.34723946114447268</c:v>
                </c:pt>
                <c:pt idx="10">
                  <c:v>0.28549335201936565</c:v>
                </c:pt>
                <c:pt idx="11">
                  <c:v>0.24961991042168219</c:v>
                </c:pt>
                <c:pt idx="12">
                  <c:v>0.24394600284371437</c:v>
                </c:pt>
                <c:pt idx="13">
                  <c:v>0.26915598627732273</c:v>
                </c:pt>
                <c:pt idx="14">
                  <c:v>0.32220916466068394</c:v>
                </c:pt>
                <c:pt idx="15">
                  <c:v>0.39670654169924163</c:v>
                </c:pt>
                <c:pt idx="16">
                  <c:v>0.48366263425795708</c:v>
                </c:pt>
                <c:pt idx="17">
                  <c:v>0.57258925423900164</c:v>
                </c:pt>
                <c:pt idx="18">
                  <c:v>0.65276053885552732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9D-044E-BAE1-C7D3FF384421}"/>
            </c:ext>
          </c:extLst>
        </c:ser>
        <c:ser>
          <c:idx val="2"/>
          <c:order val="3"/>
          <c:tx>
            <c:strRef>
              <c:f>Sheet1!$K$3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Sheet1!$L$4:$L$22</c:f>
              <c:numCache>
                <c:formatCode>General</c:formatCode>
                <c:ptCount val="19"/>
                <c:pt idx="0">
                  <c:v>0.92523364485981319</c:v>
                </c:pt>
                <c:pt idx="1">
                  <c:v>0.86915887850467299</c:v>
                </c:pt>
                <c:pt idx="2">
                  <c:v>0.7990654205607477</c:v>
                </c:pt>
                <c:pt idx="3">
                  <c:v>0.68691588785046731</c:v>
                </c:pt>
                <c:pt idx="4">
                  <c:v>0.56074766355140193</c:v>
                </c:pt>
                <c:pt idx="5">
                  <c:v>0.42056074766355145</c:v>
                </c:pt>
                <c:pt idx="6">
                  <c:v>0.29439252336448601</c:v>
                </c:pt>
                <c:pt idx="7">
                  <c:v>0.18224299065420563</c:v>
                </c:pt>
                <c:pt idx="8">
                  <c:v>0.11214953271028039</c:v>
                </c:pt>
                <c:pt idx="9">
                  <c:v>9.8130841121495338E-2</c:v>
                </c:pt>
                <c:pt idx="10">
                  <c:v>0.11214953271028039</c:v>
                </c:pt>
                <c:pt idx="11">
                  <c:v>0.18224299065420563</c:v>
                </c:pt>
                <c:pt idx="12">
                  <c:v>0.29439252336448601</c:v>
                </c:pt>
                <c:pt idx="13">
                  <c:v>0.42056074766355145</c:v>
                </c:pt>
                <c:pt idx="14">
                  <c:v>0.57476635514018692</c:v>
                </c:pt>
                <c:pt idx="15">
                  <c:v>0.70093457943925241</c:v>
                </c:pt>
                <c:pt idx="16">
                  <c:v>0.8130841121495328</c:v>
                </c:pt>
                <c:pt idx="17">
                  <c:v>0.88317757009345799</c:v>
                </c:pt>
                <c:pt idx="18">
                  <c:v>0.89719626168224309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9D-044E-BAE1-C7D3FF384421}"/>
            </c:ext>
          </c:extLst>
        </c:ser>
        <c:ser>
          <c:idx val="3"/>
          <c:order val="4"/>
          <c:tx>
            <c:strRef>
              <c:f>Sheet1!$M$3</c:f>
              <c:strCache>
                <c:ptCount val="1"/>
                <c:pt idx="0">
                  <c:v>無偏光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Sheet1!$N$4:$N$22</c:f>
              <c:numCache>
                <c:formatCode>General</c:formatCode>
                <c:ptCount val="19"/>
                <c:pt idx="0">
                  <c:v>0.49020715630885126</c:v>
                </c:pt>
                <c:pt idx="1">
                  <c:v>0.49020715630885126</c:v>
                </c:pt>
                <c:pt idx="2">
                  <c:v>0.48662900188323921</c:v>
                </c:pt>
                <c:pt idx="3">
                  <c:v>0.49020715630885126</c:v>
                </c:pt>
                <c:pt idx="4">
                  <c:v>0.48662900188323921</c:v>
                </c:pt>
                <c:pt idx="5">
                  <c:v>0.4937853107344633</c:v>
                </c:pt>
                <c:pt idx="6">
                  <c:v>0.4937853107344633</c:v>
                </c:pt>
                <c:pt idx="7">
                  <c:v>0.50094161958568739</c:v>
                </c:pt>
                <c:pt idx="8">
                  <c:v>0.50809792843691148</c:v>
                </c:pt>
                <c:pt idx="9">
                  <c:v>0.51525423728813557</c:v>
                </c:pt>
                <c:pt idx="10">
                  <c:v>0.51167608286252353</c:v>
                </c:pt>
                <c:pt idx="11">
                  <c:v>0.51167608286252353</c:v>
                </c:pt>
                <c:pt idx="12">
                  <c:v>0.51525423728813557</c:v>
                </c:pt>
                <c:pt idx="13">
                  <c:v>0.51525423728813557</c:v>
                </c:pt>
                <c:pt idx="14">
                  <c:v>0.50809792843691148</c:v>
                </c:pt>
                <c:pt idx="15">
                  <c:v>0.50451977401129944</c:v>
                </c:pt>
                <c:pt idx="16">
                  <c:v>0.50094161958568739</c:v>
                </c:pt>
                <c:pt idx="17">
                  <c:v>0.49020715630885126</c:v>
                </c:pt>
                <c:pt idx="18">
                  <c:v>0.48662900188323921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D-044E-BAE1-C7D3FF38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8564760590694715"/>
          <c:h val="0.27623172871614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Sheet1!$B$29:$B$47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Sheet1!$D$29:$D$47</c:f>
              <c:numCache>
                <c:formatCode>General</c:formatCode>
                <c:ptCount val="19"/>
                <c:pt idx="0">
                  <c:v>8.5979976130486663E-2</c:v>
                </c:pt>
                <c:pt idx="1">
                  <c:v>0.11338018830393846</c:v>
                </c:pt>
                <c:pt idx="2">
                  <c:v>0.1889669805065641</c:v>
                </c:pt>
                <c:pt idx="3">
                  <c:v>0.31179551783583076</c:v>
                </c:pt>
                <c:pt idx="4">
                  <c:v>0.44407240419042565</c:v>
                </c:pt>
                <c:pt idx="5">
                  <c:v>0.58579763957034869</c:v>
                </c:pt>
                <c:pt idx="6">
                  <c:v>0.7369712239756</c:v>
                </c:pt>
                <c:pt idx="7">
                  <c:v>0.85035141227953848</c:v>
                </c:pt>
                <c:pt idx="8">
                  <c:v>0.92593820448216413</c:v>
                </c:pt>
                <c:pt idx="9">
                  <c:v>0.95428325155814875</c:v>
                </c:pt>
                <c:pt idx="10">
                  <c:v>0.91648985545683592</c:v>
                </c:pt>
                <c:pt idx="11">
                  <c:v>0.85035141227953848</c:v>
                </c:pt>
                <c:pt idx="12">
                  <c:v>0.7464195730009282</c:v>
                </c:pt>
                <c:pt idx="13">
                  <c:v>0.5952459885956769</c:v>
                </c:pt>
                <c:pt idx="14">
                  <c:v>0.45352075321575386</c:v>
                </c:pt>
                <c:pt idx="15">
                  <c:v>0.30234716881050255</c:v>
                </c:pt>
                <c:pt idx="16">
                  <c:v>0.1795186314812359</c:v>
                </c:pt>
                <c:pt idx="17">
                  <c:v>0.10393183927861026</c:v>
                </c:pt>
                <c:pt idx="18">
                  <c:v>8.7869645935552312E-2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0-594F-8874-7A625CCFAD1F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Sheet1!$E$29:$E$47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Sheet1!$G$29:$G$47</c:f>
              <c:numCache>
                <c:formatCode>General</c:formatCode>
                <c:ptCount val="19"/>
                <c:pt idx="0">
                  <c:v>0.61414268664633331</c:v>
                </c:pt>
                <c:pt idx="1">
                  <c:v>0.68972947884895897</c:v>
                </c:pt>
                <c:pt idx="2">
                  <c:v>0.72752287495027179</c:v>
                </c:pt>
                <c:pt idx="3">
                  <c:v>0.75586792202625641</c:v>
                </c:pt>
                <c:pt idx="4">
                  <c:v>0.7464195730009282</c:v>
                </c:pt>
                <c:pt idx="5">
                  <c:v>0.70862617689961538</c:v>
                </c:pt>
                <c:pt idx="6">
                  <c:v>0.65193608274764614</c:v>
                </c:pt>
                <c:pt idx="7">
                  <c:v>0.56690094151969228</c:v>
                </c:pt>
                <c:pt idx="8">
                  <c:v>0.48186580029173848</c:v>
                </c:pt>
                <c:pt idx="9">
                  <c:v>0.40627900808911283</c:v>
                </c:pt>
                <c:pt idx="10">
                  <c:v>0.34014056491181538</c:v>
                </c:pt>
                <c:pt idx="11">
                  <c:v>0.29289881978517435</c:v>
                </c:pt>
                <c:pt idx="12">
                  <c:v>0.26455377270918973</c:v>
                </c:pt>
                <c:pt idx="13">
                  <c:v>0.26455377270918973</c:v>
                </c:pt>
                <c:pt idx="14">
                  <c:v>0.31179551783583076</c:v>
                </c:pt>
                <c:pt idx="15">
                  <c:v>0.26455377270918973</c:v>
                </c:pt>
                <c:pt idx="16">
                  <c:v>0.32124386686115897</c:v>
                </c:pt>
                <c:pt idx="17">
                  <c:v>0.38738231003845641</c:v>
                </c:pt>
                <c:pt idx="18">
                  <c:v>0.44407240419042565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0-594F-8874-7A625CCFAD1F}"/>
            </c:ext>
          </c:extLst>
        </c:ser>
        <c:ser>
          <c:idx val="2"/>
          <c:order val="2"/>
          <c:tx>
            <c:strRef>
              <c:f>Sheet1!$K$28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Sheet1!$L$29:$L$47</c:f>
              <c:numCache>
                <c:formatCode>General</c:formatCode>
                <c:ptCount val="19"/>
                <c:pt idx="0">
                  <c:v>0.91648985545683592</c:v>
                </c:pt>
                <c:pt idx="1">
                  <c:v>0.8881448083808513</c:v>
                </c:pt>
                <c:pt idx="2">
                  <c:v>0.81255801617822565</c:v>
                </c:pt>
                <c:pt idx="3">
                  <c:v>0.69917782787428717</c:v>
                </c:pt>
                <c:pt idx="4">
                  <c:v>0.56690094151969228</c:v>
                </c:pt>
                <c:pt idx="5">
                  <c:v>0.41572735711444103</c:v>
                </c:pt>
                <c:pt idx="6">
                  <c:v>0.28345047075984614</c:v>
                </c:pt>
                <c:pt idx="7">
                  <c:v>0.17007028245590769</c:v>
                </c:pt>
                <c:pt idx="8">
                  <c:v>9.4483490253282051E-2</c:v>
                </c:pt>
                <c:pt idx="9">
                  <c:v>6.6138443177297432E-2</c:v>
                </c:pt>
                <c:pt idx="10">
                  <c:v>0.10393183927861026</c:v>
                </c:pt>
                <c:pt idx="11">
                  <c:v>0.17007028245590769</c:v>
                </c:pt>
                <c:pt idx="12">
                  <c:v>0.29289881978517435</c:v>
                </c:pt>
                <c:pt idx="13">
                  <c:v>0.41572735711444103</c:v>
                </c:pt>
                <c:pt idx="14">
                  <c:v>0.56690094151969228</c:v>
                </c:pt>
                <c:pt idx="15">
                  <c:v>0.71807452592494359</c:v>
                </c:pt>
                <c:pt idx="16">
                  <c:v>0.83145471422888206</c:v>
                </c:pt>
                <c:pt idx="17">
                  <c:v>0.89759315740617951</c:v>
                </c:pt>
                <c:pt idx="18">
                  <c:v>0.91648985545683592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20-594F-8874-7A625CCF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Sheet1!$D$29:$D$47</c:f>
              <c:numCache>
                <c:formatCode>General</c:formatCode>
                <c:ptCount val="19"/>
                <c:pt idx="0">
                  <c:v>8.5979976130486663E-2</c:v>
                </c:pt>
                <c:pt idx="1">
                  <c:v>0.11338018830393846</c:v>
                </c:pt>
                <c:pt idx="2">
                  <c:v>0.1889669805065641</c:v>
                </c:pt>
                <c:pt idx="3">
                  <c:v>0.31179551783583076</c:v>
                </c:pt>
                <c:pt idx="4">
                  <c:v>0.44407240419042565</c:v>
                </c:pt>
                <c:pt idx="5">
                  <c:v>0.58579763957034869</c:v>
                </c:pt>
                <c:pt idx="6">
                  <c:v>0.7369712239756</c:v>
                </c:pt>
                <c:pt idx="7">
                  <c:v>0.85035141227953848</c:v>
                </c:pt>
                <c:pt idx="8">
                  <c:v>0.92593820448216413</c:v>
                </c:pt>
                <c:pt idx="9">
                  <c:v>0.95428325155814875</c:v>
                </c:pt>
                <c:pt idx="10">
                  <c:v>0.91648985545683592</c:v>
                </c:pt>
                <c:pt idx="11">
                  <c:v>0.85035141227953848</c:v>
                </c:pt>
                <c:pt idx="12">
                  <c:v>0.7464195730009282</c:v>
                </c:pt>
                <c:pt idx="13">
                  <c:v>0.5952459885956769</c:v>
                </c:pt>
                <c:pt idx="14">
                  <c:v>0.45352075321575386</c:v>
                </c:pt>
                <c:pt idx="15">
                  <c:v>0.30234716881050255</c:v>
                </c:pt>
                <c:pt idx="16">
                  <c:v>0.1795186314812359</c:v>
                </c:pt>
                <c:pt idx="17">
                  <c:v>0.10393183927861026</c:v>
                </c:pt>
                <c:pt idx="18">
                  <c:v>8.7869645935552312E-2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8-614C-9EA4-B121E8C42812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Sheet1!$G$29:$G$47</c:f>
              <c:numCache>
                <c:formatCode>General</c:formatCode>
                <c:ptCount val="19"/>
                <c:pt idx="0">
                  <c:v>0.61414268664633331</c:v>
                </c:pt>
                <c:pt idx="1">
                  <c:v>0.68972947884895897</c:v>
                </c:pt>
                <c:pt idx="2">
                  <c:v>0.72752287495027179</c:v>
                </c:pt>
                <c:pt idx="3">
                  <c:v>0.75586792202625641</c:v>
                </c:pt>
                <c:pt idx="4">
                  <c:v>0.7464195730009282</c:v>
                </c:pt>
                <c:pt idx="5">
                  <c:v>0.70862617689961538</c:v>
                </c:pt>
                <c:pt idx="6">
                  <c:v>0.65193608274764614</c:v>
                </c:pt>
                <c:pt idx="7">
                  <c:v>0.56690094151969228</c:v>
                </c:pt>
                <c:pt idx="8">
                  <c:v>0.48186580029173848</c:v>
                </c:pt>
                <c:pt idx="9">
                  <c:v>0.40627900808911283</c:v>
                </c:pt>
                <c:pt idx="10">
                  <c:v>0.34014056491181538</c:v>
                </c:pt>
                <c:pt idx="11">
                  <c:v>0.29289881978517435</c:v>
                </c:pt>
                <c:pt idx="12">
                  <c:v>0.26455377270918973</c:v>
                </c:pt>
                <c:pt idx="13">
                  <c:v>0.26455377270918973</c:v>
                </c:pt>
                <c:pt idx="14">
                  <c:v>0.31179551783583076</c:v>
                </c:pt>
                <c:pt idx="15">
                  <c:v>0.26455377270918973</c:v>
                </c:pt>
                <c:pt idx="16">
                  <c:v>0.32124386686115897</c:v>
                </c:pt>
                <c:pt idx="17">
                  <c:v>0.38738231003845641</c:v>
                </c:pt>
                <c:pt idx="18">
                  <c:v>0.44407240419042565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8-614C-9EA4-B121E8C42812}"/>
            </c:ext>
          </c:extLst>
        </c:ser>
        <c:ser>
          <c:idx val="3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Sheet1!$H$29:$H$47</c:f>
              <c:numCache>
                <c:formatCode>General</c:formatCode>
                <c:ptCount val="19"/>
                <c:pt idx="0">
                  <c:v>0.56031362621659808</c:v>
                </c:pt>
                <c:pt idx="1">
                  <c:v>0.64087107637067509</c:v>
                </c:pt>
                <c:pt idx="2">
                  <c:v>0.70443739567878494</c:v>
                </c:pt>
                <c:pt idx="3">
                  <c:v>0.74334554789341123</c:v>
                </c:pt>
                <c:pt idx="4">
                  <c:v>0.75290263563429982</c:v>
                </c:pt>
                <c:pt idx="5">
                  <c:v>0.73195593307230655</c:v>
                </c:pt>
                <c:pt idx="6">
                  <c:v>0.68303192167681304</c:v>
                </c:pt>
                <c:pt idx="7">
                  <c:v>0.61203155926362474</c:v>
                </c:pt>
                <c:pt idx="8">
                  <c:v>0.5275185373935215</c:v>
                </c:pt>
                <c:pt idx="9">
                  <c:v>0.43968637378340181</c:v>
                </c:pt>
                <c:pt idx="10">
                  <c:v>0.3591289236293248</c:v>
                </c:pt>
                <c:pt idx="11">
                  <c:v>0.29556260432121506</c:v>
                </c:pt>
                <c:pt idx="12">
                  <c:v>0.25665445210658877</c:v>
                </c:pt>
                <c:pt idx="13">
                  <c:v>0.24709736436570018</c:v>
                </c:pt>
                <c:pt idx="14">
                  <c:v>0.26804406692769345</c:v>
                </c:pt>
                <c:pt idx="15">
                  <c:v>0.31696807832318691</c:v>
                </c:pt>
                <c:pt idx="16">
                  <c:v>0.38796844073637521</c:v>
                </c:pt>
                <c:pt idx="17">
                  <c:v>0.47248146260647822</c:v>
                </c:pt>
                <c:pt idx="18">
                  <c:v>0.56031362621659808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38-614C-9EA4-B121E8C42812}"/>
            </c:ext>
          </c:extLst>
        </c:ser>
        <c:ser>
          <c:idx val="2"/>
          <c:order val="3"/>
          <c:tx>
            <c:strRef>
              <c:f>Sheet1!$K$28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Sheet1!$L$29:$L$47</c:f>
              <c:numCache>
                <c:formatCode>General</c:formatCode>
                <c:ptCount val="19"/>
                <c:pt idx="0">
                  <c:v>0.91648985545683592</c:v>
                </c:pt>
                <c:pt idx="1">
                  <c:v>0.8881448083808513</c:v>
                </c:pt>
                <c:pt idx="2">
                  <c:v>0.81255801617822565</c:v>
                </c:pt>
                <c:pt idx="3">
                  <c:v>0.69917782787428717</c:v>
                </c:pt>
                <c:pt idx="4">
                  <c:v>0.56690094151969228</c:v>
                </c:pt>
                <c:pt idx="5">
                  <c:v>0.41572735711444103</c:v>
                </c:pt>
                <c:pt idx="6">
                  <c:v>0.28345047075984614</c:v>
                </c:pt>
                <c:pt idx="7">
                  <c:v>0.17007028245590769</c:v>
                </c:pt>
                <c:pt idx="8">
                  <c:v>9.4483490253282051E-2</c:v>
                </c:pt>
                <c:pt idx="9">
                  <c:v>6.6138443177297432E-2</c:v>
                </c:pt>
                <c:pt idx="10">
                  <c:v>0.10393183927861026</c:v>
                </c:pt>
                <c:pt idx="11">
                  <c:v>0.17007028245590769</c:v>
                </c:pt>
                <c:pt idx="12">
                  <c:v>0.29289881978517435</c:v>
                </c:pt>
                <c:pt idx="13">
                  <c:v>0.41572735711444103</c:v>
                </c:pt>
                <c:pt idx="14">
                  <c:v>0.56690094151969228</c:v>
                </c:pt>
                <c:pt idx="15">
                  <c:v>0.71807452592494359</c:v>
                </c:pt>
                <c:pt idx="16">
                  <c:v>0.83145471422888206</c:v>
                </c:pt>
                <c:pt idx="17">
                  <c:v>0.89759315740617951</c:v>
                </c:pt>
                <c:pt idx="18">
                  <c:v>0.91648985545683592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8-614C-9EA4-B121E8C42812}"/>
            </c:ext>
          </c:extLst>
        </c:ser>
        <c:ser>
          <c:idx val="4"/>
          <c:order val="4"/>
          <c:tx>
            <c:strRef>
              <c:f>Sheet1!$M$28</c:f>
              <c:strCache>
                <c:ptCount val="1"/>
                <c:pt idx="0">
                  <c:v>無偏光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Sheet1!$N$29:$N$47</c:f>
              <c:numCache>
                <c:formatCode>General</c:formatCode>
                <c:ptCount val="19"/>
                <c:pt idx="0">
                  <c:v>0.46873822975517893</c:v>
                </c:pt>
                <c:pt idx="1">
                  <c:v>0.46873822975517893</c:v>
                </c:pt>
                <c:pt idx="2">
                  <c:v>0.47231638418079097</c:v>
                </c:pt>
                <c:pt idx="3">
                  <c:v>0.46873822975517893</c:v>
                </c:pt>
                <c:pt idx="4">
                  <c:v>0.46516007532956688</c:v>
                </c:pt>
                <c:pt idx="5">
                  <c:v>0.47231638418079097</c:v>
                </c:pt>
                <c:pt idx="6">
                  <c:v>0.47589453860640302</c:v>
                </c:pt>
                <c:pt idx="7">
                  <c:v>0.47947269303201512</c:v>
                </c:pt>
                <c:pt idx="8">
                  <c:v>0.48305084745762716</c:v>
                </c:pt>
                <c:pt idx="9">
                  <c:v>0.48305084745762716</c:v>
                </c:pt>
                <c:pt idx="10">
                  <c:v>0.49020715630885126</c:v>
                </c:pt>
                <c:pt idx="11">
                  <c:v>0.48662900188323921</c:v>
                </c:pt>
                <c:pt idx="12">
                  <c:v>0.47947269303201512</c:v>
                </c:pt>
                <c:pt idx="13">
                  <c:v>0.47947269303201512</c:v>
                </c:pt>
                <c:pt idx="14">
                  <c:v>0.47589453860640302</c:v>
                </c:pt>
                <c:pt idx="15">
                  <c:v>0.47947269303201512</c:v>
                </c:pt>
                <c:pt idx="16">
                  <c:v>0.47231638418079097</c:v>
                </c:pt>
                <c:pt idx="17">
                  <c:v>0.46516007532956688</c:v>
                </c:pt>
                <c:pt idx="18">
                  <c:v>0.46516007532956688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7-0843-87F8-136631D0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30147364410592"/>
          <c:h val="0.265540606845172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Sheet1!$B$54:$B$72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Sheet1!$D$54:$D$72</c:f>
              <c:numCache>
                <c:formatCode>General</c:formatCode>
                <c:ptCount val="19"/>
                <c:pt idx="0">
                  <c:v>9.8207275582308309E-2</c:v>
                </c:pt>
                <c:pt idx="1">
                  <c:v>0.12431300706621305</c:v>
                </c:pt>
                <c:pt idx="2">
                  <c:v>0.20760272180057579</c:v>
                </c:pt>
                <c:pt idx="3">
                  <c:v>0.31078251766553261</c:v>
                </c:pt>
                <c:pt idx="4">
                  <c:v>0.47238942685160956</c:v>
                </c:pt>
                <c:pt idx="5">
                  <c:v>0.63399633603768657</c:v>
                </c:pt>
                <c:pt idx="6">
                  <c:v>0.79560324522376347</c:v>
                </c:pt>
                <c:pt idx="7">
                  <c:v>0.90748495158335529</c:v>
                </c:pt>
                <c:pt idx="8">
                  <c:v>0.98207275582308307</c:v>
                </c:pt>
                <c:pt idx="9">
                  <c:v>1.0069353572363258</c:v>
                </c:pt>
                <c:pt idx="10">
                  <c:v>0.99450405652970442</c:v>
                </c:pt>
                <c:pt idx="11">
                  <c:v>0.90748495158335529</c:v>
                </c:pt>
                <c:pt idx="12">
                  <c:v>0.78317194451714223</c:v>
                </c:pt>
                <c:pt idx="13">
                  <c:v>0.62156503533106522</c:v>
                </c:pt>
                <c:pt idx="14">
                  <c:v>0.45995812614498827</c:v>
                </c:pt>
                <c:pt idx="15">
                  <c:v>0.31078251766553261</c:v>
                </c:pt>
                <c:pt idx="16">
                  <c:v>0.18646951059931957</c:v>
                </c:pt>
                <c:pt idx="17">
                  <c:v>0.11809735671290239</c:v>
                </c:pt>
                <c:pt idx="18">
                  <c:v>7.4587804239727828E-2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A-BB4B-957F-07FCE469A59F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Sheet1!$E$54:$E$72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Sheet1!$G$54:$G$72</c:f>
              <c:numCache>
                <c:formatCode>General</c:formatCode>
                <c:ptCount val="19"/>
                <c:pt idx="0">
                  <c:v>0.60913373462444398</c:v>
                </c:pt>
                <c:pt idx="1">
                  <c:v>0.68372153886417175</c:v>
                </c:pt>
                <c:pt idx="2">
                  <c:v>0.73344674169065693</c:v>
                </c:pt>
                <c:pt idx="3">
                  <c:v>0.74587804239727828</c:v>
                </c:pt>
                <c:pt idx="4">
                  <c:v>0.74587804239727828</c:v>
                </c:pt>
                <c:pt idx="5">
                  <c:v>0.6961528395707931</c:v>
                </c:pt>
                <c:pt idx="6">
                  <c:v>0.64642763674430781</c:v>
                </c:pt>
                <c:pt idx="7">
                  <c:v>0.57183983250458004</c:v>
                </c:pt>
                <c:pt idx="8">
                  <c:v>0.49725202826485221</c:v>
                </c:pt>
                <c:pt idx="9">
                  <c:v>0.42266422402512438</c:v>
                </c:pt>
                <c:pt idx="10">
                  <c:v>0.34807641978539655</c:v>
                </c:pt>
                <c:pt idx="11">
                  <c:v>0.28591991625229002</c:v>
                </c:pt>
                <c:pt idx="12">
                  <c:v>0.26105731483904743</c:v>
                </c:pt>
                <c:pt idx="13">
                  <c:v>0.27348861554566872</c:v>
                </c:pt>
                <c:pt idx="14">
                  <c:v>0.31078251766553261</c:v>
                </c:pt>
                <c:pt idx="15">
                  <c:v>0.36050772049201785</c:v>
                </c:pt>
                <c:pt idx="16">
                  <c:v>0.43509552473174568</c:v>
                </c:pt>
                <c:pt idx="17">
                  <c:v>0.52211462967809485</c:v>
                </c:pt>
                <c:pt idx="18">
                  <c:v>0.60913373462444398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A-BB4B-957F-07FCE469A59F}"/>
            </c:ext>
          </c:extLst>
        </c:ser>
        <c:ser>
          <c:idx val="2"/>
          <c:order val="2"/>
          <c:tx>
            <c:strRef>
              <c:f>Sheet1!$K$53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Sheet1!$L$54:$L$72</c:f>
              <c:numCache>
                <c:formatCode>General</c:formatCode>
                <c:ptCount val="19"/>
                <c:pt idx="0">
                  <c:v>0.90748495158335529</c:v>
                </c:pt>
                <c:pt idx="1">
                  <c:v>0.87019104946349135</c:v>
                </c:pt>
                <c:pt idx="2">
                  <c:v>0.68372153886417175</c:v>
                </c:pt>
                <c:pt idx="3">
                  <c:v>0.59670243391782263</c:v>
                </c:pt>
                <c:pt idx="4">
                  <c:v>0.47238942685160956</c:v>
                </c:pt>
                <c:pt idx="5">
                  <c:v>0.36050772049201785</c:v>
                </c:pt>
                <c:pt idx="6">
                  <c:v>0.26105731483904743</c:v>
                </c:pt>
                <c:pt idx="7">
                  <c:v>0.16160690918607695</c:v>
                </c:pt>
                <c:pt idx="8">
                  <c:v>0.11188170635959174</c:v>
                </c:pt>
                <c:pt idx="9">
                  <c:v>9.3234755299659786E-2</c:v>
                </c:pt>
                <c:pt idx="10">
                  <c:v>0.11188170635959174</c:v>
                </c:pt>
                <c:pt idx="11">
                  <c:v>0.16160690918607695</c:v>
                </c:pt>
                <c:pt idx="12">
                  <c:v>0.26105731483904743</c:v>
                </c:pt>
                <c:pt idx="13">
                  <c:v>0.37293902119863914</c:v>
                </c:pt>
                <c:pt idx="14">
                  <c:v>0.49725202826485221</c:v>
                </c:pt>
                <c:pt idx="15">
                  <c:v>0.60913373462444398</c:v>
                </c:pt>
                <c:pt idx="16">
                  <c:v>0.6961528395707931</c:v>
                </c:pt>
                <c:pt idx="17">
                  <c:v>0.74587804239727828</c:v>
                </c:pt>
                <c:pt idx="18">
                  <c:v>0.77074064381052088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A-BB4B-957F-07FCE469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Sheet1!$D$54:$D$72</c:f>
              <c:numCache>
                <c:formatCode>General</c:formatCode>
                <c:ptCount val="19"/>
                <c:pt idx="0">
                  <c:v>9.8207275582308309E-2</c:v>
                </c:pt>
                <c:pt idx="1">
                  <c:v>0.12431300706621305</c:v>
                </c:pt>
                <c:pt idx="2">
                  <c:v>0.20760272180057579</c:v>
                </c:pt>
                <c:pt idx="3">
                  <c:v>0.31078251766553261</c:v>
                </c:pt>
                <c:pt idx="4">
                  <c:v>0.47238942685160956</c:v>
                </c:pt>
                <c:pt idx="5">
                  <c:v>0.63399633603768657</c:v>
                </c:pt>
                <c:pt idx="6">
                  <c:v>0.79560324522376347</c:v>
                </c:pt>
                <c:pt idx="7">
                  <c:v>0.90748495158335529</c:v>
                </c:pt>
                <c:pt idx="8">
                  <c:v>0.98207275582308307</c:v>
                </c:pt>
                <c:pt idx="9">
                  <c:v>1.0069353572363258</c:v>
                </c:pt>
                <c:pt idx="10">
                  <c:v>0.99450405652970442</c:v>
                </c:pt>
                <c:pt idx="11">
                  <c:v>0.90748495158335529</c:v>
                </c:pt>
                <c:pt idx="12">
                  <c:v>0.78317194451714223</c:v>
                </c:pt>
                <c:pt idx="13">
                  <c:v>0.62156503533106522</c:v>
                </c:pt>
                <c:pt idx="14">
                  <c:v>0.45995812614498827</c:v>
                </c:pt>
                <c:pt idx="15">
                  <c:v>0.31078251766553261</c:v>
                </c:pt>
                <c:pt idx="16">
                  <c:v>0.18646951059931957</c:v>
                </c:pt>
                <c:pt idx="17">
                  <c:v>0.11809735671290239</c:v>
                </c:pt>
                <c:pt idx="18">
                  <c:v>7.4587804239727828E-2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1-6C44-9051-79B7ED68064B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Sheet1!$G$54:$G$72</c:f>
              <c:numCache>
                <c:formatCode>General</c:formatCode>
                <c:ptCount val="19"/>
                <c:pt idx="0">
                  <c:v>0.60913373462444398</c:v>
                </c:pt>
                <c:pt idx="1">
                  <c:v>0.68372153886417175</c:v>
                </c:pt>
                <c:pt idx="2">
                  <c:v>0.73344674169065693</c:v>
                </c:pt>
                <c:pt idx="3">
                  <c:v>0.74587804239727828</c:v>
                </c:pt>
                <c:pt idx="4">
                  <c:v>0.74587804239727828</c:v>
                </c:pt>
                <c:pt idx="5">
                  <c:v>0.6961528395707931</c:v>
                </c:pt>
                <c:pt idx="6">
                  <c:v>0.64642763674430781</c:v>
                </c:pt>
                <c:pt idx="7">
                  <c:v>0.57183983250458004</c:v>
                </c:pt>
                <c:pt idx="8">
                  <c:v>0.49725202826485221</c:v>
                </c:pt>
                <c:pt idx="9">
                  <c:v>0.42266422402512438</c:v>
                </c:pt>
                <c:pt idx="10">
                  <c:v>0.34807641978539655</c:v>
                </c:pt>
                <c:pt idx="11">
                  <c:v>0.28591991625229002</c:v>
                </c:pt>
                <c:pt idx="12">
                  <c:v>0.26105731483904743</c:v>
                </c:pt>
                <c:pt idx="13">
                  <c:v>0.27348861554566872</c:v>
                </c:pt>
                <c:pt idx="14">
                  <c:v>0.31078251766553261</c:v>
                </c:pt>
                <c:pt idx="15">
                  <c:v>0.36050772049201785</c:v>
                </c:pt>
                <c:pt idx="16">
                  <c:v>0.43509552473174568</c:v>
                </c:pt>
                <c:pt idx="17">
                  <c:v>0.52211462967809485</c:v>
                </c:pt>
                <c:pt idx="18">
                  <c:v>0.60913373462444398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1-6C44-9051-79B7ED68064B}"/>
            </c:ext>
          </c:extLst>
        </c:ser>
        <c:ser>
          <c:idx val="3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Sheet1!$H$54:$H$72</c:f>
              <c:numCache>
                <c:formatCode>General</c:formatCode>
                <c:ptCount val="19"/>
                <c:pt idx="0">
                  <c:v>0.59870018222292387</c:v>
                </c:pt>
                <c:pt idx="1">
                  <c:v>0.66852672480514408</c:v>
                </c:pt>
                <c:pt idx="2">
                  <c:v>0.71802645718629887</c:v>
                </c:pt>
                <c:pt idx="3">
                  <c:v>0.74122898110297553</c:v>
                </c:pt>
                <c:pt idx="4">
                  <c:v>0.73533572973804007</c:v>
                </c:pt>
                <c:pt idx="5">
                  <c:v>0.7010575161812308</c:v>
                </c:pt>
                <c:pt idx="6">
                  <c:v>0.64252879888005165</c:v>
                </c:pt>
                <c:pt idx="7">
                  <c:v>0.5668090049328961</c:v>
                </c:pt>
                <c:pt idx="8">
                  <c:v>0.48303105899493204</c:v>
                </c:pt>
                <c:pt idx="9">
                  <c:v>0.40129981777707624</c:v>
                </c:pt>
                <c:pt idx="10">
                  <c:v>0.33147327519485603</c:v>
                </c:pt>
                <c:pt idx="11">
                  <c:v>0.28197354281370124</c:v>
                </c:pt>
                <c:pt idx="12">
                  <c:v>0.25877101889702447</c:v>
                </c:pt>
                <c:pt idx="13">
                  <c:v>0.26466427026195993</c:v>
                </c:pt>
                <c:pt idx="14">
                  <c:v>0.29894248381876931</c:v>
                </c:pt>
                <c:pt idx="15">
                  <c:v>0.35747120111994823</c:v>
                </c:pt>
                <c:pt idx="16">
                  <c:v>0.43319099506710418</c:v>
                </c:pt>
                <c:pt idx="17">
                  <c:v>0.51696894100506829</c:v>
                </c:pt>
                <c:pt idx="18">
                  <c:v>0.59870018222292376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E1-6C44-9051-79B7ED68064B}"/>
            </c:ext>
          </c:extLst>
        </c:ser>
        <c:ser>
          <c:idx val="2"/>
          <c:order val="3"/>
          <c:tx>
            <c:strRef>
              <c:f>Sheet1!$K$53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Sheet1!$L$54:$L$72</c:f>
              <c:numCache>
                <c:formatCode>General</c:formatCode>
                <c:ptCount val="19"/>
                <c:pt idx="0">
                  <c:v>0.90748495158335529</c:v>
                </c:pt>
                <c:pt idx="1">
                  <c:v>0.87019104946349135</c:v>
                </c:pt>
                <c:pt idx="2">
                  <c:v>0.68372153886417175</c:v>
                </c:pt>
                <c:pt idx="3">
                  <c:v>0.59670243391782263</c:v>
                </c:pt>
                <c:pt idx="4">
                  <c:v>0.47238942685160956</c:v>
                </c:pt>
                <c:pt idx="5">
                  <c:v>0.36050772049201785</c:v>
                </c:pt>
                <c:pt idx="6">
                  <c:v>0.26105731483904743</c:v>
                </c:pt>
                <c:pt idx="7">
                  <c:v>0.16160690918607695</c:v>
                </c:pt>
                <c:pt idx="8">
                  <c:v>0.11188170635959174</c:v>
                </c:pt>
                <c:pt idx="9">
                  <c:v>9.3234755299659786E-2</c:v>
                </c:pt>
                <c:pt idx="10">
                  <c:v>0.11188170635959174</c:v>
                </c:pt>
                <c:pt idx="11">
                  <c:v>0.16160690918607695</c:v>
                </c:pt>
                <c:pt idx="12">
                  <c:v>0.26105731483904743</c:v>
                </c:pt>
                <c:pt idx="13">
                  <c:v>0.37293902119863914</c:v>
                </c:pt>
                <c:pt idx="14">
                  <c:v>0.49725202826485221</c:v>
                </c:pt>
                <c:pt idx="15">
                  <c:v>0.60913373462444398</c:v>
                </c:pt>
                <c:pt idx="16">
                  <c:v>0.6961528395707931</c:v>
                </c:pt>
                <c:pt idx="17">
                  <c:v>0.74587804239727828</c:v>
                </c:pt>
                <c:pt idx="18">
                  <c:v>0.77074064381052088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E1-6C44-9051-79B7ED68064B}"/>
            </c:ext>
          </c:extLst>
        </c:ser>
        <c:ser>
          <c:idx val="4"/>
          <c:order val="4"/>
          <c:tx>
            <c:strRef>
              <c:f>Sheet1!$M$53</c:f>
              <c:strCache>
                <c:ptCount val="1"/>
                <c:pt idx="0">
                  <c:v>無偏光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Sheet1!$N$54:$N$72</c:f>
              <c:numCache>
                <c:formatCode>General</c:formatCode>
                <c:ptCount val="19"/>
                <c:pt idx="0">
                  <c:v>0.57966101694915262</c:v>
                </c:pt>
                <c:pt idx="1">
                  <c:v>0.56534839924670433</c:v>
                </c:pt>
                <c:pt idx="2">
                  <c:v>0.57250470809792842</c:v>
                </c:pt>
                <c:pt idx="3">
                  <c:v>0.58323917137476466</c:v>
                </c:pt>
                <c:pt idx="4">
                  <c:v>0.62617702448210921</c:v>
                </c:pt>
                <c:pt idx="5">
                  <c:v>0.65480225988700569</c:v>
                </c:pt>
                <c:pt idx="6">
                  <c:v>0.67984934086629001</c:v>
                </c:pt>
                <c:pt idx="7">
                  <c:v>0.70847457627118648</c:v>
                </c:pt>
                <c:pt idx="8">
                  <c:v>0.71920903954802262</c:v>
                </c:pt>
                <c:pt idx="9">
                  <c:v>0.72994350282485876</c:v>
                </c:pt>
                <c:pt idx="10">
                  <c:v>0.7335216572504708</c:v>
                </c:pt>
                <c:pt idx="11">
                  <c:v>0.72278719397363467</c:v>
                </c:pt>
                <c:pt idx="12">
                  <c:v>0.70847457627118648</c:v>
                </c:pt>
                <c:pt idx="13">
                  <c:v>0.68342749529190205</c:v>
                </c:pt>
                <c:pt idx="14">
                  <c:v>0.68342749529190205</c:v>
                </c:pt>
                <c:pt idx="15">
                  <c:v>0.65838041431261773</c:v>
                </c:pt>
                <c:pt idx="16">
                  <c:v>0.62617702448210921</c:v>
                </c:pt>
                <c:pt idx="17">
                  <c:v>0.62617702448210921</c:v>
                </c:pt>
                <c:pt idx="18">
                  <c:v>0.58323917137476466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4-AC4D-9D8C-FFD528BE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30147364410592"/>
          <c:h val="0.265540541042848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Sheet1!$N$4:$N$22</c:f>
              <c:numCache>
                <c:formatCode>General</c:formatCode>
                <c:ptCount val="19"/>
                <c:pt idx="0">
                  <c:v>0.49020715630885126</c:v>
                </c:pt>
                <c:pt idx="1">
                  <c:v>0.49020715630885126</c:v>
                </c:pt>
                <c:pt idx="2">
                  <c:v>0.48662900188323921</c:v>
                </c:pt>
                <c:pt idx="3">
                  <c:v>0.49020715630885126</c:v>
                </c:pt>
                <c:pt idx="4">
                  <c:v>0.48662900188323921</c:v>
                </c:pt>
                <c:pt idx="5">
                  <c:v>0.4937853107344633</c:v>
                </c:pt>
                <c:pt idx="6">
                  <c:v>0.4937853107344633</c:v>
                </c:pt>
                <c:pt idx="7">
                  <c:v>0.50094161958568739</c:v>
                </c:pt>
                <c:pt idx="8">
                  <c:v>0.50809792843691148</c:v>
                </c:pt>
                <c:pt idx="9">
                  <c:v>0.51525423728813557</c:v>
                </c:pt>
                <c:pt idx="10">
                  <c:v>0.51167608286252353</c:v>
                </c:pt>
                <c:pt idx="11">
                  <c:v>0.51167608286252353</c:v>
                </c:pt>
                <c:pt idx="12">
                  <c:v>0.51525423728813557</c:v>
                </c:pt>
                <c:pt idx="13">
                  <c:v>0.51525423728813557</c:v>
                </c:pt>
                <c:pt idx="14">
                  <c:v>0.50809792843691148</c:v>
                </c:pt>
                <c:pt idx="15">
                  <c:v>0.50451977401129944</c:v>
                </c:pt>
                <c:pt idx="16">
                  <c:v>0.50094161958568739</c:v>
                </c:pt>
                <c:pt idx="17">
                  <c:v>0.49020715630885126</c:v>
                </c:pt>
                <c:pt idx="18">
                  <c:v>0.48662900188323921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D-0745-A145-5F850CD40CE0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x10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Sheet1!$N$29:$N$47</c:f>
              <c:numCache>
                <c:formatCode>General</c:formatCode>
                <c:ptCount val="19"/>
                <c:pt idx="0">
                  <c:v>0.46873822975517893</c:v>
                </c:pt>
                <c:pt idx="1">
                  <c:v>0.46873822975517893</c:v>
                </c:pt>
                <c:pt idx="2">
                  <c:v>0.47231638418079097</c:v>
                </c:pt>
                <c:pt idx="3">
                  <c:v>0.46873822975517893</c:v>
                </c:pt>
                <c:pt idx="4">
                  <c:v>0.46516007532956688</c:v>
                </c:pt>
                <c:pt idx="5">
                  <c:v>0.47231638418079097</c:v>
                </c:pt>
                <c:pt idx="6">
                  <c:v>0.47589453860640302</c:v>
                </c:pt>
                <c:pt idx="7">
                  <c:v>0.47947269303201512</c:v>
                </c:pt>
                <c:pt idx="8">
                  <c:v>0.48305084745762716</c:v>
                </c:pt>
                <c:pt idx="9">
                  <c:v>0.48305084745762716</c:v>
                </c:pt>
                <c:pt idx="10">
                  <c:v>0.49020715630885126</c:v>
                </c:pt>
                <c:pt idx="11">
                  <c:v>0.48662900188323921</c:v>
                </c:pt>
                <c:pt idx="12">
                  <c:v>0.47947269303201512</c:v>
                </c:pt>
                <c:pt idx="13">
                  <c:v>0.47947269303201512</c:v>
                </c:pt>
                <c:pt idx="14">
                  <c:v>0.47589453860640302</c:v>
                </c:pt>
                <c:pt idx="15">
                  <c:v>0.47947269303201512</c:v>
                </c:pt>
                <c:pt idx="16">
                  <c:v>0.47231638418079097</c:v>
                </c:pt>
                <c:pt idx="17">
                  <c:v>0.46516007532956688</c:v>
                </c:pt>
                <c:pt idx="18">
                  <c:v>0.46516007532956688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0D-0745-A145-5F850CD40CE0}"/>
            </c:ext>
          </c:extLst>
        </c:ser>
        <c:ser>
          <c:idx val="4"/>
          <c:order val="2"/>
          <c:tx>
            <c:strRef>
              <c:f>Sheet1!$A$51</c:f>
              <c:strCache>
                <c:ptCount val="1"/>
                <c:pt idx="0">
                  <c:v>x20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Sheet1!$N$54:$N$72</c:f>
              <c:numCache>
                <c:formatCode>General</c:formatCode>
                <c:ptCount val="19"/>
                <c:pt idx="0">
                  <c:v>0.57966101694915262</c:v>
                </c:pt>
                <c:pt idx="1">
                  <c:v>0.56534839924670433</c:v>
                </c:pt>
                <c:pt idx="2">
                  <c:v>0.57250470809792842</c:v>
                </c:pt>
                <c:pt idx="3">
                  <c:v>0.58323917137476466</c:v>
                </c:pt>
                <c:pt idx="4">
                  <c:v>0.62617702448210921</c:v>
                </c:pt>
                <c:pt idx="5">
                  <c:v>0.65480225988700569</c:v>
                </c:pt>
                <c:pt idx="6">
                  <c:v>0.67984934086629001</c:v>
                </c:pt>
                <c:pt idx="7">
                  <c:v>0.70847457627118648</c:v>
                </c:pt>
                <c:pt idx="8">
                  <c:v>0.71920903954802262</c:v>
                </c:pt>
                <c:pt idx="9">
                  <c:v>0.72994350282485876</c:v>
                </c:pt>
                <c:pt idx="10">
                  <c:v>0.7335216572504708</c:v>
                </c:pt>
                <c:pt idx="11">
                  <c:v>0.72278719397363467</c:v>
                </c:pt>
                <c:pt idx="12">
                  <c:v>0.70847457627118648</c:v>
                </c:pt>
                <c:pt idx="13">
                  <c:v>0.68342749529190205</c:v>
                </c:pt>
                <c:pt idx="14">
                  <c:v>0.68342749529190205</c:v>
                </c:pt>
                <c:pt idx="15">
                  <c:v>0.65838041431261773</c:v>
                </c:pt>
                <c:pt idx="16">
                  <c:v>0.62617702448210921</c:v>
                </c:pt>
                <c:pt idx="17">
                  <c:v>0.62617702448210921</c:v>
                </c:pt>
                <c:pt idx="18">
                  <c:v>0.58323917137476466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0D-0745-A145-5F850CD4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(a.</a:t>
                </a:r>
                <a:r>
                  <a:rPr lang="en-US" altLang="ja-JP" baseline="0"/>
                  <a:t> u.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154083484134185"/>
          <c:y val="0.10518533523464607"/>
          <c:w val="0.12372608871412551"/>
          <c:h val="0.139965087964219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25329</xdr:colOff>
      <xdr:row>9</xdr:row>
      <xdr:rowOff>58619</xdr:rowOff>
    </xdr:from>
    <xdr:to>
      <xdr:col>28</xdr:col>
      <xdr:colOff>51664</xdr:colOff>
      <xdr:row>24</xdr:row>
      <xdr:rowOff>94961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2AA3A0-3C9E-4F40-88D6-D5E1587C2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300041</xdr:colOff>
      <xdr:row>4</xdr:row>
      <xdr:rowOff>231362</xdr:rowOff>
    </xdr:from>
    <xdr:to>
      <xdr:col>21</xdr:col>
      <xdr:colOff>322144</xdr:colOff>
      <xdr:row>20</xdr:row>
      <xdr:rowOff>9320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11FEA5-B685-DC4C-83A5-23D68986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673049</xdr:colOff>
      <xdr:row>34</xdr:row>
      <xdr:rowOff>74201</xdr:rowOff>
    </xdr:from>
    <xdr:to>
      <xdr:col>27</xdr:col>
      <xdr:colOff>699384</xdr:colOff>
      <xdr:row>49</xdr:row>
      <xdr:rowOff>110543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C0F1811-3CC9-884F-9D6E-5D7BFE2D5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21</xdr:col>
      <xdr:colOff>22103</xdr:colOff>
      <xdr:row>45</xdr:row>
      <xdr:rowOff>24902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3C3471B-5555-0847-984F-63EC1B96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673049</xdr:colOff>
      <xdr:row>57</xdr:row>
      <xdr:rowOff>74201</xdr:rowOff>
    </xdr:from>
    <xdr:to>
      <xdr:col>27</xdr:col>
      <xdr:colOff>699384</xdr:colOff>
      <xdr:row>72</xdr:row>
      <xdr:rowOff>110543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64CD4C9-744E-2449-A74D-14EB1A34A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21</xdr:col>
      <xdr:colOff>22103</xdr:colOff>
      <xdr:row>68</xdr:row>
      <xdr:rowOff>24902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12189D2-A4F1-F645-A718-3ADB65A39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78</xdr:row>
      <xdr:rowOff>0</xdr:rowOff>
    </xdr:from>
    <xdr:to>
      <xdr:col>18</xdr:col>
      <xdr:colOff>22103</xdr:colOff>
      <xdr:row>93</xdr:row>
      <xdr:rowOff>24902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7F0EC1A-2593-6946-948E-F0A21A6CA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6753-7003-C740-BA0B-FB63CD513282}">
  <dimension ref="A1:P92"/>
  <sheetViews>
    <sheetView tabSelected="1" topLeftCell="D1" zoomScale="68" zoomScaleNormal="75" workbookViewId="0">
      <selection activeCell="M14" sqref="M14"/>
    </sheetView>
  </sheetViews>
  <sheetFormatPr baseColWidth="10" defaultRowHeight="20"/>
  <sheetData>
    <row r="1" spans="1:16">
      <c r="A1" t="s">
        <v>7</v>
      </c>
      <c r="G1" t="s">
        <v>5</v>
      </c>
      <c r="H1" t="s">
        <v>6</v>
      </c>
    </row>
    <row r="2" spans="1:16">
      <c r="G2">
        <v>58.98358266360853</v>
      </c>
      <c r="H2">
        <v>18.18218464297853</v>
      </c>
      <c r="I2">
        <f>COS(G2*PI()/180)</f>
        <v>0.51528366354561816</v>
      </c>
    </row>
    <row r="3" spans="1:16">
      <c r="C3" t="s">
        <v>0</v>
      </c>
      <c r="F3" t="s">
        <v>1</v>
      </c>
      <c r="K3" t="s">
        <v>2</v>
      </c>
      <c r="M3" t="s">
        <v>3</v>
      </c>
      <c r="P3" t="s">
        <v>4</v>
      </c>
    </row>
    <row r="4" spans="1:16">
      <c r="A4">
        <v>121</v>
      </c>
      <c r="B4">
        <v>90</v>
      </c>
      <c r="C4">
        <v>6.1</v>
      </c>
      <c r="D4">
        <f t="shared" ref="D4:D22" si="0">C4/$K$24/2</f>
        <v>8.5514018691588783E-2</v>
      </c>
      <c r="E4">
        <v>135</v>
      </c>
      <c r="F4">
        <v>46</v>
      </c>
      <c r="G4">
        <f t="shared" ref="G4:G22" si="1">F4/$K$24/2</f>
        <v>0.64485981308411222</v>
      </c>
      <c r="H4">
        <f>0.5+0.5*COS(PI()/180*$G$2)*COS(2*(J4+$H$2)*PI()/180-PI()/2)</f>
        <v>0.65276053885552732</v>
      </c>
      <c r="I4">
        <f t="shared" ref="I4:I22" si="2">(G4-H4)^2</f>
        <v>6.2421467715102655E-5</v>
      </c>
      <c r="J4">
        <v>0</v>
      </c>
      <c r="K4">
        <v>66</v>
      </c>
      <c r="L4">
        <f>K4/$K$24/2</f>
        <v>0.92523364485981319</v>
      </c>
      <c r="M4">
        <v>137</v>
      </c>
      <c r="N4">
        <f>M4/$M$24/2</f>
        <v>0.49020715630885126</v>
      </c>
    </row>
    <row r="5" spans="1:16">
      <c r="A5">
        <v>131</v>
      </c>
      <c r="B5">
        <v>100</v>
      </c>
      <c r="C5">
        <v>6.1</v>
      </c>
      <c r="D5">
        <f t="shared" si="0"/>
        <v>8.5514018691588783E-2</v>
      </c>
      <c r="E5">
        <v>145</v>
      </c>
      <c r="F5">
        <v>51</v>
      </c>
      <c r="G5">
        <f t="shared" si="1"/>
        <v>0.71495327102803741</v>
      </c>
      <c r="H5">
        <f t="shared" ref="H5:H22" si="3">0.5+0.5*COS(PI()/180*$G$2)*COS(2*(J5+$H$2)*PI()/180-PI()/2)</f>
        <v>0.71450664798063435</v>
      </c>
      <c r="I5">
        <f t="shared" si="2"/>
        <v>1.9947214647159669E-7</v>
      </c>
      <c r="J5">
        <v>10</v>
      </c>
      <c r="K5">
        <v>62</v>
      </c>
      <c r="L5">
        <f t="shared" ref="L5:L22" si="4">K5/$K$24/2</f>
        <v>0.86915887850467299</v>
      </c>
      <c r="M5">
        <v>137</v>
      </c>
      <c r="N5">
        <f t="shared" ref="N5:N22" si="5">M5/$M$24/2</f>
        <v>0.49020715630885126</v>
      </c>
    </row>
    <row r="6" spans="1:16">
      <c r="A6">
        <v>141</v>
      </c>
      <c r="B6">
        <v>110</v>
      </c>
      <c r="C6">
        <v>9.3000000000000007</v>
      </c>
      <c r="D6">
        <f t="shared" si="0"/>
        <v>0.13037383177570094</v>
      </c>
      <c r="E6">
        <v>155</v>
      </c>
      <c r="F6">
        <v>53</v>
      </c>
      <c r="G6">
        <f t="shared" si="1"/>
        <v>0.7429906542056075</v>
      </c>
      <c r="H6">
        <f t="shared" si="3"/>
        <v>0.75038008957831781</v>
      </c>
      <c r="I6">
        <f t="shared" si="2"/>
        <v>5.4603755127462308E-5</v>
      </c>
      <c r="J6">
        <v>20</v>
      </c>
      <c r="K6">
        <v>57</v>
      </c>
      <c r="L6">
        <f t="shared" si="4"/>
        <v>0.7990654205607477</v>
      </c>
      <c r="M6">
        <v>136</v>
      </c>
      <c r="N6">
        <f t="shared" si="5"/>
        <v>0.48662900188323921</v>
      </c>
    </row>
    <row r="7" spans="1:16">
      <c r="A7">
        <v>151</v>
      </c>
      <c r="B7">
        <v>120</v>
      </c>
      <c r="C7">
        <v>16</v>
      </c>
      <c r="D7">
        <f t="shared" si="0"/>
        <v>0.22429906542056077</v>
      </c>
      <c r="E7">
        <v>165</v>
      </c>
      <c r="F7">
        <v>53</v>
      </c>
      <c r="G7">
        <f t="shared" si="1"/>
        <v>0.7429906542056075</v>
      </c>
      <c r="H7">
        <f t="shared" si="3"/>
        <v>0.75605399715628563</v>
      </c>
      <c r="I7">
        <f t="shared" si="2"/>
        <v>1.7065092904703185E-4</v>
      </c>
      <c r="J7">
        <v>30</v>
      </c>
      <c r="K7">
        <v>49</v>
      </c>
      <c r="L7">
        <f t="shared" si="4"/>
        <v>0.68691588785046731</v>
      </c>
      <c r="M7">
        <v>137</v>
      </c>
      <c r="N7">
        <f t="shared" si="5"/>
        <v>0.49020715630885126</v>
      </c>
    </row>
    <row r="8" spans="1:16">
      <c r="A8">
        <v>161</v>
      </c>
      <c r="B8">
        <v>130</v>
      </c>
      <c r="C8">
        <v>25</v>
      </c>
      <c r="D8">
        <f t="shared" si="0"/>
        <v>0.35046728971962621</v>
      </c>
      <c r="E8">
        <v>175</v>
      </c>
      <c r="F8">
        <v>51</v>
      </c>
      <c r="G8">
        <f t="shared" si="1"/>
        <v>0.71495327102803741</v>
      </c>
      <c r="H8">
        <f t="shared" si="3"/>
        <v>0.73084401372267727</v>
      </c>
      <c r="I8">
        <f t="shared" si="2"/>
        <v>2.5251570338725006E-4</v>
      </c>
      <c r="J8">
        <v>40</v>
      </c>
      <c r="K8">
        <v>40</v>
      </c>
      <c r="L8">
        <f t="shared" si="4"/>
        <v>0.56074766355140193</v>
      </c>
      <c r="M8">
        <v>136</v>
      </c>
      <c r="N8">
        <f t="shared" si="5"/>
        <v>0.48662900188323921</v>
      </c>
    </row>
    <row r="9" spans="1:16">
      <c r="A9">
        <v>171</v>
      </c>
      <c r="B9">
        <v>140</v>
      </c>
      <c r="C9">
        <v>35</v>
      </c>
      <c r="D9">
        <f t="shared" si="0"/>
        <v>0.49065420560747669</v>
      </c>
      <c r="E9">
        <v>5</v>
      </c>
      <c r="F9">
        <v>48</v>
      </c>
      <c r="G9">
        <f t="shared" si="1"/>
        <v>0.67289719626168232</v>
      </c>
      <c r="H9">
        <f t="shared" si="3"/>
        <v>0.67779083533931606</v>
      </c>
      <c r="I9">
        <f t="shared" si="2"/>
        <v>2.3947703422143981E-5</v>
      </c>
      <c r="J9">
        <v>50</v>
      </c>
      <c r="K9">
        <v>30</v>
      </c>
      <c r="L9">
        <f t="shared" si="4"/>
        <v>0.42056074766355145</v>
      </c>
      <c r="M9">
        <v>138</v>
      </c>
      <c r="N9">
        <f t="shared" si="5"/>
        <v>0.4937853107344633</v>
      </c>
    </row>
    <row r="10" spans="1:16">
      <c r="A10">
        <v>181</v>
      </c>
      <c r="B10">
        <v>150</v>
      </c>
      <c r="C10">
        <v>45</v>
      </c>
      <c r="D10">
        <f t="shared" si="0"/>
        <v>0.63084112149532712</v>
      </c>
      <c r="E10">
        <v>15</v>
      </c>
      <c r="F10">
        <v>43</v>
      </c>
      <c r="G10">
        <f t="shared" si="1"/>
        <v>0.60280373831775702</v>
      </c>
      <c r="H10">
        <f t="shared" si="3"/>
        <v>0.60329345830075831</v>
      </c>
      <c r="I10">
        <f t="shared" si="2"/>
        <v>2.3982566175078479E-7</v>
      </c>
      <c r="J10">
        <v>60</v>
      </c>
      <c r="K10">
        <v>21</v>
      </c>
      <c r="L10">
        <f t="shared" si="4"/>
        <v>0.29439252336448601</v>
      </c>
      <c r="M10">
        <v>138</v>
      </c>
      <c r="N10">
        <f t="shared" si="5"/>
        <v>0.4937853107344633</v>
      </c>
    </row>
    <row r="11" spans="1:16">
      <c r="A11">
        <v>191</v>
      </c>
      <c r="B11">
        <v>160</v>
      </c>
      <c r="C11">
        <v>55</v>
      </c>
      <c r="D11">
        <f t="shared" si="0"/>
        <v>0.7710280373831776</v>
      </c>
      <c r="E11">
        <v>25</v>
      </c>
      <c r="F11">
        <v>37</v>
      </c>
      <c r="G11">
        <f t="shared" si="1"/>
        <v>0.51869158878504673</v>
      </c>
      <c r="H11">
        <f t="shared" si="3"/>
        <v>0.51633736574204303</v>
      </c>
      <c r="I11">
        <f t="shared" si="2"/>
        <v>5.542366136209603E-6</v>
      </c>
      <c r="J11">
        <v>70</v>
      </c>
      <c r="K11">
        <v>13</v>
      </c>
      <c r="L11">
        <f t="shared" si="4"/>
        <v>0.18224299065420563</v>
      </c>
      <c r="M11">
        <v>140</v>
      </c>
      <c r="N11">
        <f t="shared" si="5"/>
        <v>0.50094161958568739</v>
      </c>
    </row>
    <row r="12" spans="1:16">
      <c r="A12">
        <v>201</v>
      </c>
      <c r="B12">
        <v>170</v>
      </c>
      <c r="C12">
        <v>62</v>
      </c>
      <c r="D12">
        <f t="shared" si="0"/>
        <v>0.86915887850467299</v>
      </c>
      <c r="E12">
        <v>35</v>
      </c>
      <c r="F12">
        <v>30</v>
      </c>
      <c r="G12">
        <f t="shared" si="1"/>
        <v>0.42056074766355145</v>
      </c>
      <c r="H12">
        <f t="shared" si="3"/>
        <v>0.4274107457609983</v>
      </c>
      <c r="I12">
        <f t="shared" si="2"/>
        <v>4.6922473935025497E-5</v>
      </c>
      <c r="J12">
        <v>80</v>
      </c>
      <c r="K12">
        <v>8</v>
      </c>
      <c r="L12">
        <f t="shared" si="4"/>
        <v>0.11214953271028039</v>
      </c>
      <c r="M12">
        <v>142</v>
      </c>
      <c r="N12">
        <f t="shared" si="5"/>
        <v>0.50809792843691148</v>
      </c>
    </row>
    <row r="13" spans="1:16">
      <c r="A13">
        <v>211</v>
      </c>
      <c r="B13">
        <v>180</v>
      </c>
      <c r="C13">
        <v>65</v>
      </c>
      <c r="D13">
        <f t="shared" si="0"/>
        <v>0.91121495327102808</v>
      </c>
      <c r="E13">
        <v>45</v>
      </c>
      <c r="F13">
        <v>25</v>
      </c>
      <c r="G13">
        <f t="shared" si="1"/>
        <v>0.35046728971962621</v>
      </c>
      <c r="H13">
        <f t="shared" si="3"/>
        <v>0.34723946114447268</v>
      </c>
      <c r="I13">
        <f t="shared" si="2"/>
        <v>1.0418877310577629E-5</v>
      </c>
      <c r="J13">
        <v>90</v>
      </c>
      <c r="K13">
        <v>7</v>
      </c>
      <c r="L13">
        <f t="shared" si="4"/>
        <v>9.8130841121495338E-2</v>
      </c>
      <c r="M13">
        <v>144</v>
      </c>
      <c r="N13">
        <f t="shared" si="5"/>
        <v>0.51525423728813557</v>
      </c>
    </row>
    <row r="14" spans="1:16">
      <c r="A14">
        <v>221</v>
      </c>
      <c r="B14">
        <v>10</v>
      </c>
      <c r="C14">
        <v>66</v>
      </c>
      <c r="D14">
        <f t="shared" si="0"/>
        <v>0.92523364485981319</v>
      </c>
      <c r="E14">
        <v>55</v>
      </c>
      <c r="F14">
        <v>20</v>
      </c>
      <c r="G14">
        <f t="shared" si="1"/>
        <v>0.28037383177570097</v>
      </c>
      <c r="H14">
        <f t="shared" si="3"/>
        <v>0.28549335201936565</v>
      </c>
      <c r="I14">
        <f t="shared" si="2"/>
        <v>2.6209487525292546E-5</v>
      </c>
      <c r="J14">
        <v>100</v>
      </c>
      <c r="K14">
        <v>8</v>
      </c>
      <c r="L14">
        <f t="shared" si="4"/>
        <v>0.11214953271028039</v>
      </c>
      <c r="M14">
        <v>143</v>
      </c>
      <c r="N14">
        <f t="shared" si="5"/>
        <v>0.51167608286252353</v>
      </c>
    </row>
    <row r="15" spans="1:16">
      <c r="A15">
        <v>231</v>
      </c>
      <c r="B15">
        <v>20</v>
      </c>
      <c r="C15">
        <v>63</v>
      </c>
      <c r="D15">
        <f t="shared" si="0"/>
        <v>0.88317757009345799</v>
      </c>
      <c r="E15">
        <v>65</v>
      </c>
      <c r="F15">
        <v>17</v>
      </c>
      <c r="G15">
        <f t="shared" si="1"/>
        <v>0.23831775700934582</v>
      </c>
      <c r="H15">
        <f t="shared" si="3"/>
        <v>0.24961991042168219</v>
      </c>
      <c r="I15">
        <f t="shared" si="2"/>
        <v>1.2773867175598663E-4</v>
      </c>
      <c r="J15">
        <v>110</v>
      </c>
      <c r="K15">
        <v>13</v>
      </c>
      <c r="L15">
        <f t="shared" si="4"/>
        <v>0.18224299065420563</v>
      </c>
      <c r="M15">
        <v>143</v>
      </c>
      <c r="N15">
        <f t="shared" si="5"/>
        <v>0.51167608286252353</v>
      </c>
    </row>
    <row r="16" spans="1:16">
      <c r="A16">
        <v>241</v>
      </c>
      <c r="B16">
        <v>30</v>
      </c>
      <c r="C16">
        <v>57</v>
      </c>
      <c r="D16">
        <f t="shared" si="0"/>
        <v>0.7990654205607477</v>
      </c>
      <c r="E16">
        <v>75</v>
      </c>
      <c r="F16">
        <v>17</v>
      </c>
      <c r="G16">
        <f t="shared" si="1"/>
        <v>0.23831775700934582</v>
      </c>
      <c r="H16">
        <f t="shared" si="3"/>
        <v>0.24394600284371437</v>
      </c>
      <c r="I16">
        <f t="shared" si="2"/>
        <v>3.1677151172086942E-5</v>
      </c>
      <c r="J16">
        <v>120</v>
      </c>
      <c r="K16">
        <v>21</v>
      </c>
      <c r="L16">
        <f t="shared" si="4"/>
        <v>0.29439252336448601</v>
      </c>
      <c r="M16">
        <v>144</v>
      </c>
      <c r="N16">
        <f t="shared" si="5"/>
        <v>0.51525423728813557</v>
      </c>
    </row>
    <row r="17" spans="1:14">
      <c r="A17">
        <v>251</v>
      </c>
      <c r="B17">
        <v>40</v>
      </c>
      <c r="C17">
        <v>46</v>
      </c>
      <c r="D17">
        <f t="shared" si="0"/>
        <v>0.64485981308411222</v>
      </c>
      <c r="E17">
        <v>85</v>
      </c>
      <c r="F17">
        <v>18</v>
      </c>
      <c r="G17">
        <f t="shared" si="1"/>
        <v>0.25233644859813087</v>
      </c>
      <c r="H17">
        <f t="shared" si="3"/>
        <v>0.26915598627732273</v>
      </c>
      <c r="I17">
        <f t="shared" si="2"/>
        <v>2.8289684774175487E-4</v>
      </c>
      <c r="J17">
        <v>130</v>
      </c>
      <c r="K17">
        <v>30</v>
      </c>
      <c r="L17">
        <f t="shared" si="4"/>
        <v>0.42056074766355145</v>
      </c>
      <c r="M17">
        <v>144</v>
      </c>
      <c r="N17">
        <f t="shared" si="5"/>
        <v>0.51525423728813557</v>
      </c>
    </row>
    <row r="18" spans="1:14">
      <c r="A18">
        <v>261</v>
      </c>
      <c r="B18">
        <v>50</v>
      </c>
      <c r="C18">
        <v>36</v>
      </c>
      <c r="D18">
        <f t="shared" si="0"/>
        <v>0.50467289719626174</v>
      </c>
      <c r="E18">
        <v>95</v>
      </c>
      <c r="F18">
        <v>23</v>
      </c>
      <c r="G18">
        <f t="shared" si="1"/>
        <v>0.32242990654205611</v>
      </c>
      <c r="H18">
        <f t="shared" si="3"/>
        <v>0.32220916466068394</v>
      </c>
      <c r="I18">
        <f t="shared" si="2"/>
        <v>4.8726978191723502E-8</v>
      </c>
      <c r="J18">
        <v>140</v>
      </c>
      <c r="K18">
        <v>41</v>
      </c>
      <c r="L18">
        <f t="shared" si="4"/>
        <v>0.57476635514018692</v>
      </c>
      <c r="M18">
        <v>142</v>
      </c>
      <c r="N18">
        <f t="shared" si="5"/>
        <v>0.50809792843691148</v>
      </c>
    </row>
    <row r="19" spans="1:14">
      <c r="A19">
        <v>271</v>
      </c>
      <c r="B19">
        <v>60</v>
      </c>
      <c r="C19">
        <v>26</v>
      </c>
      <c r="D19">
        <f t="shared" si="0"/>
        <v>0.36448598130841126</v>
      </c>
      <c r="E19">
        <v>105</v>
      </c>
      <c r="F19">
        <v>28</v>
      </c>
      <c r="G19">
        <f t="shared" si="1"/>
        <v>0.39252336448598135</v>
      </c>
      <c r="H19">
        <f t="shared" si="3"/>
        <v>0.39670654169924163</v>
      </c>
      <c r="I19">
        <f t="shared" si="2"/>
        <v>1.7498971597540047E-5</v>
      </c>
      <c r="J19">
        <v>150</v>
      </c>
      <c r="K19">
        <v>50</v>
      </c>
      <c r="L19">
        <f t="shared" si="4"/>
        <v>0.70093457943925241</v>
      </c>
      <c r="M19">
        <v>141</v>
      </c>
      <c r="N19">
        <f t="shared" si="5"/>
        <v>0.50451977401129944</v>
      </c>
    </row>
    <row r="20" spans="1:14">
      <c r="A20">
        <v>281</v>
      </c>
      <c r="B20">
        <v>70</v>
      </c>
      <c r="C20">
        <v>16</v>
      </c>
      <c r="D20">
        <f t="shared" si="0"/>
        <v>0.22429906542056077</v>
      </c>
      <c r="E20">
        <v>115</v>
      </c>
      <c r="F20">
        <v>34</v>
      </c>
      <c r="G20">
        <f t="shared" si="1"/>
        <v>0.47663551401869164</v>
      </c>
      <c r="H20">
        <f t="shared" si="3"/>
        <v>0.48366263425795708</v>
      </c>
      <c r="I20">
        <f t="shared" si="2"/>
        <v>4.9380418857093952E-5</v>
      </c>
      <c r="J20">
        <v>160</v>
      </c>
      <c r="K20">
        <v>58</v>
      </c>
      <c r="L20">
        <f t="shared" si="4"/>
        <v>0.8130841121495328</v>
      </c>
      <c r="M20">
        <v>140</v>
      </c>
      <c r="N20">
        <f t="shared" si="5"/>
        <v>0.50094161958568739</v>
      </c>
    </row>
    <row r="21" spans="1:14">
      <c r="A21">
        <v>291</v>
      </c>
      <c r="B21">
        <v>80</v>
      </c>
      <c r="C21">
        <v>9.3000000000000007</v>
      </c>
      <c r="D21">
        <f t="shared" si="0"/>
        <v>0.13037383177570094</v>
      </c>
      <c r="E21">
        <v>125</v>
      </c>
      <c r="F21">
        <v>41</v>
      </c>
      <c r="G21">
        <f t="shared" si="1"/>
        <v>0.57476635514018692</v>
      </c>
      <c r="H21">
        <f t="shared" si="3"/>
        <v>0.57258925423900164</v>
      </c>
      <c r="I21">
        <f t="shared" si="2"/>
        <v>4.7397683339417602E-6</v>
      </c>
      <c r="J21">
        <v>170</v>
      </c>
      <c r="K21">
        <v>63</v>
      </c>
      <c r="L21">
        <f t="shared" si="4"/>
        <v>0.88317757009345799</v>
      </c>
      <c r="M21">
        <v>137</v>
      </c>
      <c r="N21">
        <f t="shared" si="5"/>
        <v>0.49020715630885126</v>
      </c>
    </row>
    <row r="22" spans="1:14">
      <c r="A22">
        <v>301</v>
      </c>
      <c r="B22">
        <v>90</v>
      </c>
      <c r="C22">
        <v>6.2</v>
      </c>
      <c r="D22">
        <f t="shared" si="0"/>
        <v>8.6915887850467305E-2</v>
      </c>
      <c r="E22">
        <v>135</v>
      </c>
      <c r="F22">
        <v>47</v>
      </c>
      <c r="G22">
        <f t="shared" si="1"/>
        <v>0.65887850467289721</v>
      </c>
      <c r="H22">
        <f t="shared" si="3"/>
        <v>0.65276053885552732</v>
      </c>
      <c r="I22">
        <f t="shared" si="2"/>
        <v>3.7429505742506512E-5</v>
      </c>
      <c r="J22">
        <v>180</v>
      </c>
      <c r="K22">
        <v>64</v>
      </c>
      <c r="L22">
        <f t="shared" si="4"/>
        <v>0.89719626168224309</v>
      </c>
      <c r="M22">
        <v>136</v>
      </c>
      <c r="N22">
        <f t="shared" si="5"/>
        <v>0.48662900188323921</v>
      </c>
    </row>
    <row r="24" spans="1:14">
      <c r="I24">
        <f>SUM(I4:I22)</f>
        <v>1.2050821235934206E-3</v>
      </c>
      <c r="K24">
        <f>AVERAGE(C4:C22,F4:F22,K4:K22)</f>
        <v>35.666666666666664</v>
      </c>
      <c r="M24">
        <f>AVERAGE(M4:M22)</f>
        <v>139.73684210526315</v>
      </c>
    </row>
    <row r="26" spans="1:14">
      <c r="A26" t="s">
        <v>8</v>
      </c>
      <c r="G26" t="s">
        <v>5</v>
      </c>
      <c r="H26" t="s">
        <v>6</v>
      </c>
    </row>
    <row r="27" spans="1:14">
      <c r="G27">
        <v>59.542419042285239</v>
      </c>
      <c r="H27">
        <v>6.8833902490425718</v>
      </c>
      <c r="I27">
        <f>COS(G27*PI()/180)</f>
        <v>0.50690031509070776</v>
      </c>
    </row>
    <row r="28" spans="1:14">
      <c r="C28" t="s">
        <v>0</v>
      </c>
      <c r="F28" t="s">
        <v>1</v>
      </c>
      <c r="K28" t="s">
        <v>2</v>
      </c>
      <c r="M28" t="s">
        <v>3</v>
      </c>
    </row>
    <row r="29" spans="1:14">
      <c r="A29">
        <v>121</v>
      </c>
      <c r="B29">
        <v>90</v>
      </c>
      <c r="C29">
        <v>9.1</v>
      </c>
      <c r="D29">
        <f t="shared" ref="D29:D47" si="6">C29/$K$49/2</f>
        <v>8.5979976130486663E-2</v>
      </c>
      <c r="E29">
        <v>135</v>
      </c>
      <c r="F29">
        <v>65</v>
      </c>
      <c r="G29">
        <f t="shared" ref="G29:G47" si="7">F29/$K$49/2</f>
        <v>0.61414268664633331</v>
      </c>
      <c r="H29">
        <f>0.5+0.5*COS(PI()/180*$G$27)*COS(2*(J29+$H$27)*PI()/180-PI()/2)</f>
        <v>0.56031362621659808</v>
      </c>
      <c r="I29">
        <f t="shared" ref="I29:I47" si="8">(G29-H29)^2</f>
        <v>2.8975677467480872E-3</v>
      </c>
      <c r="J29">
        <v>0</v>
      </c>
      <c r="K29">
        <v>97</v>
      </c>
      <c r="L29">
        <f t="shared" ref="L29:L35" si="9">K29/$K$49/2</f>
        <v>0.91648985545683592</v>
      </c>
      <c r="M29">
        <v>131</v>
      </c>
      <c r="N29">
        <f>M29/$M$24/2</f>
        <v>0.46873822975517893</v>
      </c>
    </row>
    <row r="30" spans="1:14">
      <c r="A30">
        <v>131</v>
      </c>
      <c r="B30">
        <v>100</v>
      </c>
      <c r="C30">
        <v>12</v>
      </c>
      <c r="D30">
        <f t="shared" si="6"/>
        <v>0.11338018830393846</v>
      </c>
      <c r="E30">
        <v>145</v>
      </c>
      <c r="F30">
        <v>73</v>
      </c>
      <c r="G30">
        <f t="shared" si="7"/>
        <v>0.68972947884895897</v>
      </c>
      <c r="H30">
        <f t="shared" ref="H30:H47" si="10">0.5+0.5*COS(PI()/180*$G$27)*COS(2*(J30+$H$27)*PI()/180-PI()/2)</f>
        <v>0.64087107637067509</v>
      </c>
      <c r="I30">
        <f t="shared" si="8"/>
        <v>2.3871434927299762E-3</v>
      </c>
      <c r="J30">
        <v>10</v>
      </c>
      <c r="K30">
        <v>94</v>
      </c>
      <c r="L30">
        <f t="shared" si="9"/>
        <v>0.8881448083808513</v>
      </c>
      <c r="M30">
        <v>131</v>
      </c>
      <c r="N30">
        <f t="shared" ref="N30:N47" si="11">M30/$M$24/2</f>
        <v>0.46873822975517893</v>
      </c>
    </row>
    <row r="31" spans="1:14">
      <c r="A31">
        <v>141</v>
      </c>
      <c r="B31">
        <v>110</v>
      </c>
      <c r="C31">
        <v>20</v>
      </c>
      <c r="D31">
        <f t="shared" si="6"/>
        <v>0.1889669805065641</v>
      </c>
      <c r="E31">
        <v>155</v>
      </c>
      <c r="F31">
        <v>77</v>
      </c>
      <c r="G31">
        <f t="shared" si="7"/>
        <v>0.72752287495027179</v>
      </c>
      <c r="H31">
        <f t="shared" si="10"/>
        <v>0.70443739567878494</v>
      </c>
      <c r="I31">
        <f t="shared" si="8"/>
        <v>5.329393531942492E-4</v>
      </c>
      <c r="J31">
        <v>20</v>
      </c>
      <c r="K31">
        <v>86</v>
      </c>
      <c r="L31">
        <f t="shared" si="9"/>
        <v>0.81255801617822565</v>
      </c>
      <c r="M31">
        <v>132</v>
      </c>
      <c r="N31">
        <f t="shared" si="11"/>
        <v>0.47231638418079097</v>
      </c>
    </row>
    <row r="32" spans="1:14">
      <c r="A32">
        <v>151</v>
      </c>
      <c r="B32">
        <v>120</v>
      </c>
      <c r="C32">
        <v>33</v>
      </c>
      <c r="D32">
        <f t="shared" si="6"/>
        <v>0.31179551783583076</v>
      </c>
      <c r="E32">
        <v>165</v>
      </c>
      <c r="F32">
        <v>80</v>
      </c>
      <c r="G32">
        <f t="shared" si="7"/>
        <v>0.75586792202625641</v>
      </c>
      <c r="H32">
        <f t="shared" si="10"/>
        <v>0.74334554789341123</v>
      </c>
      <c r="I32">
        <f t="shared" si="8"/>
        <v>1.5680985392295011E-4</v>
      </c>
      <c r="J32">
        <v>30</v>
      </c>
      <c r="K32">
        <v>74</v>
      </c>
      <c r="L32">
        <f t="shared" si="9"/>
        <v>0.69917782787428717</v>
      </c>
      <c r="M32">
        <v>131</v>
      </c>
      <c r="N32">
        <f t="shared" si="11"/>
        <v>0.46873822975517893</v>
      </c>
    </row>
    <row r="33" spans="1:14">
      <c r="A33">
        <v>161</v>
      </c>
      <c r="B33">
        <v>130</v>
      </c>
      <c r="C33">
        <v>47</v>
      </c>
      <c r="D33">
        <f t="shared" si="6"/>
        <v>0.44407240419042565</v>
      </c>
      <c r="E33">
        <v>175</v>
      </c>
      <c r="F33">
        <v>79</v>
      </c>
      <c r="G33">
        <f t="shared" si="7"/>
        <v>0.7464195730009282</v>
      </c>
      <c r="H33">
        <f t="shared" si="10"/>
        <v>0.75290263563429982</v>
      </c>
      <c r="I33">
        <f t="shared" si="8"/>
        <v>4.203010110821932E-5</v>
      </c>
      <c r="J33">
        <v>40</v>
      </c>
      <c r="K33">
        <v>60</v>
      </c>
      <c r="L33">
        <f t="shared" si="9"/>
        <v>0.56690094151969228</v>
      </c>
      <c r="M33">
        <v>130</v>
      </c>
      <c r="N33">
        <f t="shared" si="11"/>
        <v>0.46516007532956688</v>
      </c>
    </row>
    <row r="34" spans="1:14">
      <c r="A34">
        <v>171</v>
      </c>
      <c r="B34">
        <v>140</v>
      </c>
      <c r="C34">
        <v>62</v>
      </c>
      <c r="D34">
        <f t="shared" si="6"/>
        <v>0.58579763957034869</v>
      </c>
      <c r="E34">
        <v>5</v>
      </c>
      <c r="F34">
        <v>75</v>
      </c>
      <c r="G34">
        <f t="shared" si="7"/>
        <v>0.70862617689961538</v>
      </c>
      <c r="H34">
        <f t="shared" si="10"/>
        <v>0.73195593307230655</v>
      </c>
      <c r="I34">
        <f t="shared" si="8"/>
        <v>5.4427752307722196E-4</v>
      </c>
      <c r="J34">
        <v>50</v>
      </c>
      <c r="K34">
        <v>44</v>
      </c>
      <c r="L34">
        <f t="shared" si="9"/>
        <v>0.41572735711444103</v>
      </c>
      <c r="M34">
        <v>132</v>
      </c>
      <c r="N34">
        <f t="shared" si="11"/>
        <v>0.47231638418079097</v>
      </c>
    </row>
    <row r="35" spans="1:14">
      <c r="A35">
        <v>181</v>
      </c>
      <c r="B35">
        <v>150</v>
      </c>
      <c r="C35">
        <v>78</v>
      </c>
      <c r="D35">
        <f t="shared" si="6"/>
        <v>0.7369712239756</v>
      </c>
      <c r="E35">
        <v>15</v>
      </c>
      <c r="F35">
        <v>69</v>
      </c>
      <c r="G35">
        <f t="shared" si="7"/>
        <v>0.65193608274764614</v>
      </c>
      <c r="H35">
        <f t="shared" si="10"/>
        <v>0.68303192167681304</v>
      </c>
      <c r="I35">
        <f t="shared" si="8"/>
        <v>9.669511987086915E-4</v>
      </c>
      <c r="J35">
        <v>60</v>
      </c>
      <c r="K35">
        <v>30</v>
      </c>
      <c r="L35">
        <f t="shared" si="9"/>
        <v>0.28345047075984614</v>
      </c>
      <c r="M35">
        <v>133</v>
      </c>
      <c r="N35">
        <f t="shared" si="11"/>
        <v>0.47589453860640302</v>
      </c>
    </row>
    <row r="36" spans="1:14">
      <c r="A36">
        <v>191</v>
      </c>
      <c r="B36">
        <v>160</v>
      </c>
      <c r="C36">
        <v>90</v>
      </c>
      <c r="D36">
        <f t="shared" si="6"/>
        <v>0.85035141227953848</v>
      </c>
      <c r="E36">
        <v>25</v>
      </c>
      <c r="F36">
        <v>60</v>
      </c>
      <c r="G36">
        <f t="shared" si="7"/>
        <v>0.56690094151969228</v>
      </c>
      <c r="H36">
        <f t="shared" si="10"/>
        <v>0.61203155926362474</v>
      </c>
      <c r="I36">
        <f t="shared" si="8"/>
        <v>2.036772657948951E-3</v>
      </c>
      <c r="J36">
        <v>70</v>
      </c>
      <c r="K36">
        <v>18</v>
      </c>
      <c r="L36">
        <f>K36/$K$49/2</f>
        <v>0.17007028245590769</v>
      </c>
      <c r="M36">
        <v>134</v>
      </c>
      <c r="N36">
        <f t="shared" si="11"/>
        <v>0.47947269303201512</v>
      </c>
    </row>
    <row r="37" spans="1:14">
      <c r="A37">
        <v>201</v>
      </c>
      <c r="B37">
        <v>170</v>
      </c>
      <c r="C37">
        <v>98</v>
      </c>
      <c r="D37">
        <f t="shared" si="6"/>
        <v>0.92593820448216413</v>
      </c>
      <c r="E37">
        <v>35</v>
      </c>
      <c r="F37">
        <v>51</v>
      </c>
      <c r="G37">
        <f t="shared" si="7"/>
        <v>0.48186580029173848</v>
      </c>
      <c r="H37">
        <f t="shared" si="10"/>
        <v>0.5275185373935215</v>
      </c>
      <c r="I37">
        <f t="shared" si="8"/>
        <v>2.0841724048845166E-3</v>
      </c>
      <c r="J37">
        <v>80</v>
      </c>
      <c r="K37">
        <v>10</v>
      </c>
      <c r="L37">
        <f t="shared" ref="L37:L47" si="12">K37/$K$49/2</f>
        <v>9.4483490253282051E-2</v>
      </c>
      <c r="M37">
        <v>135</v>
      </c>
      <c r="N37">
        <f t="shared" si="11"/>
        <v>0.48305084745762716</v>
      </c>
    </row>
    <row r="38" spans="1:14">
      <c r="A38">
        <v>211</v>
      </c>
      <c r="B38">
        <v>180</v>
      </c>
      <c r="C38">
        <v>101</v>
      </c>
      <c r="D38">
        <f t="shared" si="6"/>
        <v>0.95428325155814875</v>
      </c>
      <c r="E38">
        <v>45</v>
      </c>
      <c r="F38">
        <v>43</v>
      </c>
      <c r="G38">
        <f t="shared" si="7"/>
        <v>0.40627900808911283</v>
      </c>
      <c r="H38">
        <f t="shared" si="10"/>
        <v>0.43968637378340181</v>
      </c>
      <c r="I38">
        <f t="shared" si="8"/>
        <v>1.1160520826319564E-3</v>
      </c>
      <c r="J38">
        <v>90</v>
      </c>
      <c r="K38">
        <v>7</v>
      </c>
      <c r="L38">
        <f t="shared" si="12"/>
        <v>6.6138443177297432E-2</v>
      </c>
      <c r="M38">
        <v>135</v>
      </c>
      <c r="N38">
        <f t="shared" si="11"/>
        <v>0.48305084745762716</v>
      </c>
    </row>
    <row r="39" spans="1:14">
      <c r="A39">
        <v>221</v>
      </c>
      <c r="B39">
        <v>10</v>
      </c>
      <c r="C39">
        <v>97</v>
      </c>
      <c r="D39">
        <f t="shared" si="6"/>
        <v>0.91648985545683592</v>
      </c>
      <c r="E39">
        <v>55</v>
      </c>
      <c r="F39">
        <v>36</v>
      </c>
      <c r="G39">
        <f t="shared" si="7"/>
        <v>0.34014056491181538</v>
      </c>
      <c r="H39">
        <f t="shared" si="10"/>
        <v>0.3591289236293248</v>
      </c>
      <c r="I39">
        <f t="shared" si="8"/>
        <v>3.6055776678481615E-4</v>
      </c>
      <c r="J39">
        <v>100</v>
      </c>
      <c r="K39">
        <v>11</v>
      </c>
      <c r="L39">
        <f t="shared" si="12"/>
        <v>0.10393183927861026</v>
      </c>
      <c r="M39">
        <v>137</v>
      </c>
      <c r="N39">
        <f t="shared" si="11"/>
        <v>0.49020715630885126</v>
      </c>
    </row>
    <row r="40" spans="1:14">
      <c r="A40">
        <v>231</v>
      </c>
      <c r="B40">
        <v>20</v>
      </c>
      <c r="C40">
        <v>90</v>
      </c>
      <c r="D40">
        <f t="shared" si="6"/>
        <v>0.85035141227953848</v>
      </c>
      <c r="E40">
        <v>65</v>
      </c>
      <c r="F40">
        <v>31</v>
      </c>
      <c r="G40">
        <f t="shared" si="7"/>
        <v>0.29289881978517435</v>
      </c>
      <c r="H40">
        <f t="shared" si="10"/>
        <v>0.29556260432121506</v>
      </c>
      <c r="I40">
        <f t="shared" si="8"/>
        <v>7.0957480544496429E-6</v>
      </c>
      <c r="J40">
        <v>110</v>
      </c>
      <c r="K40">
        <v>18</v>
      </c>
      <c r="L40">
        <f t="shared" si="12"/>
        <v>0.17007028245590769</v>
      </c>
      <c r="M40">
        <v>136</v>
      </c>
      <c r="N40">
        <f t="shared" si="11"/>
        <v>0.48662900188323921</v>
      </c>
    </row>
    <row r="41" spans="1:14">
      <c r="A41">
        <v>241</v>
      </c>
      <c r="B41">
        <v>30</v>
      </c>
      <c r="C41">
        <v>79</v>
      </c>
      <c r="D41">
        <f t="shared" si="6"/>
        <v>0.7464195730009282</v>
      </c>
      <c r="E41">
        <v>75</v>
      </c>
      <c r="F41">
        <v>28</v>
      </c>
      <c r="G41">
        <f t="shared" si="7"/>
        <v>0.26455377270918973</v>
      </c>
      <c r="H41">
        <f t="shared" si="10"/>
        <v>0.25665445210658877</v>
      </c>
      <c r="I41">
        <f t="shared" si="8"/>
        <v>6.2399265982675945E-5</v>
      </c>
      <c r="J41">
        <v>120</v>
      </c>
      <c r="K41">
        <v>31</v>
      </c>
      <c r="L41">
        <f t="shared" si="12"/>
        <v>0.29289881978517435</v>
      </c>
      <c r="M41">
        <v>134</v>
      </c>
      <c r="N41">
        <f t="shared" si="11"/>
        <v>0.47947269303201512</v>
      </c>
    </row>
    <row r="42" spans="1:14">
      <c r="A42">
        <v>251</v>
      </c>
      <c r="B42">
        <v>40</v>
      </c>
      <c r="C42">
        <v>63</v>
      </c>
      <c r="D42">
        <f t="shared" si="6"/>
        <v>0.5952459885956769</v>
      </c>
      <c r="E42">
        <v>85</v>
      </c>
      <c r="F42">
        <v>28</v>
      </c>
      <c r="G42">
        <f t="shared" si="7"/>
        <v>0.26455377270918973</v>
      </c>
      <c r="H42">
        <f t="shared" si="10"/>
        <v>0.24709736436570018</v>
      </c>
      <c r="I42">
        <f t="shared" si="8"/>
        <v>3.0472619225465155E-4</v>
      </c>
      <c r="J42">
        <v>130</v>
      </c>
      <c r="K42">
        <v>44</v>
      </c>
      <c r="L42">
        <f t="shared" si="12"/>
        <v>0.41572735711444103</v>
      </c>
      <c r="M42">
        <v>134</v>
      </c>
      <c r="N42">
        <f t="shared" si="11"/>
        <v>0.47947269303201512</v>
      </c>
    </row>
    <row r="43" spans="1:14">
      <c r="A43">
        <v>261</v>
      </c>
      <c r="B43">
        <v>50</v>
      </c>
      <c r="C43">
        <v>48</v>
      </c>
      <c r="D43">
        <f t="shared" si="6"/>
        <v>0.45352075321575386</v>
      </c>
      <c r="E43">
        <v>95</v>
      </c>
      <c r="F43">
        <v>33</v>
      </c>
      <c r="G43">
        <f t="shared" si="7"/>
        <v>0.31179551783583076</v>
      </c>
      <c r="H43">
        <f t="shared" si="10"/>
        <v>0.26804406692769345</v>
      </c>
      <c r="I43">
        <f t="shared" si="8"/>
        <v>1.9141894565671493E-3</v>
      </c>
      <c r="J43">
        <v>140</v>
      </c>
      <c r="K43">
        <v>60</v>
      </c>
      <c r="L43">
        <f t="shared" si="12"/>
        <v>0.56690094151969228</v>
      </c>
      <c r="M43">
        <v>133</v>
      </c>
      <c r="N43">
        <f t="shared" si="11"/>
        <v>0.47589453860640302</v>
      </c>
    </row>
    <row r="44" spans="1:14">
      <c r="A44">
        <v>271</v>
      </c>
      <c r="B44">
        <v>60</v>
      </c>
      <c r="C44">
        <v>32</v>
      </c>
      <c r="D44">
        <f t="shared" si="6"/>
        <v>0.30234716881050255</v>
      </c>
      <c r="E44">
        <v>105</v>
      </c>
      <c r="F44">
        <v>28</v>
      </c>
      <c r="G44">
        <f t="shared" si="7"/>
        <v>0.26455377270918973</v>
      </c>
      <c r="H44">
        <f t="shared" si="10"/>
        <v>0.31696807832318691</v>
      </c>
      <c r="I44">
        <f t="shared" si="8"/>
        <v>2.7472594329974965E-3</v>
      </c>
      <c r="J44">
        <v>150</v>
      </c>
      <c r="K44">
        <v>76</v>
      </c>
      <c r="L44">
        <f t="shared" si="12"/>
        <v>0.71807452592494359</v>
      </c>
      <c r="M44">
        <v>134</v>
      </c>
      <c r="N44">
        <f t="shared" si="11"/>
        <v>0.47947269303201512</v>
      </c>
    </row>
    <row r="45" spans="1:14">
      <c r="A45">
        <v>281</v>
      </c>
      <c r="B45">
        <v>70</v>
      </c>
      <c r="C45">
        <v>19</v>
      </c>
      <c r="D45">
        <f t="shared" si="6"/>
        <v>0.1795186314812359</v>
      </c>
      <c r="E45">
        <v>115</v>
      </c>
      <c r="F45">
        <v>34</v>
      </c>
      <c r="G45">
        <f t="shared" si="7"/>
        <v>0.32124386686115897</v>
      </c>
      <c r="H45">
        <f t="shared" si="10"/>
        <v>0.38796844073637521</v>
      </c>
      <c r="I45">
        <f t="shared" si="8"/>
        <v>4.4521687588291899E-3</v>
      </c>
      <c r="J45">
        <v>160</v>
      </c>
      <c r="K45">
        <v>88</v>
      </c>
      <c r="L45">
        <f t="shared" si="12"/>
        <v>0.83145471422888206</v>
      </c>
      <c r="M45">
        <v>132</v>
      </c>
      <c r="N45">
        <f t="shared" si="11"/>
        <v>0.47231638418079097</v>
      </c>
    </row>
    <row r="46" spans="1:14">
      <c r="A46">
        <v>291</v>
      </c>
      <c r="B46">
        <v>80</v>
      </c>
      <c r="C46">
        <v>11</v>
      </c>
      <c r="D46">
        <f t="shared" si="6"/>
        <v>0.10393183927861026</v>
      </c>
      <c r="E46">
        <v>125</v>
      </c>
      <c r="F46">
        <v>41</v>
      </c>
      <c r="G46">
        <f t="shared" si="7"/>
        <v>0.38738231003845641</v>
      </c>
      <c r="H46">
        <f t="shared" si="10"/>
        <v>0.47248146260647822</v>
      </c>
      <c r="I46">
        <f t="shared" si="8"/>
        <v>7.2418657677954523E-3</v>
      </c>
      <c r="J46">
        <v>170</v>
      </c>
      <c r="K46">
        <v>95</v>
      </c>
      <c r="L46">
        <f t="shared" si="12"/>
        <v>0.89759315740617951</v>
      </c>
      <c r="M46">
        <v>130</v>
      </c>
      <c r="N46">
        <f t="shared" si="11"/>
        <v>0.46516007532956688</v>
      </c>
    </row>
    <row r="47" spans="1:14">
      <c r="A47">
        <v>301</v>
      </c>
      <c r="B47">
        <v>90</v>
      </c>
      <c r="C47">
        <v>9.3000000000000007</v>
      </c>
      <c r="D47">
        <f t="shared" si="6"/>
        <v>8.7869645935552312E-2</v>
      </c>
      <c r="E47">
        <v>135</v>
      </c>
      <c r="F47">
        <v>47</v>
      </c>
      <c r="G47">
        <f t="shared" si="7"/>
        <v>0.44407240419042565</v>
      </c>
      <c r="H47">
        <f t="shared" si="10"/>
        <v>0.56031362621659808</v>
      </c>
      <c r="I47">
        <f t="shared" si="8"/>
        <v>1.3512021698137915E-2</v>
      </c>
      <c r="J47">
        <v>180</v>
      </c>
      <c r="K47">
        <v>97</v>
      </c>
      <c r="L47">
        <f t="shared" si="12"/>
        <v>0.91648985545683592</v>
      </c>
      <c r="M47">
        <v>130</v>
      </c>
      <c r="N47">
        <f t="shared" si="11"/>
        <v>0.46516007532956688</v>
      </c>
    </row>
    <row r="49" spans="1:14">
      <c r="I49">
        <f>SUM(I29:I47)</f>
        <v>4.3367000502358616E-2</v>
      </c>
      <c r="K49">
        <f>AVERAGE(C29:C47,F29:F47,K29:K47)</f>
        <v>52.919298245614037</v>
      </c>
      <c r="M49">
        <f>AVERAGE(M29:M47)</f>
        <v>132.84210526315789</v>
      </c>
    </row>
    <row r="51" spans="1:14">
      <c r="A51" t="s">
        <v>9</v>
      </c>
      <c r="G51" t="s">
        <v>5</v>
      </c>
      <c r="H51" t="s">
        <v>6</v>
      </c>
    </row>
    <row r="52" spans="1:14">
      <c r="G52">
        <v>60.980642120056601</v>
      </c>
      <c r="H52">
        <v>12.005840726084999</v>
      </c>
      <c r="I52">
        <f>COS(G52*PI()/180)</f>
        <v>0.4851050904838618</v>
      </c>
    </row>
    <row r="53" spans="1:14">
      <c r="C53" t="s">
        <v>0</v>
      </c>
      <c r="F53" t="s">
        <v>1</v>
      </c>
      <c r="K53" t="s">
        <v>2</v>
      </c>
      <c r="M53" t="s">
        <v>3</v>
      </c>
    </row>
    <row r="54" spans="1:14">
      <c r="A54">
        <v>121</v>
      </c>
      <c r="B54">
        <v>90</v>
      </c>
      <c r="C54">
        <v>7.9</v>
      </c>
      <c r="D54">
        <f t="shared" ref="D54:D72" si="13">C54/$K$74/2</f>
        <v>9.8207275582308309E-2</v>
      </c>
      <c r="E54">
        <v>135</v>
      </c>
      <c r="F54">
        <v>49</v>
      </c>
      <c r="G54">
        <f t="shared" ref="G54:G72" si="14">F54/$K$74/2</f>
        <v>0.60913373462444398</v>
      </c>
      <c r="H54">
        <f t="shared" ref="H54:H72" si="15">0.5+0.5*COS(PI()/180*$G$52)*COS(2*(J54+$H$52)*PI()/180-PI()/2)</f>
        <v>0.59870018222292387</v>
      </c>
      <c r="I54">
        <f t="shared" ref="I54:I72" si="16">(G54-H54)^2</f>
        <v>1.08859015715266E-4</v>
      </c>
      <c r="J54">
        <v>0</v>
      </c>
      <c r="K54">
        <v>73</v>
      </c>
      <c r="L54">
        <f t="shared" ref="L54:L72" si="17">K54/$K$74/2</f>
        <v>0.90748495158335529</v>
      </c>
      <c r="M54">
        <v>162</v>
      </c>
      <c r="N54">
        <f t="shared" ref="N54:N70" si="18">M54/$M$24/2</f>
        <v>0.57966101694915262</v>
      </c>
    </row>
    <row r="55" spans="1:14">
      <c r="A55">
        <v>131</v>
      </c>
      <c r="B55">
        <v>100</v>
      </c>
      <c r="C55">
        <v>10</v>
      </c>
      <c r="D55">
        <f t="shared" si="13"/>
        <v>0.12431300706621305</v>
      </c>
      <c r="E55">
        <v>145</v>
      </c>
      <c r="F55">
        <v>55</v>
      </c>
      <c r="G55">
        <f t="shared" si="14"/>
        <v>0.68372153886417175</v>
      </c>
      <c r="H55">
        <f t="shared" si="15"/>
        <v>0.66852672480514408</v>
      </c>
      <c r="I55">
        <f t="shared" si="16"/>
        <v>2.30882374288425E-4</v>
      </c>
      <c r="J55">
        <v>10</v>
      </c>
      <c r="K55">
        <v>70</v>
      </c>
      <c r="L55">
        <f t="shared" si="17"/>
        <v>0.87019104946349135</v>
      </c>
      <c r="M55">
        <v>158</v>
      </c>
      <c r="N55">
        <f t="shared" si="18"/>
        <v>0.56534839924670433</v>
      </c>
    </row>
    <row r="56" spans="1:14">
      <c r="A56">
        <v>141</v>
      </c>
      <c r="B56">
        <v>110</v>
      </c>
      <c r="C56">
        <v>16.7</v>
      </c>
      <c r="D56">
        <f t="shared" si="13"/>
        <v>0.20760272180057579</v>
      </c>
      <c r="E56">
        <v>155</v>
      </c>
      <c r="F56">
        <v>59</v>
      </c>
      <c r="G56">
        <f t="shared" si="14"/>
        <v>0.73344674169065693</v>
      </c>
      <c r="H56">
        <f t="shared" si="15"/>
        <v>0.71802645718629887</v>
      </c>
      <c r="I56">
        <f t="shared" si="16"/>
        <v>2.3778517419534534E-4</v>
      </c>
      <c r="J56">
        <v>20</v>
      </c>
      <c r="K56">
        <v>55</v>
      </c>
      <c r="L56">
        <f t="shared" si="17"/>
        <v>0.68372153886417175</v>
      </c>
      <c r="M56">
        <v>160</v>
      </c>
      <c r="N56">
        <f t="shared" si="18"/>
        <v>0.57250470809792842</v>
      </c>
    </row>
    <row r="57" spans="1:14">
      <c r="A57">
        <v>151</v>
      </c>
      <c r="B57">
        <v>120</v>
      </c>
      <c r="C57">
        <v>25</v>
      </c>
      <c r="D57">
        <f t="shared" si="13"/>
        <v>0.31078251766553261</v>
      </c>
      <c r="E57">
        <v>165</v>
      </c>
      <c r="F57">
        <v>60</v>
      </c>
      <c r="G57">
        <f t="shared" si="14"/>
        <v>0.74587804239727828</v>
      </c>
      <c r="H57">
        <f t="shared" si="15"/>
        <v>0.74122898110297553</v>
      </c>
      <c r="I57">
        <f t="shared" si="16"/>
        <v>2.1613770918184041E-5</v>
      </c>
      <c r="J57">
        <v>30</v>
      </c>
      <c r="K57">
        <v>48</v>
      </c>
      <c r="L57">
        <f t="shared" si="17"/>
        <v>0.59670243391782263</v>
      </c>
      <c r="M57">
        <v>163</v>
      </c>
      <c r="N57">
        <f t="shared" si="18"/>
        <v>0.58323917137476466</v>
      </c>
    </row>
    <row r="58" spans="1:14">
      <c r="A58">
        <v>161</v>
      </c>
      <c r="B58">
        <v>130</v>
      </c>
      <c r="C58">
        <v>38</v>
      </c>
      <c r="D58">
        <f t="shared" si="13"/>
        <v>0.47238942685160956</v>
      </c>
      <c r="E58">
        <v>175</v>
      </c>
      <c r="F58">
        <v>60</v>
      </c>
      <c r="G58">
        <f t="shared" si="14"/>
        <v>0.74587804239727828</v>
      </c>
      <c r="H58">
        <f t="shared" si="15"/>
        <v>0.73533572973804007</v>
      </c>
      <c r="I58">
        <f t="shared" si="16"/>
        <v>1.1114035620513438E-4</v>
      </c>
      <c r="J58">
        <v>40</v>
      </c>
      <c r="K58">
        <v>38</v>
      </c>
      <c r="L58">
        <f t="shared" si="17"/>
        <v>0.47238942685160956</v>
      </c>
      <c r="M58">
        <v>175</v>
      </c>
      <c r="N58">
        <f t="shared" si="18"/>
        <v>0.62617702448210921</v>
      </c>
    </row>
    <row r="59" spans="1:14">
      <c r="A59">
        <v>171</v>
      </c>
      <c r="B59">
        <v>140</v>
      </c>
      <c r="C59">
        <v>51</v>
      </c>
      <c r="D59">
        <f t="shared" si="13"/>
        <v>0.63399633603768657</v>
      </c>
      <c r="E59">
        <v>5</v>
      </c>
      <c r="F59">
        <v>56</v>
      </c>
      <c r="G59">
        <f t="shared" si="14"/>
        <v>0.6961528395707931</v>
      </c>
      <c r="H59">
        <f t="shared" si="15"/>
        <v>0.7010575161812308</v>
      </c>
      <c r="I59">
        <f t="shared" si="16"/>
        <v>2.4055852652974619E-5</v>
      </c>
      <c r="J59">
        <v>50</v>
      </c>
      <c r="K59">
        <v>29</v>
      </c>
      <c r="L59">
        <f t="shared" si="17"/>
        <v>0.36050772049201785</v>
      </c>
      <c r="M59">
        <v>183</v>
      </c>
      <c r="N59">
        <f t="shared" si="18"/>
        <v>0.65480225988700569</v>
      </c>
    </row>
    <row r="60" spans="1:14">
      <c r="A60">
        <v>181</v>
      </c>
      <c r="B60">
        <v>150</v>
      </c>
      <c r="C60">
        <v>64</v>
      </c>
      <c r="D60">
        <f t="shared" si="13"/>
        <v>0.79560324522376347</v>
      </c>
      <c r="E60">
        <v>15</v>
      </c>
      <c r="F60">
        <v>52</v>
      </c>
      <c r="G60">
        <f t="shared" si="14"/>
        <v>0.64642763674430781</v>
      </c>
      <c r="H60">
        <f t="shared" si="15"/>
        <v>0.64252879888005165</v>
      </c>
      <c r="I60">
        <f t="shared" si="16"/>
        <v>1.5200936691757495E-5</v>
      </c>
      <c r="J60">
        <v>60</v>
      </c>
      <c r="K60">
        <v>21</v>
      </c>
      <c r="L60">
        <f t="shared" si="17"/>
        <v>0.26105731483904743</v>
      </c>
      <c r="M60">
        <v>190</v>
      </c>
      <c r="N60">
        <f t="shared" si="18"/>
        <v>0.67984934086629001</v>
      </c>
    </row>
    <row r="61" spans="1:14">
      <c r="A61">
        <v>191</v>
      </c>
      <c r="B61">
        <v>160</v>
      </c>
      <c r="C61">
        <v>73</v>
      </c>
      <c r="D61">
        <f t="shared" si="13"/>
        <v>0.90748495158335529</v>
      </c>
      <c r="E61">
        <v>25</v>
      </c>
      <c r="F61">
        <v>46</v>
      </c>
      <c r="G61">
        <f t="shared" si="14"/>
        <v>0.57183983250458004</v>
      </c>
      <c r="H61">
        <f t="shared" si="15"/>
        <v>0.5668090049328961</v>
      </c>
      <c r="I61">
        <f t="shared" si="16"/>
        <v>2.5309226056015308E-5</v>
      </c>
      <c r="J61">
        <v>70</v>
      </c>
      <c r="K61">
        <v>13</v>
      </c>
      <c r="L61">
        <f t="shared" si="17"/>
        <v>0.16160690918607695</v>
      </c>
      <c r="M61">
        <v>198</v>
      </c>
      <c r="N61">
        <f t="shared" si="18"/>
        <v>0.70847457627118648</v>
      </c>
    </row>
    <row r="62" spans="1:14">
      <c r="A62">
        <v>201</v>
      </c>
      <c r="B62">
        <v>170</v>
      </c>
      <c r="C62">
        <v>79</v>
      </c>
      <c r="D62">
        <f t="shared" si="13"/>
        <v>0.98207275582308307</v>
      </c>
      <c r="E62">
        <v>35</v>
      </c>
      <c r="F62">
        <v>40</v>
      </c>
      <c r="G62">
        <f t="shared" si="14"/>
        <v>0.49725202826485221</v>
      </c>
      <c r="H62">
        <f t="shared" si="15"/>
        <v>0.48303105899493204</v>
      </c>
      <c r="I62">
        <f t="shared" si="16"/>
        <v>2.0223596697601379E-4</v>
      </c>
      <c r="J62">
        <v>80</v>
      </c>
      <c r="K62">
        <v>9</v>
      </c>
      <c r="L62">
        <f t="shared" si="17"/>
        <v>0.11188170635959174</v>
      </c>
      <c r="M62">
        <v>201</v>
      </c>
      <c r="N62">
        <f t="shared" si="18"/>
        <v>0.71920903954802262</v>
      </c>
    </row>
    <row r="63" spans="1:14">
      <c r="A63">
        <v>211</v>
      </c>
      <c r="B63">
        <v>180</v>
      </c>
      <c r="C63">
        <v>81</v>
      </c>
      <c r="D63">
        <f t="shared" si="13"/>
        <v>1.0069353572363258</v>
      </c>
      <c r="E63">
        <v>45</v>
      </c>
      <c r="F63">
        <v>34</v>
      </c>
      <c r="G63">
        <f t="shared" si="14"/>
        <v>0.42266422402512438</v>
      </c>
      <c r="H63">
        <f t="shared" si="15"/>
        <v>0.40129981777707624</v>
      </c>
      <c r="I63">
        <f t="shared" si="16"/>
        <v>4.5643785433163839E-4</v>
      </c>
      <c r="J63">
        <v>90</v>
      </c>
      <c r="K63">
        <v>7.5</v>
      </c>
      <c r="L63">
        <f t="shared" si="17"/>
        <v>9.3234755299659786E-2</v>
      </c>
      <c r="M63">
        <v>204</v>
      </c>
      <c r="N63">
        <f t="shared" si="18"/>
        <v>0.72994350282485876</v>
      </c>
    </row>
    <row r="64" spans="1:14">
      <c r="A64">
        <v>221</v>
      </c>
      <c r="B64">
        <v>10</v>
      </c>
      <c r="C64">
        <v>80</v>
      </c>
      <c r="D64">
        <f t="shared" si="13"/>
        <v>0.99450405652970442</v>
      </c>
      <c r="E64">
        <v>55</v>
      </c>
      <c r="F64">
        <v>28</v>
      </c>
      <c r="G64">
        <f t="shared" si="14"/>
        <v>0.34807641978539655</v>
      </c>
      <c r="H64">
        <f t="shared" si="15"/>
        <v>0.33147327519485603</v>
      </c>
      <c r="I64">
        <f t="shared" si="16"/>
        <v>2.7566441029439493E-4</v>
      </c>
      <c r="J64">
        <v>100</v>
      </c>
      <c r="K64">
        <v>9</v>
      </c>
      <c r="L64">
        <f t="shared" si="17"/>
        <v>0.11188170635959174</v>
      </c>
      <c r="M64">
        <v>205</v>
      </c>
      <c r="N64">
        <f t="shared" si="18"/>
        <v>0.7335216572504708</v>
      </c>
    </row>
    <row r="65" spans="1:14">
      <c r="A65">
        <v>231</v>
      </c>
      <c r="B65">
        <v>20</v>
      </c>
      <c r="C65">
        <v>73</v>
      </c>
      <c r="D65">
        <f t="shared" si="13"/>
        <v>0.90748495158335529</v>
      </c>
      <c r="E65">
        <v>65</v>
      </c>
      <c r="F65">
        <v>23</v>
      </c>
      <c r="G65">
        <f t="shared" si="14"/>
        <v>0.28591991625229002</v>
      </c>
      <c r="H65">
        <f t="shared" si="15"/>
        <v>0.28197354281370124</v>
      </c>
      <c r="I65">
        <f t="shared" si="16"/>
        <v>1.5573863316799025E-5</v>
      </c>
      <c r="J65">
        <v>110</v>
      </c>
      <c r="K65">
        <v>13</v>
      </c>
      <c r="L65">
        <f t="shared" si="17"/>
        <v>0.16160690918607695</v>
      </c>
      <c r="M65">
        <v>202</v>
      </c>
      <c r="N65">
        <f t="shared" si="18"/>
        <v>0.72278719397363467</v>
      </c>
    </row>
    <row r="66" spans="1:14">
      <c r="A66">
        <v>241</v>
      </c>
      <c r="B66">
        <v>30</v>
      </c>
      <c r="C66">
        <v>63</v>
      </c>
      <c r="D66">
        <f t="shared" si="13"/>
        <v>0.78317194451714223</v>
      </c>
      <c r="E66">
        <v>75</v>
      </c>
      <c r="F66">
        <v>21</v>
      </c>
      <c r="G66">
        <f t="shared" si="14"/>
        <v>0.26105731483904743</v>
      </c>
      <c r="H66">
        <f t="shared" si="15"/>
        <v>0.25877101889702447</v>
      </c>
      <c r="I66">
        <f t="shared" si="16"/>
        <v>5.2271491345106237E-6</v>
      </c>
      <c r="J66">
        <v>120</v>
      </c>
      <c r="K66">
        <v>21</v>
      </c>
      <c r="L66">
        <f t="shared" si="17"/>
        <v>0.26105731483904743</v>
      </c>
      <c r="M66">
        <v>198</v>
      </c>
      <c r="N66">
        <f t="shared" si="18"/>
        <v>0.70847457627118648</v>
      </c>
    </row>
    <row r="67" spans="1:14">
      <c r="A67">
        <v>251</v>
      </c>
      <c r="B67">
        <v>40</v>
      </c>
      <c r="C67">
        <v>50</v>
      </c>
      <c r="D67">
        <f t="shared" si="13"/>
        <v>0.62156503533106522</v>
      </c>
      <c r="E67">
        <v>85</v>
      </c>
      <c r="F67">
        <v>22</v>
      </c>
      <c r="G67">
        <f t="shared" si="14"/>
        <v>0.27348861554566872</v>
      </c>
      <c r="H67">
        <f t="shared" si="15"/>
        <v>0.26466427026195993</v>
      </c>
      <c r="I67">
        <f t="shared" si="16"/>
        <v>7.7869069686113565E-5</v>
      </c>
      <c r="J67">
        <v>130</v>
      </c>
      <c r="K67">
        <v>30</v>
      </c>
      <c r="L67">
        <f t="shared" si="17"/>
        <v>0.37293902119863914</v>
      </c>
      <c r="M67">
        <v>191</v>
      </c>
      <c r="N67">
        <f t="shared" si="18"/>
        <v>0.68342749529190205</v>
      </c>
    </row>
    <row r="68" spans="1:14">
      <c r="A68">
        <v>261</v>
      </c>
      <c r="B68">
        <v>50</v>
      </c>
      <c r="C68">
        <v>37</v>
      </c>
      <c r="D68">
        <f t="shared" si="13"/>
        <v>0.45995812614498827</v>
      </c>
      <c r="E68">
        <v>95</v>
      </c>
      <c r="F68">
        <v>25</v>
      </c>
      <c r="G68">
        <f t="shared" si="14"/>
        <v>0.31078251766553261</v>
      </c>
      <c r="H68">
        <f t="shared" si="15"/>
        <v>0.29894248381876931</v>
      </c>
      <c r="I68">
        <f t="shared" si="16"/>
        <v>1.401864014925005E-4</v>
      </c>
      <c r="J68">
        <v>140</v>
      </c>
      <c r="K68">
        <v>40</v>
      </c>
      <c r="L68">
        <f t="shared" si="17"/>
        <v>0.49725202826485221</v>
      </c>
      <c r="M68">
        <v>191</v>
      </c>
      <c r="N68">
        <f t="shared" si="18"/>
        <v>0.68342749529190205</v>
      </c>
    </row>
    <row r="69" spans="1:14">
      <c r="A69">
        <v>271</v>
      </c>
      <c r="B69">
        <v>60</v>
      </c>
      <c r="C69">
        <v>25</v>
      </c>
      <c r="D69">
        <f t="shared" si="13"/>
        <v>0.31078251766553261</v>
      </c>
      <c r="E69">
        <v>105</v>
      </c>
      <c r="F69">
        <v>29</v>
      </c>
      <c r="G69">
        <f t="shared" si="14"/>
        <v>0.36050772049201785</v>
      </c>
      <c r="H69">
        <f t="shared" si="15"/>
        <v>0.35747120111994823</v>
      </c>
      <c r="I69">
        <f t="shared" si="16"/>
        <v>9.2204498969540348E-6</v>
      </c>
      <c r="J69">
        <v>150</v>
      </c>
      <c r="K69">
        <v>49</v>
      </c>
      <c r="L69">
        <f t="shared" si="17"/>
        <v>0.60913373462444398</v>
      </c>
      <c r="M69">
        <v>184</v>
      </c>
      <c r="N69">
        <f t="shared" si="18"/>
        <v>0.65838041431261773</v>
      </c>
    </row>
    <row r="70" spans="1:14">
      <c r="A70">
        <v>281</v>
      </c>
      <c r="B70">
        <v>70</v>
      </c>
      <c r="C70">
        <v>15</v>
      </c>
      <c r="D70">
        <f t="shared" si="13"/>
        <v>0.18646951059931957</v>
      </c>
      <c r="E70">
        <v>115</v>
      </c>
      <c r="F70">
        <v>35</v>
      </c>
      <c r="G70">
        <f t="shared" si="14"/>
        <v>0.43509552473174568</v>
      </c>
      <c r="H70">
        <f t="shared" si="15"/>
        <v>0.43319099506710418</v>
      </c>
      <c r="I70">
        <f t="shared" si="16"/>
        <v>3.6272332434994519E-6</v>
      </c>
      <c r="J70">
        <v>160</v>
      </c>
      <c r="K70">
        <v>56</v>
      </c>
      <c r="L70">
        <f t="shared" si="17"/>
        <v>0.6961528395707931</v>
      </c>
      <c r="M70">
        <v>175</v>
      </c>
      <c r="N70">
        <f t="shared" si="18"/>
        <v>0.62617702448210921</v>
      </c>
    </row>
    <row r="71" spans="1:14">
      <c r="A71">
        <v>291</v>
      </c>
      <c r="B71">
        <v>80</v>
      </c>
      <c r="C71">
        <v>9.5</v>
      </c>
      <c r="D71">
        <f t="shared" si="13"/>
        <v>0.11809735671290239</v>
      </c>
      <c r="E71">
        <v>125</v>
      </c>
      <c r="F71">
        <v>42</v>
      </c>
      <c r="G71">
        <f t="shared" si="14"/>
        <v>0.52211462967809485</v>
      </c>
      <c r="H71">
        <f t="shared" si="15"/>
        <v>0.51696894100506829</v>
      </c>
      <c r="I71">
        <f t="shared" si="16"/>
        <v>2.6478111919713846E-5</v>
      </c>
      <c r="J71">
        <v>170</v>
      </c>
      <c r="K71">
        <v>60</v>
      </c>
      <c r="L71">
        <f t="shared" si="17"/>
        <v>0.74587804239727828</v>
      </c>
      <c r="M71">
        <v>168</v>
      </c>
      <c r="N71">
        <f>M70/$M$24/2</f>
        <v>0.62617702448210921</v>
      </c>
    </row>
    <row r="72" spans="1:14">
      <c r="A72">
        <v>301</v>
      </c>
      <c r="B72">
        <v>90</v>
      </c>
      <c r="C72">
        <v>6</v>
      </c>
      <c r="D72">
        <f t="shared" si="13"/>
        <v>7.4587804239727828E-2</v>
      </c>
      <c r="E72">
        <v>135</v>
      </c>
      <c r="F72">
        <v>49</v>
      </c>
      <c r="G72">
        <f t="shared" si="14"/>
        <v>0.60913373462444398</v>
      </c>
      <c r="H72">
        <f t="shared" si="15"/>
        <v>0.59870018222292376</v>
      </c>
      <c r="I72">
        <f t="shared" si="16"/>
        <v>1.0885901571526832E-4</v>
      </c>
      <c r="J72">
        <v>180</v>
      </c>
      <c r="K72">
        <v>62</v>
      </c>
      <c r="L72">
        <f t="shared" si="17"/>
        <v>0.77074064381052088</v>
      </c>
      <c r="M72">
        <v>163</v>
      </c>
      <c r="N72">
        <f>M72/$M$24/2</f>
        <v>0.58323917137476466</v>
      </c>
    </row>
    <row r="74" spans="1:14">
      <c r="F74">
        <v>49</v>
      </c>
      <c r="I74">
        <f>SUM(I54:I72)</f>
        <v>2.0962262327305086E-3</v>
      </c>
      <c r="K74">
        <f>AVERAGE(C54:C72,F54:F72,K54:K72)</f>
        <v>40.221052631578942</v>
      </c>
      <c r="M74">
        <f>AVERAGE(M54:M72)</f>
        <v>182.68421052631578</v>
      </c>
    </row>
    <row r="75" spans="1:14">
      <c r="F75">
        <v>42</v>
      </c>
    </row>
    <row r="76" spans="1:14">
      <c r="F76">
        <v>35</v>
      </c>
    </row>
    <row r="77" spans="1:14">
      <c r="F77">
        <v>29</v>
      </c>
    </row>
    <row r="78" spans="1:14">
      <c r="F78">
        <v>25</v>
      </c>
    </row>
    <row r="79" spans="1:14">
      <c r="F79">
        <v>22</v>
      </c>
    </row>
    <row r="80" spans="1:14">
      <c r="F80">
        <v>21</v>
      </c>
    </row>
    <row r="81" spans="6:6">
      <c r="F81">
        <v>23</v>
      </c>
    </row>
    <row r="82" spans="6:6">
      <c r="F82">
        <v>28</v>
      </c>
    </row>
    <row r="83" spans="6:6">
      <c r="F83">
        <v>34</v>
      </c>
    </row>
    <row r="84" spans="6:6">
      <c r="F84">
        <v>40</v>
      </c>
    </row>
    <row r="85" spans="6:6">
      <c r="F85">
        <v>46</v>
      </c>
    </row>
    <row r="86" spans="6:6">
      <c r="F86">
        <v>52</v>
      </c>
    </row>
    <row r="87" spans="6:6">
      <c r="F87">
        <v>56</v>
      </c>
    </row>
    <row r="88" spans="6:6">
      <c r="F88">
        <v>60</v>
      </c>
    </row>
    <row r="89" spans="6:6">
      <c r="F89">
        <v>60</v>
      </c>
    </row>
    <row r="90" spans="6:6">
      <c r="F90">
        <v>59</v>
      </c>
    </row>
    <row r="91" spans="6:6">
      <c r="F91">
        <v>55</v>
      </c>
    </row>
    <row r="92" spans="6:6">
      <c r="F92">
        <v>49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2018-08-07T00:29:23Z</dcterms:created>
  <dcterms:modified xsi:type="dcterms:W3CDTF">2018-08-08T23:41:03Z</dcterms:modified>
</cp:coreProperties>
</file>