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研究/"/>
    </mc:Choice>
  </mc:AlternateContent>
  <xr:revisionPtr revIDLastSave="0" documentId="13_ncr:1_{5C7E0220-9AF1-0E4D-AB12-4CAF00B3F8BB}" xr6:coauthVersionLast="32" xr6:coauthVersionMax="32" xr10:uidLastSave="{00000000-0000-0000-0000-000000000000}"/>
  <bookViews>
    <workbookView xWindow="-1540" yWindow="520" windowWidth="23940" windowHeight="15940" xr2:uid="{5CACA3DC-A3E7-094B-8F02-029301F1912A}"/>
  </bookViews>
  <sheets>
    <sheet name="Sheet1" sheetId="1" r:id="rId1"/>
  </sheets>
  <definedNames>
    <definedName name="_xlchart.v1.0" hidden="1">Sheet1!$C$3</definedName>
    <definedName name="_xlchart.v1.1" hidden="1">Sheet1!$D$4:$D$22</definedName>
    <definedName name="_xlchart.v1.10" hidden="1">Sheet1!$N$4:$N$22</definedName>
    <definedName name="_xlchart.v1.2" hidden="1">Sheet1!$F$3</definedName>
    <definedName name="_xlchart.v1.3" hidden="1">Sheet1!$G$4:$G$22</definedName>
    <definedName name="_xlchart.v1.4" hidden="1">Sheet1!$H$3</definedName>
    <definedName name="_xlchart.v1.5" hidden="1">Sheet1!$H$4:$H$22</definedName>
    <definedName name="_xlchart.v1.6" hidden="1">Sheet1!$J$4:$J$22</definedName>
    <definedName name="_xlchart.v1.7" hidden="1">Sheet1!$K$3</definedName>
    <definedName name="_xlchart.v1.8" hidden="1">Sheet1!$L$4:$L$22</definedName>
    <definedName name="_xlchart.v1.9" hidden="1">Sheet1!$M$3</definedName>
    <definedName name="solver_adj" localSheetId="0" hidden="1">Sheet1!$G$77:$H$77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Sheet1!$I$99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0" i="1" l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79" i="1"/>
  <c r="I79" i="1" s="1"/>
  <c r="I88" i="1"/>
  <c r="I80" i="1"/>
  <c r="I77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9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54" i="1"/>
  <c r="I52" i="1"/>
  <c r="I2" i="1"/>
  <c r="I27" i="1"/>
  <c r="H5" i="1"/>
  <c r="I99" i="1" l="1"/>
  <c r="H20" i="1"/>
  <c r="H16" i="1"/>
  <c r="H12" i="1"/>
  <c r="H8" i="1"/>
  <c r="H4" i="1"/>
  <c r="H19" i="1"/>
  <c r="H15" i="1"/>
  <c r="H11" i="1"/>
  <c r="H7" i="1"/>
  <c r="H22" i="1"/>
  <c r="H18" i="1"/>
  <c r="H14" i="1"/>
  <c r="H10" i="1"/>
  <c r="H6" i="1"/>
  <c r="H21" i="1"/>
  <c r="H17" i="1"/>
  <c r="H13" i="1"/>
  <c r="H9" i="1"/>
  <c r="K99" i="1"/>
  <c r="D80" i="1" s="1"/>
  <c r="K74" i="1"/>
  <c r="D57" i="1" s="1"/>
  <c r="K49" i="1"/>
  <c r="D31" i="1" s="1"/>
  <c r="M24" i="1"/>
  <c r="N5" i="1" s="1"/>
  <c r="K24" i="1"/>
  <c r="D6" i="1" s="1"/>
  <c r="G57" i="1" l="1"/>
  <c r="I57" i="1" s="1"/>
  <c r="L10" i="1"/>
  <c r="G39" i="1"/>
  <c r="I39" i="1" s="1"/>
  <c r="D42" i="1"/>
  <c r="D60" i="1"/>
  <c r="L70" i="1"/>
  <c r="G21" i="1"/>
  <c r="I21" i="1" s="1"/>
  <c r="G6" i="1"/>
  <c r="I6" i="1" s="1"/>
  <c r="L18" i="1"/>
  <c r="D9" i="1"/>
  <c r="L35" i="1"/>
  <c r="G54" i="1"/>
  <c r="I54" i="1" s="1"/>
  <c r="L4" i="1"/>
  <c r="L15" i="1"/>
  <c r="L7" i="1"/>
  <c r="G18" i="1"/>
  <c r="I18" i="1" s="1"/>
  <c r="D21" i="1"/>
  <c r="D5" i="1"/>
  <c r="L36" i="1"/>
  <c r="L31" i="1"/>
  <c r="G35" i="1"/>
  <c r="I35" i="1" s="1"/>
  <c r="D38" i="1"/>
  <c r="L66" i="1"/>
  <c r="G69" i="1"/>
  <c r="I69" i="1" s="1"/>
  <c r="D72" i="1"/>
  <c r="D56" i="1"/>
  <c r="L22" i="1"/>
  <c r="L14" i="1"/>
  <c r="L6" i="1"/>
  <c r="G14" i="1"/>
  <c r="I14" i="1" s="1"/>
  <c r="D17" i="1"/>
  <c r="L44" i="1"/>
  <c r="G47" i="1"/>
  <c r="I47" i="1" s="1"/>
  <c r="G31" i="1"/>
  <c r="I31" i="1" s="1"/>
  <c r="D34" i="1"/>
  <c r="L62" i="1"/>
  <c r="G65" i="1"/>
  <c r="I65" i="1" s="1"/>
  <c r="D68" i="1"/>
  <c r="L19" i="1"/>
  <c r="L11" i="1"/>
  <c r="G22" i="1"/>
  <c r="I22" i="1" s="1"/>
  <c r="G10" i="1"/>
  <c r="I10" i="1" s="1"/>
  <c r="D13" i="1"/>
  <c r="L40" i="1"/>
  <c r="G43" i="1"/>
  <c r="I43" i="1" s="1"/>
  <c r="D46" i="1"/>
  <c r="D30" i="1"/>
  <c r="L58" i="1"/>
  <c r="G61" i="1"/>
  <c r="I61" i="1" s="1"/>
  <c r="D64" i="1"/>
  <c r="N15" i="1"/>
  <c r="N7" i="1"/>
  <c r="G17" i="1"/>
  <c r="I17" i="1" s="1"/>
  <c r="G13" i="1"/>
  <c r="I13" i="1" s="1"/>
  <c r="G5" i="1"/>
  <c r="I5" i="1" s="1"/>
  <c r="D20" i="1"/>
  <c r="D16" i="1"/>
  <c r="D12" i="1"/>
  <c r="D8" i="1"/>
  <c r="L47" i="1"/>
  <c r="L43" i="1"/>
  <c r="L39" i="1"/>
  <c r="L34" i="1"/>
  <c r="L30" i="1"/>
  <c r="G46" i="1"/>
  <c r="I46" i="1" s="1"/>
  <c r="G42" i="1"/>
  <c r="I42" i="1" s="1"/>
  <c r="G38" i="1"/>
  <c r="I38" i="1" s="1"/>
  <c r="G34" i="1"/>
  <c r="I34" i="1" s="1"/>
  <c r="G30" i="1"/>
  <c r="I30" i="1" s="1"/>
  <c r="D45" i="1"/>
  <c r="D41" i="1"/>
  <c r="D37" i="1"/>
  <c r="D33" i="1"/>
  <c r="L54" i="1"/>
  <c r="L69" i="1"/>
  <c r="L65" i="1"/>
  <c r="L61" i="1"/>
  <c r="L57" i="1"/>
  <c r="G72" i="1"/>
  <c r="I72" i="1" s="1"/>
  <c r="G68" i="1"/>
  <c r="I68" i="1" s="1"/>
  <c r="G64" i="1"/>
  <c r="I64" i="1" s="1"/>
  <c r="G60" i="1"/>
  <c r="I60" i="1" s="1"/>
  <c r="G56" i="1"/>
  <c r="I56" i="1" s="1"/>
  <c r="D71" i="1"/>
  <c r="D67" i="1"/>
  <c r="D63" i="1"/>
  <c r="D59" i="1"/>
  <c r="D55" i="1"/>
  <c r="N20" i="1"/>
  <c r="N12" i="1"/>
  <c r="N4" i="1"/>
  <c r="G9" i="1"/>
  <c r="I9" i="1" s="1"/>
  <c r="N22" i="1"/>
  <c r="N18" i="1"/>
  <c r="N14" i="1"/>
  <c r="N10" i="1"/>
  <c r="N6" i="1"/>
  <c r="L21" i="1"/>
  <c r="L17" i="1"/>
  <c r="L13" i="1"/>
  <c r="L9" i="1"/>
  <c r="L5" i="1"/>
  <c r="G20" i="1"/>
  <c r="I20" i="1" s="1"/>
  <c r="G16" i="1"/>
  <c r="I16" i="1" s="1"/>
  <c r="G12" i="1"/>
  <c r="I12" i="1" s="1"/>
  <c r="G8" i="1"/>
  <c r="I8" i="1" s="1"/>
  <c r="D4" i="1"/>
  <c r="D19" i="1"/>
  <c r="D15" i="1"/>
  <c r="D11" i="1"/>
  <c r="D7" i="1"/>
  <c r="L46" i="1"/>
  <c r="L42" i="1"/>
  <c r="L38" i="1"/>
  <c r="L33" i="1"/>
  <c r="L29" i="1"/>
  <c r="G45" i="1"/>
  <c r="I45" i="1" s="1"/>
  <c r="G41" i="1"/>
  <c r="I41" i="1" s="1"/>
  <c r="G37" i="1"/>
  <c r="I37" i="1" s="1"/>
  <c r="G33" i="1"/>
  <c r="I33" i="1" s="1"/>
  <c r="D29" i="1"/>
  <c r="D44" i="1"/>
  <c r="D40" i="1"/>
  <c r="D36" i="1"/>
  <c r="D32" i="1"/>
  <c r="L72" i="1"/>
  <c r="L68" i="1"/>
  <c r="L64" i="1"/>
  <c r="L60" i="1"/>
  <c r="L56" i="1"/>
  <c r="G71" i="1"/>
  <c r="I71" i="1" s="1"/>
  <c r="G67" i="1"/>
  <c r="I67" i="1" s="1"/>
  <c r="G63" i="1"/>
  <c r="I63" i="1" s="1"/>
  <c r="G59" i="1"/>
  <c r="I59" i="1" s="1"/>
  <c r="G55" i="1"/>
  <c r="I55" i="1" s="1"/>
  <c r="D70" i="1"/>
  <c r="D66" i="1"/>
  <c r="D62" i="1"/>
  <c r="D58" i="1"/>
  <c r="N16" i="1"/>
  <c r="N8" i="1"/>
  <c r="N19" i="1"/>
  <c r="N11" i="1"/>
  <c r="N21" i="1"/>
  <c r="N17" i="1"/>
  <c r="N13" i="1"/>
  <c r="N9" i="1"/>
  <c r="L20" i="1"/>
  <c r="L16" i="1"/>
  <c r="L12" i="1"/>
  <c r="L8" i="1"/>
  <c r="G4" i="1"/>
  <c r="I4" i="1" s="1"/>
  <c r="G19" i="1"/>
  <c r="I19" i="1" s="1"/>
  <c r="G15" i="1"/>
  <c r="I15" i="1" s="1"/>
  <c r="G11" i="1"/>
  <c r="I11" i="1" s="1"/>
  <c r="G7" i="1"/>
  <c r="I7" i="1" s="1"/>
  <c r="D22" i="1"/>
  <c r="D18" i="1"/>
  <c r="D14" i="1"/>
  <c r="D10" i="1"/>
  <c r="L45" i="1"/>
  <c r="L41" i="1"/>
  <c r="L37" i="1"/>
  <c r="L32" i="1"/>
  <c r="G29" i="1"/>
  <c r="I29" i="1" s="1"/>
  <c r="G44" i="1"/>
  <c r="I44" i="1" s="1"/>
  <c r="G40" i="1"/>
  <c r="I40" i="1" s="1"/>
  <c r="G36" i="1"/>
  <c r="I36" i="1" s="1"/>
  <c r="G32" i="1"/>
  <c r="I32" i="1" s="1"/>
  <c r="D47" i="1"/>
  <c r="D43" i="1"/>
  <c r="D39" i="1"/>
  <c r="D35" i="1"/>
  <c r="L71" i="1"/>
  <c r="L67" i="1"/>
  <c r="L63" i="1"/>
  <c r="L59" i="1"/>
  <c r="L55" i="1"/>
  <c r="G70" i="1"/>
  <c r="I70" i="1" s="1"/>
  <c r="G66" i="1"/>
  <c r="I66" i="1" s="1"/>
  <c r="G62" i="1"/>
  <c r="I62" i="1" s="1"/>
  <c r="G58" i="1"/>
  <c r="I58" i="1" s="1"/>
  <c r="D54" i="1"/>
  <c r="D69" i="1"/>
  <c r="D65" i="1"/>
  <c r="D61" i="1"/>
  <c r="D95" i="1"/>
  <c r="L97" i="1"/>
  <c r="L89" i="1"/>
  <c r="L81" i="1"/>
  <c r="G92" i="1"/>
  <c r="G84" i="1"/>
  <c r="D83" i="1"/>
  <c r="L96" i="1"/>
  <c r="L88" i="1"/>
  <c r="L80" i="1"/>
  <c r="G91" i="1"/>
  <c r="D79" i="1"/>
  <c r="D82" i="1"/>
  <c r="L95" i="1"/>
  <c r="L91" i="1"/>
  <c r="L87" i="1"/>
  <c r="L83" i="1"/>
  <c r="G79" i="1"/>
  <c r="G94" i="1"/>
  <c r="G90" i="1"/>
  <c r="G86" i="1"/>
  <c r="G82" i="1"/>
  <c r="D97" i="1"/>
  <c r="D93" i="1"/>
  <c r="D89" i="1"/>
  <c r="D85" i="1"/>
  <c r="D81" i="1"/>
  <c r="L93" i="1"/>
  <c r="L85" i="1"/>
  <c r="G96" i="1"/>
  <c r="G88" i="1"/>
  <c r="G80" i="1"/>
  <c r="D91" i="1"/>
  <c r="D87" i="1"/>
  <c r="L92" i="1"/>
  <c r="L84" i="1"/>
  <c r="G95" i="1"/>
  <c r="G87" i="1"/>
  <c r="G83" i="1"/>
  <c r="D94" i="1"/>
  <c r="D90" i="1"/>
  <c r="D86" i="1"/>
  <c r="L79" i="1"/>
  <c r="L94" i="1"/>
  <c r="L90" i="1"/>
  <c r="L86" i="1"/>
  <c r="L82" i="1"/>
  <c r="G97" i="1"/>
  <c r="G93" i="1"/>
  <c r="G89" i="1"/>
  <c r="G85" i="1"/>
  <c r="G81" i="1"/>
  <c r="D96" i="1"/>
  <c r="D92" i="1"/>
  <c r="D88" i="1"/>
  <c r="D84" i="1"/>
  <c r="I74" i="1" l="1"/>
  <c r="I49" i="1"/>
  <c r="I24" i="1"/>
</calcChain>
</file>

<file path=xl/sharedStrings.xml><?xml version="1.0" encoding="utf-8"?>
<sst xmlns="http://schemas.openxmlformats.org/spreadsheetml/2006/main" count="27" uniqueCount="11">
  <si>
    <t>入射偏光鉛直</t>
    <rPh sb="0" eb="2">
      <t>ニュウシャ</t>
    </rPh>
    <phoneticPr fontId="1"/>
  </si>
  <si>
    <t>入射偏光45°</t>
    <rPh sb="0" eb="2">
      <t>ニュウシャ</t>
    </rPh>
    <phoneticPr fontId="1"/>
  </si>
  <si>
    <t>入射偏光水平</t>
    <rPh sb="0" eb="2">
      <t>ニュウシャ</t>
    </rPh>
    <phoneticPr fontId="1"/>
  </si>
  <si>
    <t>無偏光</t>
    <rPh sb="0" eb="2">
      <t>ムヘンコウ</t>
    </rPh>
    <phoneticPr fontId="1"/>
  </si>
  <si>
    <t>T2R</t>
    <phoneticPr fontId="1"/>
  </si>
  <si>
    <t>R</t>
    <phoneticPr fontId="1"/>
  </si>
  <si>
    <t>T1</t>
    <phoneticPr fontId="1"/>
  </si>
  <si>
    <t>T2</t>
    <phoneticPr fontId="1"/>
  </si>
  <si>
    <t>位相遅れ</t>
    <rPh sb="0" eb="2">
      <t>イソウ</t>
    </rPh>
    <phoneticPr fontId="1"/>
  </si>
  <si>
    <t xml:space="preserve">位相遅れ </t>
    <rPh sb="0" eb="2">
      <t>イソウ</t>
    </rPh>
    <phoneticPr fontId="1"/>
  </si>
  <si>
    <t>アライメントずれ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</si>
</sst>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Sheet1!$B$4:$B$22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1.3385560502733469E-2</c:v>
                </c:pt>
                <c:pt idx="1">
                  <c:v>5.0865129910387184E-2</c:v>
                </c:pt>
                <c:pt idx="2">
                  <c:v>0.14349320858930278</c:v>
                </c:pt>
                <c:pt idx="3">
                  <c:v>0.28805726201882426</c:v>
                </c:pt>
                <c:pt idx="4">
                  <c:v>0.44814856563151656</c:v>
                </c:pt>
                <c:pt idx="5">
                  <c:v>0.60663360198388083</c:v>
                </c:pt>
                <c:pt idx="6">
                  <c:v>0.75119765541340233</c:v>
                </c:pt>
                <c:pt idx="7">
                  <c:v>0.8663134757369102</c:v>
                </c:pt>
                <c:pt idx="8">
                  <c:v>0.94234345939243624</c:v>
                </c:pt>
                <c:pt idx="9">
                  <c:v>0.98357098574085522</c:v>
                </c:pt>
                <c:pt idx="10">
                  <c:v>0.96001239925604442</c:v>
                </c:pt>
                <c:pt idx="11">
                  <c:v>0.87648650171898745</c:v>
                </c:pt>
                <c:pt idx="12">
                  <c:v>0.73352871554979415</c:v>
                </c:pt>
                <c:pt idx="13">
                  <c:v>0.56058727385447771</c:v>
                </c:pt>
                <c:pt idx="14">
                  <c:v>0.40692103928309747</c:v>
                </c:pt>
                <c:pt idx="15">
                  <c:v>0.2387983993687651</c:v>
                </c:pt>
                <c:pt idx="16">
                  <c:v>0.1076199064419771</c:v>
                </c:pt>
                <c:pt idx="17">
                  <c:v>3.3731612466888342E-2</c:v>
                </c:pt>
                <c:pt idx="18">
                  <c:v>1.3385560502733469E-2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2-544E-926D-818350E5656F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Sheet1!$E$4:$E$22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0.57825621371808589</c:v>
                </c:pt>
                <c:pt idx="1">
                  <c:v>0.70675759454432718</c:v>
                </c:pt>
                <c:pt idx="2">
                  <c:v>0.80473989742433627</c:v>
                </c:pt>
                <c:pt idx="3">
                  <c:v>0.86203009637603545</c:v>
                </c:pt>
                <c:pt idx="4">
                  <c:v>0.86899058783745686</c:v>
                </c:pt>
                <c:pt idx="5">
                  <c:v>0.85667587217494201</c:v>
                </c:pt>
                <c:pt idx="6">
                  <c:v>0.77636250915854121</c:v>
                </c:pt>
                <c:pt idx="7">
                  <c:v>0.67463224933776689</c:v>
                </c:pt>
                <c:pt idx="8">
                  <c:v>0.53809953220988549</c:v>
                </c:pt>
                <c:pt idx="9">
                  <c:v>0.40692103928309747</c:v>
                </c:pt>
                <c:pt idx="10">
                  <c:v>0.28698641717860557</c:v>
                </c:pt>
                <c:pt idx="11">
                  <c:v>0.18793326945837791</c:v>
                </c:pt>
                <c:pt idx="12">
                  <c:v>0.12368257904525726</c:v>
                </c:pt>
                <c:pt idx="13">
                  <c:v>0.1092261737023051</c:v>
                </c:pt>
                <c:pt idx="14">
                  <c:v>0.14295778616919344</c:v>
                </c:pt>
                <c:pt idx="15">
                  <c:v>0.22380657160570358</c:v>
                </c:pt>
                <c:pt idx="16">
                  <c:v>0.32821394352702465</c:v>
                </c:pt>
                <c:pt idx="17">
                  <c:v>0.44975483289184459</c:v>
                </c:pt>
                <c:pt idx="18">
                  <c:v>0.59431888632136598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A2-544E-926D-818350E5656F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Sheet1!$L$4:$L$22</c:f>
              <c:numCache>
                <c:formatCode>General</c:formatCode>
                <c:ptCount val="19"/>
                <c:pt idx="0">
                  <c:v>0.98678352026151139</c:v>
                </c:pt>
                <c:pt idx="1">
                  <c:v>0.91771402806740665</c:v>
                </c:pt>
                <c:pt idx="2">
                  <c:v>0.8497153807135206</c:v>
                </c:pt>
                <c:pt idx="3">
                  <c:v>0.70889928422476456</c:v>
                </c:pt>
                <c:pt idx="4">
                  <c:v>0.53542242010933871</c:v>
                </c:pt>
                <c:pt idx="5">
                  <c:v>0.38175618553795854</c:v>
                </c:pt>
                <c:pt idx="6">
                  <c:v>0.22916079580679696</c:v>
                </c:pt>
                <c:pt idx="7">
                  <c:v>0.10976159612241444</c:v>
                </c:pt>
                <c:pt idx="8">
                  <c:v>3.4802457307107022E-2</c:v>
                </c:pt>
                <c:pt idx="9">
                  <c:v>1.6598095023389502E-2</c:v>
                </c:pt>
                <c:pt idx="10">
                  <c:v>5.6754776531589904E-2</c:v>
                </c:pt>
                <c:pt idx="11">
                  <c:v>0.15098912247083351</c:v>
                </c:pt>
                <c:pt idx="12">
                  <c:v>0.28698641717860557</c:v>
                </c:pt>
                <c:pt idx="13">
                  <c:v>0.44814856563151656</c:v>
                </c:pt>
                <c:pt idx="14">
                  <c:v>0.62376711942737961</c:v>
                </c:pt>
                <c:pt idx="15">
                  <c:v>0.77529166431832264</c:v>
                </c:pt>
                <c:pt idx="16">
                  <c:v>0.89308459674237717</c:v>
                </c:pt>
                <c:pt idx="17">
                  <c:v>0.96911458039790321</c:v>
                </c:pt>
                <c:pt idx="18">
                  <c:v>0.97982302880008998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A2-544E-926D-818350E56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438652972175512"/>
          <c:h val="0.165651327378451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1.3385560502733469E-2</c:v>
                </c:pt>
                <c:pt idx="1">
                  <c:v>5.0865129910387184E-2</c:v>
                </c:pt>
                <c:pt idx="2">
                  <c:v>0.14349320858930278</c:v>
                </c:pt>
                <c:pt idx="3">
                  <c:v>0.28805726201882426</c:v>
                </c:pt>
                <c:pt idx="4">
                  <c:v>0.44814856563151656</c:v>
                </c:pt>
                <c:pt idx="5">
                  <c:v>0.60663360198388083</c:v>
                </c:pt>
                <c:pt idx="6">
                  <c:v>0.75119765541340233</c:v>
                </c:pt>
                <c:pt idx="7">
                  <c:v>0.8663134757369102</c:v>
                </c:pt>
                <c:pt idx="8">
                  <c:v>0.94234345939243624</c:v>
                </c:pt>
                <c:pt idx="9">
                  <c:v>0.98357098574085522</c:v>
                </c:pt>
                <c:pt idx="10">
                  <c:v>0.96001239925604442</c:v>
                </c:pt>
                <c:pt idx="11">
                  <c:v>0.87648650171898745</c:v>
                </c:pt>
                <c:pt idx="12">
                  <c:v>0.73352871554979415</c:v>
                </c:pt>
                <c:pt idx="13">
                  <c:v>0.56058727385447771</c:v>
                </c:pt>
                <c:pt idx="14">
                  <c:v>0.40692103928309747</c:v>
                </c:pt>
                <c:pt idx="15">
                  <c:v>0.2387983993687651</c:v>
                </c:pt>
                <c:pt idx="16">
                  <c:v>0.1076199064419771</c:v>
                </c:pt>
                <c:pt idx="17">
                  <c:v>3.3731612466888342E-2</c:v>
                </c:pt>
                <c:pt idx="18">
                  <c:v>1.3385560502733469E-2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9D-044E-BAE1-C7D3FF384421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0.57825621371808589</c:v>
                </c:pt>
                <c:pt idx="1">
                  <c:v>0.70675759454432718</c:v>
                </c:pt>
                <c:pt idx="2">
                  <c:v>0.80473989742433627</c:v>
                </c:pt>
                <c:pt idx="3">
                  <c:v>0.86203009637603545</c:v>
                </c:pt>
                <c:pt idx="4">
                  <c:v>0.86899058783745686</c:v>
                </c:pt>
                <c:pt idx="5">
                  <c:v>0.85667587217494201</c:v>
                </c:pt>
                <c:pt idx="6">
                  <c:v>0.77636250915854121</c:v>
                </c:pt>
                <c:pt idx="7">
                  <c:v>0.67463224933776689</c:v>
                </c:pt>
                <c:pt idx="8">
                  <c:v>0.53809953220988549</c:v>
                </c:pt>
                <c:pt idx="9">
                  <c:v>0.40692103928309747</c:v>
                </c:pt>
                <c:pt idx="10">
                  <c:v>0.28698641717860557</c:v>
                </c:pt>
                <c:pt idx="11">
                  <c:v>0.18793326945837791</c:v>
                </c:pt>
                <c:pt idx="12">
                  <c:v>0.12368257904525726</c:v>
                </c:pt>
                <c:pt idx="13">
                  <c:v>0.1092261737023051</c:v>
                </c:pt>
                <c:pt idx="14">
                  <c:v>0.14295778616919344</c:v>
                </c:pt>
                <c:pt idx="15">
                  <c:v>0.22380657160570358</c:v>
                </c:pt>
                <c:pt idx="16">
                  <c:v>0.32821394352702465</c:v>
                </c:pt>
                <c:pt idx="17">
                  <c:v>0.44975483289184459</c:v>
                </c:pt>
                <c:pt idx="18">
                  <c:v>0.59431888632136598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9D-044E-BAE1-C7D3FF384421}"/>
            </c:ext>
          </c:extLst>
        </c:ser>
        <c:ser>
          <c:idx val="4"/>
          <c:order val="2"/>
          <c:tx>
            <c:strRef>
              <c:f>Sheet1!$H$3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Sheet1!$H$4:$H$22</c:f>
              <c:numCache>
                <c:formatCode>General</c:formatCode>
                <c:ptCount val="19"/>
                <c:pt idx="0">
                  <c:v>0.5885111726445913</c:v>
                </c:pt>
                <c:pt idx="1">
                  <c:v>0.71093589905893739</c:v>
                </c:pt>
                <c:pt idx="2">
                  <c:v>0.80791864296445781</c:v>
                </c:pt>
                <c:pt idx="3">
                  <c:v>0.86776185413328633</c:v>
                </c:pt>
                <c:pt idx="4">
                  <c:v>0.88324755810672784</c:v>
                </c:pt>
                <c:pt idx="5">
                  <c:v>0.85250795044093519</c:v>
                </c:pt>
                <c:pt idx="6">
                  <c:v>0.77925068148869503</c:v>
                </c:pt>
                <c:pt idx="7">
                  <c:v>0.67231165904779056</c:v>
                </c:pt>
                <c:pt idx="8">
                  <c:v>0.54458930747647705</c:v>
                </c:pt>
                <c:pt idx="9">
                  <c:v>0.41148882735540887</c:v>
                </c:pt>
                <c:pt idx="10">
                  <c:v>0.28906410094106288</c:v>
                </c:pt>
                <c:pt idx="11">
                  <c:v>0.19208135703554213</c:v>
                </c:pt>
                <c:pt idx="12">
                  <c:v>0.13223814586671367</c:v>
                </c:pt>
                <c:pt idx="13">
                  <c:v>0.11675244189327222</c:v>
                </c:pt>
                <c:pt idx="14">
                  <c:v>0.14749204955906497</c:v>
                </c:pt>
                <c:pt idx="15">
                  <c:v>0.22074931851130497</c:v>
                </c:pt>
                <c:pt idx="16">
                  <c:v>0.32768834095220944</c:v>
                </c:pt>
                <c:pt idx="17">
                  <c:v>0.45541069252352284</c:v>
                </c:pt>
                <c:pt idx="18">
                  <c:v>0.5885111726445913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9D-044E-BAE1-C7D3FF384421}"/>
            </c:ext>
          </c:extLst>
        </c:ser>
        <c:ser>
          <c:idx val="2"/>
          <c:order val="3"/>
          <c:tx>
            <c:strRef>
              <c:f>Sheet1!$K$3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31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Sheet1!$L$4:$L$22</c:f>
              <c:numCache>
                <c:formatCode>General</c:formatCode>
                <c:ptCount val="19"/>
                <c:pt idx="0">
                  <c:v>0.98678352026151139</c:v>
                </c:pt>
                <c:pt idx="1">
                  <c:v>0.91771402806740665</c:v>
                </c:pt>
                <c:pt idx="2">
                  <c:v>0.8497153807135206</c:v>
                </c:pt>
                <c:pt idx="3">
                  <c:v>0.70889928422476456</c:v>
                </c:pt>
                <c:pt idx="4">
                  <c:v>0.53542242010933871</c:v>
                </c:pt>
                <c:pt idx="5">
                  <c:v>0.38175618553795854</c:v>
                </c:pt>
                <c:pt idx="6">
                  <c:v>0.22916079580679696</c:v>
                </c:pt>
                <c:pt idx="7">
                  <c:v>0.10976159612241444</c:v>
                </c:pt>
                <c:pt idx="8">
                  <c:v>3.4802457307107022E-2</c:v>
                </c:pt>
                <c:pt idx="9">
                  <c:v>1.6598095023389502E-2</c:v>
                </c:pt>
                <c:pt idx="10">
                  <c:v>5.6754776531589904E-2</c:v>
                </c:pt>
                <c:pt idx="11">
                  <c:v>0.15098912247083351</c:v>
                </c:pt>
                <c:pt idx="12">
                  <c:v>0.28698641717860557</c:v>
                </c:pt>
                <c:pt idx="13">
                  <c:v>0.44814856563151656</c:v>
                </c:pt>
                <c:pt idx="14">
                  <c:v>0.62376711942737961</c:v>
                </c:pt>
                <c:pt idx="15">
                  <c:v>0.77529166431832264</c:v>
                </c:pt>
                <c:pt idx="16">
                  <c:v>0.89308459674237717</c:v>
                </c:pt>
                <c:pt idx="17">
                  <c:v>0.96911458039790321</c:v>
                </c:pt>
                <c:pt idx="18">
                  <c:v>0.97982302880008998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9D-044E-BAE1-C7D3FF384421}"/>
            </c:ext>
          </c:extLst>
        </c:ser>
        <c:ser>
          <c:idx val="3"/>
          <c:order val="4"/>
          <c:tx>
            <c:strRef>
              <c:f>Sheet1!$M$3</c:f>
              <c:strCache>
                <c:ptCount val="1"/>
                <c:pt idx="0">
                  <c:v>無偏光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Sheet1!$J$4:$J$22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Sheet1!$N$4:$N$22</c:f>
              <c:numCache>
                <c:formatCode>General</c:formatCode>
                <c:ptCount val="19"/>
                <c:pt idx="0">
                  <c:v>0.36434231378763865</c:v>
                </c:pt>
                <c:pt idx="1">
                  <c:v>0.36434231378763865</c:v>
                </c:pt>
                <c:pt idx="2">
                  <c:v>0.37939778129952456</c:v>
                </c:pt>
                <c:pt idx="3">
                  <c:v>0.42155309033280508</c:v>
                </c:pt>
                <c:pt idx="4">
                  <c:v>0.47274167987321714</c:v>
                </c:pt>
                <c:pt idx="5">
                  <c:v>0.52091917591125203</c:v>
                </c:pt>
                <c:pt idx="6">
                  <c:v>0.56307448494453249</c:v>
                </c:pt>
                <c:pt idx="7">
                  <c:v>0.59017432646592705</c:v>
                </c:pt>
                <c:pt idx="8">
                  <c:v>0.61125198098256739</c:v>
                </c:pt>
                <c:pt idx="9">
                  <c:v>0.62028526148969887</c:v>
                </c:pt>
                <c:pt idx="10">
                  <c:v>0.62630744849445319</c:v>
                </c:pt>
                <c:pt idx="11">
                  <c:v>0.62028526148969887</c:v>
                </c:pt>
                <c:pt idx="12">
                  <c:v>0.60522979397781296</c:v>
                </c:pt>
                <c:pt idx="13">
                  <c:v>0.57812995245641841</c:v>
                </c:pt>
                <c:pt idx="14">
                  <c:v>0.52995245641838351</c:v>
                </c:pt>
                <c:pt idx="15">
                  <c:v>0.4757527733755943</c:v>
                </c:pt>
                <c:pt idx="16">
                  <c:v>0.41854199683042786</c:v>
                </c:pt>
                <c:pt idx="17">
                  <c:v>0.37939778129952456</c:v>
                </c:pt>
                <c:pt idx="18">
                  <c:v>0.35832012678288433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9D-044E-BAE1-C7D3FF38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8564760590694715"/>
          <c:h val="0.276231728716143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Sheet1!$B$29:$B$47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Sheet1!$D$29:$D$47</c:f>
              <c:numCache>
                <c:formatCode>General</c:formatCode>
                <c:ptCount val="19"/>
                <c:pt idx="0">
                  <c:v>4.0521601364938147E-2</c:v>
                </c:pt>
                <c:pt idx="1">
                  <c:v>4.0521601364938147E-2</c:v>
                </c:pt>
                <c:pt idx="2">
                  <c:v>8.6832002924867466E-2</c:v>
                </c:pt>
                <c:pt idx="3">
                  <c:v>0.19103040643470842</c:v>
                </c:pt>
                <c:pt idx="4">
                  <c:v>0.31838401072451405</c:v>
                </c:pt>
                <c:pt idx="5">
                  <c:v>0.46889281579428427</c:v>
                </c:pt>
                <c:pt idx="6">
                  <c:v>0.61940162086405459</c:v>
                </c:pt>
                <c:pt idx="7">
                  <c:v>0.76991042593382486</c:v>
                </c:pt>
                <c:pt idx="8">
                  <c:v>0.85095362866370117</c:v>
                </c:pt>
                <c:pt idx="9">
                  <c:v>0.90884163061361278</c:v>
                </c:pt>
                <c:pt idx="10">
                  <c:v>0.93778563158856854</c:v>
                </c:pt>
                <c:pt idx="11">
                  <c:v>0.87410882944366575</c:v>
                </c:pt>
                <c:pt idx="12">
                  <c:v>0.77569922612881603</c:v>
                </c:pt>
                <c:pt idx="13">
                  <c:v>0.63676802144902811</c:v>
                </c:pt>
                <c:pt idx="14">
                  <c:v>0.46889281579428427</c:v>
                </c:pt>
                <c:pt idx="15">
                  <c:v>0.32417281091950517</c:v>
                </c:pt>
                <c:pt idx="16">
                  <c:v>0.18524160623971725</c:v>
                </c:pt>
                <c:pt idx="17">
                  <c:v>8.6832002924867466E-2</c:v>
                </c:pt>
                <c:pt idx="18">
                  <c:v>3.1838401072451401E-2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0-594F-8874-7A625CCFAD1F}"/>
            </c:ext>
          </c:extLst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Sheet1!$E$29:$E$47</c:f>
              <c:numCache>
                <c:formatCode>General</c:formatCode>
                <c:ptCount val="19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115</c:v>
                </c:pt>
                <c:pt idx="8">
                  <c:v>125</c:v>
                </c:pt>
                <c:pt idx="9">
                  <c:v>135</c:v>
                </c:pt>
                <c:pt idx="10">
                  <c:v>145</c:v>
                </c:pt>
                <c:pt idx="11">
                  <c:v>155</c:v>
                </c:pt>
                <c:pt idx="12">
                  <c:v>165</c:v>
                </c:pt>
                <c:pt idx="13">
                  <c:v>175</c:v>
                </c:pt>
                <c:pt idx="14">
                  <c:v>5</c:v>
                </c:pt>
                <c:pt idx="15">
                  <c:v>15</c:v>
                </c:pt>
                <c:pt idx="16">
                  <c:v>25</c:v>
                </c:pt>
                <c:pt idx="17">
                  <c:v>35</c:v>
                </c:pt>
                <c:pt idx="18">
                  <c:v>45</c:v>
                </c:pt>
              </c:numCache>
            </c:numRef>
          </c:xVal>
          <c:yVal>
            <c:numRef>
              <c:f>Sheet1!$G$29:$G$47</c:f>
              <c:numCache>
                <c:formatCode>General</c:formatCode>
                <c:ptCount val="19"/>
                <c:pt idx="0">
                  <c:v>0.70623362378892207</c:v>
                </c:pt>
                <c:pt idx="1">
                  <c:v>0.54993601852416063</c:v>
                </c:pt>
                <c:pt idx="2">
                  <c:v>0.38206081286941684</c:v>
                </c:pt>
                <c:pt idx="3">
                  <c:v>0.24312960818962889</c:v>
                </c:pt>
                <c:pt idx="4">
                  <c:v>0.13314240448479678</c:v>
                </c:pt>
                <c:pt idx="5">
                  <c:v>5.7888001949911644E-2</c:v>
                </c:pt>
                <c:pt idx="6">
                  <c:v>4.0521601364938147E-2</c:v>
                </c:pt>
                <c:pt idx="7">
                  <c:v>6.9465602339893975E-2</c:v>
                </c:pt>
                <c:pt idx="8">
                  <c:v>0.15050880506977027</c:v>
                </c:pt>
                <c:pt idx="9">
                  <c:v>0.2778624093595759</c:v>
                </c:pt>
                <c:pt idx="10">
                  <c:v>0.43416001462433729</c:v>
                </c:pt>
                <c:pt idx="11">
                  <c:v>0.62519042105904576</c:v>
                </c:pt>
                <c:pt idx="12">
                  <c:v>0.78148802632380721</c:v>
                </c:pt>
                <c:pt idx="13">
                  <c:v>0.89147523002863927</c:v>
                </c:pt>
                <c:pt idx="14">
                  <c:v>0.9667296325635244</c:v>
                </c:pt>
                <c:pt idx="15">
                  <c:v>0.98409603314849792</c:v>
                </c:pt>
                <c:pt idx="16">
                  <c:v>0.96094083236853323</c:v>
                </c:pt>
                <c:pt idx="17">
                  <c:v>0.85674242885869234</c:v>
                </c:pt>
                <c:pt idx="18">
                  <c:v>0.70623362378892207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0-594F-8874-7A625CCFAD1F}"/>
            </c:ext>
          </c:extLst>
        </c:ser>
        <c:ser>
          <c:idx val="2"/>
          <c:order val="2"/>
          <c:tx>
            <c:strRef>
              <c:f>Sheet1!$K$28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Sheet1!$L$29:$L$47</c:f>
              <c:numCache>
                <c:formatCode>General</c:formatCode>
                <c:ptCount val="19"/>
                <c:pt idx="0">
                  <c:v>0.9262080311985863</c:v>
                </c:pt>
                <c:pt idx="1">
                  <c:v>0.9667296325635244</c:v>
                </c:pt>
                <c:pt idx="2">
                  <c:v>0.93778563158856854</c:v>
                </c:pt>
                <c:pt idx="3">
                  <c:v>0.87410882944366575</c:v>
                </c:pt>
                <c:pt idx="4">
                  <c:v>0.79306562671378944</c:v>
                </c:pt>
                <c:pt idx="5">
                  <c:v>0.65992322222899269</c:v>
                </c:pt>
                <c:pt idx="6">
                  <c:v>0.50941441715922242</c:v>
                </c:pt>
                <c:pt idx="7">
                  <c:v>0.33575041130948752</c:v>
                </c:pt>
                <c:pt idx="8">
                  <c:v>0.19681920662969957</c:v>
                </c:pt>
                <c:pt idx="9">
                  <c:v>9.2620803119858625E-2</c:v>
                </c:pt>
                <c:pt idx="10">
                  <c:v>3.7627201267442567E-2</c:v>
                </c:pt>
                <c:pt idx="11">
                  <c:v>4.2258241423435497E-2</c:v>
                </c:pt>
                <c:pt idx="12">
                  <c:v>9.8409603314849783E-2</c:v>
                </c:pt>
                <c:pt idx="13">
                  <c:v>0.21418560721467308</c:v>
                </c:pt>
                <c:pt idx="14">
                  <c:v>0.35311681189446104</c:v>
                </c:pt>
                <c:pt idx="15">
                  <c:v>0.53835841813417828</c:v>
                </c:pt>
                <c:pt idx="16">
                  <c:v>0.68307842300895738</c:v>
                </c:pt>
                <c:pt idx="17">
                  <c:v>0.85095362866370117</c:v>
                </c:pt>
                <c:pt idx="18">
                  <c:v>0.95515203217354205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20-594F-8874-7A625CCF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562721012893271"/>
          <c:h val="0.17224993442927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Sheet1!$D$29:$D$47</c:f>
              <c:numCache>
                <c:formatCode>General</c:formatCode>
                <c:ptCount val="19"/>
                <c:pt idx="0">
                  <c:v>4.0521601364938147E-2</c:v>
                </c:pt>
                <c:pt idx="1">
                  <c:v>4.0521601364938147E-2</c:v>
                </c:pt>
                <c:pt idx="2">
                  <c:v>8.6832002924867466E-2</c:v>
                </c:pt>
                <c:pt idx="3">
                  <c:v>0.19103040643470842</c:v>
                </c:pt>
                <c:pt idx="4">
                  <c:v>0.31838401072451405</c:v>
                </c:pt>
                <c:pt idx="5">
                  <c:v>0.46889281579428427</c:v>
                </c:pt>
                <c:pt idx="6">
                  <c:v>0.61940162086405459</c:v>
                </c:pt>
                <c:pt idx="7">
                  <c:v>0.76991042593382486</c:v>
                </c:pt>
                <c:pt idx="8">
                  <c:v>0.85095362866370117</c:v>
                </c:pt>
                <c:pt idx="9">
                  <c:v>0.90884163061361278</c:v>
                </c:pt>
                <c:pt idx="10">
                  <c:v>0.93778563158856854</c:v>
                </c:pt>
                <c:pt idx="11">
                  <c:v>0.87410882944366575</c:v>
                </c:pt>
                <c:pt idx="12">
                  <c:v>0.77569922612881603</c:v>
                </c:pt>
                <c:pt idx="13">
                  <c:v>0.63676802144902811</c:v>
                </c:pt>
                <c:pt idx="14">
                  <c:v>0.46889281579428427</c:v>
                </c:pt>
                <c:pt idx="15">
                  <c:v>0.32417281091950517</c:v>
                </c:pt>
                <c:pt idx="16">
                  <c:v>0.18524160623971725</c:v>
                </c:pt>
                <c:pt idx="17">
                  <c:v>8.6832002924867466E-2</c:v>
                </c:pt>
                <c:pt idx="18">
                  <c:v>3.1838401072451401E-2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8-614C-9EA4-B121E8C42812}"/>
            </c:ext>
          </c:extLst>
        </c:ser>
        <c:ser>
          <c:idx val="1"/>
          <c:order val="1"/>
          <c:tx>
            <c:strRef>
              <c:f>Sheet1!$F$28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Sheet1!$G$29:$G$47</c:f>
              <c:numCache>
                <c:formatCode>General</c:formatCode>
                <c:ptCount val="19"/>
                <c:pt idx="0">
                  <c:v>0.70623362378892207</c:v>
                </c:pt>
                <c:pt idx="1">
                  <c:v>0.54993601852416063</c:v>
                </c:pt>
                <c:pt idx="2">
                  <c:v>0.38206081286941684</c:v>
                </c:pt>
                <c:pt idx="3">
                  <c:v>0.24312960818962889</c:v>
                </c:pt>
                <c:pt idx="4">
                  <c:v>0.13314240448479678</c:v>
                </c:pt>
                <c:pt idx="5">
                  <c:v>5.7888001949911644E-2</c:v>
                </c:pt>
                <c:pt idx="6">
                  <c:v>4.0521601364938147E-2</c:v>
                </c:pt>
                <c:pt idx="7">
                  <c:v>6.9465602339893975E-2</c:v>
                </c:pt>
                <c:pt idx="8">
                  <c:v>0.15050880506977027</c:v>
                </c:pt>
                <c:pt idx="9">
                  <c:v>0.2778624093595759</c:v>
                </c:pt>
                <c:pt idx="10">
                  <c:v>0.43416001462433729</c:v>
                </c:pt>
                <c:pt idx="11">
                  <c:v>0.62519042105904576</c:v>
                </c:pt>
                <c:pt idx="12">
                  <c:v>0.78148802632380721</c:v>
                </c:pt>
                <c:pt idx="13">
                  <c:v>0.89147523002863927</c:v>
                </c:pt>
                <c:pt idx="14">
                  <c:v>0.9667296325635244</c:v>
                </c:pt>
                <c:pt idx="15">
                  <c:v>0.98409603314849792</c:v>
                </c:pt>
                <c:pt idx="16">
                  <c:v>0.96094083236853323</c:v>
                </c:pt>
                <c:pt idx="17">
                  <c:v>0.85674242885869234</c:v>
                </c:pt>
                <c:pt idx="18">
                  <c:v>0.70623362378892207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8-614C-9EA4-B121E8C42812}"/>
            </c:ext>
          </c:extLst>
        </c:ser>
        <c:ser>
          <c:idx val="3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Sheet1!$H$29:$H$47</c:f>
              <c:numCache>
                <c:formatCode>General</c:formatCode>
                <c:ptCount val="19"/>
                <c:pt idx="0">
                  <c:v>0.71324482688052204</c:v>
                </c:pt>
                <c:pt idx="1">
                  <c:v>0.55382906404915067</c:v>
                </c:pt>
                <c:pt idx="2">
                  <c:v>0.3879207216610755</c:v>
                </c:pt>
                <c:pt idx="3">
                  <c:v>0.23553079435465485</c:v>
                </c:pt>
                <c:pt idx="4">
                  <c:v>0.1150397563988409</c:v>
                </c:pt>
                <c:pt idx="5">
                  <c:v>4.0980605229435585E-2</c:v>
                </c:pt>
                <c:pt idx="6">
                  <c:v>2.228596747413264E-2</c:v>
                </c:pt>
                <c:pt idx="7">
                  <c:v>6.1210692349690454E-2</c:v>
                </c:pt>
                <c:pt idx="8">
                  <c:v>0.15305988356836003</c:v>
                </c:pt>
                <c:pt idx="9">
                  <c:v>0.28675517311947785</c:v>
                </c:pt>
                <c:pt idx="10">
                  <c:v>0.44617093595084933</c:v>
                </c:pt>
                <c:pt idx="11">
                  <c:v>0.61207927833892461</c:v>
                </c:pt>
                <c:pt idx="12">
                  <c:v>0.76446920564534515</c:v>
                </c:pt>
                <c:pt idx="13">
                  <c:v>0.88496024360115855</c:v>
                </c:pt>
                <c:pt idx="14">
                  <c:v>0.9590193947705643</c:v>
                </c:pt>
                <c:pt idx="15">
                  <c:v>0.97771403252586742</c:v>
                </c:pt>
                <c:pt idx="16">
                  <c:v>0.93878930765030977</c:v>
                </c:pt>
                <c:pt idx="17">
                  <c:v>0.84694011643164036</c:v>
                </c:pt>
                <c:pt idx="18">
                  <c:v>0.71324482688052215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38-614C-9EA4-B121E8C42812}"/>
            </c:ext>
          </c:extLst>
        </c:ser>
        <c:ser>
          <c:idx val="2"/>
          <c:order val="3"/>
          <c:tx>
            <c:strRef>
              <c:f>Sheet1!$K$28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Sheet1!$J$29:$J$47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Sheet1!$L$29:$L$47</c:f>
              <c:numCache>
                <c:formatCode>General</c:formatCode>
                <c:ptCount val="19"/>
                <c:pt idx="0">
                  <c:v>0.9262080311985863</c:v>
                </c:pt>
                <c:pt idx="1">
                  <c:v>0.9667296325635244</c:v>
                </c:pt>
                <c:pt idx="2">
                  <c:v>0.93778563158856854</c:v>
                </c:pt>
                <c:pt idx="3">
                  <c:v>0.87410882944366575</c:v>
                </c:pt>
                <c:pt idx="4">
                  <c:v>0.79306562671378944</c:v>
                </c:pt>
                <c:pt idx="5">
                  <c:v>0.65992322222899269</c:v>
                </c:pt>
                <c:pt idx="6">
                  <c:v>0.50941441715922242</c:v>
                </c:pt>
                <c:pt idx="7">
                  <c:v>0.33575041130948752</c:v>
                </c:pt>
                <c:pt idx="8">
                  <c:v>0.19681920662969957</c:v>
                </c:pt>
                <c:pt idx="9">
                  <c:v>9.2620803119858625E-2</c:v>
                </c:pt>
                <c:pt idx="10">
                  <c:v>3.7627201267442567E-2</c:v>
                </c:pt>
                <c:pt idx="11">
                  <c:v>4.2258241423435497E-2</c:v>
                </c:pt>
                <c:pt idx="12">
                  <c:v>9.8409603314849783E-2</c:v>
                </c:pt>
                <c:pt idx="13">
                  <c:v>0.21418560721467308</c:v>
                </c:pt>
                <c:pt idx="14">
                  <c:v>0.35311681189446104</c:v>
                </c:pt>
                <c:pt idx="15">
                  <c:v>0.53835841813417828</c:v>
                </c:pt>
                <c:pt idx="16">
                  <c:v>0.68307842300895738</c:v>
                </c:pt>
                <c:pt idx="17">
                  <c:v>0.85095362866370117</c:v>
                </c:pt>
                <c:pt idx="18">
                  <c:v>0.95515203217354205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8-614C-9EA4-B121E8C42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24186079003052"/>
          <c:y val="5.4276484770666891E-2"/>
          <c:w val="0.18564760590694715"/>
          <c:h val="0.22152142095209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Sheet1!$B$54:$B$72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Sheet1!$D$54:$D$72</c:f>
              <c:numCache>
                <c:formatCode>General</c:formatCode>
                <c:ptCount val="19"/>
                <c:pt idx="0">
                  <c:v>3.4905082669932641E-2</c:v>
                </c:pt>
                <c:pt idx="1">
                  <c:v>4.654011022657685E-2</c:v>
                </c:pt>
                <c:pt idx="2">
                  <c:v>0.11053276178812002</c:v>
                </c:pt>
                <c:pt idx="3">
                  <c:v>0.22688303735456217</c:v>
                </c:pt>
                <c:pt idx="4">
                  <c:v>0.37813839559093693</c:v>
                </c:pt>
                <c:pt idx="5">
                  <c:v>0.54102878138395594</c:v>
                </c:pt>
                <c:pt idx="6">
                  <c:v>0.68646662584200857</c:v>
                </c:pt>
                <c:pt idx="7">
                  <c:v>0.81445192896509488</c:v>
                </c:pt>
                <c:pt idx="8">
                  <c:v>0.92498469075321499</c:v>
                </c:pt>
                <c:pt idx="9">
                  <c:v>0.95407225964482545</c:v>
                </c:pt>
                <c:pt idx="10">
                  <c:v>0.95407225964482545</c:v>
                </c:pt>
                <c:pt idx="11">
                  <c:v>0.87262706674831603</c:v>
                </c:pt>
                <c:pt idx="12">
                  <c:v>0.7679118187385181</c:v>
                </c:pt>
                <c:pt idx="13">
                  <c:v>0.63410900183710961</c:v>
                </c:pt>
                <c:pt idx="14">
                  <c:v>0.47703612982241272</c:v>
                </c:pt>
                <c:pt idx="15">
                  <c:v>0.31414574402939377</c:v>
                </c:pt>
                <c:pt idx="16">
                  <c:v>0.17452541334966321</c:v>
                </c:pt>
                <c:pt idx="17">
                  <c:v>8.1445192896509491E-2</c:v>
                </c:pt>
                <c:pt idx="18">
                  <c:v>4.0722596448254746E-2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8A-BB4B-957F-07FCE469A59F}"/>
            </c:ext>
          </c:extLst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Sheet1!$E$54:$E$72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Sheet1!$G$54:$G$72</c:f>
              <c:numCache>
                <c:formatCode>General</c:formatCode>
                <c:ptCount val="19"/>
                <c:pt idx="0">
                  <c:v>0.64574402939375386</c:v>
                </c:pt>
                <c:pt idx="1">
                  <c:v>0.78536436007348442</c:v>
                </c:pt>
                <c:pt idx="2">
                  <c:v>0.90753214941824867</c:v>
                </c:pt>
                <c:pt idx="3">
                  <c:v>0.9657072872014697</c:v>
                </c:pt>
                <c:pt idx="4">
                  <c:v>0.98897734231475809</c:v>
                </c:pt>
                <c:pt idx="5">
                  <c:v>0.95988977342314763</c:v>
                </c:pt>
                <c:pt idx="6">
                  <c:v>0.86680955296999385</c:v>
                </c:pt>
                <c:pt idx="7">
                  <c:v>0.7446417636252296</c:v>
                </c:pt>
                <c:pt idx="8">
                  <c:v>0.59920391916717697</c:v>
                </c:pt>
                <c:pt idx="9">
                  <c:v>0.36068585425597061</c:v>
                </c:pt>
                <c:pt idx="10">
                  <c:v>0.25015309246785061</c:v>
                </c:pt>
                <c:pt idx="11">
                  <c:v>0.14543784445805266</c:v>
                </c:pt>
                <c:pt idx="12">
                  <c:v>9.30802204531537E-2</c:v>
                </c:pt>
                <c:pt idx="13">
                  <c:v>7.562767911818738E-2</c:v>
                </c:pt>
                <c:pt idx="14">
                  <c:v>0.11053276178812002</c:v>
                </c:pt>
                <c:pt idx="15">
                  <c:v>0.1861604409063074</c:v>
                </c:pt>
                <c:pt idx="16">
                  <c:v>0.29669320269442745</c:v>
                </c:pt>
                <c:pt idx="17">
                  <c:v>0.42467850581751376</c:v>
                </c:pt>
                <c:pt idx="18">
                  <c:v>0.55266380894060019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8A-BB4B-957F-07FCE469A59F}"/>
            </c:ext>
          </c:extLst>
        </c:ser>
        <c:ser>
          <c:idx val="2"/>
          <c:order val="2"/>
          <c:tx>
            <c:strRef>
              <c:f>Sheet1!$K$53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Sheet1!$L$54:$L$72</c:f>
              <c:numCache>
                <c:formatCode>General</c:formatCode>
                <c:ptCount val="19"/>
                <c:pt idx="0">
                  <c:v>0.8784445805266381</c:v>
                </c:pt>
                <c:pt idx="1">
                  <c:v>0.83772198407838339</c:v>
                </c:pt>
                <c:pt idx="2">
                  <c:v>0.7446417636252296</c:v>
                </c:pt>
                <c:pt idx="3">
                  <c:v>0.62829148805878754</c:v>
                </c:pt>
                <c:pt idx="4">
                  <c:v>0.48867115737905698</c:v>
                </c:pt>
                <c:pt idx="5">
                  <c:v>0.34905082669932641</c:v>
                </c:pt>
                <c:pt idx="6">
                  <c:v>0.22106552357624004</c:v>
                </c:pt>
                <c:pt idx="7">
                  <c:v>0.11635027556644213</c:v>
                </c:pt>
                <c:pt idx="8">
                  <c:v>5.8175137783221066E-2</c:v>
                </c:pt>
                <c:pt idx="9">
                  <c:v>4.654011022657685E-2</c:v>
                </c:pt>
                <c:pt idx="10">
                  <c:v>8.1445192896509491E-2</c:v>
                </c:pt>
                <c:pt idx="11">
                  <c:v>0.17452541334966321</c:v>
                </c:pt>
                <c:pt idx="12">
                  <c:v>0.30832823025107164</c:v>
                </c:pt>
                <c:pt idx="13">
                  <c:v>0.4595835884874464</c:v>
                </c:pt>
                <c:pt idx="14">
                  <c:v>0.61665646050214329</c:v>
                </c:pt>
                <c:pt idx="15">
                  <c:v>0.77372933251684017</c:v>
                </c:pt>
                <c:pt idx="16">
                  <c:v>0.86680955296999385</c:v>
                </c:pt>
                <c:pt idx="17">
                  <c:v>0.93080220453153706</c:v>
                </c:pt>
                <c:pt idx="18">
                  <c:v>0.92498469075321499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8A-BB4B-957F-07FCE469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562721012893271"/>
          <c:h val="0.17224993442927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Sheet1!$D$54:$D$72</c:f>
              <c:numCache>
                <c:formatCode>General</c:formatCode>
                <c:ptCount val="19"/>
                <c:pt idx="0">
                  <c:v>3.4905082669932641E-2</c:v>
                </c:pt>
                <c:pt idx="1">
                  <c:v>4.654011022657685E-2</c:v>
                </c:pt>
                <c:pt idx="2">
                  <c:v>0.11053276178812002</c:v>
                </c:pt>
                <c:pt idx="3">
                  <c:v>0.22688303735456217</c:v>
                </c:pt>
                <c:pt idx="4">
                  <c:v>0.37813839559093693</c:v>
                </c:pt>
                <c:pt idx="5">
                  <c:v>0.54102878138395594</c:v>
                </c:pt>
                <c:pt idx="6">
                  <c:v>0.68646662584200857</c:v>
                </c:pt>
                <c:pt idx="7">
                  <c:v>0.81445192896509488</c:v>
                </c:pt>
                <c:pt idx="8">
                  <c:v>0.92498469075321499</c:v>
                </c:pt>
                <c:pt idx="9">
                  <c:v>0.95407225964482545</c:v>
                </c:pt>
                <c:pt idx="10">
                  <c:v>0.95407225964482545</c:v>
                </c:pt>
                <c:pt idx="11">
                  <c:v>0.87262706674831603</c:v>
                </c:pt>
                <c:pt idx="12">
                  <c:v>0.7679118187385181</c:v>
                </c:pt>
                <c:pt idx="13">
                  <c:v>0.63410900183710961</c:v>
                </c:pt>
                <c:pt idx="14">
                  <c:v>0.47703612982241272</c:v>
                </c:pt>
                <c:pt idx="15">
                  <c:v>0.31414574402939377</c:v>
                </c:pt>
                <c:pt idx="16">
                  <c:v>0.17452541334966321</c:v>
                </c:pt>
                <c:pt idx="17">
                  <c:v>8.1445192896509491E-2</c:v>
                </c:pt>
                <c:pt idx="18">
                  <c:v>4.0722596448254746E-2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1-6C44-9051-79B7ED68064B}"/>
            </c:ext>
          </c:extLst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Sheet1!$G$54:$G$72</c:f>
              <c:numCache>
                <c:formatCode>General</c:formatCode>
                <c:ptCount val="19"/>
                <c:pt idx="0">
                  <c:v>0.64574402939375386</c:v>
                </c:pt>
                <c:pt idx="1">
                  <c:v>0.78536436007348442</c:v>
                </c:pt>
                <c:pt idx="2">
                  <c:v>0.90753214941824867</c:v>
                </c:pt>
                <c:pt idx="3">
                  <c:v>0.9657072872014697</c:v>
                </c:pt>
                <c:pt idx="4">
                  <c:v>0.98897734231475809</c:v>
                </c:pt>
                <c:pt idx="5">
                  <c:v>0.95988977342314763</c:v>
                </c:pt>
                <c:pt idx="6">
                  <c:v>0.86680955296999385</c:v>
                </c:pt>
                <c:pt idx="7">
                  <c:v>0.7446417636252296</c:v>
                </c:pt>
                <c:pt idx="8">
                  <c:v>0.59920391916717697</c:v>
                </c:pt>
                <c:pt idx="9">
                  <c:v>0.36068585425597061</c:v>
                </c:pt>
                <c:pt idx="10">
                  <c:v>0.25015309246785061</c:v>
                </c:pt>
                <c:pt idx="11">
                  <c:v>0.14543784445805266</c:v>
                </c:pt>
                <c:pt idx="12">
                  <c:v>9.30802204531537E-2</c:v>
                </c:pt>
                <c:pt idx="13">
                  <c:v>7.562767911818738E-2</c:v>
                </c:pt>
                <c:pt idx="14">
                  <c:v>0.11053276178812002</c:v>
                </c:pt>
                <c:pt idx="15">
                  <c:v>0.1861604409063074</c:v>
                </c:pt>
                <c:pt idx="16">
                  <c:v>0.29669320269442745</c:v>
                </c:pt>
                <c:pt idx="17">
                  <c:v>0.42467850581751376</c:v>
                </c:pt>
                <c:pt idx="18">
                  <c:v>0.55266380894060019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1-6C44-9051-79B7ED68064B}"/>
            </c:ext>
          </c:extLst>
        </c:ser>
        <c:ser>
          <c:idx val="3"/>
          <c:order val="2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Sheet1!$H$54:$H$72</c:f>
              <c:numCache>
                <c:formatCode>General</c:formatCode>
                <c:ptCount val="19"/>
                <c:pt idx="0">
                  <c:v>0.60244048739149791</c:v>
                </c:pt>
                <c:pt idx="1">
                  <c:v>0.75213450256838033</c:v>
                </c:pt>
                <c:pt idx="2">
                  <c:v>0.87141737562656729</c:v>
                </c:pt>
                <c:pt idx="3">
                  <c:v>0.94590183164752617</c:v>
                </c:pt>
                <c:pt idx="4">
                  <c:v>0.96660394596163424</c:v>
                </c:pt>
                <c:pt idx="5">
                  <c:v>0.93102673805194258</c:v>
                </c:pt>
                <c:pt idx="6">
                  <c:v>0.84346134425602814</c:v>
                </c:pt>
                <c:pt idx="7">
                  <c:v>0.71446944339325391</c:v>
                </c:pt>
                <c:pt idx="8">
                  <c:v>0.55960936242537529</c:v>
                </c:pt>
                <c:pt idx="9">
                  <c:v>0.39755951260850209</c:v>
                </c:pt>
                <c:pt idx="10">
                  <c:v>0.24786549743161973</c:v>
                </c:pt>
                <c:pt idx="11">
                  <c:v>0.1285826243734326</c:v>
                </c:pt>
                <c:pt idx="12">
                  <c:v>5.4098168352473885E-2</c:v>
                </c:pt>
                <c:pt idx="13">
                  <c:v>3.3396054038365819E-2</c:v>
                </c:pt>
                <c:pt idx="14">
                  <c:v>6.8973261948057418E-2</c:v>
                </c:pt>
                <c:pt idx="15">
                  <c:v>0.15653865574397169</c:v>
                </c:pt>
                <c:pt idx="16">
                  <c:v>0.2855305566067462</c:v>
                </c:pt>
                <c:pt idx="17">
                  <c:v>0.4403906375746246</c:v>
                </c:pt>
                <c:pt idx="18">
                  <c:v>0.60244048739149803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E1-6C44-9051-79B7ED68064B}"/>
            </c:ext>
          </c:extLst>
        </c:ser>
        <c:ser>
          <c:idx val="2"/>
          <c:order val="3"/>
          <c:tx>
            <c:strRef>
              <c:f>Sheet1!$K$53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Sheet1!$J$54:$J$72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Sheet1!$L$54:$L$72</c:f>
              <c:numCache>
                <c:formatCode>General</c:formatCode>
                <c:ptCount val="19"/>
                <c:pt idx="0">
                  <c:v>0.8784445805266381</c:v>
                </c:pt>
                <c:pt idx="1">
                  <c:v>0.83772198407838339</c:v>
                </c:pt>
                <c:pt idx="2">
                  <c:v>0.7446417636252296</c:v>
                </c:pt>
                <c:pt idx="3">
                  <c:v>0.62829148805878754</c:v>
                </c:pt>
                <c:pt idx="4">
                  <c:v>0.48867115737905698</c:v>
                </c:pt>
                <c:pt idx="5">
                  <c:v>0.34905082669932641</c:v>
                </c:pt>
                <c:pt idx="6">
                  <c:v>0.22106552357624004</c:v>
                </c:pt>
                <c:pt idx="7">
                  <c:v>0.11635027556644213</c:v>
                </c:pt>
                <c:pt idx="8">
                  <c:v>5.8175137783221066E-2</c:v>
                </c:pt>
                <c:pt idx="9">
                  <c:v>4.654011022657685E-2</c:v>
                </c:pt>
                <c:pt idx="10">
                  <c:v>8.1445192896509491E-2</c:v>
                </c:pt>
                <c:pt idx="11">
                  <c:v>0.17452541334966321</c:v>
                </c:pt>
                <c:pt idx="12">
                  <c:v>0.30832823025107164</c:v>
                </c:pt>
                <c:pt idx="13">
                  <c:v>0.4595835884874464</c:v>
                </c:pt>
                <c:pt idx="14">
                  <c:v>0.61665646050214329</c:v>
                </c:pt>
                <c:pt idx="15">
                  <c:v>0.77372933251684017</c:v>
                </c:pt>
                <c:pt idx="16">
                  <c:v>0.86680955296999385</c:v>
                </c:pt>
                <c:pt idx="17">
                  <c:v>0.93080220453153706</c:v>
                </c:pt>
                <c:pt idx="18">
                  <c:v>0.92498469075321499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E1-6C44-9051-79B7ED680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24186079003052"/>
          <c:y val="5.4276484770666891E-2"/>
          <c:w val="0.18704123796352856"/>
          <c:h val="0.223540523330192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5678371080148"/>
          <c:y val="2.1386523380213216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Sheet1!$C$78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Sheet1!$B$79:$B$97</c:f>
              <c:numCache>
                <c:formatCode>General</c:formatCode>
                <c:ptCount val="19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  <c:pt idx="4">
                  <c:v>130</c:v>
                </c:pt>
                <c:pt idx="5">
                  <c:v>140</c:v>
                </c:pt>
                <c:pt idx="6">
                  <c:v>150</c:v>
                </c:pt>
                <c:pt idx="7">
                  <c:v>160</c:v>
                </c:pt>
                <c:pt idx="8">
                  <c:v>170</c:v>
                </c:pt>
                <c:pt idx="9">
                  <c:v>180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Sheet1!$D$79:$D$97</c:f>
              <c:numCache>
                <c:formatCode>General</c:formatCode>
                <c:ptCount val="19"/>
                <c:pt idx="0">
                  <c:v>3.3819864720541118E-2</c:v>
                </c:pt>
                <c:pt idx="1">
                  <c:v>7.4403702385190465E-2</c:v>
                </c:pt>
                <c:pt idx="2">
                  <c:v>0.1690993236027056</c:v>
                </c:pt>
                <c:pt idx="3">
                  <c:v>0.30437878248487005</c:v>
                </c:pt>
                <c:pt idx="4">
                  <c:v>0.43965824136703452</c:v>
                </c:pt>
                <c:pt idx="5">
                  <c:v>0.59522961908152372</c:v>
                </c:pt>
                <c:pt idx="6">
                  <c:v>0.73727305090779638</c:v>
                </c:pt>
                <c:pt idx="7">
                  <c:v>0.85226059095763618</c:v>
                </c:pt>
                <c:pt idx="8">
                  <c:v>0.89960840156639377</c:v>
                </c:pt>
                <c:pt idx="9">
                  <c:v>0.91313634745461025</c:v>
                </c:pt>
                <c:pt idx="10">
                  <c:v>0.87255250978996091</c:v>
                </c:pt>
                <c:pt idx="11">
                  <c:v>0.78462086151655397</c:v>
                </c:pt>
                <c:pt idx="12">
                  <c:v>0.66963332146671417</c:v>
                </c:pt>
                <c:pt idx="13">
                  <c:v>0.50729797080811678</c:v>
                </c:pt>
                <c:pt idx="14">
                  <c:v>0.35172659309362764</c:v>
                </c:pt>
                <c:pt idx="15">
                  <c:v>0.21644713421146317</c:v>
                </c:pt>
                <c:pt idx="16">
                  <c:v>0.10145959416162335</c:v>
                </c:pt>
                <c:pt idx="17">
                  <c:v>4.058383766464934E-2</c:v>
                </c:pt>
                <c:pt idx="18">
                  <c:v>3.3819864720541118E-2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A-1347-8473-86FDB237A331}"/>
            </c:ext>
          </c:extLst>
        </c:ser>
        <c:ser>
          <c:idx val="1"/>
          <c:order val="1"/>
          <c:tx>
            <c:strRef>
              <c:f>Sheet1!$F$78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Sheet1!$E$79:$E$97</c:f>
              <c:numCache>
                <c:formatCode>General</c:formatCode>
                <c:ptCount val="19"/>
                <c:pt idx="0">
                  <c:v>135</c:v>
                </c:pt>
                <c:pt idx="1">
                  <c:v>145</c:v>
                </c:pt>
                <c:pt idx="2">
                  <c:v>155</c:v>
                </c:pt>
                <c:pt idx="3">
                  <c:v>165</c:v>
                </c:pt>
                <c:pt idx="4">
                  <c:v>175</c:v>
                </c:pt>
                <c:pt idx="5">
                  <c:v>5</c:v>
                </c:pt>
                <c:pt idx="6">
                  <c:v>15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</c:numCache>
            </c:numRef>
          </c:xVal>
          <c:yVal>
            <c:numRef>
              <c:f>Sheet1!$G$79:$G$97</c:f>
              <c:numCache>
                <c:formatCode>General</c:formatCode>
                <c:ptCount val="19"/>
                <c:pt idx="0">
                  <c:v>0.58170167319330723</c:v>
                </c:pt>
                <c:pt idx="1">
                  <c:v>0.73050907796368814</c:v>
                </c:pt>
                <c:pt idx="2">
                  <c:v>0.81167675329298683</c:v>
                </c:pt>
                <c:pt idx="3">
                  <c:v>0.89960840156639377</c:v>
                </c:pt>
                <c:pt idx="4">
                  <c:v>0.91990032039871839</c:v>
                </c:pt>
                <c:pt idx="5">
                  <c:v>0.89284442862228552</c:v>
                </c:pt>
                <c:pt idx="6">
                  <c:v>0.81167675329298683</c:v>
                </c:pt>
                <c:pt idx="7">
                  <c:v>0.70345318618725527</c:v>
                </c:pt>
                <c:pt idx="8">
                  <c:v>0.54788180847276613</c:v>
                </c:pt>
                <c:pt idx="9">
                  <c:v>0.40583837664649342</c:v>
                </c:pt>
                <c:pt idx="10">
                  <c:v>0.27055891776432894</c:v>
                </c:pt>
                <c:pt idx="11">
                  <c:v>0.15557137771448915</c:v>
                </c:pt>
                <c:pt idx="12">
                  <c:v>9.4695621217515139E-2</c:v>
                </c:pt>
                <c:pt idx="13">
                  <c:v>6.7639729441082236E-2</c:v>
                </c:pt>
                <c:pt idx="14">
                  <c:v>0.10145959416162335</c:v>
                </c:pt>
                <c:pt idx="15">
                  <c:v>0.18262726949092203</c:v>
                </c:pt>
                <c:pt idx="16">
                  <c:v>0.30437878248487005</c:v>
                </c:pt>
                <c:pt idx="17">
                  <c:v>0.43965824136703452</c:v>
                </c:pt>
                <c:pt idx="18">
                  <c:v>0.58846564613741548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A-1347-8473-86FDB237A331}"/>
            </c:ext>
          </c:extLst>
        </c:ser>
        <c:ser>
          <c:idx val="2"/>
          <c:order val="2"/>
          <c:tx>
            <c:strRef>
              <c:f>Sheet1!$K$79:$K$97</c:f>
              <c:strCache>
                <c:ptCount val="19"/>
                <c:pt idx="0">
                  <c:v>146</c:v>
                </c:pt>
                <c:pt idx="1">
                  <c:v>142</c:v>
                </c:pt>
                <c:pt idx="2">
                  <c:v>128</c:v>
                </c:pt>
                <c:pt idx="3">
                  <c:v>110</c:v>
                </c:pt>
                <c:pt idx="4">
                  <c:v>83</c:v>
                </c:pt>
                <c:pt idx="5">
                  <c:v>57</c:v>
                </c:pt>
                <c:pt idx="6">
                  <c:v>33</c:v>
                </c:pt>
                <c:pt idx="7">
                  <c:v>16</c:v>
                </c:pt>
                <c:pt idx="8">
                  <c:v>6.8</c:v>
                </c:pt>
                <c:pt idx="9">
                  <c:v>4.7</c:v>
                </c:pt>
                <c:pt idx="10">
                  <c:v>11</c:v>
                </c:pt>
                <c:pt idx="11">
                  <c:v>26</c:v>
                </c:pt>
                <c:pt idx="12">
                  <c:v>46</c:v>
                </c:pt>
                <c:pt idx="13">
                  <c:v>71</c:v>
                </c:pt>
                <c:pt idx="14">
                  <c:v>96</c:v>
                </c:pt>
                <c:pt idx="15">
                  <c:v>120</c:v>
                </c:pt>
                <c:pt idx="16">
                  <c:v>140</c:v>
                </c:pt>
                <c:pt idx="17">
                  <c:v>150</c:v>
                </c:pt>
                <c:pt idx="18">
                  <c:v>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Sheet1!$L$79:$L$97</c:f>
              <c:numCache>
                <c:formatCode>General</c:formatCode>
                <c:ptCount val="19"/>
                <c:pt idx="0">
                  <c:v>0.9875400498398007</c:v>
                </c:pt>
                <c:pt idx="1">
                  <c:v>0.96048415806336773</c:v>
                </c:pt>
                <c:pt idx="2">
                  <c:v>0.86578853684585266</c:v>
                </c:pt>
                <c:pt idx="3">
                  <c:v>0.74403702385190462</c:v>
                </c:pt>
                <c:pt idx="4">
                  <c:v>0.56140975436098262</c:v>
                </c:pt>
                <c:pt idx="5">
                  <c:v>0.38554645781416874</c:v>
                </c:pt>
                <c:pt idx="6">
                  <c:v>0.22321110715557138</c:v>
                </c:pt>
                <c:pt idx="7">
                  <c:v>0.10822356710573158</c:v>
                </c:pt>
                <c:pt idx="8">
                  <c:v>4.5995016019935921E-2</c:v>
                </c:pt>
                <c:pt idx="9">
                  <c:v>3.1790672837308652E-2</c:v>
                </c:pt>
                <c:pt idx="10">
                  <c:v>7.4403702385190465E-2</c:v>
                </c:pt>
                <c:pt idx="11">
                  <c:v>0.17586329654681382</c:v>
                </c:pt>
                <c:pt idx="12">
                  <c:v>0.31114275542897829</c:v>
                </c:pt>
                <c:pt idx="13">
                  <c:v>0.48024207903168387</c:v>
                </c:pt>
                <c:pt idx="14">
                  <c:v>0.64934140263438944</c:v>
                </c:pt>
                <c:pt idx="15">
                  <c:v>0.81167675329298683</c:v>
                </c:pt>
                <c:pt idx="16">
                  <c:v>0.94695621217515136</c:v>
                </c:pt>
                <c:pt idx="17">
                  <c:v>1.0145959416162336</c:v>
                </c:pt>
                <c:pt idx="18">
                  <c:v>1.0145959416162336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A-1347-8473-86FDB237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904137991575473"/>
          <c:y val="6.0899865786065016E-2"/>
          <c:w val="0.15562721012893271"/>
          <c:h val="0.17224993442927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98304506128888"/>
          <c:y val="2.1386553809095727E-2"/>
          <c:w val="0.8426144677059153"/>
          <c:h val="0.80193854162518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Sheet1!$C$78</c:f>
              <c:strCache>
                <c:ptCount val="1"/>
                <c:pt idx="0">
                  <c:v>入射偏光鉛直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Sheet1!$D$79:$D$97</c:f>
              <c:numCache>
                <c:formatCode>General</c:formatCode>
                <c:ptCount val="19"/>
                <c:pt idx="0">
                  <c:v>3.3819864720541118E-2</c:v>
                </c:pt>
                <c:pt idx="1">
                  <c:v>7.4403702385190465E-2</c:v>
                </c:pt>
                <c:pt idx="2">
                  <c:v>0.1690993236027056</c:v>
                </c:pt>
                <c:pt idx="3">
                  <c:v>0.30437878248487005</c:v>
                </c:pt>
                <c:pt idx="4">
                  <c:v>0.43965824136703452</c:v>
                </c:pt>
                <c:pt idx="5">
                  <c:v>0.59522961908152372</c:v>
                </c:pt>
                <c:pt idx="6">
                  <c:v>0.73727305090779638</c:v>
                </c:pt>
                <c:pt idx="7">
                  <c:v>0.85226059095763618</c:v>
                </c:pt>
                <c:pt idx="8">
                  <c:v>0.89960840156639377</c:v>
                </c:pt>
                <c:pt idx="9">
                  <c:v>0.91313634745461025</c:v>
                </c:pt>
                <c:pt idx="10">
                  <c:v>0.87255250978996091</c:v>
                </c:pt>
                <c:pt idx="11">
                  <c:v>0.78462086151655397</c:v>
                </c:pt>
                <c:pt idx="12">
                  <c:v>0.66963332146671417</c:v>
                </c:pt>
                <c:pt idx="13">
                  <c:v>0.50729797080811678</c:v>
                </c:pt>
                <c:pt idx="14">
                  <c:v>0.35172659309362764</c:v>
                </c:pt>
                <c:pt idx="15">
                  <c:v>0.21644713421146317</c:v>
                </c:pt>
                <c:pt idx="16">
                  <c:v>0.10145959416162335</c:v>
                </c:pt>
                <c:pt idx="17">
                  <c:v>4.058383766464934E-2</c:v>
                </c:pt>
                <c:pt idx="18">
                  <c:v>3.3819864720541118E-2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3-A148-A669-7229F5A2FBC6}"/>
            </c:ext>
          </c:extLst>
        </c:ser>
        <c:ser>
          <c:idx val="1"/>
          <c:order val="1"/>
          <c:tx>
            <c:strRef>
              <c:f>Sheet1!$F$78</c:f>
              <c:strCache>
                <c:ptCount val="1"/>
                <c:pt idx="0">
                  <c:v>入射偏光45°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Sheet1!$G$79:$G$97</c:f>
              <c:numCache>
                <c:formatCode>General</c:formatCode>
                <c:ptCount val="19"/>
                <c:pt idx="0">
                  <c:v>0.58170167319330723</c:v>
                </c:pt>
                <c:pt idx="1">
                  <c:v>0.73050907796368814</c:v>
                </c:pt>
                <c:pt idx="2">
                  <c:v>0.81167675329298683</c:v>
                </c:pt>
                <c:pt idx="3">
                  <c:v>0.89960840156639377</c:v>
                </c:pt>
                <c:pt idx="4">
                  <c:v>0.91990032039871839</c:v>
                </c:pt>
                <c:pt idx="5">
                  <c:v>0.89284442862228552</c:v>
                </c:pt>
                <c:pt idx="6">
                  <c:v>0.81167675329298683</c:v>
                </c:pt>
                <c:pt idx="7">
                  <c:v>0.70345318618725527</c:v>
                </c:pt>
                <c:pt idx="8">
                  <c:v>0.54788180847276613</c:v>
                </c:pt>
                <c:pt idx="9">
                  <c:v>0.40583837664649342</c:v>
                </c:pt>
                <c:pt idx="10">
                  <c:v>0.27055891776432894</c:v>
                </c:pt>
                <c:pt idx="11">
                  <c:v>0.15557137771448915</c:v>
                </c:pt>
                <c:pt idx="12">
                  <c:v>9.4695621217515139E-2</c:v>
                </c:pt>
                <c:pt idx="13">
                  <c:v>6.7639729441082236E-2</c:v>
                </c:pt>
                <c:pt idx="14">
                  <c:v>0.10145959416162335</c:v>
                </c:pt>
                <c:pt idx="15">
                  <c:v>0.18262726949092203</c:v>
                </c:pt>
                <c:pt idx="16">
                  <c:v>0.30437878248487005</c:v>
                </c:pt>
                <c:pt idx="17">
                  <c:v>0.43965824136703452</c:v>
                </c:pt>
                <c:pt idx="18">
                  <c:v>0.58846564613741548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3-A148-A669-7229F5A2FBC6}"/>
            </c:ext>
          </c:extLst>
        </c:ser>
        <c:ser>
          <c:idx val="3"/>
          <c:order val="2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Sheet1!$H$79:$H$97</c:f>
              <c:numCache>
                <c:formatCode>General</c:formatCode>
                <c:ptCount val="19"/>
                <c:pt idx="0">
                  <c:v>0.58902437780071271</c:v>
                </c:pt>
                <c:pt idx="1">
                  <c:v>0.72552193507484075</c:v>
                </c:pt>
                <c:pt idx="2">
                  <c:v>0.83481821862966044</c:v>
                </c:pt>
                <c:pt idx="3">
                  <c:v>0.90373048362710895</c:v>
                </c:pt>
                <c:pt idx="4">
                  <c:v>0.92394689387178008</c:v>
                </c:pt>
                <c:pt idx="5">
                  <c:v>0.89302905192572801</c:v>
                </c:pt>
                <c:pt idx="6">
                  <c:v>0.81470610582639624</c:v>
                </c:pt>
                <c:pt idx="7">
                  <c:v>0.69842495879693944</c:v>
                </c:pt>
                <c:pt idx="8">
                  <c:v>0.55821083329606758</c:v>
                </c:pt>
                <c:pt idx="9">
                  <c:v>0.41097562219928713</c:v>
                </c:pt>
                <c:pt idx="10">
                  <c:v>0.27447806492515914</c:v>
                </c:pt>
                <c:pt idx="11">
                  <c:v>0.16518178137033951</c:v>
                </c:pt>
                <c:pt idx="12">
                  <c:v>9.6269516372891106E-2</c:v>
                </c:pt>
                <c:pt idx="13">
                  <c:v>7.6053106128219861E-2</c:v>
                </c:pt>
                <c:pt idx="14">
                  <c:v>0.10697094807427193</c:v>
                </c:pt>
                <c:pt idx="15">
                  <c:v>0.1852938941736037</c:v>
                </c:pt>
                <c:pt idx="16">
                  <c:v>0.30157504120306033</c:v>
                </c:pt>
                <c:pt idx="17">
                  <c:v>0.44178916670393231</c:v>
                </c:pt>
                <c:pt idx="18">
                  <c:v>0.58902437780071248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73-A148-A669-7229F5A2FBC6}"/>
            </c:ext>
          </c:extLst>
        </c:ser>
        <c:ser>
          <c:idx val="2"/>
          <c:order val="3"/>
          <c:tx>
            <c:strRef>
              <c:f>Sheet1!$K$78</c:f>
              <c:strCache>
                <c:ptCount val="1"/>
                <c:pt idx="0">
                  <c:v>入射偏光水平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Sheet1!$J$79:$J$97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Sheet1!$L$79:$L$97</c:f>
              <c:numCache>
                <c:formatCode>General</c:formatCode>
                <c:ptCount val="19"/>
                <c:pt idx="0">
                  <c:v>0.9875400498398007</c:v>
                </c:pt>
                <c:pt idx="1">
                  <c:v>0.96048415806336773</c:v>
                </c:pt>
                <c:pt idx="2">
                  <c:v>0.86578853684585266</c:v>
                </c:pt>
                <c:pt idx="3">
                  <c:v>0.74403702385190462</c:v>
                </c:pt>
                <c:pt idx="4">
                  <c:v>0.56140975436098262</c:v>
                </c:pt>
                <c:pt idx="5">
                  <c:v>0.38554645781416874</c:v>
                </c:pt>
                <c:pt idx="6">
                  <c:v>0.22321110715557138</c:v>
                </c:pt>
                <c:pt idx="7">
                  <c:v>0.10822356710573158</c:v>
                </c:pt>
                <c:pt idx="8">
                  <c:v>4.5995016019935921E-2</c:v>
                </c:pt>
                <c:pt idx="9">
                  <c:v>3.1790672837308652E-2</c:v>
                </c:pt>
                <c:pt idx="10">
                  <c:v>7.4403702385190465E-2</c:v>
                </c:pt>
                <c:pt idx="11">
                  <c:v>0.17586329654681382</c:v>
                </c:pt>
                <c:pt idx="12">
                  <c:v>0.31114275542897829</c:v>
                </c:pt>
                <c:pt idx="13">
                  <c:v>0.48024207903168387</c:v>
                </c:pt>
                <c:pt idx="14">
                  <c:v>0.64934140263438944</c:v>
                </c:pt>
                <c:pt idx="15">
                  <c:v>0.81167675329298683</c:v>
                </c:pt>
                <c:pt idx="16">
                  <c:v>0.94695621217515136</c:v>
                </c:pt>
                <c:pt idx="17">
                  <c:v>1.0145959416162336</c:v>
                </c:pt>
                <c:pt idx="18">
                  <c:v>1.0145959416162336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3-A148-A669-7229F5A2F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149296"/>
        <c:axId val="1766151024"/>
      </c:scatterChart>
      <c:valAx>
        <c:axId val="1766149296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CCD</a:t>
                </a:r>
                <a:r>
                  <a:rPr lang="ja-JP" altLang="en-US"/>
                  <a:t>前の偏光子の角度</a:t>
                </a:r>
                <a:r>
                  <a:rPr lang="en-US" altLang="ja-JP"/>
                  <a:t>(°)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51024"/>
        <c:crosses val="autoZero"/>
        <c:crossBetween val="midCat"/>
        <c:majorUnit val="30"/>
      </c:valAx>
      <c:valAx>
        <c:axId val="17661510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平均信号強度</a:t>
                </a:r>
                <a:r>
                  <a:rPr lang="en-US" altLang="ja-JP"/>
                  <a:t> (normalized)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149296"/>
        <c:crosses val="autoZero"/>
        <c:crossBetween val="midCat"/>
        <c:majorUnit val="0.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124186079003052"/>
          <c:y val="5.4276484770666891E-2"/>
          <c:w val="0.18704123796352856"/>
          <c:h val="0.223540523330192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25329</xdr:colOff>
      <xdr:row>9</xdr:row>
      <xdr:rowOff>58619</xdr:rowOff>
    </xdr:from>
    <xdr:to>
      <xdr:col>28</xdr:col>
      <xdr:colOff>51664</xdr:colOff>
      <xdr:row>24</xdr:row>
      <xdr:rowOff>94961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2AA3A0-3C9E-4F40-88D6-D5E1587C2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300041</xdr:colOff>
      <xdr:row>4</xdr:row>
      <xdr:rowOff>231362</xdr:rowOff>
    </xdr:from>
    <xdr:to>
      <xdr:col>21</xdr:col>
      <xdr:colOff>322144</xdr:colOff>
      <xdr:row>20</xdr:row>
      <xdr:rowOff>9320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11FEA5-B685-DC4C-83A5-23D68986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673049</xdr:colOff>
      <xdr:row>34</xdr:row>
      <xdr:rowOff>74201</xdr:rowOff>
    </xdr:from>
    <xdr:to>
      <xdr:col>27</xdr:col>
      <xdr:colOff>699384</xdr:colOff>
      <xdr:row>49</xdr:row>
      <xdr:rowOff>110543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C0F1811-3CC9-884F-9D6E-5D7BFE2D5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21</xdr:col>
      <xdr:colOff>22103</xdr:colOff>
      <xdr:row>45</xdr:row>
      <xdr:rowOff>24902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3C3471B-5555-0847-984F-63EC1B96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673049</xdr:colOff>
      <xdr:row>57</xdr:row>
      <xdr:rowOff>74201</xdr:rowOff>
    </xdr:from>
    <xdr:to>
      <xdr:col>27</xdr:col>
      <xdr:colOff>699384</xdr:colOff>
      <xdr:row>72</xdr:row>
      <xdr:rowOff>110543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64CD4C9-744E-2449-A74D-14EB1A34A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21</xdr:col>
      <xdr:colOff>22103</xdr:colOff>
      <xdr:row>68</xdr:row>
      <xdr:rowOff>24902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12189D2-A4F1-F645-A718-3ADB65A39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673049</xdr:colOff>
      <xdr:row>81</xdr:row>
      <xdr:rowOff>74201</xdr:rowOff>
    </xdr:from>
    <xdr:to>
      <xdr:col>27</xdr:col>
      <xdr:colOff>699384</xdr:colOff>
      <xdr:row>96</xdr:row>
      <xdr:rowOff>110543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7FF3F9EC-8C6E-8446-BD3D-CFCFD9369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21</xdr:col>
      <xdr:colOff>22103</xdr:colOff>
      <xdr:row>92</xdr:row>
      <xdr:rowOff>24902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64A88D5-BCF4-1145-8149-B2705C5FA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6753-7003-C740-BA0B-FB63CD513282}">
  <dimension ref="A1:P99"/>
  <sheetViews>
    <sheetView tabSelected="1" topLeftCell="S6" zoomScale="109" zoomScaleNormal="75" workbookViewId="0">
      <selection activeCell="U25" sqref="U25"/>
    </sheetView>
  </sheetViews>
  <sheetFormatPr baseColWidth="10" defaultRowHeight="20"/>
  <sheetData>
    <row r="1" spans="1:16">
      <c r="A1" t="s">
        <v>4</v>
      </c>
      <c r="G1" t="s">
        <v>9</v>
      </c>
      <c r="H1" t="s">
        <v>10</v>
      </c>
    </row>
    <row r="2" spans="1:16">
      <c r="G2">
        <v>39.844015455710228</v>
      </c>
      <c r="H2">
        <v>6.6650341952564132</v>
      </c>
      <c r="I2">
        <f>COS(G2*PI()/180)</f>
        <v>0.76779155530716592</v>
      </c>
    </row>
    <row r="3" spans="1:16">
      <c r="C3" t="s">
        <v>0</v>
      </c>
      <c r="F3" t="s">
        <v>1</v>
      </c>
      <c r="K3" t="s">
        <v>2</v>
      </c>
      <c r="M3" t="s">
        <v>3</v>
      </c>
      <c r="P3" t="s">
        <v>8</v>
      </c>
    </row>
    <row r="4" spans="1:16">
      <c r="A4">
        <v>121</v>
      </c>
      <c r="B4">
        <v>90</v>
      </c>
      <c r="C4">
        <v>2.5</v>
      </c>
      <c r="D4">
        <f>C4/$K$24/2</f>
        <v>1.3385560502733469E-2</v>
      </c>
      <c r="E4">
        <v>135</v>
      </c>
      <c r="F4">
        <v>108</v>
      </c>
      <c r="G4">
        <f>F4/$K$24/2</f>
        <v>0.57825621371808589</v>
      </c>
      <c r="H4">
        <f>0.5+0.5*COS(PI()/180*$G$2)*COS(2*(J4+$H$2)*PI()/180-PI()/2)</f>
        <v>0.5885111726445913</v>
      </c>
      <c r="I4">
        <f>(G4-H4)^2</f>
        <v>1.0516418258431297E-4</v>
      </c>
      <c r="J4">
        <v>0</v>
      </c>
      <c r="K4">
        <v>184.3</v>
      </c>
      <c r="L4">
        <f>K4/$K$24/2</f>
        <v>0.98678352026151139</v>
      </c>
      <c r="M4">
        <v>121</v>
      </c>
      <c r="N4">
        <f>M4/$M$24/2</f>
        <v>0.36434231378763865</v>
      </c>
    </row>
    <row r="5" spans="1:16">
      <c r="A5">
        <v>131</v>
      </c>
      <c r="B5">
        <v>100</v>
      </c>
      <c r="C5">
        <v>9.5</v>
      </c>
      <c r="D5">
        <f>C5/$K$24/2</f>
        <v>5.0865129910387184E-2</v>
      </c>
      <c r="E5">
        <v>145</v>
      </c>
      <c r="F5">
        <v>132</v>
      </c>
      <c r="G5">
        <f>F5/$K$24/2</f>
        <v>0.70675759454432718</v>
      </c>
      <c r="H5">
        <f t="shared" ref="H5:H22" si="0">0.5+0.5*COS(PI()/180*$G$2)*COS(2*(J5+$H$2)*PI()/180-PI()/2)</f>
        <v>0.71093589905893739</v>
      </c>
      <c r="I5">
        <f>(G5-H5)^2</f>
        <v>1.7458228616812057E-5</v>
      </c>
      <c r="J5">
        <v>10</v>
      </c>
      <c r="K5">
        <v>171.4</v>
      </c>
      <c r="L5">
        <f t="shared" ref="L5:L22" si="1">K5/$K$24/2</f>
        <v>0.91771402806740665</v>
      </c>
      <c r="M5">
        <v>121</v>
      </c>
      <c r="N5">
        <f t="shared" ref="N5:N22" si="2">M5/$M$24/2</f>
        <v>0.36434231378763865</v>
      </c>
    </row>
    <row r="6" spans="1:16">
      <c r="A6">
        <v>141</v>
      </c>
      <c r="B6">
        <v>110</v>
      </c>
      <c r="C6">
        <v>26.8</v>
      </c>
      <c r="D6">
        <f>C6/$K$24/2</f>
        <v>0.14349320858930278</v>
      </c>
      <c r="E6">
        <v>155</v>
      </c>
      <c r="F6">
        <v>150.30000000000001</v>
      </c>
      <c r="G6">
        <f>F6/$K$24/2</f>
        <v>0.80473989742433627</v>
      </c>
      <c r="H6">
        <f t="shared" si="0"/>
        <v>0.80791864296445781</v>
      </c>
      <c r="I6">
        <f>(G6-H6)^2</f>
        <v>1.0104423208842591E-5</v>
      </c>
      <c r="J6">
        <v>20</v>
      </c>
      <c r="K6">
        <v>158.69999999999999</v>
      </c>
      <c r="L6">
        <f t="shared" si="1"/>
        <v>0.8497153807135206</v>
      </c>
      <c r="M6">
        <v>126</v>
      </c>
      <c r="N6">
        <f t="shared" si="2"/>
        <v>0.37939778129952456</v>
      </c>
    </row>
    <row r="7" spans="1:16">
      <c r="A7">
        <v>151</v>
      </c>
      <c r="B7">
        <v>120</v>
      </c>
      <c r="C7">
        <v>53.8</v>
      </c>
      <c r="D7">
        <f>C7/$K$24/2</f>
        <v>0.28805726201882426</v>
      </c>
      <c r="E7">
        <v>165</v>
      </c>
      <c r="F7">
        <v>161</v>
      </c>
      <c r="G7">
        <f>F7/$K$24/2</f>
        <v>0.86203009637603545</v>
      </c>
      <c r="H7">
        <f t="shared" si="0"/>
        <v>0.86776185413328633</v>
      </c>
      <c r="I7">
        <f>(G7-H7)^2</f>
        <v>3.2853046987805606E-5</v>
      </c>
      <c r="J7">
        <v>30</v>
      </c>
      <c r="K7">
        <v>132.4</v>
      </c>
      <c r="L7">
        <f t="shared" si="1"/>
        <v>0.70889928422476456</v>
      </c>
      <c r="M7">
        <v>140</v>
      </c>
      <c r="N7">
        <f t="shared" si="2"/>
        <v>0.42155309033280508</v>
      </c>
    </row>
    <row r="8" spans="1:16">
      <c r="A8">
        <v>161</v>
      </c>
      <c r="B8">
        <v>130</v>
      </c>
      <c r="C8">
        <v>83.7</v>
      </c>
      <c r="D8">
        <f>C8/$K$24/2</f>
        <v>0.44814856563151656</v>
      </c>
      <c r="E8">
        <v>175</v>
      </c>
      <c r="F8">
        <v>162.30000000000001</v>
      </c>
      <c r="G8">
        <f>F8/$K$24/2</f>
        <v>0.86899058783745686</v>
      </c>
      <c r="H8">
        <f t="shared" si="0"/>
        <v>0.88324755810672784</v>
      </c>
      <c r="I8">
        <f>(G8-H8)^2</f>
        <v>2.0326120125887647E-4</v>
      </c>
      <c r="J8">
        <v>40</v>
      </c>
      <c r="K8">
        <v>100</v>
      </c>
      <c r="L8">
        <f t="shared" si="1"/>
        <v>0.53542242010933871</v>
      </c>
      <c r="M8">
        <v>157</v>
      </c>
      <c r="N8">
        <f t="shared" si="2"/>
        <v>0.47274167987321714</v>
      </c>
    </row>
    <row r="9" spans="1:16">
      <c r="A9">
        <v>171</v>
      </c>
      <c r="B9">
        <v>140</v>
      </c>
      <c r="C9">
        <v>113.3</v>
      </c>
      <c r="D9">
        <f>C9/$K$24/2</f>
        <v>0.60663360198388083</v>
      </c>
      <c r="E9">
        <v>5</v>
      </c>
      <c r="F9">
        <v>160</v>
      </c>
      <c r="G9">
        <f>F9/$K$24/2</f>
        <v>0.85667587217494201</v>
      </c>
      <c r="H9">
        <f t="shared" si="0"/>
        <v>0.85250795044093519</v>
      </c>
      <c r="I9">
        <f>(G9-H9)^2</f>
        <v>1.7371571580806405E-5</v>
      </c>
      <c r="J9">
        <v>50</v>
      </c>
      <c r="K9">
        <v>71.3</v>
      </c>
      <c r="L9">
        <f t="shared" si="1"/>
        <v>0.38175618553795854</v>
      </c>
      <c r="M9">
        <v>173</v>
      </c>
      <c r="N9">
        <f t="shared" si="2"/>
        <v>0.52091917591125203</v>
      </c>
    </row>
    <row r="10" spans="1:16">
      <c r="A10">
        <v>181</v>
      </c>
      <c r="B10">
        <v>150</v>
      </c>
      <c r="C10">
        <v>140.30000000000001</v>
      </c>
      <c r="D10">
        <f>C10/$K$24/2</f>
        <v>0.75119765541340233</v>
      </c>
      <c r="E10">
        <v>15</v>
      </c>
      <c r="F10">
        <v>145</v>
      </c>
      <c r="G10">
        <f>F10/$K$24/2</f>
        <v>0.77636250915854121</v>
      </c>
      <c r="H10">
        <f t="shared" si="0"/>
        <v>0.77925068148869503</v>
      </c>
      <c r="I10">
        <f>(G10-H10)^2</f>
        <v>8.3415394086661189E-6</v>
      </c>
      <c r="J10">
        <v>60</v>
      </c>
      <c r="K10">
        <v>42.8</v>
      </c>
      <c r="L10">
        <f t="shared" si="1"/>
        <v>0.22916079580679696</v>
      </c>
      <c r="M10">
        <v>187</v>
      </c>
      <c r="N10">
        <f t="shared" si="2"/>
        <v>0.56307448494453249</v>
      </c>
    </row>
    <row r="11" spans="1:16">
      <c r="A11">
        <v>191</v>
      </c>
      <c r="B11">
        <v>160</v>
      </c>
      <c r="C11">
        <v>161.80000000000001</v>
      </c>
      <c r="D11">
        <f>C11/$K$24/2</f>
        <v>0.8663134757369102</v>
      </c>
      <c r="E11">
        <v>25</v>
      </c>
      <c r="F11">
        <v>126</v>
      </c>
      <c r="G11">
        <f>F11/$K$24/2</f>
        <v>0.67463224933776689</v>
      </c>
      <c r="H11">
        <f t="shared" si="0"/>
        <v>0.67231165904779056</v>
      </c>
      <c r="I11">
        <f>(G11-H11)^2</f>
        <v>5.3851392939324363E-6</v>
      </c>
      <c r="J11">
        <v>70</v>
      </c>
      <c r="K11">
        <v>20.5</v>
      </c>
      <c r="L11">
        <f t="shared" si="1"/>
        <v>0.10976159612241444</v>
      </c>
      <c r="M11">
        <v>196</v>
      </c>
      <c r="N11">
        <f t="shared" si="2"/>
        <v>0.59017432646592705</v>
      </c>
    </row>
    <row r="12" spans="1:16">
      <c r="A12">
        <v>201</v>
      </c>
      <c r="B12">
        <v>170</v>
      </c>
      <c r="C12">
        <v>176</v>
      </c>
      <c r="D12">
        <f>C12/$K$24/2</f>
        <v>0.94234345939243624</v>
      </c>
      <c r="E12">
        <v>35</v>
      </c>
      <c r="F12">
        <v>100.5</v>
      </c>
      <c r="G12">
        <f>F12/$K$24/2</f>
        <v>0.53809953220988549</v>
      </c>
      <c r="H12">
        <f t="shared" si="0"/>
        <v>0.54458930747647705</v>
      </c>
      <c r="I12">
        <f>(G12-H12)^2</f>
        <v>4.211718301086352E-5</v>
      </c>
      <c r="J12">
        <v>80</v>
      </c>
      <c r="K12">
        <v>6.5</v>
      </c>
      <c r="L12">
        <f t="shared" si="1"/>
        <v>3.4802457307107022E-2</v>
      </c>
      <c r="M12">
        <v>203</v>
      </c>
      <c r="N12">
        <f t="shared" si="2"/>
        <v>0.61125198098256739</v>
      </c>
    </row>
    <row r="13" spans="1:16">
      <c r="A13">
        <v>211</v>
      </c>
      <c r="B13">
        <v>180</v>
      </c>
      <c r="C13">
        <v>183.7</v>
      </c>
      <c r="D13">
        <f>C13/$K$24/2</f>
        <v>0.98357098574085522</v>
      </c>
      <c r="E13">
        <v>45</v>
      </c>
      <c r="F13">
        <v>76</v>
      </c>
      <c r="G13">
        <f>F13/$K$24/2</f>
        <v>0.40692103928309747</v>
      </c>
      <c r="H13">
        <f t="shared" si="0"/>
        <v>0.41148882735540887</v>
      </c>
      <c r="I13">
        <f>(G13-H13)^2</f>
        <v>2.086468787355026E-5</v>
      </c>
      <c r="J13">
        <v>90</v>
      </c>
      <c r="K13">
        <v>3.1</v>
      </c>
      <c r="L13">
        <f t="shared" si="1"/>
        <v>1.6598095023389502E-2</v>
      </c>
      <c r="M13">
        <v>206</v>
      </c>
      <c r="N13">
        <f t="shared" si="2"/>
        <v>0.62028526148969887</v>
      </c>
    </row>
    <row r="14" spans="1:16">
      <c r="A14">
        <v>221</v>
      </c>
      <c r="B14">
        <v>10</v>
      </c>
      <c r="C14">
        <v>179.3</v>
      </c>
      <c r="D14">
        <f>C14/$K$24/2</f>
        <v>0.96001239925604442</v>
      </c>
      <c r="E14">
        <v>55</v>
      </c>
      <c r="F14">
        <v>53.6</v>
      </c>
      <c r="G14">
        <f>F14/$K$24/2</f>
        <v>0.28698641717860557</v>
      </c>
      <c r="H14">
        <f t="shared" si="0"/>
        <v>0.28906410094106288</v>
      </c>
      <c r="I14">
        <f>(G14-H14)^2</f>
        <v>4.3167698167787897E-6</v>
      </c>
      <c r="J14">
        <v>100</v>
      </c>
      <c r="K14">
        <v>10.6</v>
      </c>
      <c r="L14">
        <f t="shared" si="1"/>
        <v>5.6754776531589904E-2</v>
      </c>
      <c r="M14">
        <v>208</v>
      </c>
      <c r="N14">
        <f t="shared" si="2"/>
        <v>0.62630744849445319</v>
      </c>
    </row>
    <row r="15" spans="1:16">
      <c r="A15">
        <v>231</v>
      </c>
      <c r="B15">
        <v>20</v>
      </c>
      <c r="C15">
        <v>163.69999999999999</v>
      </c>
      <c r="D15">
        <f>C15/$K$24/2</f>
        <v>0.87648650171898745</v>
      </c>
      <c r="E15">
        <v>65</v>
      </c>
      <c r="F15">
        <v>35.1</v>
      </c>
      <c r="G15">
        <f>F15/$K$24/2</f>
        <v>0.18793326945837791</v>
      </c>
      <c r="H15">
        <f t="shared" si="0"/>
        <v>0.19208135703554213</v>
      </c>
      <c r="I15">
        <f>(G15-H15)^2</f>
        <v>1.7206630547824194E-5</v>
      </c>
      <c r="J15">
        <v>110</v>
      </c>
      <c r="K15">
        <v>28.2</v>
      </c>
      <c r="L15">
        <f t="shared" si="1"/>
        <v>0.15098912247083351</v>
      </c>
      <c r="M15">
        <v>206</v>
      </c>
      <c r="N15">
        <f t="shared" si="2"/>
        <v>0.62028526148969887</v>
      </c>
    </row>
    <row r="16" spans="1:16">
      <c r="A16">
        <v>241</v>
      </c>
      <c r="B16">
        <v>30</v>
      </c>
      <c r="C16">
        <v>137</v>
      </c>
      <c r="D16">
        <f>C16/$K$24/2</f>
        <v>0.73352871554979415</v>
      </c>
      <c r="E16">
        <v>75</v>
      </c>
      <c r="F16">
        <v>23.1</v>
      </c>
      <c r="G16">
        <f>F16/$K$24/2</f>
        <v>0.12368257904525726</v>
      </c>
      <c r="H16">
        <f t="shared" si="0"/>
        <v>0.13223814586671367</v>
      </c>
      <c r="I16">
        <f>(G16-H16)^2</f>
        <v>7.3197723636405867E-5</v>
      </c>
      <c r="J16">
        <v>120</v>
      </c>
      <c r="K16">
        <v>53.6</v>
      </c>
      <c r="L16">
        <f t="shared" si="1"/>
        <v>0.28698641717860557</v>
      </c>
      <c r="M16">
        <v>201</v>
      </c>
      <c r="N16">
        <f t="shared" si="2"/>
        <v>0.60522979397781296</v>
      </c>
    </row>
    <row r="17" spans="1:14">
      <c r="A17">
        <v>251</v>
      </c>
      <c r="B17">
        <v>40</v>
      </c>
      <c r="C17">
        <v>104.7</v>
      </c>
      <c r="D17">
        <f>C17/$K$24/2</f>
        <v>0.56058727385447771</v>
      </c>
      <c r="E17">
        <v>85</v>
      </c>
      <c r="F17">
        <v>20.399999999999999</v>
      </c>
      <c r="G17">
        <f>F17/$K$24/2</f>
        <v>0.1092261737023051</v>
      </c>
      <c r="H17">
        <f t="shared" si="0"/>
        <v>0.11675244189327222</v>
      </c>
      <c r="I17">
        <f>(G17-H17)^2</f>
        <v>5.664471288236348E-5</v>
      </c>
      <c r="J17">
        <v>130</v>
      </c>
      <c r="K17">
        <v>83.7</v>
      </c>
      <c r="L17">
        <f t="shared" si="1"/>
        <v>0.44814856563151656</v>
      </c>
      <c r="M17">
        <v>192</v>
      </c>
      <c r="N17">
        <f t="shared" si="2"/>
        <v>0.57812995245641841</v>
      </c>
    </row>
    <row r="18" spans="1:14">
      <c r="A18">
        <v>261</v>
      </c>
      <c r="B18">
        <v>50</v>
      </c>
      <c r="C18">
        <v>76</v>
      </c>
      <c r="D18">
        <f>C18/$K$24/2</f>
        <v>0.40692103928309747</v>
      </c>
      <c r="E18">
        <v>95</v>
      </c>
      <c r="F18">
        <v>26.7</v>
      </c>
      <c r="G18">
        <f>F18/$K$24/2</f>
        <v>0.14295778616919344</v>
      </c>
      <c r="H18">
        <f t="shared" si="0"/>
        <v>0.14749204955906497</v>
      </c>
      <c r="I18">
        <f>(G18-H18)^2</f>
        <v>2.0559544488729299E-5</v>
      </c>
      <c r="J18">
        <v>140</v>
      </c>
      <c r="K18">
        <v>116.5</v>
      </c>
      <c r="L18">
        <f t="shared" si="1"/>
        <v>0.62376711942737961</v>
      </c>
      <c r="M18">
        <v>176</v>
      </c>
      <c r="N18">
        <f t="shared" si="2"/>
        <v>0.52995245641838351</v>
      </c>
    </row>
    <row r="19" spans="1:14">
      <c r="A19">
        <v>271</v>
      </c>
      <c r="B19">
        <v>60</v>
      </c>
      <c r="C19">
        <v>44.6</v>
      </c>
      <c r="D19">
        <f>C19/$K$24/2</f>
        <v>0.2387983993687651</v>
      </c>
      <c r="E19">
        <v>105</v>
      </c>
      <c r="F19">
        <v>41.8</v>
      </c>
      <c r="G19">
        <f>F19/$K$24/2</f>
        <v>0.22380657160570358</v>
      </c>
      <c r="H19">
        <f t="shared" si="0"/>
        <v>0.22074931851130497</v>
      </c>
      <c r="I19">
        <f>(G19-H19)^2</f>
        <v>9.3467964832098745E-6</v>
      </c>
      <c r="J19">
        <v>150</v>
      </c>
      <c r="K19">
        <v>144.80000000000001</v>
      </c>
      <c r="L19">
        <f t="shared" si="1"/>
        <v>0.77529166431832264</v>
      </c>
      <c r="M19">
        <v>158</v>
      </c>
      <c r="N19">
        <f t="shared" si="2"/>
        <v>0.4757527733755943</v>
      </c>
    </row>
    <row r="20" spans="1:14">
      <c r="A20">
        <v>281</v>
      </c>
      <c r="B20">
        <v>70</v>
      </c>
      <c r="C20">
        <v>20.100000000000001</v>
      </c>
      <c r="D20">
        <f>C20/$K$24/2</f>
        <v>0.1076199064419771</v>
      </c>
      <c r="E20">
        <v>115</v>
      </c>
      <c r="F20">
        <v>61.3</v>
      </c>
      <c r="G20">
        <f>F20/$K$24/2</f>
        <v>0.32821394352702465</v>
      </c>
      <c r="H20">
        <f t="shared" si="0"/>
        <v>0.32768834095220944</v>
      </c>
      <c r="I20">
        <f>(G20-H20)^2</f>
        <v>2.7625806665237772E-7</v>
      </c>
      <c r="J20">
        <v>160</v>
      </c>
      <c r="K20">
        <v>166.8</v>
      </c>
      <c r="L20">
        <f t="shared" si="1"/>
        <v>0.89308459674237717</v>
      </c>
      <c r="M20">
        <v>139</v>
      </c>
      <c r="N20">
        <f t="shared" si="2"/>
        <v>0.41854199683042786</v>
      </c>
    </row>
    <row r="21" spans="1:14">
      <c r="A21">
        <v>291</v>
      </c>
      <c r="B21">
        <v>80</v>
      </c>
      <c r="C21">
        <v>6.3</v>
      </c>
      <c r="D21">
        <f>C21/$K$24/2</f>
        <v>3.3731612466888342E-2</v>
      </c>
      <c r="E21">
        <v>125</v>
      </c>
      <c r="F21">
        <v>84</v>
      </c>
      <c r="G21">
        <f>F21/$K$24/2</f>
        <v>0.44975483289184459</v>
      </c>
      <c r="H21">
        <f t="shared" si="0"/>
        <v>0.45541069252352284</v>
      </c>
      <c r="I21">
        <f>(G21-H21)^2</f>
        <v>3.1988748173247639E-5</v>
      </c>
      <c r="J21">
        <v>170</v>
      </c>
      <c r="K21">
        <v>181</v>
      </c>
      <c r="L21">
        <f t="shared" si="1"/>
        <v>0.96911458039790321</v>
      </c>
      <c r="M21">
        <v>126</v>
      </c>
      <c r="N21">
        <f t="shared" si="2"/>
        <v>0.37939778129952456</v>
      </c>
    </row>
    <row r="22" spans="1:14">
      <c r="A22">
        <v>301</v>
      </c>
      <c r="B22">
        <v>90</v>
      </c>
      <c r="C22">
        <v>2.5</v>
      </c>
      <c r="D22">
        <f>C22/$K$24/2</f>
        <v>1.3385560502733469E-2</v>
      </c>
      <c r="E22">
        <v>135</v>
      </c>
      <c r="F22">
        <v>111</v>
      </c>
      <c r="G22">
        <f>F22/$K$24/2</f>
        <v>0.59431888632136598</v>
      </c>
      <c r="H22">
        <f t="shared" si="0"/>
        <v>0.5885111726445913</v>
      </c>
      <c r="I22">
        <f>(G22-H22)^2</f>
        <v>3.3729538151395721E-5</v>
      </c>
      <c r="J22">
        <v>180</v>
      </c>
      <c r="K22">
        <v>183</v>
      </c>
      <c r="L22">
        <f t="shared" si="1"/>
        <v>0.97982302880008998</v>
      </c>
      <c r="M22">
        <v>119</v>
      </c>
      <c r="N22">
        <f t="shared" si="2"/>
        <v>0.35832012678288433</v>
      </c>
    </row>
    <row r="24" spans="1:14">
      <c r="I24">
        <f>SUM(I4:I22)</f>
        <v>7.1018792607107587E-4</v>
      </c>
      <c r="K24">
        <f>AVERAGE(C4:C22,F4:F22,K4:K22)</f>
        <v>93.384210526315812</v>
      </c>
      <c r="M24">
        <f>AVERAGE(M4:M22)</f>
        <v>166.05263157894737</v>
      </c>
    </row>
    <row r="26" spans="1:14">
      <c r="A26" t="s">
        <v>5</v>
      </c>
      <c r="G26" t="s">
        <v>9</v>
      </c>
      <c r="H26" t="s">
        <v>10</v>
      </c>
    </row>
    <row r="27" spans="1:14">
      <c r="A27" t="s">
        <v>5</v>
      </c>
      <c r="G27">
        <v>16.812342653775779</v>
      </c>
      <c r="H27">
        <v>76.771278296094138</v>
      </c>
      <c r="I27">
        <f>COS(G27*PI()/180)</f>
        <v>0.95725721210565529</v>
      </c>
    </row>
    <row r="28" spans="1:14">
      <c r="C28" t="s">
        <v>0</v>
      </c>
      <c r="F28" t="s">
        <v>1</v>
      </c>
      <c r="K28" t="s">
        <v>2</v>
      </c>
    </row>
    <row r="29" spans="1:14">
      <c r="A29">
        <v>121</v>
      </c>
      <c r="B29">
        <v>90</v>
      </c>
      <c r="C29">
        <v>7</v>
      </c>
      <c r="D29">
        <f>C29/$K$49/2</f>
        <v>4.0521601364938147E-2</v>
      </c>
      <c r="E29">
        <v>45</v>
      </c>
      <c r="F29">
        <v>122</v>
      </c>
      <c r="G29">
        <f>F29/$K$49/2</f>
        <v>0.70623362378892207</v>
      </c>
      <c r="H29">
        <f>0.5+0.5*COS(PI()/180*$G$27)*COS(2*(J29+$H$27)*PI()/180-PI()/2)</f>
        <v>0.71324482688052204</v>
      </c>
      <c r="I29">
        <f>(G29-H29)^2</f>
        <v>4.9156968791660997E-5</v>
      </c>
      <c r="J29">
        <v>0</v>
      </c>
      <c r="K29">
        <v>160</v>
      </c>
      <c r="L29">
        <f t="shared" ref="L29:L35" si="3">K29/$K$49/2</f>
        <v>0.9262080311985863</v>
      </c>
    </row>
    <row r="30" spans="1:14">
      <c r="A30">
        <v>131</v>
      </c>
      <c r="B30">
        <v>100</v>
      </c>
      <c r="C30">
        <v>7</v>
      </c>
      <c r="D30">
        <f>C30/$K$49/2</f>
        <v>4.0521601364938147E-2</v>
      </c>
      <c r="E30">
        <v>55</v>
      </c>
      <c r="F30">
        <v>95</v>
      </c>
      <c r="G30">
        <f>F30/$K$49/2</f>
        <v>0.54993601852416063</v>
      </c>
      <c r="H30">
        <f t="shared" ref="H30:H47" si="4">0.5+0.5*COS(PI()/180*$G$27)*COS(2*(J30+$H$27)*PI()/180-PI()/2)</f>
        <v>0.55382906404915067</v>
      </c>
      <c r="I30">
        <f>(G30-H30)^2</f>
        <v>1.5155803459644939E-5</v>
      </c>
      <c r="J30">
        <v>10</v>
      </c>
      <c r="K30">
        <v>167</v>
      </c>
      <c r="L30">
        <f t="shared" si="3"/>
        <v>0.9667296325635244</v>
      </c>
    </row>
    <row r="31" spans="1:14">
      <c r="A31">
        <v>141</v>
      </c>
      <c r="B31">
        <v>110</v>
      </c>
      <c r="C31">
        <v>15</v>
      </c>
      <c r="D31">
        <f>C31/$K$49/2</f>
        <v>8.6832002924867466E-2</v>
      </c>
      <c r="E31">
        <v>65</v>
      </c>
      <c r="F31">
        <v>66</v>
      </c>
      <c r="G31">
        <f>F31/$K$49/2</f>
        <v>0.38206081286941684</v>
      </c>
      <c r="H31">
        <f t="shared" si="4"/>
        <v>0.3879207216610755</v>
      </c>
      <c r="I31">
        <f>(G31-H31)^2</f>
        <v>3.4338531046558367E-5</v>
      </c>
      <c r="J31">
        <v>20</v>
      </c>
      <c r="K31">
        <v>162</v>
      </c>
      <c r="L31">
        <f t="shared" si="3"/>
        <v>0.93778563158856854</v>
      </c>
    </row>
    <row r="32" spans="1:14">
      <c r="A32">
        <v>151</v>
      </c>
      <c r="B32">
        <v>120</v>
      </c>
      <c r="C32">
        <v>33</v>
      </c>
      <c r="D32">
        <f>C32/$K$49/2</f>
        <v>0.19103040643470842</v>
      </c>
      <c r="E32">
        <v>75</v>
      </c>
      <c r="F32">
        <v>42</v>
      </c>
      <c r="G32">
        <f>F32/$K$49/2</f>
        <v>0.24312960818962889</v>
      </c>
      <c r="H32">
        <f t="shared" si="4"/>
        <v>0.23553079435465485</v>
      </c>
      <c r="I32">
        <f>(G32-H32)^2</f>
        <v>5.7741971698592942E-5</v>
      </c>
      <c r="J32">
        <v>30</v>
      </c>
      <c r="K32">
        <v>151</v>
      </c>
      <c r="L32">
        <f t="shared" si="3"/>
        <v>0.87410882944366575</v>
      </c>
    </row>
    <row r="33" spans="1:12">
      <c r="A33">
        <v>161</v>
      </c>
      <c r="B33">
        <v>130</v>
      </c>
      <c r="C33">
        <v>55</v>
      </c>
      <c r="D33">
        <f>C33/$K$49/2</f>
        <v>0.31838401072451405</v>
      </c>
      <c r="E33">
        <v>85</v>
      </c>
      <c r="F33">
        <v>23</v>
      </c>
      <c r="G33">
        <f>F33/$K$49/2</f>
        <v>0.13314240448479678</v>
      </c>
      <c r="H33">
        <f t="shared" si="4"/>
        <v>0.1150397563988409</v>
      </c>
      <c r="I33">
        <f>(G33-H33)^2</f>
        <v>3.2770586772396209E-4</v>
      </c>
      <c r="J33">
        <v>40</v>
      </c>
      <c r="K33">
        <v>137</v>
      </c>
      <c r="L33">
        <f t="shared" si="3"/>
        <v>0.79306562671378944</v>
      </c>
    </row>
    <row r="34" spans="1:12">
      <c r="A34">
        <v>171</v>
      </c>
      <c r="B34">
        <v>140</v>
      </c>
      <c r="C34">
        <v>81</v>
      </c>
      <c r="D34">
        <f>C34/$K$49/2</f>
        <v>0.46889281579428427</v>
      </c>
      <c r="E34">
        <v>95</v>
      </c>
      <c r="F34">
        <v>10</v>
      </c>
      <c r="G34">
        <f>F34/$K$49/2</f>
        <v>5.7888001949911644E-2</v>
      </c>
      <c r="H34">
        <f t="shared" si="4"/>
        <v>4.0980605229435585E-2</v>
      </c>
      <c r="I34">
        <f>(G34-H34)^2</f>
        <v>2.8586006386356459E-4</v>
      </c>
      <c r="J34">
        <v>50</v>
      </c>
      <c r="K34">
        <v>114</v>
      </c>
      <c r="L34">
        <f t="shared" si="3"/>
        <v>0.65992322222899269</v>
      </c>
    </row>
    <row r="35" spans="1:12">
      <c r="A35">
        <v>181</v>
      </c>
      <c r="B35">
        <v>150</v>
      </c>
      <c r="C35">
        <v>107</v>
      </c>
      <c r="D35">
        <f>C35/$K$49/2</f>
        <v>0.61940162086405459</v>
      </c>
      <c r="E35">
        <v>105</v>
      </c>
      <c r="F35">
        <v>7</v>
      </c>
      <c r="G35">
        <f>F35/$K$49/2</f>
        <v>4.0521601364938147E-2</v>
      </c>
      <c r="H35">
        <f t="shared" si="4"/>
        <v>2.228596747413264E-2</v>
      </c>
      <c r="I35">
        <f>(G35-H35)^2</f>
        <v>3.3253834339949439E-4</v>
      </c>
      <c r="J35">
        <v>60</v>
      </c>
      <c r="K35">
        <v>88</v>
      </c>
      <c r="L35">
        <f t="shared" si="3"/>
        <v>0.50941441715922242</v>
      </c>
    </row>
    <row r="36" spans="1:12">
      <c r="A36">
        <v>191</v>
      </c>
      <c r="B36">
        <v>160</v>
      </c>
      <c r="C36">
        <v>133</v>
      </c>
      <c r="D36">
        <f>C36/$K$49/2</f>
        <v>0.76991042593382486</v>
      </c>
      <c r="E36">
        <v>115</v>
      </c>
      <c r="F36">
        <v>12</v>
      </c>
      <c r="G36">
        <f>F36/$K$49/2</f>
        <v>6.9465602339893975E-2</v>
      </c>
      <c r="H36">
        <f t="shared" si="4"/>
        <v>6.1210692349690454E-2</v>
      </c>
      <c r="I36">
        <f>(G36-H36)^2</f>
        <v>6.8143538946361892E-5</v>
      </c>
      <c r="J36">
        <v>70</v>
      </c>
      <c r="K36">
        <v>58</v>
      </c>
      <c r="L36">
        <f>K36/$K$49/2</f>
        <v>0.33575041130948752</v>
      </c>
    </row>
    <row r="37" spans="1:12">
      <c r="A37">
        <v>201</v>
      </c>
      <c r="B37">
        <v>170</v>
      </c>
      <c r="C37">
        <v>147</v>
      </c>
      <c r="D37">
        <f>C37/$K$49/2</f>
        <v>0.85095362866370117</v>
      </c>
      <c r="E37">
        <v>125</v>
      </c>
      <c r="F37">
        <v>26</v>
      </c>
      <c r="G37">
        <f>F37/$K$49/2</f>
        <v>0.15050880506977027</v>
      </c>
      <c r="H37">
        <f t="shared" si="4"/>
        <v>0.15305988356836003</v>
      </c>
      <c r="I37">
        <f>(G37-H37)^2</f>
        <v>6.5080015059670093E-6</v>
      </c>
      <c r="J37">
        <v>80</v>
      </c>
      <c r="K37">
        <v>34</v>
      </c>
      <c r="L37">
        <f t="shared" ref="L37:L47" si="5">K37/$K$49/2</f>
        <v>0.19681920662969957</v>
      </c>
    </row>
    <row r="38" spans="1:12">
      <c r="A38">
        <v>211</v>
      </c>
      <c r="B38">
        <v>180</v>
      </c>
      <c r="C38">
        <v>157</v>
      </c>
      <c r="D38">
        <f>C38/$K$49/2</f>
        <v>0.90884163061361278</v>
      </c>
      <c r="E38">
        <v>135</v>
      </c>
      <c r="F38">
        <v>48</v>
      </c>
      <c r="G38">
        <f>F38/$K$49/2</f>
        <v>0.2778624093595759</v>
      </c>
      <c r="H38">
        <f t="shared" si="4"/>
        <v>0.28675517311947785</v>
      </c>
      <c r="I38">
        <f>(G38-H38)^2</f>
        <v>7.9081247289425371E-5</v>
      </c>
      <c r="J38">
        <v>90</v>
      </c>
      <c r="K38">
        <v>16</v>
      </c>
      <c r="L38">
        <f t="shared" si="5"/>
        <v>9.2620803119858625E-2</v>
      </c>
    </row>
    <row r="39" spans="1:12">
      <c r="A39">
        <v>221</v>
      </c>
      <c r="B39">
        <v>10</v>
      </c>
      <c r="C39">
        <v>162</v>
      </c>
      <c r="D39">
        <f>C39/$K$49/2</f>
        <v>0.93778563158856854</v>
      </c>
      <c r="E39">
        <v>145</v>
      </c>
      <c r="F39">
        <v>75</v>
      </c>
      <c r="G39">
        <f>F39/$K$49/2</f>
        <v>0.43416001462433729</v>
      </c>
      <c r="H39">
        <f t="shared" si="4"/>
        <v>0.44617093595084933</v>
      </c>
      <c r="I39">
        <f>(G39-H39)^2</f>
        <v>1.4426223111166191E-4</v>
      </c>
      <c r="J39">
        <v>100</v>
      </c>
      <c r="K39">
        <v>6.5</v>
      </c>
      <c r="L39">
        <f t="shared" si="5"/>
        <v>3.7627201267442567E-2</v>
      </c>
    </row>
    <row r="40" spans="1:12">
      <c r="A40">
        <v>231</v>
      </c>
      <c r="B40">
        <v>20</v>
      </c>
      <c r="C40">
        <v>151</v>
      </c>
      <c r="D40">
        <f>C40/$K$49/2</f>
        <v>0.87410882944366575</v>
      </c>
      <c r="E40">
        <v>155</v>
      </c>
      <c r="F40">
        <v>108</v>
      </c>
      <c r="G40">
        <f>F40/$K$49/2</f>
        <v>0.62519042105904576</v>
      </c>
      <c r="H40">
        <f t="shared" si="4"/>
        <v>0.61207927833892461</v>
      </c>
      <c r="I40">
        <f>(G40-H40)^2</f>
        <v>1.719020634273858E-4</v>
      </c>
      <c r="J40">
        <v>110</v>
      </c>
      <c r="K40">
        <v>7.3</v>
      </c>
      <c r="L40">
        <f t="shared" si="5"/>
        <v>4.2258241423435497E-2</v>
      </c>
    </row>
    <row r="41" spans="1:12">
      <c r="A41">
        <v>241</v>
      </c>
      <c r="B41">
        <v>30</v>
      </c>
      <c r="C41">
        <v>134</v>
      </c>
      <c r="D41">
        <f>C41/$K$49/2</f>
        <v>0.77569922612881603</v>
      </c>
      <c r="E41">
        <v>165</v>
      </c>
      <c r="F41">
        <v>135</v>
      </c>
      <c r="G41">
        <f>F41/$K$49/2</f>
        <v>0.78148802632380721</v>
      </c>
      <c r="H41">
        <f t="shared" si="4"/>
        <v>0.76446920564534515</v>
      </c>
      <c r="I41">
        <f>(G41-H41)^2</f>
        <v>2.8964025728564762E-4</v>
      </c>
      <c r="J41">
        <v>120</v>
      </c>
      <c r="K41">
        <v>17</v>
      </c>
      <c r="L41">
        <f t="shared" si="5"/>
        <v>9.8409603314849783E-2</v>
      </c>
    </row>
    <row r="42" spans="1:12">
      <c r="A42">
        <v>251</v>
      </c>
      <c r="B42">
        <v>40</v>
      </c>
      <c r="C42">
        <v>110</v>
      </c>
      <c r="D42">
        <f>C42/$K$49/2</f>
        <v>0.63676802144902811</v>
      </c>
      <c r="E42">
        <v>175</v>
      </c>
      <c r="F42">
        <v>154</v>
      </c>
      <c r="G42">
        <f>F42/$K$49/2</f>
        <v>0.89147523002863927</v>
      </c>
      <c r="H42">
        <f t="shared" si="4"/>
        <v>0.88496024360115855</v>
      </c>
      <c r="I42">
        <f>(G42-H42)^2</f>
        <v>4.2445048150257969E-5</v>
      </c>
      <c r="J42">
        <v>130</v>
      </c>
      <c r="K42">
        <v>37</v>
      </c>
      <c r="L42">
        <f t="shared" si="5"/>
        <v>0.21418560721467308</v>
      </c>
    </row>
    <row r="43" spans="1:12">
      <c r="A43">
        <v>261</v>
      </c>
      <c r="B43">
        <v>50</v>
      </c>
      <c r="C43">
        <v>81</v>
      </c>
      <c r="D43">
        <f>C43/$K$49/2</f>
        <v>0.46889281579428427</v>
      </c>
      <c r="E43">
        <v>5</v>
      </c>
      <c r="F43">
        <v>167</v>
      </c>
      <c r="G43">
        <f>F43/$K$49/2</f>
        <v>0.9667296325635244</v>
      </c>
      <c r="H43">
        <f t="shared" si="4"/>
        <v>0.9590193947705643</v>
      </c>
      <c r="I43">
        <f>(G43-H43)^2</f>
        <v>5.9447766823990159E-5</v>
      </c>
      <c r="J43">
        <v>140</v>
      </c>
      <c r="K43">
        <v>61</v>
      </c>
      <c r="L43">
        <f t="shared" si="5"/>
        <v>0.35311681189446104</v>
      </c>
    </row>
    <row r="44" spans="1:12">
      <c r="A44">
        <v>271</v>
      </c>
      <c r="B44">
        <v>60</v>
      </c>
      <c r="C44">
        <v>56</v>
      </c>
      <c r="D44">
        <f>C44/$K$49/2</f>
        <v>0.32417281091950517</v>
      </c>
      <c r="E44">
        <v>15</v>
      </c>
      <c r="F44">
        <v>170</v>
      </c>
      <c r="G44">
        <f>F44/$K$49/2</f>
        <v>0.98409603314849792</v>
      </c>
      <c r="H44">
        <f t="shared" si="4"/>
        <v>0.97771403252586742</v>
      </c>
      <c r="I44">
        <f>(G44-H44)^2</f>
        <v>4.0729931947256111E-5</v>
      </c>
      <c r="J44">
        <v>150</v>
      </c>
      <c r="K44">
        <v>93</v>
      </c>
      <c r="L44">
        <f t="shared" si="5"/>
        <v>0.53835841813417828</v>
      </c>
    </row>
    <row r="45" spans="1:12">
      <c r="A45">
        <v>281</v>
      </c>
      <c r="B45">
        <v>70</v>
      </c>
      <c r="C45">
        <v>32</v>
      </c>
      <c r="D45">
        <f>C45/$K$49/2</f>
        <v>0.18524160623971725</v>
      </c>
      <c r="E45">
        <v>25</v>
      </c>
      <c r="F45">
        <v>166</v>
      </c>
      <c r="G45">
        <f>F45/$K$49/2</f>
        <v>0.96094083236853323</v>
      </c>
      <c r="H45">
        <f t="shared" si="4"/>
        <v>0.93878930765030977</v>
      </c>
      <c r="I45">
        <f>(G45-H45)^2</f>
        <v>4.9069004734206485E-4</v>
      </c>
      <c r="J45">
        <v>160</v>
      </c>
      <c r="K45">
        <v>118</v>
      </c>
      <c r="L45">
        <f t="shared" si="5"/>
        <v>0.68307842300895738</v>
      </c>
    </row>
    <row r="46" spans="1:12">
      <c r="A46">
        <v>291</v>
      </c>
      <c r="B46">
        <v>80</v>
      </c>
      <c r="C46">
        <v>15</v>
      </c>
      <c r="D46">
        <f>C46/$K$49/2</f>
        <v>8.6832002924867466E-2</v>
      </c>
      <c r="E46">
        <v>35</v>
      </c>
      <c r="F46">
        <v>148</v>
      </c>
      <c r="G46">
        <f>F46/$K$49/2</f>
        <v>0.85674242885869234</v>
      </c>
      <c r="H46">
        <f t="shared" si="4"/>
        <v>0.84694011643164036</v>
      </c>
      <c r="I46">
        <f>(G46-H46)^2</f>
        <v>9.6085328917537764E-5</v>
      </c>
      <c r="J46">
        <v>170</v>
      </c>
      <c r="K46">
        <v>147</v>
      </c>
      <c r="L46">
        <f t="shared" si="5"/>
        <v>0.85095362866370117</v>
      </c>
    </row>
    <row r="47" spans="1:12">
      <c r="A47">
        <v>301</v>
      </c>
      <c r="B47">
        <v>90</v>
      </c>
      <c r="C47">
        <v>5.5</v>
      </c>
      <c r="D47">
        <f>C47/$K$49/2</f>
        <v>3.1838401072451401E-2</v>
      </c>
      <c r="E47">
        <v>45</v>
      </c>
      <c r="F47">
        <v>122</v>
      </c>
      <c r="G47">
        <f>F47/$K$49/2</f>
        <v>0.70623362378892207</v>
      </c>
      <c r="H47">
        <f t="shared" si="4"/>
        <v>0.71324482688052215</v>
      </c>
      <c r="I47">
        <f>(G47-H47)^2</f>
        <v>4.9156968791662549E-5</v>
      </c>
      <c r="J47">
        <v>180</v>
      </c>
      <c r="K47">
        <v>165</v>
      </c>
      <c r="L47">
        <f t="shared" si="5"/>
        <v>0.95515203217354205</v>
      </c>
    </row>
    <row r="49" spans="1:12">
      <c r="I49">
        <f>SUM(I29:I47)</f>
        <v>2.6405899815226974E-3</v>
      </c>
      <c r="K49">
        <f>AVERAGE(C29:C47,F29:F47,K29:K47)</f>
        <v>86.373684210526321</v>
      </c>
    </row>
    <row r="51" spans="1:12">
      <c r="G51" t="s">
        <v>9</v>
      </c>
      <c r="H51" t="s">
        <v>10</v>
      </c>
    </row>
    <row r="52" spans="1:12">
      <c r="A52" t="s">
        <v>6</v>
      </c>
      <c r="G52">
        <v>20.897377028794104</v>
      </c>
      <c r="H52">
        <v>6.3341606367707737</v>
      </c>
      <c r="I52">
        <f>COS(G52*PI()/180)</f>
        <v>0.93422080462352408</v>
      </c>
    </row>
    <row r="53" spans="1:12">
      <c r="C53" t="s">
        <v>0</v>
      </c>
      <c r="F53" t="s">
        <v>1</v>
      </c>
      <c r="K53" t="s">
        <v>2</v>
      </c>
    </row>
    <row r="54" spans="1:12">
      <c r="A54">
        <v>121</v>
      </c>
      <c r="B54">
        <v>90</v>
      </c>
      <c r="C54">
        <v>6</v>
      </c>
      <c r="D54">
        <f>C54/$K$74/2</f>
        <v>3.4905082669932641E-2</v>
      </c>
      <c r="E54">
        <v>135</v>
      </c>
      <c r="F54">
        <v>111</v>
      </c>
      <c r="G54">
        <f>F54/$K$74/2</f>
        <v>0.64574402939375386</v>
      </c>
      <c r="H54">
        <f>0.5+0.5*COS(PI()/180*$G$52)*COS(2*(J54+$H$52)*PI()/180-PI()/2)</f>
        <v>0.60244048739149791</v>
      </c>
      <c r="I54">
        <f>(G54-H54)^2</f>
        <v>1.875196749941145E-3</v>
      </c>
      <c r="J54">
        <v>0</v>
      </c>
      <c r="K54">
        <v>151</v>
      </c>
      <c r="L54">
        <f>K54/$K$74/2</f>
        <v>0.8784445805266381</v>
      </c>
    </row>
    <row r="55" spans="1:12">
      <c r="A55">
        <v>131</v>
      </c>
      <c r="B55">
        <v>100</v>
      </c>
      <c r="C55">
        <v>8</v>
      </c>
      <c r="D55">
        <f>C55/$K$74/2</f>
        <v>4.654011022657685E-2</v>
      </c>
      <c r="E55">
        <v>145</v>
      </c>
      <c r="F55">
        <v>135</v>
      </c>
      <c r="G55">
        <f>F55/$K$74/2</f>
        <v>0.78536436007348442</v>
      </c>
      <c r="H55">
        <f t="shared" ref="H55:H72" si="6">0.5+0.5*COS(PI()/180*$G$52)*COS(2*(J55+$H$52)*PI()/180-PI()/2)</f>
        <v>0.75213450256838033</v>
      </c>
      <c r="I55">
        <f>(G55-H55)^2</f>
        <v>1.1042234298095231E-3</v>
      </c>
      <c r="J55">
        <v>10</v>
      </c>
      <c r="K55">
        <v>144</v>
      </c>
      <c r="L55">
        <f t="shared" ref="L55:L72" si="7">K55/$K$74/2</f>
        <v>0.83772198407838339</v>
      </c>
    </row>
    <row r="56" spans="1:12">
      <c r="A56">
        <v>141</v>
      </c>
      <c r="B56">
        <v>110</v>
      </c>
      <c r="C56">
        <v>19</v>
      </c>
      <c r="D56">
        <f>C56/$K$74/2</f>
        <v>0.11053276178812002</v>
      </c>
      <c r="E56">
        <v>155</v>
      </c>
      <c r="F56">
        <v>156</v>
      </c>
      <c r="G56">
        <f>F56/$K$74/2</f>
        <v>0.90753214941824867</v>
      </c>
      <c r="H56">
        <f t="shared" si="6"/>
        <v>0.87141737562656729</v>
      </c>
      <c r="I56">
        <f>(G56-H56)^2</f>
        <v>1.304276886024316E-3</v>
      </c>
      <c r="J56">
        <v>20</v>
      </c>
      <c r="K56">
        <v>128</v>
      </c>
      <c r="L56">
        <f t="shared" si="7"/>
        <v>0.7446417636252296</v>
      </c>
    </row>
    <row r="57" spans="1:12">
      <c r="A57">
        <v>151</v>
      </c>
      <c r="B57">
        <v>120</v>
      </c>
      <c r="C57">
        <v>39</v>
      </c>
      <c r="D57">
        <f>C57/$K$74/2</f>
        <v>0.22688303735456217</v>
      </c>
      <c r="E57">
        <v>165</v>
      </c>
      <c r="F57">
        <v>166</v>
      </c>
      <c r="G57">
        <f>F57/$K$74/2</f>
        <v>0.9657072872014697</v>
      </c>
      <c r="H57">
        <f t="shared" si="6"/>
        <v>0.94590183164752617</v>
      </c>
      <c r="I57">
        <f>(G57-H57)^2</f>
        <v>3.9225606969923261E-4</v>
      </c>
      <c r="J57">
        <v>30</v>
      </c>
      <c r="K57">
        <v>108</v>
      </c>
      <c r="L57">
        <f t="shared" si="7"/>
        <v>0.62829148805878754</v>
      </c>
    </row>
    <row r="58" spans="1:12">
      <c r="A58">
        <v>161</v>
      </c>
      <c r="B58">
        <v>130</v>
      </c>
      <c r="C58">
        <v>65</v>
      </c>
      <c r="D58">
        <f>C58/$K$74/2</f>
        <v>0.37813839559093693</v>
      </c>
      <c r="E58">
        <v>175</v>
      </c>
      <c r="F58">
        <v>170</v>
      </c>
      <c r="G58">
        <f>F58/$K$74/2</f>
        <v>0.98897734231475809</v>
      </c>
      <c r="H58">
        <f t="shared" si="6"/>
        <v>0.96660394596163424</v>
      </c>
      <c r="I58">
        <f>(G58-H58)^2</f>
        <v>5.0056886437397578E-4</v>
      </c>
      <c r="J58">
        <v>40</v>
      </c>
      <c r="K58">
        <v>84</v>
      </c>
      <c r="L58">
        <f t="shared" si="7"/>
        <v>0.48867115737905698</v>
      </c>
    </row>
    <row r="59" spans="1:12">
      <c r="A59">
        <v>171</v>
      </c>
      <c r="B59">
        <v>140</v>
      </c>
      <c r="C59">
        <v>93</v>
      </c>
      <c r="D59">
        <f>C59/$K$74/2</f>
        <v>0.54102878138395594</v>
      </c>
      <c r="E59">
        <v>5</v>
      </c>
      <c r="F59">
        <v>165</v>
      </c>
      <c r="G59">
        <f>F59/$K$74/2</f>
        <v>0.95988977342314763</v>
      </c>
      <c r="H59">
        <f t="shared" si="6"/>
        <v>0.93102673805194258</v>
      </c>
      <c r="I59">
        <f>(G59-H59)^2</f>
        <v>8.3307481083943374E-4</v>
      </c>
      <c r="J59">
        <v>50</v>
      </c>
      <c r="K59">
        <v>60</v>
      </c>
      <c r="L59">
        <f t="shared" si="7"/>
        <v>0.34905082669932641</v>
      </c>
    </row>
    <row r="60" spans="1:12">
      <c r="A60">
        <v>181</v>
      </c>
      <c r="B60">
        <v>150</v>
      </c>
      <c r="C60">
        <v>118</v>
      </c>
      <c r="D60">
        <f>C60/$K$74/2</f>
        <v>0.68646662584200857</v>
      </c>
      <c r="E60">
        <v>15</v>
      </c>
      <c r="F60">
        <v>149</v>
      </c>
      <c r="G60">
        <f>F60/$K$74/2</f>
        <v>0.86680955296999385</v>
      </c>
      <c r="H60">
        <f t="shared" si="6"/>
        <v>0.84346134425602814</v>
      </c>
      <c r="I60">
        <f>(G60-H60)^2</f>
        <v>5.4513885015090391E-4</v>
      </c>
      <c r="J60">
        <v>60</v>
      </c>
      <c r="K60">
        <v>38</v>
      </c>
      <c r="L60">
        <f t="shared" si="7"/>
        <v>0.22106552357624004</v>
      </c>
    </row>
    <row r="61" spans="1:12">
      <c r="A61">
        <v>191</v>
      </c>
      <c r="B61">
        <v>160</v>
      </c>
      <c r="C61">
        <v>140</v>
      </c>
      <c r="D61">
        <f>C61/$K$74/2</f>
        <v>0.81445192896509488</v>
      </c>
      <c r="E61">
        <v>25</v>
      </c>
      <c r="F61">
        <v>128</v>
      </c>
      <c r="G61">
        <f>F61/$K$74/2</f>
        <v>0.7446417636252296</v>
      </c>
      <c r="H61">
        <f t="shared" si="6"/>
        <v>0.71446944339325391</v>
      </c>
      <c r="I61">
        <f>(G61-H61)^2</f>
        <v>9.1036890818088959E-4</v>
      </c>
      <c r="J61">
        <v>70</v>
      </c>
      <c r="K61">
        <v>20</v>
      </c>
      <c r="L61">
        <f t="shared" si="7"/>
        <v>0.11635027556644213</v>
      </c>
    </row>
    <row r="62" spans="1:12">
      <c r="A62">
        <v>201</v>
      </c>
      <c r="B62">
        <v>170</v>
      </c>
      <c r="C62">
        <v>159</v>
      </c>
      <c r="D62">
        <f>C62/$K$74/2</f>
        <v>0.92498469075321499</v>
      </c>
      <c r="E62">
        <v>35</v>
      </c>
      <c r="F62">
        <v>103</v>
      </c>
      <c r="G62">
        <f>F62/$K$74/2</f>
        <v>0.59920391916717697</v>
      </c>
      <c r="H62">
        <f t="shared" si="6"/>
        <v>0.55960936242537529</v>
      </c>
      <c r="I62">
        <f>(G62-H62)^2</f>
        <v>1.5677289235797528E-3</v>
      </c>
      <c r="J62">
        <v>80</v>
      </c>
      <c r="K62">
        <v>10</v>
      </c>
      <c r="L62">
        <f t="shared" si="7"/>
        <v>5.8175137783221066E-2</v>
      </c>
    </row>
    <row r="63" spans="1:12">
      <c r="A63">
        <v>211</v>
      </c>
      <c r="B63">
        <v>180</v>
      </c>
      <c r="C63">
        <v>164</v>
      </c>
      <c r="D63">
        <f>C63/$K$74/2</f>
        <v>0.95407225964482545</v>
      </c>
      <c r="E63">
        <v>45</v>
      </c>
      <c r="F63">
        <v>62</v>
      </c>
      <c r="G63">
        <f>F63/$K$74/2</f>
        <v>0.36068585425597061</v>
      </c>
      <c r="H63">
        <f t="shared" si="6"/>
        <v>0.39755951260850209</v>
      </c>
      <c r="I63">
        <f>(G63-H63)^2</f>
        <v>1.3596666802992146E-3</v>
      </c>
      <c r="J63">
        <v>90</v>
      </c>
      <c r="K63">
        <v>8</v>
      </c>
      <c r="L63">
        <f t="shared" si="7"/>
        <v>4.654011022657685E-2</v>
      </c>
    </row>
    <row r="64" spans="1:12">
      <c r="A64">
        <v>221</v>
      </c>
      <c r="B64">
        <v>10</v>
      </c>
      <c r="C64">
        <v>164</v>
      </c>
      <c r="D64">
        <f>C64/$K$74/2</f>
        <v>0.95407225964482545</v>
      </c>
      <c r="E64">
        <v>55</v>
      </c>
      <c r="F64">
        <v>43</v>
      </c>
      <c r="G64">
        <f>F64/$K$74/2</f>
        <v>0.25015309246785061</v>
      </c>
      <c r="H64">
        <f t="shared" si="6"/>
        <v>0.24786549743161973</v>
      </c>
      <c r="I64">
        <f>(G64-H64)^2</f>
        <v>5.2330910497881743E-6</v>
      </c>
      <c r="J64">
        <v>100</v>
      </c>
      <c r="K64">
        <v>14</v>
      </c>
      <c r="L64">
        <f t="shared" si="7"/>
        <v>8.1445192896509491E-2</v>
      </c>
    </row>
    <row r="65" spans="1:12">
      <c r="A65">
        <v>231</v>
      </c>
      <c r="B65">
        <v>20</v>
      </c>
      <c r="C65">
        <v>150</v>
      </c>
      <c r="D65">
        <f>C65/$K$74/2</f>
        <v>0.87262706674831603</v>
      </c>
      <c r="E65">
        <v>65</v>
      </c>
      <c r="F65">
        <v>25</v>
      </c>
      <c r="G65">
        <f>F65/$K$74/2</f>
        <v>0.14543784445805266</v>
      </c>
      <c r="H65">
        <f t="shared" si="6"/>
        <v>0.1285826243734326</v>
      </c>
      <c r="I65">
        <f>(G65-H65)^2</f>
        <v>2.8409844410097961E-4</v>
      </c>
      <c r="J65">
        <v>110</v>
      </c>
      <c r="K65">
        <v>30</v>
      </c>
      <c r="L65">
        <f t="shared" si="7"/>
        <v>0.17452541334966321</v>
      </c>
    </row>
    <row r="66" spans="1:12">
      <c r="A66">
        <v>241</v>
      </c>
      <c r="B66">
        <v>30</v>
      </c>
      <c r="C66">
        <v>132</v>
      </c>
      <c r="D66">
        <f>C66/$K$74/2</f>
        <v>0.7679118187385181</v>
      </c>
      <c r="E66">
        <v>75</v>
      </c>
      <c r="F66">
        <v>16</v>
      </c>
      <c r="G66">
        <f>F66/$K$74/2</f>
        <v>9.30802204531537E-2</v>
      </c>
      <c r="H66">
        <f t="shared" si="6"/>
        <v>5.4098168352473885E-2</v>
      </c>
      <c r="I66">
        <f>(G66-H66)^2</f>
        <v>1.5196003859801156E-3</v>
      </c>
      <c r="J66">
        <v>120</v>
      </c>
      <c r="K66">
        <v>53</v>
      </c>
      <c r="L66">
        <f t="shared" si="7"/>
        <v>0.30832823025107164</v>
      </c>
    </row>
    <row r="67" spans="1:12">
      <c r="A67">
        <v>251</v>
      </c>
      <c r="B67">
        <v>40</v>
      </c>
      <c r="C67">
        <v>109</v>
      </c>
      <c r="D67">
        <f>C67/$K$74/2</f>
        <v>0.63410900183710961</v>
      </c>
      <c r="E67">
        <v>85</v>
      </c>
      <c r="F67">
        <v>13</v>
      </c>
      <c r="G67">
        <f>F67/$K$74/2</f>
        <v>7.562767911818738E-2</v>
      </c>
      <c r="H67">
        <f t="shared" si="6"/>
        <v>3.3396054038365819E-2</v>
      </c>
      <c r="I67">
        <f>(G67-H67)^2</f>
        <v>1.7835101568826135E-3</v>
      </c>
      <c r="J67">
        <v>130</v>
      </c>
      <c r="K67">
        <v>79</v>
      </c>
      <c r="L67">
        <f t="shared" si="7"/>
        <v>0.4595835884874464</v>
      </c>
    </row>
    <row r="68" spans="1:12">
      <c r="A68">
        <v>261</v>
      </c>
      <c r="B68">
        <v>50</v>
      </c>
      <c r="C68">
        <v>82</v>
      </c>
      <c r="D68">
        <f>C68/$K$74/2</f>
        <v>0.47703612982241272</v>
      </c>
      <c r="E68">
        <v>95</v>
      </c>
      <c r="F68">
        <v>19</v>
      </c>
      <c r="G68">
        <f>F68/$K$74/2</f>
        <v>0.11053276178812002</v>
      </c>
      <c r="H68">
        <f t="shared" si="6"/>
        <v>6.8973261948057418E-2</v>
      </c>
      <c r="I68">
        <f>(G68-H68)^2</f>
        <v>1.7271920269561634E-3</v>
      </c>
      <c r="J68">
        <v>140</v>
      </c>
      <c r="K68">
        <v>106</v>
      </c>
      <c r="L68">
        <f t="shared" si="7"/>
        <v>0.61665646050214329</v>
      </c>
    </row>
    <row r="69" spans="1:12">
      <c r="A69">
        <v>271</v>
      </c>
      <c r="B69">
        <v>60</v>
      </c>
      <c r="C69">
        <v>54</v>
      </c>
      <c r="D69">
        <f>C69/$K$74/2</f>
        <v>0.31414574402939377</v>
      </c>
      <c r="E69">
        <v>105</v>
      </c>
      <c r="F69">
        <v>32</v>
      </c>
      <c r="G69">
        <f>F69/$K$74/2</f>
        <v>0.1861604409063074</v>
      </c>
      <c r="H69">
        <f t="shared" si="6"/>
        <v>0.15653865574397169</v>
      </c>
      <c r="I69">
        <f>(G69-H69)^2</f>
        <v>8.774501562035721E-4</v>
      </c>
      <c r="J69">
        <v>150</v>
      </c>
      <c r="K69">
        <v>133</v>
      </c>
      <c r="L69">
        <f t="shared" si="7"/>
        <v>0.77372933251684017</v>
      </c>
    </row>
    <row r="70" spans="1:12">
      <c r="A70">
        <v>281</v>
      </c>
      <c r="B70">
        <v>70</v>
      </c>
      <c r="C70">
        <v>30</v>
      </c>
      <c r="D70">
        <f>C70/$K$74/2</f>
        <v>0.17452541334966321</v>
      </c>
      <c r="E70">
        <v>115</v>
      </c>
      <c r="F70">
        <v>51</v>
      </c>
      <c r="G70">
        <f>F70/$K$74/2</f>
        <v>0.29669320269442745</v>
      </c>
      <c r="H70">
        <f t="shared" si="6"/>
        <v>0.2855305566067462</v>
      </c>
      <c r="I70">
        <f>(G70-H70)^2</f>
        <v>1.2460466767882551E-4</v>
      </c>
      <c r="J70">
        <v>160</v>
      </c>
      <c r="K70">
        <v>149</v>
      </c>
      <c r="L70">
        <f t="shared" si="7"/>
        <v>0.86680955296999385</v>
      </c>
    </row>
    <row r="71" spans="1:12">
      <c r="A71">
        <v>291</v>
      </c>
      <c r="B71">
        <v>80</v>
      </c>
      <c r="C71">
        <v>14</v>
      </c>
      <c r="D71">
        <f>C71/$K$74/2</f>
        <v>8.1445192896509491E-2</v>
      </c>
      <c r="E71">
        <v>125</v>
      </c>
      <c r="F71">
        <v>73</v>
      </c>
      <c r="G71">
        <f>F71/$K$74/2</f>
        <v>0.42467850581751376</v>
      </c>
      <c r="H71">
        <f t="shared" si="6"/>
        <v>0.4403906375746246</v>
      </c>
      <c r="I71">
        <f>(G71-H71)^2</f>
        <v>2.4687108435281088E-4</v>
      </c>
      <c r="J71">
        <v>170</v>
      </c>
      <c r="K71">
        <v>160</v>
      </c>
      <c r="L71">
        <f t="shared" si="7"/>
        <v>0.93080220453153706</v>
      </c>
    </row>
    <row r="72" spans="1:12">
      <c r="A72">
        <v>301</v>
      </c>
      <c r="B72">
        <v>90</v>
      </c>
      <c r="C72">
        <v>7</v>
      </c>
      <c r="D72">
        <f>C72/$K$74/2</f>
        <v>4.0722596448254746E-2</v>
      </c>
      <c r="E72">
        <v>135</v>
      </c>
      <c r="F72">
        <v>95</v>
      </c>
      <c r="G72">
        <f>F72/$K$74/2</f>
        <v>0.55266380894060019</v>
      </c>
      <c r="H72">
        <f t="shared" si="6"/>
        <v>0.60244048739149803</v>
      </c>
      <c r="I72">
        <f>(G72-H72)^2</f>
        <v>2.4777177176040772E-3</v>
      </c>
      <c r="J72">
        <v>180</v>
      </c>
      <c r="K72">
        <v>159</v>
      </c>
      <c r="L72">
        <f t="shared" si="7"/>
        <v>0.92498469075321499</v>
      </c>
    </row>
    <row r="74" spans="1:12">
      <c r="I74">
        <f>SUM(I54:I72)</f>
        <v>1.9438777903707335E-2</v>
      </c>
      <c r="K74">
        <f>AVERAGE(C54:C72,F54:F72,K54:K72)</f>
        <v>85.94736842105263</v>
      </c>
    </row>
    <row r="76" spans="1:12">
      <c r="G76" t="s">
        <v>9</v>
      </c>
      <c r="H76" t="s">
        <v>10</v>
      </c>
    </row>
    <row r="77" spans="1:12">
      <c r="A77" t="s">
        <v>7</v>
      </c>
      <c r="G77">
        <v>31.954256369884419</v>
      </c>
      <c r="H77">
        <v>6.0566821362630305</v>
      </c>
      <c r="I77">
        <f>COS(G77*PI()/180)</f>
        <v>0.84847090116593182</v>
      </c>
    </row>
    <row r="78" spans="1:12">
      <c r="C78" t="s">
        <v>0</v>
      </c>
      <c r="F78" t="s">
        <v>1</v>
      </c>
      <c r="K78" t="s">
        <v>2</v>
      </c>
    </row>
    <row r="79" spans="1:12">
      <c r="A79">
        <v>121</v>
      </c>
      <c r="B79">
        <v>90</v>
      </c>
      <c r="C79">
        <v>5</v>
      </c>
      <c r="D79">
        <f>C79/$K$99/2</f>
        <v>3.3819864720541118E-2</v>
      </c>
      <c r="E79">
        <v>135</v>
      </c>
      <c r="F79">
        <v>86</v>
      </c>
      <c r="G79">
        <f>F79/$K$99/2</f>
        <v>0.58170167319330723</v>
      </c>
      <c r="H79">
        <f>0.5+0.5*COS(PI()/180*$G$77)*COS(2*(J79+$H$77)*PI()/180-PI()/2)</f>
        <v>0.58902437780071271</v>
      </c>
      <c r="I79">
        <f>(G79-H79)^2</f>
        <v>5.3622002767317336E-5</v>
      </c>
      <c r="J79">
        <v>0</v>
      </c>
      <c r="K79">
        <v>146</v>
      </c>
      <c r="L79">
        <f>K79/$K$99/2</f>
        <v>0.9875400498398007</v>
      </c>
    </row>
    <row r="80" spans="1:12">
      <c r="A80">
        <v>131</v>
      </c>
      <c r="B80">
        <v>100</v>
      </c>
      <c r="C80">
        <v>11</v>
      </c>
      <c r="D80">
        <f t="shared" ref="D80:D97" si="8">C80/$K$99/2</f>
        <v>7.4403702385190465E-2</v>
      </c>
      <c r="E80">
        <v>145</v>
      </c>
      <c r="F80">
        <v>108</v>
      </c>
      <c r="G80">
        <f t="shared" ref="G80:G97" si="9">F80/$K$99/2</f>
        <v>0.73050907796368814</v>
      </c>
      <c r="H80">
        <f t="shared" ref="H80:H97" si="10">0.5+0.5*COS(PI()/180*$G$77)*COS(2*(J80+$H$77)*PI()/180-PI()/2)</f>
        <v>0.72552193507484075</v>
      </c>
      <c r="I80">
        <f>(G80-H80)^2</f>
        <v>2.4871594193781038E-5</v>
      </c>
      <c r="J80">
        <v>10</v>
      </c>
      <c r="K80">
        <v>142</v>
      </c>
      <c r="L80">
        <f t="shared" ref="L80:L97" si="11">K80/$K$99/2</f>
        <v>0.96048415806336773</v>
      </c>
    </row>
    <row r="81" spans="1:12">
      <c r="A81">
        <v>141</v>
      </c>
      <c r="B81">
        <v>110</v>
      </c>
      <c r="C81">
        <v>25</v>
      </c>
      <c r="D81">
        <f t="shared" si="8"/>
        <v>0.1690993236027056</v>
      </c>
      <c r="E81">
        <v>155</v>
      </c>
      <c r="F81">
        <v>120</v>
      </c>
      <c r="G81">
        <f t="shared" si="9"/>
        <v>0.81167675329298683</v>
      </c>
      <c r="H81">
        <f t="shared" si="10"/>
        <v>0.83481821862966044</v>
      </c>
      <c r="I81">
        <f>(G81-H81)^2</f>
        <v>5.3552741792846608E-4</v>
      </c>
      <c r="J81">
        <v>20</v>
      </c>
      <c r="K81">
        <v>128</v>
      </c>
      <c r="L81">
        <f t="shared" si="11"/>
        <v>0.86578853684585266</v>
      </c>
    </row>
    <row r="82" spans="1:12">
      <c r="A82">
        <v>151</v>
      </c>
      <c r="B82">
        <v>120</v>
      </c>
      <c r="C82">
        <v>45</v>
      </c>
      <c r="D82">
        <f t="shared" si="8"/>
        <v>0.30437878248487005</v>
      </c>
      <c r="E82">
        <v>165</v>
      </c>
      <c r="F82">
        <v>133</v>
      </c>
      <c r="G82">
        <f t="shared" si="9"/>
        <v>0.89960840156639377</v>
      </c>
      <c r="H82">
        <f t="shared" si="10"/>
        <v>0.90373048362710895</v>
      </c>
      <c r="I82">
        <f>(G82-H82)^2</f>
        <v>1.6991560515269921E-5</v>
      </c>
      <c r="J82">
        <v>30</v>
      </c>
      <c r="K82">
        <v>110</v>
      </c>
      <c r="L82">
        <f t="shared" si="11"/>
        <v>0.74403702385190462</v>
      </c>
    </row>
    <row r="83" spans="1:12">
      <c r="A83">
        <v>161</v>
      </c>
      <c r="B83">
        <v>130</v>
      </c>
      <c r="C83">
        <v>65</v>
      </c>
      <c r="D83">
        <f t="shared" si="8"/>
        <v>0.43965824136703452</v>
      </c>
      <c r="E83">
        <v>175</v>
      </c>
      <c r="F83">
        <v>136</v>
      </c>
      <c r="G83">
        <f t="shared" si="9"/>
        <v>0.91990032039871839</v>
      </c>
      <c r="H83">
        <f t="shared" si="10"/>
        <v>0.92394689387178008</v>
      </c>
      <c r="I83">
        <f>(G83-H83)^2</f>
        <v>1.637475687288662E-5</v>
      </c>
      <c r="J83">
        <v>40</v>
      </c>
      <c r="K83">
        <v>83</v>
      </c>
      <c r="L83">
        <f t="shared" si="11"/>
        <v>0.56140975436098262</v>
      </c>
    </row>
    <row r="84" spans="1:12">
      <c r="A84">
        <v>171</v>
      </c>
      <c r="B84">
        <v>140</v>
      </c>
      <c r="C84">
        <v>88</v>
      </c>
      <c r="D84">
        <f t="shared" si="8"/>
        <v>0.59522961908152372</v>
      </c>
      <c r="E84">
        <v>5</v>
      </c>
      <c r="F84">
        <v>132</v>
      </c>
      <c r="G84">
        <f t="shared" si="9"/>
        <v>0.89284442862228552</v>
      </c>
      <c r="H84">
        <f t="shared" si="10"/>
        <v>0.89302905192572801</v>
      </c>
      <c r="I84">
        <f>(G84-H84)^2</f>
        <v>3.4085764174017085E-8</v>
      </c>
      <c r="J84">
        <v>50</v>
      </c>
      <c r="K84">
        <v>57</v>
      </c>
      <c r="L84">
        <f t="shared" si="11"/>
        <v>0.38554645781416874</v>
      </c>
    </row>
    <row r="85" spans="1:12">
      <c r="A85">
        <v>181</v>
      </c>
      <c r="B85">
        <v>150</v>
      </c>
      <c r="C85">
        <v>109</v>
      </c>
      <c r="D85">
        <f t="shared" si="8"/>
        <v>0.73727305090779638</v>
      </c>
      <c r="E85">
        <v>15</v>
      </c>
      <c r="F85">
        <v>120</v>
      </c>
      <c r="G85">
        <f t="shared" si="9"/>
        <v>0.81167675329298683</v>
      </c>
      <c r="H85">
        <f t="shared" si="10"/>
        <v>0.81470610582639624</v>
      </c>
      <c r="I85">
        <f>(G85-H85)^2</f>
        <v>9.1769767716740283E-6</v>
      </c>
      <c r="J85">
        <v>60</v>
      </c>
      <c r="K85">
        <v>33</v>
      </c>
      <c r="L85">
        <f t="shared" si="11"/>
        <v>0.22321110715557138</v>
      </c>
    </row>
    <row r="86" spans="1:12">
      <c r="A86">
        <v>191</v>
      </c>
      <c r="B86">
        <v>160</v>
      </c>
      <c r="C86">
        <v>126</v>
      </c>
      <c r="D86">
        <f t="shared" si="8"/>
        <v>0.85226059095763618</v>
      </c>
      <c r="E86">
        <v>25</v>
      </c>
      <c r="F86">
        <v>104</v>
      </c>
      <c r="G86">
        <f t="shared" si="9"/>
        <v>0.70345318618725527</v>
      </c>
      <c r="H86">
        <f t="shared" si="10"/>
        <v>0.69842495879693944</v>
      </c>
      <c r="I86">
        <f>(G86-H86)^2</f>
        <v>2.5283070688722357E-5</v>
      </c>
      <c r="J86">
        <v>70</v>
      </c>
      <c r="K86">
        <v>16</v>
      </c>
      <c r="L86">
        <f t="shared" si="11"/>
        <v>0.10822356710573158</v>
      </c>
    </row>
    <row r="87" spans="1:12">
      <c r="A87">
        <v>201</v>
      </c>
      <c r="B87">
        <v>170</v>
      </c>
      <c r="C87">
        <v>133</v>
      </c>
      <c r="D87">
        <f t="shared" si="8"/>
        <v>0.89960840156639377</v>
      </c>
      <c r="E87">
        <v>35</v>
      </c>
      <c r="F87">
        <v>81</v>
      </c>
      <c r="G87">
        <f t="shared" si="9"/>
        <v>0.54788180847276613</v>
      </c>
      <c r="H87">
        <f t="shared" si="10"/>
        <v>0.55821083329606758</v>
      </c>
      <c r="I87">
        <f>(G87-H87)^2</f>
        <v>1.0668875380037748E-4</v>
      </c>
      <c r="J87">
        <v>80</v>
      </c>
      <c r="K87">
        <v>6.8</v>
      </c>
      <c r="L87">
        <f t="shared" si="11"/>
        <v>4.5995016019935921E-2</v>
      </c>
    </row>
    <row r="88" spans="1:12">
      <c r="A88">
        <v>211</v>
      </c>
      <c r="B88">
        <v>180</v>
      </c>
      <c r="C88">
        <v>135</v>
      </c>
      <c r="D88">
        <f t="shared" si="8"/>
        <v>0.91313634745461025</v>
      </c>
      <c r="E88">
        <v>45</v>
      </c>
      <c r="F88">
        <v>60</v>
      </c>
      <c r="G88">
        <f t="shared" si="9"/>
        <v>0.40583837664649342</v>
      </c>
      <c r="H88">
        <f t="shared" si="10"/>
        <v>0.41097562219928713</v>
      </c>
      <c r="I88">
        <f>(G88-H88)^2</f>
        <v>2.6391291869698774E-5</v>
      </c>
      <c r="J88">
        <v>90</v>
      </c>
      <c r="K88">
        <v>4.7</v>
      </c>
      <c r="L88">
        <f t="shared" si="11"/>
        <v>3.1790672837308652E-2</v>
      </c>
    </row>
    <row r="89" spans="1:12">
      <c r="A89">
        <v>221</v>
      </c>
      <c r="B89">
        <v>10</v>
      </c>
      <c r="C89">
        <v>129</v>
      </c>
      <c r="D89">
        <f t="shared" si="8"/>
        <v>0.87255250978996091</v>
      </c>
      <c r="E89">
        <v>55</v>
      </c>
      <c r="F89">
        <v>40</v>
      </c>
      <c r="G89">
        <f t="shared" si="9"/>
        <v>0.27055891776432894</v>
      </c>
      <c r="H89">
        <f t="shared" si="10"/>
        <v>0.27447806492515914</v>
      </c>
      <c r="I89">
        <f>(G89-H89)^2</f>
        <v>1.5359714468243374E-5</v>
      </c>
      <c r="J89">
        <v>100</v>
      </c>
      <c r="K89">
        <v>11</v>
      </c>
      <c r="L89">
        <f t="shared" si="11"/>
        <v>7.4403702385190465E-2</v>
      </c>
    </row>
    <row r="90" spans="1:12">
      <c r="A90">
        <v>231</v>
      </c>
      <c r="B90">
        <v>20</v>
      </c>
      <c r="C90">
        <v>116</v>
      </c>
      <c r="D90">
        <f t="shared" si="8"/>
        <v>0.78462086151655397</v>
      </c>
      <c r="E90">
        <v>65</v>
      </c>
      <c r="F90">
        <v>23</v>
      </c>
      <c r="G90">
        <f t="shared" si="9"/>
        <v>0.15557137771448915</v>
      </c>
      <c r="H90">
        <f t="shared" si="10"/>
        <v>0.16518178137033951</v>
      </c>
      <c r="I90">
        <f>(G90-H90)^2</f>
        <v>9.2359858428382036E-5</v>
      </c>
      <c r="J90">
        <v>110</v>
      </c>
      <c r="K90">
        <v>26</v>
      </c>
      <c r="L90">
        <f t="shared" si="11"/>
        <v>0.17586329654681382</v>
      </c>
    </row>
    <row r="91" spans="1:12">
      <c r="A91">
        <v>241</v>
      </c>
      <c r="B91">
        <v>30</v>
      </c>
      <c r="C91">
        <v>99</v>
      </c>
      <c r="D91">
        <f t="shared" si="8"/>
        <v>0.66963332146671417</v>
      </c>
      <c r="E91">
        <v>75</v>
      </c>
      <c r="F91">
        <v>14</v>
      </c>
      <c r="G91">
        <f t="shared" si="9"/>
        <v>9.4695621217515139E-2</v>
      </c>
      <c r="H91">
        <f t="shared" si="10"/>
        <v>9.6269516372891106E-2</v>
      </c>
      <c r="I91">
        <f>(G91-H91)^2</f>
        <v>2.4771459601159417E-6</v>
      </c>
      <c r="J91">
        <v>120</v>
      </c>
      <c r="K91">
        <v>46</v>
      </c>
      <c r="L91">
        <f t="shared" si="11"/>
        <v>0.31114275542897829</v>
      </c>
    </row>
    <row r="92" spans="1:12">
      <c r="A92">
        <v>251</v>
      </c>
      <c r="B92">
        <v>40</v>
      </c>
      <c r="C92">
        <v>75</v>
      </c>
      <c r="D92">
        <f t="shared" si="8"/>
        <v>0.50729797080811678</v>
      </c>
      <c r="E92">
        <v>85</v>
      </c>
      <c r="F92">
        <v>10</v>
      </c>
      <c r="G92">
        <f t="shared" si="9"/>
        <v>6.7639729441082236E-2</v>
      </c>
      <c r="H92">
        <f t="shared" si="10"/>
        <v>7.6053106128219861E-2</v>
      </c>
      <c r="I92">
        <f>(G92-H92)^2</f>
        <v>7.0784907279670872E-5</v>
      </c>
      <c r="J92">
        <v>130</v>
      </c>
      <c r="K92">
        <v>71</v>
      </c>
      <c r="L92">
        <f t="shared" si="11"/>
        <v>0.48024207903168387</v>
      </c>
    </row>
    <row r="93" spans="1:12">
      <c r="A93">
        <v>261</v>
      </c>
      <c r="B93">
        <v>50</v>
      </c>
      <c r="C93">
        <v>52</v>
      </c>
      <c r="D93">
        <f t="shared" si="8"/>
        <v>0.35172659309362764</v>
      </c>
      <c r="E93">
        <v>95</v>
      </c>
      <c r="F93">
        <v>15</v>
      </c>
      <c r="G93">
        <f t="shared" si="9"/>
        <v>0.10145959416162335</v>
      </c>
      <c r="H93">
        <f t="shared" si="10"/>
        <v>0.10697094807427193</v>
      </c>
      <c r="I93">
        <f>(G93-H93)^2</f>
        <v>3.0375021950466794E-5</v>
      </c>
      <c r="J93">
        <v>140</v>
      </c>
      <c r="K93">
        <v>96</v>
      </c>
      <c r="L93">
        <f t="shared" si="11"/>
        <v>0.64934140263438944</v>
      </c>
    </row>
    <row r="94" spans="1:12">
      <c r="A94">
        <v>271</v>
      </c>
      <c r="B94">
        <v>60</v>
      </c>
      <c r="C94">
        <v>32</v>
      </c>
      <c r="D94">
        <f t="shared" si="8"/>
        <v>0.21644713421146317</v>
      </c>
      <c r="E94">
        <v>105</v>
      </c>
      <c r="F94">
        <v>27</v>
      </c>
      <c r="G94">
        <f t="shared" si="9"/>
        <v>0.18262726949092203</v>
      </c>
      <c r="H94">
        <f t="shared" si="10"/>
        <v>0.1852938941736037</v>
      </c>
      <c r="I94">
        <f>(G94-H94)^2</f>
        <v>7.1108871982871038E-6</v>
      </c>
      <c r="J94">
        <v>150</v>
      </c>
      <c r="K94">
        <v>120</v>
      </c>
      <c r="L94">
        <f t="shared" si="11"/>
        <v>0.81167675329298683</v>
      </c>
    </row>
    <row r="95" spans="1:12">
      <c r="A95">
        <v>281</v>
      </c>
      <c r="B95">
        <v>70</v>
      </c>
      <c r="C95">
        <v>15</v>
      </c>
      <c r="D95">
        <f t="shared" si="8"/>
        <v>0.10145959416162335</v>
      </c>
      <c r="E95">
        <v>115</v>
      </c>
      <c r="F95">
        <v>45</v>
      </c>
      <c r="G95">
        <f t="shared" si="9"/>
        <v>0.30437878248487005</v>
      </c>
      <c r="H95">
        <f t="shared" si="10"/>
        <v>0.30157504120306033</v>
      </c>
      <c r="I95">
        <f>(G95-H95)^2</f>
        <v>7.8609651753239725E-6</v>
      </c>
      <c r="J95">
        <v>160</v>
      </c>
      <c r="K95">
        <v>140</v>
      </c>
      <c r="L95">
        <f t="shared" si="11"/>
        <v>0.94695621217515136</v>
      </c>
    </row>
    <row r="96" spans="1:12">
      <c r="A96">
        <v>291</v>
      </c>
      <c r="B96">
        <v>80</v>
      </c>
      <c r="C96">
        <v>6</v>
      </c>
      <c r="D96">
        <f t="shared" si="8"/>
        <v>4.058383766464934E-2</v>
      </c>
      <c r="E96">
        <v>125</v>
      </c>
      <c r="F96">
        <v>65</v>
      </c>
      <c r="G96">
        <f t="shared" si="9"/>
        <v>0.43965824136703452</v>
      </c>
      <c r="H96">
        <f t="shared" si="10"/>
        <v>0.44178916670393231</v>
      </c>
      <c r="I96">
        <f>(G96-H96)^2</f>
        <v>4.5408427914329733E-6</v>
      </c>
      <c r="J96">
        <v>170</v>
      </c>
      <c r="K96">
        <v>150</v>
      </c>
      <c r="L96">
        <f t="shared" si="11"/>
        <v>1.0145959416162336</v>
      </c>
    </row>
    <row r="97" spans="1:12">
      <c r="A97">
        <v>301</v>
      </c>
      <c r="B97">
        <v>90</v>
      </c>
      <c r="C97">
        <v>5</v>
      </c>
      <c r="D97">
        <f t="shared" si="8"/>
        <v>3.3819864720541118E-2</v>
      </c>
      <c r="E97">
        <v>135</v>
      </c>
      <c r="F97">
        <v>87</v>
      </c>
      <c r="G97">
        <f t="shared" si="9"/>
        <v>0.58846564613741548</v>
      </c>
      <c r="H97">
        <f t="shared" si="10"/>
        <v>0.58902437780071248</v>
      </c>
      <c r="I97">
        <f>(G97-H97)^2</f>
        <v>3.1218107157064043E-7</v>
      </c>
      <c r="J97">
        <v>180</v>
      </c>
      <c r="K97">
        <v>150</v>
      </c>
      <c r="L97">
        <f t="shared" si="11"/>
        <v>1.0145959416162336</v>
      </c>
    </row>
    <row r="99" spans="1:12">
      <c r="I99">
        <f>SUM(I79:I97)</f>
        <v>1.0461430354958613E-3</v>
      </c>
      <c r="K99">
        <f>AVERAGE(C79:C97,F79:F97,K79:K97)</f>
        <v>73.921052631578945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2018-08-07T00:29:23Z</dcterms:created>
  <dcterms:modified xsi:type="dcterms:W3CDTF">2018-08-08T04:01:09Z</dcterms:modified>
</cp:coreProperties>
</file>