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20" windowWidth="19140" windowHeight="7590"/>
  </bookViews>
  <sheets>
    <sheet name="CORTEXM4_BITBAND" sheetId="1" r:id="rId1"/>
  </sheets>
  <calcPr calcId="125725"/>
</workbook>
</file>

<file path=xl/calcChain.xml><?xml version="1.0" encoding="utf-8"?>
<calcChain xmlns="http://schemas.openxmlformats.org/spreadsheetml/2006/main">
  <c r="G8" i="1"/>
  <c r="C24"/>
  <c r="F7"/>
  <c r="G5"/>
  <c r="H5"/>
  <c r="I5"/>
  <c r="I6" s="1"/>
  <c r="J5"/>
  <c r="K5"/>
  <c r="L5"/>
  <c r="M5"/>
  <c r="F5"/>
  <c r="F6" s="1"/>
  <c r="I4"/>
  <c r="H4"/>
  <c r="G4"/>
  <c r="F4"/>
  <c r="B15"/>
  <c r="B16"/>
  <c r="B20"/>
  <c r="B19"/>
  <c r="B18"/>
  <c r="B17"/>
  <c r="C25"/>
  <c r="C28" s="1"/>
  <c r="B25"/>
  <c r="B26" s="1"/>
  <c r="B11"/>
  <c r="C10" s="1"/>
  <c r="B14"/>
  <c r="B13"/>
  <c r="H6" l="1"/>
  <c r="G6"/>
  <c r="B27"/>
  <c r="B28" s="1"/>
  <c r="C27" l="1"/>
</calcChain>
</file>

<file path=xl/comments1.xml><?xml version="1.0" encoding="utf-8"?>
<comments xmlns="http://schemas.openxmlformats.org/spreadsheetml/2006/main">
  <authors>
    <author>Chelly_room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Chelly_room:</t>
        </r>
        <r>
          <rPr>
            <sz val="9"/>
            <color indexed="81"/>
            <rFont val="Tahoma"/>
            <charset val="1"/>
          </rPr>
          <t xml:space="preserve">
Insert Register Offset.
in HEX. Enter Value Only.</t>
        </r>
      </text>
    </comment>
    <comment ref="B24" authorId="0">
      <text>
        <r>
          <rPr>
            <b/>
            <sz val="9"/>
            <color indexed="81"/>
            <rFont val="Tahoma"/>
            <charset val="1"/>
          </rPr>
          <t>Chelly_room:</t>
        </r>
        <r>
          <rPr>
            <sz val="9"/>
            <color indexed="81"/>
            <rFont val="Tahoma"/>
            <charset val="1"/>
          </rPr>
          <t xml:space="preserve">
Enter Bit Band Address to reverse calculate to corresponding Register and Offset
Format
0x42######</t>
        </r>
      </text>
    </comment>
  </commentList>
</comments>
</file>

<file path=xl/sharedStrings.xml><?xml version="1.0" encoding="utf-8"?>
<sst xmlns="http://schemas.openxmlformats.org/spreadsheetml/2006/main" count="268" uniqueCount="263">
  <si>
    <t>40004C00</t>
  </si>
  <si>
    <t>bit_word_offset = (byte_offset × 32) + (bit_number × 4)</t>
  </si>
  <si>
    <t>bit_word_addr = bit_band_base + bit_word_offset</t>
  </si>
  <si>
    <t>GENERAL FORMULA</t>
  </si>
  <si>
    <t>PORT_REGISTER_BASEADDRESS</t>
  </si>
  <si>
    <t>PORT_REGISTER_BASEADDRESS_OFFSET</t>
  </si>
  <si>
    <t>byte_offset = BASEADDRESS+BASEADDRESS OFFSET</t>
  </si>
  <si>
    <t>BIT BAND BASE REGION</t>
  </si>
  <si>
    <t>BIT_BAND_WORD_ADDRESS[0]</t>
  </si>
  <si>
    <t>BIT_BAND_WORD_ADDRESS[1]</t>
  </si>
  <si>
    <t>BIT_BAND_WORD_ADDRESS[2]</t>
  </si>
  <si>
    <t>BIT_BAND_WORD_ADDRESS[3]</t>
  </si>
  <si>
    <t>From Datasheet</t>
  </si>
  <si>
    <t xml:space="preserve">Port 1 Input P1IN </t>
  </si>
  <si>
    <t>000h</t>
  </si>
  <si>
    <t xml:space="preserve">Port 2 Input P2IN </t>
  </si>
  <si>
    <t>001h</t>
  </si>
  <si>
    <t xml:space="preserve">Port 1 Output P1OUT </t>
  </si>
  <si>
    <t>002h</t>
  </si>
  <si>
    <t xml:space="preserve">Port 2 Output P2OUT </t>
  </si>
  <si>
    <t>003h</t>
  </si>
  <si>
    <t xml:space="preserve">Port 1 Direction P1DIR </t>
  </si>
  <si>
    <t>004h</t>
  </si>
  <si>
    <t xml:space="preserve">Port 2 Direction P2DIR </t>
  </si>
  <si>
    <t>005h</t>
  </si>
  <si>
    <t xml:space="preserve">Port 1 Resistor Enable P1REN </t>
  </si>
  <si>
    <t>006h</t>
  </si>
  <si>
    <t xml:space="preserve">Port 2 Resistor Enable P2REN </t>
  </si>
  <si>
    <t>007h</t>
  </si>
  <si>
    <t xml:space="preserve">Port 2 Drive Strength P2DS </t>
  </si>
  <si>
    <t>009h</t>
  </si>
  <si>
    <t xml:space="preserve">Port 1 Select 0 P1SEL0 </t>
  </si>
  <si>
    <t>00Ah</t>
  </si>
  <si>
    <t xml:space="preserve">Port 2 Select 0 P2SEL0 </t>
  </si>
  <si>
    <t>00Bh</t>
  </si>
  <si>
    <t xml:space="preserve">Port 1 Select 1 P1SEL1 </t>
  </si>
  <si>
    <t>00Ch</t>
  </si>
  <si>
    <t xml:space="preserve">Port 2 Select 1 P2SEL1 </t>
  </si>
  <si>
    <t>00Dh</t>
  </si>
  <si>
    <t xml:space="preserve">Port 1 Interrupt Vector P1IV </t>
  </si>
  <si>
    <t>00Eh</t>
  </si>
  <si>
    <t xml:space="preserve">Port 1 Complement Selection P1SELC </t>
  </si>
  <si>
    <t>016h</t>
  </si>
  <si>
    <t xml:space="preserve">Port 2 Complement Selection P2SELC </t>
  </si>
  <si>
    <t>017h</t>
  </si>
  <si>
    <t xml:space="preserve">Port 1 Interrupt Edge Select P1IES </t>
  </si>
  <si>
    <t>018h</t>
  </si>
  <si>
    <t xml:space="preserve">Port 2 Interrupt Edge Select P2IES </t>
  </si>
  <si>
    <t>019h</t>
  </si>
  <si>
    <t xml:space="preserve">Port 1 Interrupt Enable P1IE </t>
  </si>
  <si>
    <t>01Ah</t>
  </si>
  <si>
    <t xml:space="preserve">Port 2 Interrupt Enable P2IE </t>
  </si>
  <si>
    <t>01Bh</t>
  </si>
  <si>
    <t xml:space="preserve">Port 1 Interrupt Flag P1IFG </t>
  </si>
  <si>
    <t>01Ch</t>
  </si>
  <si>
    <t xml:space="preserve">Port 2 Interrupt Flag P2IFG </t>
  </si>
  <si>
    <t>01Dh</t>
  </si>
  <si>
    <t xml:space="preserve">Port 2 Interrupt Vector P2IV </t>
  </si>
  <si>
    <t>01Eh</t>
  </si>
  <si>
    <t xml:space="preserve">Port 3 Input P3IN </t>
  </si>
  <si>
    <t>020h</t>
  </si>
  <si>
    <t xml:space="preserve">Port 4 Input P4IN </t>
  </si>
  <si>
    <t>021h</t>
  </si>
  <si>
    <t xml:space="preserve">Port 3 Output P3OUT </t>
  </si>
  <si>
    <t>022h</t>
  </si>
  <si>
    <t xml:space="preserve">Port 4 Output P4OUT </t>
  </si>
  <si>
    <t>023h</t>
  </si>
  <si>
    <t xml:space="preserve">Port 3 Direction P3DIR </t>
  </si>
  <si>
    <t>024h</t>
  </si>
  <si>
    <t xml:space="preserve">Port 4 Direction P4DIR </t>
  </si>
  <si>
    <t>025h</t>
  </si>
  <si>
    <t xml:space="preserve">Port 3 Resistor Enable P3REN </t>
  </si>
  <si>
    <t>026h</t>
  </si>
  <si>
    <t xml:space="preserve">Port 4 Resistor Enable P4REN </t>
  </si>
  <si>
    <t>027h</t>
  </si>
  <si>
    <t xml:space="preserve">Port 3 Select 0 P3SEL0 </t>
  </si>
  <si>
    <t>02Ah</t>
  </si>
  <si>
    <t xml:space="preserve">Port 4 Select 0 P4SEL0 </t>
  </si>
  <si>
    <t>02Bh</t>
  </si>
  <si>
    <t xml:space="preserve">Port 3 Select 1 P3SEL1 </t>
  </si>
  <si>
    <t>02Ch</t>
  </si>
  <si>
    <t xml:space="preserve">Port 4 Select 1 P4SEL1 </t>
  </si>
  <si>
    <t>02Dh</t>
  </si>
  <si>
    <t xml:space="preserve">Port 3 Interrupt Vector P3IV </t>
  </si>
  <si>
    <t>02Eh</t>
  </si>
  <si>
    <t xml:space="preserve">Port 3 Complement Selection P3SELC </t>
  </si>
  <si>
    <t>036h</t>
  </si>
  <si>
    <t xml:space="preserve">Port 4 Complement Selection P4SELC </t>
  </si>
  <si>
    <t>037h</t>
  </si>
  <si>
    <t xml:space="preserve">Port 3 Interrupt Edge Select P3IES </t>
  </si>
  <si>
    <t>038h</t>
  </si>
  <si>
    <t xml:space="preserve">Port 4 Interrupt Edge Select P4IES </t>
  </si>
  <si>
    <t>039h</t>
  </si>
  <si>
    <t xml:space="preserve">Port 3 Interrupt Enable P3IE </t>
  </si>
  <si>
    <t>03Ah</t>
  </si>
  <si>
    <t xml:space="preserve">Port 4 Interrupt Enable P4IE </t>
  </si>
  <si>
    <t>03Bh</t>
  </si>
  <si>
    <t xml:space="preserve">Port 3 Interrupt Flag P3IFG </t>
  </si>
  <si>
    <t>03Ch</t>
  </si>
  <si>
    <t xml:space="preserve">Port 4 Interrupt Flag P4IFG </t>
  </si>
  <si>
    <t>03Dh</t>
  </si>
  <si>
    <t xml:space="preserve">Port 4 Interrupt Vector P4IV </t>
  </si>
  <si>
    <t>03Eh</t>
  </si>
  <si>
    <t xml:space="preserve">Port 5 Input P5IN </t>
  </si>
  <si>
    <t>040h</t>
  </si>
  <si>
    <t xml:space="preserve">Port 6 Input P6IN </t>
  </si>
  <si>
    <t>041h</t>
  </si>
  <si>
    <t xml:space="preserve">Port 5 Output P5OUT </t>
  </si>
  <si>
    <t>042h</t>
  </si>
  <si>
    <t xml:space="preserve">Port 6 Output P6OUT </t>
  </si>
  <si>
    <t>043h</t>
  </si>
  <si>
    <t xml:space="preserve">Port 5 Direction P5DIR </t>
  </si>
  <si>
    <t>044h</t>
  </si>
  <si>
    <t xml:space="preserve">Port 6 Direction P6DIR </t>
  </si>
  <si>
    <t>045h</t>
  </si>
  <si>
    <t xml:space="preserve">Port 5 Resistor Enable P5REN </t>
  </si>
  <si>
    <t>046h</t>
  </si>
  <si>
    <t xml:space="preserve">Port 6 Resistor Enable P6REN </t>
  </si>
  <si>
    <t>047h</t>
  </si>
  <si>
    <t xml:space="preserve">Port 5 Select 0 P5SEL0 </t>
  </si>
  <si>
    <t>04Ah</t>
  </si>
  <si>
    <t xml:space="preserve">Port 6 Select 0 P6SEL0 </t>
  </si>
  <si>
    <t>04Bh</t>
  </si>
  <si>
    <t xml:space="preserve">Port 5 Select 1 P5SEL1 </t>
  </si>
  <si>
    <t>04Ch</t>
  </si>
  <si>
    <t xml:space="preserve">Port 6 Select 1 P6SEL1 </t>
  </si>
  <si>
    <t>04Dh</t>
  </si>
  <si>
    <t xml:space="preserve">Port 5 Interrupt Vector P5IV </t>
  </si>
  <si>
    <t>04Eh</t>
  </si>
  <si>
    <t xml:space="preserve">Port 5 Complement Selection P5SELC </t>
  </si>
  <si>
    <t>056h</t>
  </si>
  <si>
    <t xml:space="preserve">Port 6 Complement Selection P6SELC </t>
  </si>
  <si>
    <t>057h</t>
  </si>
  <si>
    <t xml:space="preserve">Port 5 Interrupt Edge Select P5IES </t>
  </si>
  <si>
    <t>058h</t>
  </si>
  <si>
    <t xml:space="preserve">Port 6 Interrupt Edge Select P6IES </t>
  </si>
  <si>
    <t>059h</t>
  </si>
  <si>
    <t xml:space="preserve">Port 5 Interrupt Enable P5IE </t>
  </si>
  <si>
    <t>05Ah</t>
  </si>
  <si>
    <t xml:space="preserve">Port 6 Interrupt Enable P6IE </t>
  </si>
  <si>
    <t>05Bh</t>
  </si>
  <si>
    <t xml:space="preserve">Port 5 Interrupt Flag P5IFG </t>
  </si>
  <si>
    <t>05Ch</t>
  </si>
  <si>
    <t xml:space="preserve">Port 6 Interrupt Flag P6IFG </t>
  </si>
  <si>
    <t>05Dh</t>
  </si>
  <si>
    <t xml:space="preserve">Port 6 Interrupt Vector P6IV </t>
  </si>
  <si>
    <t>05Eh</t>
  </si>
  <si>
    <t xml:space="preserve">Port 7 Input P7IN </t>
  </si>
  <si>
    <t>060h</t>
  </si>
  <si>
    <t xml:space="preserve">Port 8 Input P8IN </t>
  </si>
  <si>
    <t>061h</t>
  </si>
  <si>
    <t xml:space="preserve">Port 7 Output P7OUT </t>
  </si>
  <si>
    <t>062h</t>
  </si>
  <si>
    <t xml:space="preserve">Port 8 Output P8OUT </t>
  </si>
  <si>
    <t>063h</t>
  </si>
  <si>
    <t xml:space="preserve">Port 7 Direction P7DIR </t>
  </si>
  <si>
    <t>064h</t>
  </si>
  <si>
    <t xml:space="preserve">Port 8 Direction P8DIR </t>
  </si>
  <si>
    <t>065h</t>
  </si>
  <si>
    <t xml:space="preserve">Port 7 Resistor Enable P7REN </t>
  </si>
  <si>
    <t>066h</t>
  </si>
  <si>
    <t xml:space="preserve">Port 8 Resistor Enable P8REN </t>
  </si>
  <si>
    <t>067h</t>
  </si>
  <si>
    <t xml:space="preserve">Port 7 Select 0 P7SEL0 </t>
  </si>
  <si>
    <t>06Ah</t>
  </si>
  <si>
    <t xml:space="preserve">Port 8 Select 0 P8SEL0 </t>
  </si>
  <si>
    <t>06Bh</t>
  </si>
  <si>
    <t xml:space="preserve">Port 7 Select 1 P7SEL1 </t>
  </si>
  <si>
    <t>06Ch</t>
  </si>
  <si>
    <t xml:space="preserve">Port 8 Select 1 P8SEL1 </t>
  </si>
  <si>
    <t>06Dh</t>
  </si>
  <si>
    <t xml:space="preserve">Port 7 Interrupt Vector P7IV </t>
  </si>
  <si>
    <t>06Eh</t>
  </si>
  <si>
    <t xml:space="preserve">Port 7 Complement Selection P7SELC </t>
  </si>
  <si>
    <t>076h</t>
  </si>
  <si>
    <t xml:space="preserve">Port 8 Complement Selection P8SELC </t>
  </si>
  <si>
    <t>077h</t>
  </si>
  <si>
    <t xml:space="preserve">Port 7 Interrupt Edge Select P7IES </t>
  </si>
  <si>
    <t>078h</t>
  </si>
  <si>
    <t xml:space="preserve">Port 8 Interrupt Edge Select P8IES </t>
  </si>
  <si>
    <t>079h</t>
  </si>
  <si>
    <t xml:space="preserve">Port 7 Interrupt Enable P7IE </t>
  </si>
  <si>
    <t>07Ah</t>
  </si>
  <si>
    <t xml:space="preserve">Port 8 Interrupt Enable P8IE </t>
  </si>
  <si>
    <t>07Bh</t>
  </si>
  <si>
    <t xml:space="preserve">Port 7 Interrupt Flag P7IFG </t>
  </si>
  <si>
    <t>07Ch</t>
  </si>
  <si>
    <t xml:space="preserve">Port 8 Interrupt Flag P8IFG </t>
  </si>
  <si>
    <t>07Dh</t>
  </si>
  <si>
    <t xml:space="preserve">Port 8 Interrupt Vector P8IV </t>
  </si>
  <si>
    <t>07Eh</t>
  </si>
  <si>
    <t xml:space="preserve">Port 9 Input P9IN </t>
  </si>
  <si>
    <t>080h</t>
  </si>
  <si>
    <t xml:space="preserve">Port 10 Input P10IN </t>
  </si>
  <si>
    <t>081h</t>
  </si>
  <si>
    <t xml:space="preserve">Port 9 Output P9OUT </t>
  </si>
  <si>
    <t>082h</t>
  </si>
  <si>
    <t xml:space="preserve">Port 10 Output P10OUT </t>
  </si>
  <si>
    <t>083h</t>
  </si>
  <si>
    <t xml:space="preserve">Port 9 Direction P9DIR </t>
  </si>
  <si>
    <t>084h</t>
  </si>
  <si>
    <t xml:space="preserve">Port 10 Direction P10DIR </t>
  </si>
  <si>
    <t>085h</t>
  </si>
  <si>
    <t xml:space="preserve">Port 9 Resistor Enable P9REN </t>
  </si>
  <si>
    <t>086h</t>
  </si>
  <si>
    <t xml:space="preserve">Port 10 Resistor Enable P10REN </t>
  </si>
  <si>
    <t>087h</t>
  </si>
  <si>
    <t xml:space="preserve">Port 9 Select 0 P9SEL0 </t>
  </si>
  <si>
    <t>08Ah</t>
  </si>
  <si>
    <t xml:space="preserve">Port 10 Select 0 P10SEL0 </t>
  </si>
  <si>
    <t>08Bh</t>
  </si>
  <si>
    <t xml:space="preserve">Port 9 Select 1 P9SEL1 </t>
  </si>
  <si>
    <t>08Ch</t>
  </si>
  <si>
    <t xml:space="preserve">Port 10 Select 1 P10SEL1 </t>
  </si>
  <si>
    <t>08Dh</t>
  </si>
  <si>
    <t xml:space="preserve">Port 9 Interrupt Vector P9IV </t>
  </si>
  <si>
    <t>08Eh</t>
  </si>
  <si>
    <t xml:space="preserve">Port 9 Complement Selection P9SELC </t>
  </si>
  <si>
    <t>096h</t>
  </si>
  <si>
    <t xml:space="preserve">Port 10 Complement Selection P10SELC </t>
  </si>
  <si>
    <t>097h</t>
  </si>
  <si>
    <t xml:space="preserve">Port 9 Interrupt Edge Select P9IES </t>
  </si>
  <si>
    <t>098h</t>
  </si>
  <si>
    <t xml:space="preserve">Port 10 Interrupt Edge Select P10IES </t>
  </si>
  <si>
    <t>099h</t>
  </si>
  <si>
    <t xml:space="preserve">Port 9 Interrupt Enable P9IE </t>
  </si>
  <si>
    <t>09Ah</t>
  </si>
  <si>
    <t xml:space="preserve">Port 10 Interrupt Enable P10IE </t>
  </si>
  <si>
    <t>09Bh</t>
  </si>
  <si>
    <t xml:space="preserve">Port 9 Interrupt Flag P9IFG </t>
  </si>
  <si>
    <t>09Ch</t>
  </si>
  <si>
    <t xml:space="preserve">Port 10 Interrupt Flag P10IFG </t>
  </si>
  <si>
    <t>09Dh</t>
  </si>
  <si>
    <t xml:space="preserve">Port 10 Interrupt Vector P10IV </t>
  </si>
  <si>
    <t>09Eh</t>
  </si>
  <si>
    <t xml:space="preserve">Port J Input PJIN </t>
  </si>
  <si>
    <t>120h</t>
  </si>
  <si>
    <t xml:space="preserve">Port J Output PJOUT </t>
  </si>
  <si>
    <t>122h</t>
  </si>
  <si>
    <t xml:space="preserve">Port J Direction PJDIR </t>
  </si>
  <si>
    <t>124h</t>
  </si>
  <si>
    <t xml:space="preserve">Port J Resistor Enable PJREN </t>
  </si>
  <si>
    <t>126h</t>
  </si>
  <si>
    <t xml:space="preserve">Port J Select 0 PJSEL0 </t>
  </si>
  <si>
    <t>12Ah</t>
  </si>
  <si>
    <t xml:space="preserve">Port J Select 1 PJSEL1 </t>
  </si>
  <si>
    <t>12Ch</t>
  </si>
  <si>
    <t xml:space="preserve">Port J Complement Select PJSELC </t>
  </si>
  <si>
    <t>136h</t>
  </si>
  <si>
    <t>OFFSET IN HEX</t>
  </si>
  <si>
    <t>TO CALCULATE BIT BAND ADDRESS</t>
  </si>
  <si>
    <t>BIT BAND ADDRESS (0x12345678)</t>
  </si>
  <si>
    <t>TO CALCULATE PORT REG ADDRESS</t>
  </si>
  <si>
    <t>PORT REG ADDRESS</t>
  </si>
  <si>
    <t>OFFSET</t>
  </si>
  <si>
    <t>REGISTER NAME ACRONYM</t>
  </si>
  <si>
    <t>BIT_BAND_WORD_ADDRESS[4]</t>
  </si>
  <si>
    <t>BIT_BAND_WORD_ADDRESS[5]</t>
  </si>
  <si>
    <t>BIT_BAND_WORD_ADDRESS[6]</t>
  </si>
  <si>
    <t>BIT_BAND_WORD_ADDRESS[7]</t>
  </si>
  <si>
    <t>334, 238, 142, 48, -48, -142, -238, -334</t>
  </si>
  <si>
    <t>0x40004C40</t>
  </si>
  <si>
    <t>Data Copied from Datasheet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</si>
</sst>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5" fillId="4" borderId="0" xfId="1" applyFont="1" applyFill="1" applyAlignment="1">
      <alignment horizontal="left"/>
    </xf>
    <xf numFmtId="0" fontId="4" fillId="3" borderId="2" xfId="2" applyFont="1" applyBorder="1" applyAlignment="1">
      <alignment horizontal="left"/>
    </xf>
    <xf numFmtId="0" fontId="6" fillId="0" borderId="1" xfId="1" applyFont="1" applyFill="1" applyBorder="1"/>
    <xf numFmtId="0" fontId="6" fillId="3" borderId="2" xfId="2" applyFont="1" applyBorder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27"/>
  <sheetViews>
    <sheetView tabSelected="1" view="pageLayout" zoomScale="85" zoomScaleNormal="70" zoomScaleSheetLayoutView="55" zoomScalePageLayoutView="85" workbookViewId="0">
      <selection activeCell="A15" sqref="A15"/>
    </sheetView>
  </sheetViews>
  <sheetFormatPr defaultColWidth="8.54296875" defaultRowHeight="14.5"/>
  <cols>
    <col min="1" max="1" width="47.453125" bestFit="1" customWidth="1"/>
    <col min="2" max="2" width="15.6328125" bestFit="1" customWidth="1"/>
    <col min="3" max="3" width="24.08984375" style="2" bestFit="1" customWidth="1"/>
    <col min="4" max="4" width="34.08984375" bestFit="1" customWidth="1"/>
    <col min="5" max="5" width="10.26953125" bestFit="1" customWidth="1"/>
    <col min="6" max="13" width="5.08984375" customWidth="1"/>
  </cols>
  <sheetData>
    <row r="1" spans="1:13">
      <c r="A1" s="1" t="s">
        <v>3</v>
      </c>
      <c r="F1" t="s">
        <v>260</v>
      </c>
    </row>
    <row r="2" spans="1:13">
      <c r="A2" t="s">
        <v>1</v>
      </c>
    </row>
    <row r="3" spans="1:13">
      <c r="A3" t="s">
        <v>2</v>
      </c>
      <c r="F3">
        <v>334</v>
      </c>
      <c r="G3">
        <v>238</v>
      </c>
      <c r="H3">
        <v>142</v>
      </c>
      <c r="I3">
        <v>48</v>
      </c>
      <c r="J3">
        <v>-48</v>
      </c>
      <c r="K3">
        <v>-142</v>
      </c>
      <c r="L3">
        <v>-238</v>
      </c>
      <c r="M3">
        <v>-334</v>
      </c>
    </row>
    <row r="4" spans="1:13">
      <c r="A4" t="s">
        <v>4</v>
      </c>
      <c r="F4">
        <f>F3-G3</f>
        <v>96</v>
      </c>
      <c r="G4">
        <f>G3-H3</f>
        <v>96</v>
      </c>
      <c r="H4">
        <f>H3-I3</f>
        <v>94</v>
      </c>
      <c r="I4">
        <f>I3-J3</f>
        <v>96</v>
      </c>
    </row>
    <row r="5" spans="1:13">
      <c r="A5" t="s">
        <v>5</v>
      </c>
      <c r="F5">
        <f>F3/2</f>
        <v>167</v>
      </c>
      <c r="G5">
        <f t="shared" ref="G5:M5" si="0">G3/2</f>
        <v>119</v>
      </c>
      <c r="H5">
        <f t="shared" si="0"/>
        <v>71</v>
      </c>
      <c r="I5">
        <f t="shared" si="0"/>
        <v>24</v>
      </c>
      <c r="J5">
        <f t="shared" si="0"/>
        <v>-24</v>
      </c>
      <c r="K5">
        <f t="shared" si="0"/>
        <v>-71</v>
      </c>
      <c r="L5">
        <f t="shared" si="0"/>
        <v>-119</v>
      </c>
      <c r="M5">
        <f t="shared" si="0"/>
        <v>-167</v>
      </c>
    </row>
    <row r="6" spans="1:13">
      <c r="A6" t="s">
        <v>6</v>
      </c>
      <c r="F6">
        <f>F5-G5</f>
        <v>48</v>
      </c>
      <c r="G6">
        <f t="shared" ref="G6:I6" si="1">G5-H5</f>
        <v>48</v>
      </c>
      <c r="H6">
        <f t="shared" si="1"/>
        <v>47</v>
      </c>
      <c r="I6">
        <f t="shared" si="1"/>
        <v>48</v>
      </c>
    </row>
    <row r="7" spans="1:13">
      <c r="F7">
        <f>F3+G3</f>
        <v>572</v>
      </c>
    </row>
    <row r="8" spans="1:13">
      <c r="A8" s="1" t="s">
        <v>250</v>
      </c>
      <c r="D8" t="s">
        <v>262</v>
      </c>
      <c r="F8">
        <v>12</v>
      </c>
      <c r="G8">
        <f>HEX2DEC(F8)</f>
        <v>18</v>
      </c>
    </row>
    <row r="9" spans="1:13" ht="15" thickBot="1">
      <c r="A9" t="s">
        <v>4</v>
      </c>
      <c r="B9" t="s">
        <v>0</v>
      </c>
      <c r="C9" s="2" t="s">
        <v>12</v>
      </c>
      <c r="D9" s="1" t="s">
        <v>255</v>
      </c>
      <c r="E9" s="1" t="s">
        <v>254</v>
      </c>
    </row>
    <row r="10" spans="1:13" ht="19" thickBot="1">
      <c r="A10" t="s">
        <v>5</v>
      </c>
      <c r="B10" s="5">
        <v>1</v>
      </c>
      <c r="C10" s="3" t="str">
        <f>INDEX(D10:D127,MATCH($B$11,E10:E127,0))</f>
        <v xml:space="preserve">Port 2 Input P2IN </v>
      </c>
      <c r="D10" t="s">
        <v>13</v>
      </c>
      <c r="E10" t="s">
        <v>14</v>
      </c>
    </row>
    <row r="11" spans="1:13">
      <c r="A11" t="s">
        <v>249</v>
      </c>
      <c r="B11" t="str">
        <f>IF(LEN(B10)=3,B10&amp;"h",IF(LEN(B10)=2,"0"&amp;B10&amp;"h",IF(LEN(B10)=1,"00"&amp;B10&amp;"h","0x0h")))</f>
        <v>001h</v>
      </c>
      <c r="D11" t="s">
        <v>15</v>
      </c>
      <c r="E11" t="s">
        <v>16</v>
      </c>
    </row>
    <row r="12" spans="1:13">
      <c r="A12" t="s">
        <v>7</v>
      </c>
      <c r="B12">
        <v>42000000</v>
      </c>
      <c r="D12" t="s">
        <v>17</v>
      </c>
      <c r="E12" t="s">
        <v>18</v>
      </c>
    </row>
    <row r="13" spans="1:13" ht="18.5">
      <c r="A13" t="s">
        <v>8</v>
      </c>
      <c r="B13" s="6" t="str">
        <f t="shared" ref="B13:B20" si="2">"0x" &amp;DEC2HEX(HEX2DEC($B$12)+(HEX2DEC(RIGHT($B$9,4))+HEX2DEC($B$10))*32+HEX2DEC(C13)*4)</f>
        <v>0x42098020</v>
      </c>
      <c r="C13" s="2">
        <v>0</v>
      </c>
      <c r="D13" t="s">
        <v>19</v>
      </c>
      <c r="E13" t="s">
        <v>20</v>
      </c>
    </row>
    <row r="14" spans="1:13" ht="18.5">
      <c r="A14" t="s">
        <v>9</v>
      </c>
      <c r="B14" s="6" t="str">
        <f t="shared" si="2"/>
        <v>0x42098024</v>
      </c>
      <c r="C14" s="2">
        <v>1</v>
      </c>
      <c r="D14" t="s">
        <v>21</v>
      </c>
      <c r="E14" t="s">
        <v>22</v>
      </c>
    </row>
    <row r="15" spans="1:13" ht="18.5">
      <c r="A15" t="s">
        <v>10</v>
      </c>
      <c r="B15" s="6" t="str">
        <f t="shared" si="2"/>
        <v>0x42098028</v>
      </c>
      <c r="C15" s="2">
        <v>2</v>
      </c>
      <c r="D15" t="s">
        <v>23</v>
      </c>
      <c r="E15" t="s">
        <v>24</v>
      </c>
    </row>
    <row r="16" spans="1:13" ht="18.5">
      <c r="A16" t="s">
        <v>11</v>
      </c>
      <c r="B16" s="6" t="str">
        <f t="shared" si="2"/>
        <v>0x4209802C</v>
      </c>
      <c r="C16" s="2">
        <v>3</v>
      </c>
      <c r="D16" t="s">
        <v>25</v>
      </c>
      <c r="E16" t="s">
        <v>26</v>
      </c>
    </row>
    <row r="17" spans="1:5" ht="18.5">
      <c r="A17" t="s">
        <v>256</v>
      </c>
      <c r="B17" s="6" t="str">
        <f t="shared" si="2"/>
        <v>0x42098030</v>
      </c>
      <c r="C17" s="2">
        <v>4</v>
      </c>
      <c r="D17" t="s">
        <v>27</v>
      </c>
      <c r="E17" t="s">
        <v>28</v>
      </c>
    </row>
    <row r="18" spans="1:5" ht="18.5">
      <c r="A18" t="s">
        <v>257</v>
      </c>
      <c r="B18" s="6" t="str">
        <f t="shared" si="2"/>
        <v>0x42098034</v>
      </c>
      <c r="C18" s="2">
        <v>5</v>
      </c>
      <c r="D18" t="s">
        <v>29</v>
      </c>
      <c r="E18" t="s">
        <v>30</v>
      </c>
    </row>
    <row r="19" spans="1:5" ht="18.5">
      <c r="A19" t="s">
        <v>258</v>
      </c>
      <c r="B19" s="6" t="str">
        <f t="shared" si="2"/>
        <v>0x42098038</v>
      </c>
      <c r="C19" s="2">
        <v>6</v>
      </c>
      <c r="D19" t="s">
        <v>31</v>
      </c>
      <c r="E19" t="s">
        <v>32</v>
      </c>
    </row>
    <row r="20" spans="1:5" ht="18.5">
      <c r="A20" t="s">
        <v>259</v>
      </c>
      <c r="B20" s="6" t="str">
        <f t="shared" si="2"/>
        <v>0x4209803C</v>
      </c>
      <c r="C20" s="2">
        <v>7</v>
      </c>
      <c r="D20" t="s">
        <v>33</v>
      </c>
      <c r="E20" t="s">
        <v>34</v>
      </c>
    </row>
    <row r="21" spans="1:5">
      <c r="D21" t="s">
        <v>35</v>
      </c>
      <c r="E21" t="s">
        <v>36</v>
      </c>
    </row>
    <row r="22" spans="1:5">
      <c r="D22" t="s">
        <v>37</v>
      </c>
      <c r="E22" t="s">
        <v>38</v>
      </c>
    </row>
    <row r="23" spans="1:5" ht="15" thickBot="1">
      <c r="A23" s="1" t="s">
        <v>252</v>
      </c>
      <c r="C23" s="2" t="s">
        <v>12</v>
      </c>
      <c r="D23" t="s">
        <v>39</v>
      </c>
      <c r="E23" t="s">
        <v>40</v>
      </c>
    </row>
    <row r="24" spans="1:5" ht="19" thickBot="1">
      <c r="A24" t="s">
        <v>251</v>
      </c>
      <c r="B24" s="5" t="s">
        <v>261</v>
      </c>
      <c r="C24" s="3" t="str">
        <f>INDEX(D10:D131,MATCH($C$27,E10:E131,0))</f>
        <v xml:space="preserve">Port 7 Output P7OUT </v>
      </c>
      <c r="D24" t="s">
        <v>41</v>
      </c>
      <c r="E24" t="s">
        <v>42</v>
      </c>
    </row>
    <row r="25" spans="1:5">
      <c r="B25" t="str">
        <f>DEC2HEX(HEX2DEC(RIGHT(B24,6))/32)</f>
        <v>262</v>
      </c>
      <c r="C25" s="2">
        <f>(MOD(HEX2DEC(RIGHT(B24,6)),32))/4</f>
        <v>0</v>
      </c>
      <c r="D25" t="s">
        <v>43</v>
      </c>
      <c r="E25" t="s">
        <v>44</v>
      </c>
    </row>
    <row r="26" spans="1:5">
      <c r="A26" t="s">
        <v>4</v>
      </c>
      <c r="B26" t="str">
        <f>"0x4000_" &amp; LEFT(B25,2) &amp; "00"</f>
        <v>0x4000_2600</v>
      </c>
      <c r="D26" t="s">
        <v>45</v>
      </c>
      <c r="E26" t="s">
        <v>46</v>
      </c>
    </row>
    <row r="27" spans="1:5">
      <c r="A27" t="s">
        <v>249</v>
      </c>
      <c r="B27" t="str">
        <f>RIGHT(B25,2)</f>
        <v>62</v>
      </c>
      <c r="C27" s="2" t="str">
        <f>IF(LEN(B27)=3,B27&amp;"h",IF(LEN(B27)=2,"0"&amp;B27&amp;"h",IF(LEN(B27)=1,"00"&amp;B27&amp;"h","0x0h")))</f>
        <v>062h</v>
      </c>
      <c r="D27" t="s">
        <v>47</v>
      </c>
      <c r="E27" t="s">
        <v>48</v>
      </c>
    </row>
    <row r="28" spans="1:5" ht="18.5">
      <c r="A28" t="s">
        <v>253</v>
      </c>
      <c r="B28" s="6" t="str">
        <f>LEFT(B26,9) &amp; B27</f>
        <v>0x4000_2662</v>
      </c>
      <c r="C28" s="4" t="str">
        <f>"BIT_" &amp; C25</f>
        <v>BIT_0</v>
      </c>
      <c r="D28" t="s">
        <v>49</v>
      </c>
      <c r="E28" t="s">
        <v>50</v>
      </c>
    </row>
    <row r="29" spans="1:5">
      <c r="D29" t="s">
        <v>51</v>
      </c>
      <c r="E29" t="s">
        <v>52</v>
      </c>
    </row>
    <row r="30" spans="1:5">
      <c r="D30" t="s">
        <v>53</v>
      </c>
      <c r="E30" t="s">
        <v>54</v>
      </c>
    </row>
    <row r="31" spans="1:5">
      <c r="D31" t="s">
        <v>55</v>
      </c>
      <c r="E31" t="s">
        <v>56</v>
      </c>
    </row>
    <row r="32" spans="1:5">
      <c r="D32" t="s">
        <v>57</v>
      </c>
      <c r="E32" t="s">
        <v>58</v>
      </c>
    </row>
    <row r="33" spans="4:5">
      <c r="D33" t="s">
        <v>59</v>
      </c>
      <c r="E33" t="s">
        <v>60</v>
      </c>
    </row>
    <row r="34" spans="4:5">
      <c r="D34" t="s">
        <v>61</v>
      </c>
      <c r="E34" t="s">
        <v>62</v>
      </c>
    </row>
    <row r="35" spans="4:5">
      <c r="D35" t="s">
        <v>63</v>
      </c>
      <c r="E35" t="s">
        <v>64</v>
      </c>
    </row>
    <row r="36" spans="4:5">
      <c r="D36" t="s">
        <v>65</v>
      </c>
      <c r="E36" t="s">
        <v>66</v>
      </c>
    </row>
    <row r="37" spans="4:5">
      <c r="D37" t="s">
        <v>67</v>
      </c>
      <c r="E37" t="s">
        <v>68</v>
      </c>
    </row>
    <row r="38" spans="4:5">
      <c r="D38" t="s">
        <v>69</v>
      </c>
      <c r="E38" t="s">
        <v>70</v>
      </c>
    </row>
    <row r="39" spans="4:5">
      <c r="D39" t="s">
        <v>71</v>
      </c>
      <c r="E39" t="s">
        <v>72</v>
      </c>
    </row>
    <row r="40" spans="4:5">
      <c r="D40" t="s">
        <v>73</v>
      </c>
      <c r="E40" t="s">
        <v>74</v>
      </c>
    </row>
    <row r="41" spans="4:5">
      <c r="D41" t="s">
        <v>75</v>
      </c>
      <c r="E41" t="s">
        <v>76</v>
      </c>
    </row>
    <row r="42" spans="4:5">
      <c r="D42" t="s">
        <v>77</v>
      </c>
      <c r="E42" t="s">
        <v>78</v>
      </c>
    </row>
    <row r="43" spans="4:5">
      <c r="D43" t="s">
        <v>79</v>
      </c>
      <c r="E43" t="s">
        <v>80</v>
      </c>
    </row>
    <row r="44" spans="4:5">
      <c r="D44" t="s">
        <v>81</v>
      </c>
      <c r="E44" t="s">
        <v>82</v>
      </c>
    </row>
    <row r="45" spans="4:5">
      <c r="D45" t="s">
        <v>83</v>
      </c>
      <c r="E45" t="s">
        <v>84</v>
      </c>
    </row>
    <row r="46" spans="4:5">
      <c r="D46" t="s">
        <v>85</v>
      </c>
      <c r="E46" t="s">
        <v>86</v>
      </c>
    </row>
    <row r="47" spans="4:5">
      <c r="D47" t="s">
        <v>87</v>
      </c>
      <c r="E47" t="s">
        <v>88</v>
      </c>
    </row>
    <row r="48" spans="4:5">
      <c r="D48" t="s">
        <v>89</v>
      </c>
      <c r="E48" t="s">
        <v>90</v>
      </c>
    </row>
    <row r="49" spans="4:5">
      <c r="D49" t="s">
        <v>91</v>
      </c>
      <c r="E49" t="s">
        <v>92</v>
      </c>
    </row>
    <row r="50" spans="4:5">
      <c r="D50" t="s">
        <v>93</v>
      </c>
      <c r="E50" t="s">
        <v>94</v>
      </c>
    </row>
    <row r="51" spans="4:5">
      <c r="D51" t="s">
        <v>95</v>
      </c>
      <c r="E51" t="s">
        <v>96</v>
      </c>
    </row>
    <row r="52" spans="4:5">
      <c r="D52" t="s">
        <v>97</v>
      </c>
      <c r="E52" t="s">
        <v>98</v>
      </c>
    </row>
    <row r="53" spans="4:5">
      <c r="D53" t="s">
        <v>99</v>
      </c>
      <c r="E53" t="s">
        <v>100</v>
      </c>
    </row>
    <row r="54" spans="4:5">
      <c r="D54" t="s">
        <v>101</v>
      </c>
      <c r="E54" t="s">
        <v>102</v>
      </c>
    </row>
    <row r="55" spans="4:5">
      <c r="D55" t="s">
        <v>103</v>
      </c>
      <c r="E55" t="s">
        <v>104</v>
      </c>
    </row>
    <row r="56" spans="4:5">
      <c r="D56" t="s">
        <v>105</v>
      </c>
      <c r="E56" t="s">
        <v>106</v>
      </c>
    </row>
    <row r="57" spans="4:5">
      <c r="D57" t="s">
        <v>107</v>
      </c>
      <c r="E57" t="s">
        <v>108</v>
      </c>
    </row>
    <row r="58" spans="4:5">
      <c r="D58" t="s">
        <v>109</v>
      </c>
      <c r="E58" t="s">
        <v>110</v>
      </c>
    </row>
    <row r="59" spans="4:5">
      <c r="D59" t="s">
        <v>111</v>
      </c>
      <c r="E59" t="s">
        <v>112</v>
      </c>
    </row>
    <row r="60" spans="4:5">
      <c r="D60" t="s">
        <v>113</v>
      </c>
      <c r="E60" t="s">
        <v>114</v>
      </c>
    </row>
    <row r="61" spans="4:5">
      <c r="D61" t="s">
        <v>115</v>
      </c>
      <c r="E61" t="s">
        <v>116</v>
      </c>
    </row>
    <row r="62" spans="4:5">
      <c r="D62" t="s">
        <v>117</v>
      </c>
      <c r="E62" t="s">
        <v>118</v>
      </c>
    </row>
    <row r="63" spans="4:5">
      <c r="D63" t="s">
        <v>119</v>
      </c>
      <c r="E63" t="s">
        <v>120</v>
      </c>
    </row>
    <row r="64" spans="4:5">
      <c r="D64" t="s">
        <v>121</v>
      </c>
      <c r="E64" t="s">
        <v>122</v>
      </c>
    </row>
    <row r="65" spans="4:5">
      <c r="D65" t="s">
        <v>123</v>
      </c>
      <c r="E65" t="s">
        <v>124</v>
      </c>
    </row>
    <row r="66" spans="4:5">
      <c r="D66" t="s">
        <v>125</v>
      </c>
      <c r="E66" t="s">
        <v>126</v>
      </c>
    </row>
    <row r="67" spans="4:5">
      <c r="D67" t="s">
        <v>127</v>
      </c>
      <c r="E67" t="s">
        <v>128</v>
      </c>
    </row>
    <row r="68" spans="4:5">
      <c r="D68" t="s">
        <v>129</v>
      </c>
      <c r="E68" t="s">
        <v>130</v>
      </c>
    </row>
    <row r="69" spans="4:5">
      <c r="D69" t="s">
        <v>131</v>
      </c>
      <c r="E69" t="s">
        <v>132</v>
      </c>
    </row>
    <row r="70" spans="4:5">
      <c r="D70" t="s">
        <v>133</v>
      </c>
      <c r="E70" t="s">
        <v>134</v>
      </c>
    </row>
    <row r="71" spans="4:5">
      <c r="D71" t="s">
        <v>135</v>
      </c>
      <c r="E71" t="s">
        <v>136</v>
      </c>
    </row>
    <row r="72" spans="4:5">
      <c r="D72" t="s">
        <v>137</v>
      </c>
      <c r="E72" t="s">
        <v>138</v>
      </c>
    </row>
    <row r="73" spans="4:5">
      <c r="D73" t="s">
        <v>139</v>
      </c>
      <c r="E73" t="s">
        <v>140</v>
      </c>
    </row>
    <row r="74" spans="4:5">
      <c r="D74" t="s">
        <v>141</v>
      </c>
      <c r="E74" t="s">
        <v>142</v>
      </c>
    </row>
    <row r="75" spans="4:5">
      <c r="D75" t="s">
        <v>143</v>
      </c>
      <c r="E75" t="s">
        <v>144</v>
      </c>
    </row>
    <row r="76" spans="4:5">
      <c r="D76" t="s">
        <v>145</v>
      </c>
      <c r="E76" t="s">
        <v>146</v>
      </c>
    </row>
    <row r="77" spans="4:5">
      <c r="D77" t="s">
        <v>147</v>
      </c>
      <c r="E77" t="s">
        <v>148</v>
      </c>
    </row>
    <row r="78" spans="4:5">
      <c r="D78" t="s">
        <v>149</v>
      </c>
      <c r="E78" t="s">
        <v>150</v>
      </c>
    </row>
    <row r="79" spans="4:5">
      <c r="D79" t="s">
        <v>151</v>
      </c>
      <c r="E79" t="s">
        <v>152</v>
      </c>
    </row>
    <row r="80" spans="4:5">
      <c r="D80" t="s">
        <v>153</v>
      </c>
      <c r="E80" t="s">
        <v>154</v>
      </c>
    </row>
    <row r="81" spans="4:5">
      <c r="D81" t="s">
        <v>155</v>
      </c>
      <c r="E81" t="s">
        <v>156</v>
      </c>
    </row>
    <row r="82" spans="4:5">
      <c r="D82" t="s">
        <v>157</v>
      </c>
      <c r="E82" t="s">
        <v>158</v>
      </c>
    </row>
    <row r="83" spans="4:5">
      <c r="D83" t="s">
        <v>159</v>
      </c>
      <c r="E83" t="s">
        <v>160</v>
      </c>
    </row>
    <row r="84" spans="4:5">
      <c r="D84" t="s">
        <v>161</v>
      </c>
      <c r="E84" t="s">
        <v>162</v>
      </c>
    </row>
    <row r="85" spans="4:5">
      <c r="D85" t="s">
        <v>163</v>
      </c>
      <c r="E85" t="s">
        <v>164</v>
      </c>
    </row>
    <row r="86" spans="4:5">
      <c r="D86" t="s">
        <v>165</v>
      </c>
      <c r="E86" t="s">
        <v>166</v>
      </c>
    </row>
    <row r="87" spans="4:5">
      <c r="D87" t="s">
        <v>167</v>
      </c>
      <c r="E87" t="s">
        <v>168</v>
      </c>
    </row>
    <row r="88" spans="4:5">
      <c r="D88" t="s">
        <v>169</v>
      </c>
      <c r="E88" t="s">
        <v>170</v>
      </c>
    </row>
    <row r="89" spans="4:5">
      <c r="D89" t="s">
        <v>171</v>
      </c>
      <c r="E89" t="s">
        <v>172</v>
      </c>
    </row>
    <row r="90" spans="4:5">
      <c r="D90" t="s">
        <v>173</v>
      </c>
      <c r="E90" t="s">
        <v>174</v>
      </c>
    </row>
    <row r="91" spans="4:5">
      <c r="D91" t="s">
        <v>175</v>
      </c>
      <c r="E91" t="s">
        <v>176</v>
      </c>
    </row>
    <row r="92" spans="4:5">
      <c r="D92" t="s">
        <v>177</v>
      </c>
      <c r="E92" t="s">
        <v>178</v>
      </c>
    </row>
    <row r="93" spans="4:5">
      <c r="D93" t="s">
        <v>179</v>
      </c>
      <c r="E93" t="s">
        <v>180</v>
      </c>
    </row>
    <row r="94" spans="4:5">
      <c r="D94" t="s">
        <v>181</v>
      </c>
      <c r="E94" t="s">
        <v>182</v>
      </c>
    </row>
    <row r="95" spans="4:5">
      <c r="D95" t="s">
        <v>183</v>
      </c>
      <c r="E95" t="s">
        <v>184</v>
      </c>
    </row>
    <row r="96" spans="4:5">
      <c r="D96" t="s">
        <v>185</v>
      </c>
      <c r="E96" t="s">
        <v>186</v>
      </c>
    </row>
    <row r="97" spans="4:5">
      <c r="D97" t="s">
        <v>187</v>
      </c>
      <c r="E97" t="s">
        <v>188</v>
      </c>
    </row>
    <row r="98" spans="4:5">
      <c r="D98" t="s">
        <v>189</v>
      </c>
      <c r="E98" t="s">
        <v>190</v>
      </c>
    </row>
    <row r="99" spans="4:5">
      <c r="D99" t="s">
        <v>191</v>
      </c>
      <c r="E99" t="s">
        <v>192</v>
      </c>
    </row>
    <row r="100" spans="4:5">
      <c r="D100" t="s">
        <v>193</v>
      </c>
      <c r="E100" t="s">
        <v>194</v>
      </c>
    </row>
    <row r="101" spans="4:5">
      <c r="D101" t="s">
        <v>195</v>
      </c>
      <c r="E101" t="s">
        <v>196</v>
      </c>
    </row>
    <row r="102" spans="4:5">
      <c r="D102" t="s">
        <v>197</v>
      </c>
      <c r="E102" t="s">
        <v>198</v>
      </c>
    </row>
    <row r="103" spans="4:5">
      <c r="D103" t="s">
        <v>199</v>
      </c>
      <c r="E103" t="s">
        <v>200</v>
      </c>
    </row>
    <row r="104" spans="4:5">
      <c r="D104" t="s">
        <v>201</v>
      </c>
      <c r="E104" t="s">
        <v>202</v>
      </c>
    </row>
    <row r="105" spans="4:5">
      <c r="D105" t="s">
        <v>203</v>
      </c>
      <c r="E105" t="s">
        <v>204</v>
      </c>
    </row>
    <row r="106" spans="4:5">
      <c r="D106" t="s">
        <v>205</v>
      </c>
      <c r="E106" t="s">
        <v>206</v>
      </c>
    </row>
    <row r="107" spans="4:5">
      <c r="D107" t="s">
        <v>207</v>
      </c>
      <c r="E107" t="s">
        <v>208</v>
      </c>
    </row>
    <row r="108" spans="4:5">
      <c r="D108" t="s">
        <v>209</v>
      </c>
      <c r="E108" t="s">
        <v>210</v>
      </c>
    </row>
    <row r="109" spans="4:5">
      <c r="D109" t="s">
        <v>211</v>
      </c>
      <c r="E109" t="s">
        <v>212</v>
      </c>
    </row>
    <row r="110" spans="4:5">
      <c r="D110" t="s">
        <v>213</v>
      </c>
      <c r="E110" t="s">
        <v>214</v>
      </c>
    </row>
    <row r="111" spans="4:5">
      <c r="D111" t="s">
        <v>215</v>
      </c>
      <c r="E111" t="s">
        <v>216</v>
      </c>
    </row>
    <row r="112" spans="4:5">
      <c r="D112" t="s">
        <v>217</v>
      </c>
      <c r="E112" t="s">
        <v>218</v>
      </c>
    </row>
    <row r="113" spans="4:5">
      <c r="D113" t="s">
        <v>219</v>
      </c>
      <c r="E113" t="s">
        <v>220</v>
      </c>
    </row>
    <row r="114" spans="4:5">
      <c r="D114" t="s">
        <v>221</v>
      </c>
      <c r="E114" t="s">
        <v>222</v>
      </c>
    </row>
    <row r="115" spans="4:5">
      <c r="D115" t="s">
        <v>223</v>
      </c>
      <c r="E115" t="s">
        <v>224</v>
      </c>
    </row>
    <row r="116" spans="4:5">
      <c r="D116" t="s">
        <v>225</v>
      </c>
      <c r="E116" t="s">
        <v>226</v>
      </c>
    </row>
    <row r="117" spans="4:5">
      <c r="D117" t="s">
        <v>227</v>
      </c>
      <c r="E117" t="s">
        <v>228</v>
      </c>
    </row>
    <row r="118" spans="4:5">
      <c r="D118" t="s">
        <v>229</v>
      </c>
      <c r="E118" t="s">
        <v>230</v>
      </c>
    </row>
    <row r="119" spans="4:5">
      <c r="D119" t="s">
        <v>231</v>
      </c>
      <c r="E119" t="s">
        <v>232</v>
      </c>
    </row>
    <row r="120" spans="4:5">
      <c r="D120" t="s">
        <v>233</v>
      </c>
      <c r="E120" t="s">
        <v>234</v>
      </c>
    </row>
    <row r="121" spans="4:5">
      <c r="D121" t="s">
        <v>235</v>
      </c>
      <c r="E121" t="s">
        <v>236</v>
      </c>
    </row>
    <row r="122" spans="4:5">
      <c r="D122" t="s">
        <v>237</v>
      </c>
      <c r="E122" t="s">
        <v>238</v>
      </c>
    </row>
    <row r="123" spans="4:5">
      <c r="D123" t="s">
        <v>239</v>
      </c>
      <c r="E123" t="s">
        <v>240</v>
      </c>
    </row>
    <row r="124" spans="4:5">
      <c r="D124" t="s">
        <v>241</v>
      </c>
      <c r="E124" t="s">
        <v>242</v>
      </c>
    </row>
    <row r="125" spans="4:5">
      <c r="D125" t="s">
        <v>243</v>
      </c>
      <c r="E125" t="s">
        <v>244</v>
      </c>
    </row>
    <row r="126" spans="4:5">
      <c r="D126" t="s">
        <v>245</v>
      </c>
      <c r="E126" t="s">
        <v>246</v>
      </c>
    </row>
    <row r="127" spans="4:5">
      <c r="D127" t="s">
        <v>247</v>
      </c>
      <c r="E127" t="s">
        <v>248</v>
      </c>
    </row>
  </sheetData>
  <pageMargins left="0.7" right="0.7" top="0.75" bottom="0.75" header="0.3" footer="0.3"/>
  <pageSetup orientation="portrait" horizontalDpi="4294967293" verticalDpi="0" r:id="rId1"/>
  <headerFooter>
    <oddHeader>&amp;CTexas Instrument RSLK Max Robot
Lab06 Bit Band Address Calculation&amp;RNDIEP
07/05/2023</oddHeader>
    <oddFooter>&amp;R&amp;P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CORTEXM4_BITBAND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Chelly_room</dc:creator>
  <cp:lastModifiedBy>Chelly_room</cp:lastModifiedBy>
  <dcterms:created xsi:type="dcterms:W3CDTF">2023-06-25T16:14:37Z</dcterms:created>
  <dcterms:modified xsi:type="dcterms:W3CDTF">2023-07-07T14:14:53Z</dcterms:modified>
</cp:coreProperties>
</file>