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R3" i="1"/>
  <c r="V8" i="1" l="1"/>
  <c r="B8" i="1"/>
  <c r="A9" i="1"/>
  <c r="B9" i="1" s="1"/>
  <c r="A7" i="1"/>
  <c r="B7" i="1" s="1"/>
  <c r="A6" i="1"/>
  <c r="B6" i="1" s="1"/>
  <c r="W6" i="1" l="1"/>
  <c r="V6" i="1" s="1"/>
  <c r="W7" i="1"/>
  <c r="V7" i="1" l="1"/>
  <c r="V9" i="1"/>
  <c r="V10" i="1"/>
  <c r="V11" i="1"/>
  <c r="R4" i="1" l="1"/>
  <c r="R5" i="1"/>
  <c r="R6" i="1"/>
  <c r="R7" i="1"/>
  <c r="R9" i="1"/>
  <c r="R10" i="1"/>
  <c r="R11" i="1"/>
  <c r="R2" i="1"/>
  <c r="P10" i="1" l="1"/>
  <c r="P11" i="1"/>
  <c r="P4" i="1"/>
  <c r="P5" i="1"/>
  <c r="P6" i="1"/>
  <c r="P7" i="1"/>
  <c r="P9" i="1"/>
  <c r="P2" i="1"/>
  <c r="A10" i="1"/>
  <c r="B10" i="1" s="1"/>
  <c r="A11" i="1"/>
  <c r="B11" i="1" s="1"/>
  <c r="A2" i="1"/>
  <c r="W2" i="1" s="1"/>
  <c r="V2" i="1" s="1"/>
  <c r="A3" i="1"/>
  <c r="A4" i="1"/>
  <c r="A5" i="1"/>
  <c r="B4" i="1" l="1"/>
  <c r="W4" i="1"/>
  <c r="V4" i="1" s="1"/>
  <c r="B3" i="1"/>
  <c r="W3" i="1"/>
  <c r="V3" i="1" s="1"/>
  <c r="W9" i="1"/>
  <c r="B5" i="1"/>
  <c r="W5" i="1"/>
  <c r="V5" i="1" s="1"/>
  <c r="B2" i="1"/>
  <c r="C9" i="1" l="1"/>
  <c r="C10" i="1"/>
  <c r="C11" i="1"/>
</calcChain>
</file>

<file path=xl/sharedStrings.xml><?xml version="1.0" encoding="utf-8"?>
<sst xmlns="http://schemas.openxmlformats.org/spreadsheetml/2006/main" count="110" uniqueCount="79">
  <si>
    <t>Date</t>
    <phoneticPr fontId="1" type="noConversion"/>
  </si>
  <si>
    <t>IO</t>
    <phoneticPr fontId="1" type="noConversion"/>
  </si>
  <si>
    <t>Name of Pax</t>
    <phoneticPr fontId="1" type="noConversion"/>
  </si>
  <si>
    <t>Sex</t>
    <phoneticPr fontId="1" type="noConversion"/>
  </si>
  <si>
    <t>Date of Birth</t>
    <phoneticPr fontId="1" type="noConversion"/>
  </si>
  <si>
    <t>Nat</t>
    <phoneticPr fontId="1" type="noConversion"/>
  </si>
  <si>
    <t>TD No</t>
    <phoneticPr fontId="1" type="noConversion"/>
  </si>
  <si>
    <t>Issue Date</t>
    <phoneticPr fontId="1" type="noConversion"/>
  </si>
  <si>
    <t>PAR/472</t>
    <phoneticPr fontId="1" type="noConversion"/>
  </si>
  <si>
    <t>Plus 2 days</t>
    <phoneticPr fontId="1" type="noConversion"/>
  </si>
  <si>
    <t>S1,S2</t>
    <phoneticPr fontId="1" type="noConversion"/>
  </si>
  <si>
    <t>THA</t>
    <phoneticPr fontId="1" type="noConversion"/>
  </si>
  <si>
    <t>Female</t>
    <phoneticPr fontId="1" type="noConversion"/>
  </si>
  <si>
    <t>1st Port</t>
    <phoneticPr fontId="1" type="noConversion"/>
  </si>
  <si>
    <t>2nd Port</t>
    <phoneticPr fontId="1" type="noConversion"/>
  </si>
  <si>
    <t>1st Flight No</t>
    <phoneticPr fontId="1" type="noConversion"/>
  </si>
  <si>
    <t>2nd Flight No</t>
    <phoneticPr fontId="1" type="noConversion"/>
  </si>
  <si>
    <t>1st Routing</t>
    <phoneticPr fontId="1" type="noConversion"/>
  </si>
  <si>
    <t>2nd Routing</t>
    <phoneticPr fontId="1" type="noConversion"/>
  </si>
  <si>
    <t>for EVV</t>
    <phoneticPr fontId="1" type="noConversion"/>
  </si>
  <si>
    <t>Hand Carry</t>
    <phoneticPr fontId="1" type="noConversion"/>
  </si>
  <si>
    <t>laggage</t>
    <phoneticPr fontId="1" type="noConversion"/>
  </si>
  <si>
    <t>Tag no</t>
    <phoneticPr fontId="1" type="noConversion"/>
  </si>
  <si>
    <t>Multi</t>
    <phoneticPr fontId="1" type="noConversion"/>
  </si>
  <si>
    <t>YEAR</t>
    <phoneticPr fontId="1" type="noConversion"/>
  </si>
  <si>
    <t>FD518</t>
    <phoneticPr fontId="1" type="noConversion"/>
  </si>
  <si>
    <t>DMK</t>
    <phoneticPr fontId="1" type="noConversion"/>
  </si>
  <si>
    <t>ONE</t>
    <phoneticPr fontId="1" type="noConversion"/>
  </si>
  <si>
    <t>ONE</t>
    <phoneticPr fontId="1" type="noConversion"/>
  </si>
  <si>
    <t>LY LAM</t>
    <phoneticPr fontId="1" type="noConversion"/>
  </si>
  <si>
    <t>S2</t>
    <phoneticPr fontId="1" type="noConversion"/>
  </si>
  <si>
    <t>TWO</t>
    <phoneticPr fontId="1" type="noConversion"/>
  </si>
  <si>
    <t>ONE</t>
    <phoneticPr fontId="1" type="noConversion"/>
  </si>
  <si>
    <t>S1</t>
    <phoneticPr fontId="1" type="noConversion"/>
  </si>
  <si>
    <t>VANCHARLA, BALAJI</t>
    <phoneticPr fontId="1" type="noConversion"/>
  </si>
  <si>
    <t>IND</t>
    <phoneticPr fontId="1" type="noConversion"/>
  </si>
  <si>
    <t>Male</t>
    <phoneticPr fontId="1" type="noConversion"/>
  </si>
  <si>
    <t>29-05-1984</t>
    <phoneticPr fontId="1" type="noConversion"/>
  </si>
  <si>
    <t>P2276339</t>
    <phoneticPr fontId="1" type="noConversion"/>
  </si>
  <si>
    <t>16-11-2016</t>
    <phoneticPr fontId="1" type="noConversion"/>
  </si>
  <si>
    <t>RAO, MOHD GALIB</t>
    <phoneticPr fontId="1" type="noConversion"/>
  </si>
  <si>
    <t>IND</t>
    <phoneticPr fontId="1" type="noConversion"/>
  </si>
  <si>
    <t>15-12-1996</t>
    <phoneticPr fontId="1" type="noConversion"/>
  </si>
  <si>
    <t>V9900097</t>
    <phoneticPr fontId="1" type="noConversion"/>
  </si>
  <si>
    <t>10-06-2022</t>
    <phoneticPr fontId="1" type="noConversion"/>
  </si>
  <si>
    <t>PIAA-0366649-25(F)</t>
    <phoneticPr fontId="1" type="noConversion"/>
  </si>
  <si>
    <t>PIAA-0371695-25(G)</t>
    <phoneticPr fontId="1" type="noConversion"/>
  </si>
  <si>
    <t>Lost the tag</t>
    <phoneticPr fontId="1" type="noConversion"/>
  </si>
  <si>
    <t>BHAMRAH, RAJ SINGH</t>
    <phoneticPr fontId="1" type="noConversion"/>
  </si>
  <si>
    <t>01-12-1982</t>
    <phoneticPr fontId="1" type="noConversion"/>
  </si>
  <si>
    <t>Z7010465</t>
    <phoneticPr fontId="1" type="noConversion"/>
  </si>
  <si>
    <t>25-10-2022</t>
    <phoneticPr fontId="1" type="noConversion"/>
  </si>
  <si>
    <t>CX381</t>
    <phoneticPr fontId="1" type="noConversion"/>
  </si>
  <si>
    <t>PVG</t>
    <phoneticPr fontId="1" type="noConversion"/>
  </si>
  <si>
    <t>CHAIYANONTHARAKAN, SIRIKAN</t>
    <phoneticPr fontId="1" type="noConversion"/>
  </si>
  <si>
    <t>13-12-1993</t>
    <phoneticPr fontId="1" type="noConversion"/>
  </si>
  <si>
    <t>AC2995582</t>
    <phoneticPr fontId="1" type="noConversion"/>
  </si>
  <si>
    <t>18-04-2022</t>
    <phoneticPr fontId="1" type="noConversion"/>
  </si>
  <si>
    <t>HB284</t>
    <phoneticPr fontId="1" type="noConversion"/>
  </si>
  <si>
    <t>BKK</t>
    <phoneticPr fontId="1" type="noConversion"/>
  </si>
  <si>
    <t>HB438759</t>
    <phoneticPr fontId="1" type="noConversion"/>
  </si>
  <si>
    <t>S1</t>
    <phoneticPr fontId="1" type="noConversion"/>
  </si>
  <si>
    <t>S2</t>
    <phoneticPr fontId="1" type="noConversion"/>
  </si>
  <si>
    <t>THONGTA, IDA</t>
    <phoneticPr fontId="1" type="noConversion"/>
  </si>
  <si>
    <t>06-09-1989</t>
    <phoneticPr fontId="1" type="noConversion"/>
  </si>
  <si>
    <t>AC5658686</t>
    <phoneticPr fontId="1" type="noConversion"/>
  </si>
  <si>
    <t>08-09-2023</t>
    <phoneticPr fontId="1" type="noConversion"/>
  </si>
  <si>
    <t>HB735882</t>
    <phoneticPr fontId="1" type="noConversion"/>
  </si>
  <si>
    <t>BOONSIRI, PHANTHILA</t>
    <phoneticPr fontId="1" type="noConversion"/>
  </si>
  <si>
    <t>02-05-1982</t>
    <phoneticPr fontId="1" type="noConversion"/>
  </si>
  <si>
    <t>AC5868498</t>
    <phoneticPr fontId="1" type="noConversion"/>
  </si>
  <si>
    <t>12-10-2023</t>
    <phoneticPr fontId="1" type="noConversion"/>
  </si>
  <si>
    <t>ONE</t>
    <phoneticPr fontId="1" type="noConversion"/>
  </si>
  <si>
    <t>HB177309</t>
    <phoneticPr fontId="1" type="noConversion"/>
  </si>
  <si>
    <t>PHUEKNOI, PATHITTA</t>
    <phoneticPr fontId="1" type="noConversion"/>
  </si>
  <si>
    <t>25-04-1997</t>
    <phoneticPr fontId="1" type="noConversion"/>
  </si>
  <si>
    <t>AC8275042</t>
    <phoneticPr fontId="1" type="noConversion"/>
  </si>
  <si>
    <t>07-07-2025</t>
    <phoneticPr fontId="1" type="noConversion"/>
  </si>
  <si>
    <t>HB351377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</si>
</sst>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/m/yy;@"/>
    <numFmt numFmtId="177" formatCode="dd\-mm\-yyyy"/>
    <numFmt numFmtId="178" formatCode="[$-14009]dd\-mm\-yyyy;@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178" fontId="2" fillId="0" borderId="0" xfId="0" quotePrefix="1" applyNumberFormat="1" applyFont="1" applyAlignment="1">
      <alignment horizontal="left"/>
    </xf>
    <xf numFmtId="177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left"/>
    </xf>
    <xf numFmtId="176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W30"/>
  <sheetViews>
    <sheetView tabSelected="1" topLeftCell="K1" zoomScale="120" zoomScaleNormal="120" workbookViewId="0">
      <selection activeCell="N4" sqref="N4"/>
    </sheetView>
  </sheetViews>
  <sheetFormatPr defaultRowHeight="15.75" x14ac:dyDescent="0.25"/>
  <cols>
    <col min="1" max="2" width="9.85546875" style="2" customWidth="1"/>
    <col min="3" max="3" width="9.5703125" style="2" bestFit="1" customWidth="1"/>
    <col min="4" max="4" width="6.5703125" style="2" bestFit="1" customWidth="1"/>
    <col min="5" max="5" width="47.85546875" style="2" bestFit="1" customWidth="1"/>
    <col min="6" max="6" width="7.7109375" style="2" customWidth="1"/>
    <col min="7" max="7" width="7.5703125" style="2" bestFit="1" customWidth="1"/>
    <col min="8" max="8" width="12.7109375" style="2" bestFit="1" customWidth="1"/>
    <col min="9" max="9" width="11.28515625" style="2" bestFit="1" customWidth="1"/>
    <col min="10" max="10" width="11" style="2" bestFit="1" customWidth="1"/>
    <col min="11" max="11" width="12.7109375" style="2" bestFit="1" customWidth="1"/>
    <col min="12" max="12" width="9.140625" style="2"/>
    <col min="13" max="14" width="9.140625" style="2" customWidth="1"/>
    <col min="15" max="15" width="20.42578125" style="2" customWidth="1"/>
    <col min="16" max="16" width="13.7109375" style="2" customWidth="1"/>
    <col min="17" max="17" width="11.85546875" style="2" customWidth="1"/>
    <col min="18" max="18" width="9.140625" style="2" customWidth="1"/>
    <col min="19" max="19" width="11.28515625" style="2" bestFit="1" customWidth="1"/>
    <col min="20" max="20" width="9.140625" style="2"/>
    <col min="21" max="21" width="10.7109375" style="2" bestFit="1" customWidth="1"/>
    <col min="22" max="22" width="9.140625" style="2"/>
    <col min="23" max="23" width="9.140625" style="2" hidden="1" customWidth="1"/>
    <col min="24" max="16384" width="9.140625" style="2"/>
  </cols>
  <sheetData>
    <row r="1" spans="1:23" x14ac:dyDescent="0.25">
      <c r="A1" s="2" t="s">
        <v>0</v>
      </c>
      <c r="B1" s="2" t="s">
        <v>9</v>
      </c>
      <c r="C1" s="2" t="s">
        <v>1</v>
      </c>
      <c r="D1" s="2" t="s">
        <v>10</v>
      </c>
      <c r="E1" s="2" t="s">
        <v>2</v>
      </c>
      <c r="F1" s="2" t="s">
        <v>5</v>
      </c>
      <c r="G1" s="2" t="s">
        <v>3</v>
      </c>
      <c r="H1" s="2" t="s">
        <v>4</v>
      </c>
      <c r="I1" s="2" t="s">
        <v>6</v>
      </c>
      <c r="J1" s="2" t="s">
        <v>7</v>
      </c>
      <c r="K1" s="2" t="s">
        <v>15</v>
      </c>
      <c r="L1" s="2" t="s">
        <v>13</v>
      </c>
      <c r="M1" s="2" t="s">
        <v>16</v>
      </c>
      <c r="N1" s="2" t="s">
        <v>14</v>
      </c>
      <c r="O1" s="2" t="s">
        <v>8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25">
      <c r="A2" s="3" t="str">
        <f t="shared" ref="A2:A5" ca="1" si="0">TEXT(IF(ISBLANK(E2)," ",TODAY()),"DD-MM-YYYY")</f>
        <v>18-09-2025</v>
      </c>
      <c r="B2" s="4" t="str">
        <f t="shared" ref="B2:B5" ca="1" si="1">TEXT(IF(ISBLANK(A2)," ",A2+2),"DD-MM-YYYY")</f>
        <v>20-09-2025</v>
      </c>
      <c r="C2" s="2" t="s">
        <v>29</v>
      </c>
      <c r="D2" s="5"/>
      <c r="E2" s="2" t="s">
        <v>48</v>
      </c>
      <c r="F2" s="2" t="s">
        <v>35</v>
      </c>
      <c r="G2" s="2" t="s">
        <v>36</v>
      </c>
      <c r="H2" s="1" t="s">
        <v>49</v>
      </c>
      <c r="I2" s="2" t="s">
        <v>50</v>
      </c>
      <c r="J2" s="6" t="s">
        <v>51</v>
      </c>
      <c r="K2" s="2" t="s">
        <v>52</v>
      </c>
      <c r="L2" s="7" t="s">
        <v>53</v>
      </c>
      <c r="M2" s="7"/>
      <c r="N2" s="7"/>
      <c r="O2" s="8"/>
      <c r="P2" s="7" t="str">
        <f>IF(ISBLANK(K2)," ",(IF(ISBLANK(M2),L2&amp;"-&gt;HKG",L2&amp;"-&gt;"&amp;N2)))</f>
        <v>PVG-&gt;HKG</v>
      </c>
      <c r="R2" s="2" t="str">
        <f>IF(ISBLANK(M2),K2,M2)</f>
        <v>CX381</v>
      </c>
      <c r="S2" s="2" t="s">
        <v>27</v>
      </c>
      <c r="T2" s="2" t="s">
        <v>27</v>
      </c>
      <c r="U2" s="2" t="s">
        <v>47</v>
      </c>
      <c r="V2" s="2" t="str">
        <f>IF(ISBLANK(D2)," ","AS/SE/            /"&amp;W2)</f>
        <v xml:space="preserve"> </v>
      </c>
      <c r="W2" s="9" t="str">
        <f ca="1">TEXT(A2,"YY")</f>
        <v>25</v>
      </c>
    </row>
    <row r="3" spans="1:23" x14ac:dyDescent="0.25">
      <c r="A3" s="3" t="str">
        <f t="shared" ca="1" si="0"/>
        <v>18-09-2025</v>
      </c>
      <c r="B3" s="4" t="str">
        <f t="shared" ca="1" si="1"/>
        <v>20-09-2025</v>
      </c>
      <c r="C3" s="2" t="s">
        <v>29</v>
      </c>
      <c r="E3" s="2" t="s">
        <v>54</v>
      </c>
      <c r="F3" s="2" t="s">
        <v>11</v>
      </c>
      <c r="G3" s="2" t="s">
        <v>12</v>
      </c>
      <c r="H3" s="1" t="s">
        <v>55</v>
      </c>
      <c r="I3" s="2" t="s">
        <v>56</v>
      </c>
      <c r="J3" s="6" t="s">
        <v>57</v>
      </c>
      <c r="K3" s="2" t="s">
        <v>58</v>
      </c>
      <c r="L3" s="7" t="s">
        <v>59</v>
      </c>
      <c r="M3" s="7"/>
      <c r="N3" s="7"/>
      <c r="O3" s="8"/>
      <c r="P3" s="7" t="str">
        <f>IF(ISBLANK(K3)," ",(IF(ISBLANK(M3),L3&amp;"-&gt;HKG",L3&amp;"-&gt;"&amp;N3)))</f>
        <v>BKK-&gt;HKG</v>
      </c>
      <c r="R3" s="2" t="str">
        <f>IF(ISBLANK(M3),K3,M3)</f>
        <v>HB284</v>
      </c>
      <c r="S3" s="2" t="s">
        <v>28</v>
      </c>
      <c r="T3" s="2" t="s">
        <v>28</v>
      </c>
      <c r="U3" s="2" t="s">
        <v>60</v>
      </c>
      <c r="V3" s="2" t="str">
        <f t="shared" ref="V3:V11" si="2">IF(ISBLANK(D3)," ","AS/SE/            /"&amp;W3)</f>
        <v xml:space="preserve"> </v>
      </c>
      <c r="W3" s="9" t="str">
        <f t="shared" ref="W3:W9" ca="1" si="3">TEXT(A3,"YY")</f>
        <v>25</v>
      </c>
    </row>
    <row r="4" spans="1:23" x14ac:dyDescent="0.25">
      <c r="A4" s="3" t="str">
        <f t="shared" ca="1" si="0"/>
        <v>18-09-2025</v>
      </c>
      <c r="B4" s="4" t="str">
        <f t="shared" ca="1" si="1"/>
        <v>20-09-2025</v>
      </c>
      <c r="C4" s="2" t="s">
        <v>29</v>
      </c>
      <c r="E4" s="2" t="s">
        <v>63</v>
      </c>
      <c r="F4" s="2" t="s">
        <v>11</v>
      </c>
      <c r="G4" s="2" t="s">
        <v>12</v>
      </c>
      <c r="H4" s="1" t="s">
        <v>64</v>
      </c>
      <c r="I4" s="2" t="s">
        <v>65</v>
      </c>
      <c r="J4" s="6" t="s">
        <v>66</v>
      </c>
      <c r="K4" s="2" t="s">
        <v>58</v>
      </c>
      <c r="L4" s="7" t="s">
        <v>59</v>
      </c>
      <c r="N4" s="7"/>
      <c r="O4" s="8"/>
      <c r="P4" s="7" t="str">
        <f t="shared" ref="P4:P11" si="4">IF(ISBLANK(K4)," ",(IF(ISBLANK(M4),L4&amp;"-&gt;HKG",L4&amp;"-&gt;"&amp;N4)))</f>
        <v>BKK-&gt;HKG</v>
      </c>
      <c r="R4" s="2" t="str">
        <f t="shared" ref="R4:R11" si="5">IF(ISBLANK(M4),K4,M4)</f>
        <v>HB284</v>
      </c>
      <c r="S4" s="2" t="s">
        <v>31</v>
      </c>
      <c r="T4" s="2" t="s">
        <v>28</v>
      </c>
      <c r="U4" s="2" t="s">
        <v>67</v>
      </c>
      <c r="V4" s="2" t="str">
        <f t="shared" si="2"/>
        <v xml:space="preserve"> </v>
      </c>
      <c r="W4" s="9" t="str">
        <f t="shared" ca="1" si="3"/>
        <v>25</v>
      </c>
    </row>
    <row r="5" spans="1:23" x14ac:dyDescent="0.25">
      <c r="A5" s="3" t="str">
        <f t="shared" ca="1" si="0"/>
        <v>18-09-2025</v>
      </c>
      <c r="B5" s="4" t="str">
        <f t="shared" ca="1" si="1"/>
        <v>20-09-2025</v>
      </c>
      <c r="C5" s="2" t="s">
        <v>29</v>
      </c>
      <c r="D5" s="2" t="s">
        <v>61</v>
      </c>
      <c r="E5" s="2" t="s">
        <v>68</v>
      </c>
      <c r="F5" s="2" t="s">
        <v>11</v>
      </c>
      <c r="G5" s="2" t="s">
        <v>12</v>
      </c>
      <c r="H5" s="1" t="s">
        <v>69</v>
      </c>
      <c r="I5" s="2" t="s">
        <v>70</v>
      </c>
      <c r="J5" s="6" t="s">
        <v>71</v>
      </c>
      <c r="K5" s="2" t="s">
        <v>58</v>
      </c>
      <c r="L5" s="7" t="s">
        <v>59</v>
      </c>
      <c r="M5" s="7"/>
      <c r="N5" s="7"/>
      <c r="O5" s="8"/>
      <c r="P5" s="7" t="str">
        <f t="shared" si="4"/>
        <v>BKK-&gt;HKG</v>
      </c>
      <c r="R5" s="2" t="str">
        <f t="shared" si="5"/>
        <v>HB284</v>
      </c>
      <c r="S5" s="2" t="s">
        <v>31</v>
      </c>
      <c r="T5" s="2" t="s">
        <v>32</v>
      </c>
      <c r="U5" s="2" t="s">
        <v>73</v>
      </c>
      <c r="V5" s="2" t="str">
        <f ca="1">IF(ISBLANK(D5)," ","AS/SE/10723/"&amp;W5)</f>
        <v>AS/SE/10723/25</v>
      </c>
      <c r="W5" s="9" t="str">
        <f t="shared" ca="1" si="3"/>
        <v>25</v>
      </c>
    </row>
    <row r="6" spans="1:23" x14ac:dyDescent="0.25">
      <c r="A6" s="3" t="str">
        <f t="shared" ref="A6:A7" ca="1" si="6">TEXT(IF(ISBLANK(E6)," ",TODAY()),"DD-MM-YYYY")</f>
        <v>18-09-2025</v>
      </c>
      <c r="B6" s="4" t="str">
        <f t="shared" ref="B6:B7" ca="1" si="7">TEXT(IF(ISBLANK(A6)," ",A6+2),"DD-MM-YYYY")</f>
        <v>20-09-2025</v>
      </c>
      <c r="C6" s="2" t="s">
        <v>29</v>
      </c>
      <c r="D6" s="2" t="s">
        <v>62</v>
      </c>
      <c r="E6" s="2" t="s">
        <v>74</v>
      </c>
      <c r="F6" s="2" t="s">
        <v>11</v>
      </c>
      <c r="G6" s="2" t="s">
        <v>12</v>
      </c>
      <c r="H6" s="1" t="s">
        <v>75</v>
      </c>
      <c r="I6" s="2" t="s">
        <v>76</v>
      </c>
      <c r="J6" s="6" t="s">
        <v>77</v>
      </c>
      <c r="K6" s="2" t="s">
        <v>58</v>
      </c>
      <c r="L6" s="7" t="s">
        <v>59</v>
      </c>
      <c r="M6" s="7"/>
      <c r="N6" s="7"/>
      <c r="O6" s="8"/>
      <c r="P6" s="7" t="str">
        <f t="shared" si="4"/>
        <v>BKK-&gt;HKG</v>
      </c>
      <c r="R6" s="2" t="str">
        <f t="shared" si="5"/>
        <v>HB284</v>
      </c>
      <c r="S6" s="2" t="s">
        <v>27</v>
      </c>
      <c r="T6" s="2" t="s">
        <v>72</v>
      </c>
      <c r="U6" s="2" t="s">
        <v>78</v>
      </c>
      <c r="V6" s="2" t="str">
        <f ca="1">IF(ISBLANK(D6)," ","AS/SE/10722/"&amp;W6)</f>
        <v>AS/SE/10722/25</v>
      </c>
      <c r="W6" s="9" t="str">
        <f t="shared" ca="1" si="3"/>
        <v>25</v>
      </c>
    </row>
    <row r="7" spans="1:23" x14ac:dyDescent="0.25">
      <c r="A7" s="3" t="str">
        <f t="shared" ca="1" si="6"/>
        <v>18-09-2025</v>
      </c>
      <c r="B7" s="4" t="str">
        <f t="shared" ca="1" si="7"/>
        <v>20-09-2025</v>
      </c>
      <c r="C7" s="2" t="s">
        <v>29</v>
      </c>
      <c r="D7" s="2" t="s">
        <v>33</v>
      </c>
      <c r="E7" s="2" t="s">
        <v>34</v>
      </c>
      <c r="F7" s="2" t="s">
        <v>35</v>
      </c>
      <c r="G7" s="2" t="s">
        <v>36</v>
      </c>
      <c r="H7" s="1" t="s">
        <v>37</v>
      </c>
      <c r="I7" s="2" t="s">
        <v>38</v>
      </c>
      <c r="J7" s="6" t="s">
        <v>39</v>
      </c>
      <c r="K7" s="2" t="s">
        <v>25</v>
      </c>
      <c r="L7" s="7" t="s">
        <v>26</v>
      </c>
      <c r="M7" s="7"/>
      <c r="N7" s="7"/>
      <c r="O7" s="8" t="s">
        <v>45</v>
      </c>
      <c r="P7" s="7" t="str">
        <f t="shared" si="4"/>
        <v>DMK-&gt;HKG</v>
      </c>
      <c r="R7" s="2" t="str">
        <f t="shared" si="5"/>
        <v>FD518</v>
      </c>
      <c r="S7" s="2" t="s">
        <v>32</v>
      </c>
      <c r="V7" s="2" t="str">
        <f t="shared" ca="1" si="2"/>
        <v>AS/SE/            /25</v>
      </c>
      <c r="W7" s="9" t="str">
        <f t="shared" ca="1" si="3"/>
        <v>25</v>
      </c>
    </row>
    <row r="8" spans="1:23" x14ac:dyDescent="0.25">
      <c r="A8" s="3">
        <v>45910</v>
      </c>
      <c r="B8" s="4" t="str">
        <f t="shared" ref="B8" si="8">TEXT(IF(ISBLANK(A8)," ",A8+2),"DD-MM-YYYY")</f>
        <v>12-09-2025</v>
      </c>
      <c r="C8" s="2" t="s">
        <v>29</v>
      </c>
      <c r="D8" s="2" t="s">
        <v>30</v>
      </c>
      <c r="E8" s="2" t="s">
        <v>40</v>
      </c>
      <c r="F8" s="2" t="s">
        <v>41</v>
      </c>
      <c r="G8" s="2" t="s">
        <v>36</v>
      </c>
      <c r="H8" s="1" t="s">
        <v>42</v>
      </c>
      <c r="I8" s="2" t="s">
        <v>43</v>
      </c>
      <c r="J8" s="6" t="s">
        <v>44</v>
      </c>
      <c r="K8" s="2" t="s">
        <v>25</v>
      </c>
      <c r="L8" s="7" t="s">
        <v>26</v>
      </c>
      <c r="M8" s="7"/>
      <c r="N8" s="7"/>
      <c r="O8" s="8" t="s">
        <v>46</v>
      </c>
      <c r="P8" s="7"/>
      <c r="S8" s="2" t="s">
        <v>32</v>
      </c>
      <c r="T8" s="2" t="s">
        <v>27</v>
      </c>
      <c r="V8" s="2" t="str">
        <f>IF(ISBLANK(D8)," ","AS/SE/            /"&amp;W8)</f>
        <v>AS/SE/            /</v>
      </c>
      <c r="W8" s="9"/>
    </row>
    <row r="9" spans="1:23" x14ac:dyDescent="0.25">
      <c r="A9" s="3" t="str">
        <f t="shared" ref="A9" ca="1" si="9">TEXT(IF(ISBLANK(E9)," ",TODAY()),"DD-MM-YYYY")</f>
        <v xml:space="preserve"> </v>
      </c>
      <c r="B9" s="4" t="e">
        <f t="shared" ref="B9" ca="1" si="10">TEXT(IF(ISBLANK(A9)," ",A9+2),"DD-MM-YYYY")</f>
        <v>#VALUE!</v>
      </c>
      <c r="C9" s="2" t="str">
        <f t="shared" ref="C9:C11" si="11">IF(ISBLANK(E9)," ","KW YU")</f>
        <v xml:space="preserve"> </v>
      </c>
      <c r="H9" s="1"/>
      <c r="J9" s="6"/>
      <c r="L9" s="7"/>
      <c r="M9" s="7"/>
      <c r="N9" s="7"/>
      <c r="O9" s="8"/>
      <c r="P9" s="7" t="str">
        <f t="shared" si="4"/>
        <v xml:space="preserve"> </v>
      </c>
      <c r="R9" s="2">
        <f t="shared" si="5"/>
        <v>0</v>
      </c>
      <c r="V9" s="2" t="str">
        <f t="shared" si="2"/>
        <v xml:space="preserve"> </v>
      </c>
      <c r="W9" s="9" t="str">
        <f t="shared" ca="1" si="3"/>
        <v xml:space="preserve"> </v>
      </c>
    </row>
    <row r="10" spans="1:23" x14ac:dyDescent="0.25">
      <c r="A10" s="3" t="str">
        <f t="shared" ref="A10:A11" ca="1" si="12">TEXT(IF(ISBLANK(E10)," ",TODAY()),"DD-MM-YYYY")</f>
        <v xml:space="preserve"> </v>
      </c>
      <c r="B10" s="4" t="e">
        <f t="shared" ref="B10:B11" ca="1" si="13">TEXT(IF(ISBLANK(A10)," ",A10+2),"DD-MM-YYYY")</f>
        <v>#VALUE!</v>
      </c>
      <c r="C10" s="2" t="str">
        <f t="shared" si="11"/>
        <v xml:space="preserve"> </v>
      </c>
      <c r="H10" s="1"/>
      <c r="J10" s="6"/>
      <c r="L10" s="7"/>
      <c r="M10" s="7"/>
      <c r="N10" s="7"/>
      <c r="O10" s="8"/>
      <c r="P10" s="7" t="str">
        <f>IF(ISBLANK(K10)," ",(IF(ISBLANK(M10),L10&amp;"-&gt;HKG",L10&amp;"-&gt;"&amp;N10)))</f>
        <v xml:space="preserve"> </v>
      </c>
      <c r="R10" s="2">
        <f t="shared" si="5"/>
        <v>0</v>
      </c>
      <c r="V10" s="2" t="str">
        <f t="shared" si="2"/>
        <v xml:space="preserve"> </v>
      </c>
    </row>
    <row r="11" spans="1:23" x14ac:dyDescent="0.25">
      <c r="A11" s="3" t="str">
        <f t="shared" ca="1" si="12"/>
        <v xml:space="preserve"> </v>
      </c>
      <c r="B11" s="4" t="e">
        <f t="shared" ca="1" si="13"/>
        <v>#VALUE!</v>
      </c>
      <c r="C11" s="2" t="str">
        <f t="shared" si="11"/>
        <v xml:space="preserve"> </v>
      </c>
      <c r="J11" s="8"/>
      <c r="P11" s="7" t="str">
        <f t="shared" si="4"/>
        <v xml:space="preserve"> </v>
      </c>
      <c r="R11" s="2">
        <f t="shared" si="5"/>
        <v>0</v>
      </c>
      <c r="V11" s="2" t="str">
        <f t="shared" si="2"/>
        <v xml:space="preserve"> </v>
      </c>
    </row>
    <row r="12" spans="1:23" x14ac:dyDescent="0.25">
      <c r="A12" s="1"/>
      <c r="J12" s="8"/>
    </row>
    <row r="13" spans="1:23" x14ac:dyDescent="0.25">
      <c r="A13" s="1"/>
      <c r="J13" s="8"/>
    </row>
    <row r="14" spans="1:23" x14ac:dyDescent="0.25">
      <c r="J14" s="8"/>
    </row>
    <row r="15" spans="1:23" x14ac:dyDescent="0.25">
      <c r="J15" s="8"/>
    </row>
    <row r="16" spans="1:23" x14ac:dyDescent="0.25">
      <c r="J16" s="8"/>
    </row>
    <row r="17" spans="10:10" x14ac:dyDescent="0.25">
      <c r="J17" s="8"/>
    </row>
    <row r="18" spans="10:10" x14ac:dyDescent="0.25">
      <c r="J18" s="8"/>
    </row>
    <row r="19" spans="10:10" x14ac:dyDescent="0.25">
      <c r="J19" s="8"/>
    </row>
    <row r="20" spans="10:10" x14ac:dyDescent="0.25">
      <c r="J20" s="8"/>
    </row>
    <row r="21" spans="10:10" x14ac:dyDescent="0.25">
      <c r="J21" s="8"/>
    </row>
    <row r="22" spans="10:10" x14ac:dyDescent="0.25">
      <c r="J22" s="8"/>
    </row>
    <row r="23" spans="10:10" x14ac:dyDescent="0.25">
      <c r="J23" s="8"/>
    </row>
    <row r="24" spans="10:10" x14ac:dyDescent="0.25">
      <c r="J24" s="8"/>
    </row>
    <row r="25" spans="10:10" x14ac:dyDescent="0.25">
      <c r="J25" s="8"/>
    </row>
    <row r="26" spans="10:10" x14ac:dyDescent="0.25">
      <c r="J26" s="8"/>
    </row>
    <row r="27" spans="10:10" x14ac:dyDescent="0.25">
      <c r="J27" s="8"/>
    </row>
    <row r="28" spans="10:10" x14ac:dyDescent="0.25">
      <c r="J28" s="8"/>
    </row>
    <row r="29" spans="10:10" x14ac:dyDescent="0.25">
      <c r="J29" s="8"/>
    </row>
    <row r="30" spans="10:10" x14ac:dyDescent="0.25">
      <c r="J30" s="8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2025-09-17T17:13:18Z</dcterms:modified>
</cp:coreProperties>
</file>