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dget Template" sheetId="1" r:id="rId3"/>
    <sheet state="visible" name="Instruction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32">
      <text>
        <t xml:space="preserve">again, make sure your ask is 10k or less. A lot of these items you could borrow. Show them on your budget for sure, but I would make a copy of your budget for yourself and remove what you think you can borrow. Also, I didn't bother including anything they wouldn't cover in the budget, but you can if you think it will help you get a better sense of things
	-Ange Sarno</t>
      </text>
    </comment>
    <comment authorId="0" ref="B84">
      <text>
        <t xml:space="preserve">Cost of CNC cutting would go here
	-Ange Sarno</t>
      </text>
    </comment>
  </commentList>
</comments>
</file>

<file path=xl/sharedStrings.xml><?xml version="1.0" encoding="utf-8"?>
<sst xmlns="http://schemas.openxmlformats.org/spreadsheetml/2006/main" count="221" uniqueCount="203">
  <si>
    <t>2020 Black Rock City Honoraria Budget Template</t>
  </si>
  <si>
    <t>Please click the "Instructions" tab at the bottom of this spreadsheet &amp; read before beginning. Adding more lines without following the instructions to adjust the formulas will cause the totals to be inaccurate.</t>
  </si>
  <si>
    <t>Expense Categories in blue (at the bottom) are ineligible for Honoraria grant funding.</t>
  </si>
  <si>
    <t>Project Name:</t>
  </si>
  <si>
    <t>Revolutionary Labyrinth</t>
  </si>
  <si>
    <t>Lead Artist / Art Collective Name:</t>
  </si>
  <si>
    <t>Nostalgia Purgatory</t>
  </si>
  <si>
    <t>Primary Contact Name:</t>
  </si>
  <si>
    <t xml:space="preserve">Jaden Andrea </t>
  </si>
  <si>
    <t>Expense Category</t>
  </si>
  <si>
    <t>Cost per Unit</t>
  </si>
  <si>
    <t>Units</t>
  </si>
  <si>
    <t>Honoraria Request</t>
  </si>
  <si>
    <t xml:space="preserve">Paid by artists out of pocket, Community Fundraising, or Donation </t>
  </si>
  <si>
    <t>Total Cost</t>
  </si>
  <si>
    <t>Notes (optional)</t>
  </si>
  <si>
    <t>Weight (total)</t>
  </si>
  <si>
    <t>Weight (of one Assembly)</t>
  </si>
  <si>
    <t>weight per material</t>
  </si>
  <si>
    <t>area/length</t>
  </si>
  <si>
    <t>Build Space</t>
  </si>
  <si>
    <t>Shop space monthly rent</t>
  </si>
  <si>
    <t>Artisans Asylum rates for unlimited 24/7 membership</t>
  </si>
  <si>
    <t>Assembly and storage space monthly rent</t>
  </si>
  <si>
    <t>5' x 15' CubeSmart Storage in Brighton</t>
  </si>
  <si>
    <t xml:space="preserve">Build Space Subtotal </t>
  </si>
  <si>
    <t>Structural Materials</t>
  </si>
  <si>
    <t>Cost of one Cylinder</t>
  </si>
  <si>
    <t>Full Labyrinth</t>
  </si>
  <si>
    <t>lbs per sq ft</t>
  </si>
  <si>
    <t>Sanded 3/4" Birch Plywood for routed platform floor (lays under entire footprint of the project)</t>
  </si>
  <si>
    <t>https://www.homedepot.com/b/Lumber-Composites-Plywood-Hardwood-Plywood/N-5yc1vZc7r1</t>
  </si>
  <si>
    <t xml:space="preserve">2.13 ppsf (68.16 pounds per 4x8 sheet)
</t>
  </si>
  <si>
    <t>Sanded 1/4" Sanded Pine Plywood for ceiling panels</t>
  </si>
  <si>
    <t>https://www.homedepot.com/b/Lumber-Composites-Plywood-Sanded-Plywood/N-5yc1vZc7qk</t>
  </si>
  <si>
    <t>1 4x8' sheet 1/4" Plate Steel</t>
  </si>
  <si>
    <t xml:space="preserve">Turner Steel - BC Design </t>
  </si>
  <si>
    <t>3' | 1/8" 1.5" square tube steel for hubs and feet</t>
  </si>
  <si>
    <t>3x 4x8 | 18 (.040) Aluminum Sheeting (painted white)</t>
  </si>
  <si>
    <t>J Freeman</t>
  </si>
  <si>
    <t>55.6' | .120 1.5" square tube steel</t>
  </si>
  <si>
    <t>43.2' | .120  1.5" A36  steel flat hot rolled</t>
  </si>
  <si>
    <t>64' | .120 1"x1" angle iron hot rolled steel</t>
  </si>
  <si>
    <t xml:space="preserve">Structural Materials Subtotal </t>
  </si>
  <si>
    <t>Tools &amp; Consumables</t>
  </si>
  <si>
    <t>Impact Driver (for lag bolts)</t>
  </si>
  <si>
    <t>Shovel</t>
  </si>
  <si>
    <t>Corrosive inhibitor spray paint (Krylon or Rustoleum coating)</t>
  </si>
  <si>
    <t>air compressor/leaf blower for servicing track</t>
  </si>
  <si>
    <t>Saw used for sale at Waltham Tool Shed</t>
  </si>
  <si>
    <t>Tools &amp; Consumables Subtotal</t>
  </si>
  <si>
    <t>Hardware</t>
  </si>
  <si>
    <t xml:space="preserve">3/8" x 14" lag bolts for securing suspending structure to ground (box of 50) </t>
  </si>
  <si>
    <t>https://www.amazon.com/Screws-Head-Steel-Zinc-Carton/dp/B005EH2N5E</t>
  </si>
  <si>
    <t>1/4" x 2.5" carriage bolts for securing aluminum sheet and steel quadrant framing (box of 100)</t>
  </si>
  <si>
    <t>https://www.amazon.com/Hillman-240024-Carriage-4-Inch-100-Pack/dp/B000BDB8DE/ref=sr_1_2?keywords=1%2F4+inch+carriage+bolts&amp;qid=1579581378&amp;s=industrial&amp;sr=1-2</t>
  </si>
  <si>
    <t>One-Piece Steel Thrust Ball Bearing</t>
  </si>
  <si>
    <t>https://www.mcmaster.com/60715k11</t>
  </si>
  <si>
    <t>1/2-13 x 3" Extra Long Hollow Bolt</t>
  </si>
  <si>
    <t>https://www.exercise-equipment-parts.com/3-inch-hollow-bolt.html</t>
  </si>
  <si>
    <t>1/2-13 Zinc Plated Hex Nut (pack of 50)</t>
  </si>
  <si>
    <t>https://www.homedepot.com/p/Everbilt-1-2-in-13-Zinc-Plated-Hex-Nut-50-Pack-804710/204274094</t>
  </si>
  <si>
    <t>1/2-13 Zinc Plated Washer (pack of 25)</t>
  </si>
  <si>
    <t>https://www.homedepot.com/p/1-2-in-Zinc-Plated-Flat-Washer-25-Pack-802334/204276390</t>
  </si>
  <si>
    <t>1/4" washers (100)</t>
  </si>
  <si>
    <t>1/4" nuts (100)</t>
  </si>
  <si>
    <t>Hardware Subtotal</t>
  </si>
  <si>
    <t>Safety Materials</t>
  </si>
  <si>
    <t>Area work lighting</t>
  </si>
  <si>
    <t>Solar path lights (safety - backup if generator is down)</t>
  </si>
  <si>
    <t>Orange Construction Fencing</t>
  </si>
  <si>
    <t>Stakes</t>
  </si>
  <si>
    <t>Shade Structure for build crew</t>
  </si>
  <si>
    <t>Fire Extinguisher</t>
  </si>
  <si>
    <t>First Aid</t>
  </si>
  <si>
    <t>Safety Materials Subtotal</t>
  </si>
  <si>
    <t>Leave No Trace Supplies</t>
  </si>
  <si>
    <t>Magnetic Rake</t>
  </si>
  <si>
    <t>Aluminum Site Rake</t>
  </si>
  <si>
    <t>Kiddie Pool for Generator</t>
  </si>
  <si>
    <t>Leave No Trace Supplies Subtotal</t>
  </si>
  <si>
    <t>v-- 188.5" circumference</t>
  </si>
  <si>
    <t>Lighting / Electrical</t>
  </si>
  <si>
    <t>Length (total)</t>
  </si>
  <si>
    <t>Length (for one Assembly</t>
  </si>
  <si>
    <t>Length Per Unit</t>
  </si>
  <si>
    <t>Unit quantity</t>
  </si>
  <si>
    <t>12.5mm slip ring 6 wire x 2A w/flange</t>
  </si>
  <si>
    <t xml:space="preserve">https://www.amazon.com/GeeBat-Capsule-Electrical-CIRCUITSx2A-monitor/dp/B01N2GO9ZR
</t>
  </si>
  <si>
    <t>Outdoor High Intensity Side View LED strip 12V, assorted colors</t>
  </si>
  <si>
    <t>https://www.aliexpress.com/item/32646201133.html</t>
  </si>
  <si>
    <t>48 meters</t>
  </si>
  <si>
    <t>Waterproof LED Neon Strip 12V, Cool White 5 meters</t>
  </si>
  <si>
    <t>https://www.aliexpress.com/item/4000393752192.html</t>
  </si>
  <si>
    <t>70 meters</t>
  </si>
  <si>
    <t>Supplemental LED lighting, Indoor and Outdoor</t>
  </si>
  <si>
    <t>Donated by Carl G</t>
  </si>
  <si>
    <t>100' 18 AWG 2 conductor Hookup Wire Red/Black</t>
  </si>
  <si>
    <t>https://www.amazon.com/Electrical-Stranded-Flexible-Extension-MILAPEAK/dp/B07CWQ6JPB</t>
  </si>
  <si>
    <t>500' 16/2 Black Landscape Wire</t>
  </si>
  <si>
    <t>https://www.homedepot.com/p/Southwire-500-ft-16-2-Black-Stranded-CU-Low-Voltage-Landscape-Lighting-Wire-55213145/202316471</t>
  </si>
  <si>
    <t>Orange Wire Nuts</t>
  </si>
  <si>
    <t>https://www.homedepot.com/p/Contractor-s-Choice-Orange-Nut-Wire-Connector-500-Pack-67031-0/204071430</t>
  </si>
  <si>
    <t>Marine Heat Shrink Tubing Assortment</t>
  </si>
  <si>
    <t>https://www.harborfreight.com/42-piece-marine-heat-shrink-tubing-67598.html</t>
  </si>
  <si>
    <t>Solar panels, charge controller, and 12V deep cycle batteries</t>
  </si>
  <si>
    <t>Donated by Penrose Triangle</t>
  </si>
  <si>
    <t>Batteries provide backup power</t>
  </si>
  <si>
    <t>Automatic 12V Battery Chargers</t>
  </si>
  <si>
    <t>Donated</t>
  </si>
  <si>
    <t xml:space="preserve">Backup for charging from generator </t>
  </si>
  <si>
    <t>8-outlet power strips with surge protectors from Home Depot</t>
  </si>
  <si>
    <t>100' 12/3 extension cords from Home Depot</t>
  </si>
  <si>
    <t>50' 12/3 extension cords from Home Depot</t>
  </si>
  <si>
    <t>Lighting / Electrical Subtotal</t>
  </si>
  <si>
    <t>Power</t>
  </si>
  <si>
    <t>3000W Gas Generator with 12V accessory output</t>
  </si>
  <si>
    <t>Honda EU3000 (Firefly)</t>
  </si>
  <si>
    <t xml:space="preserve">generator fuel: 1/2 gallon per hour full load, 20 hours partial load </t>
  </si>
  <si>
    <t>from BM artist support</t>
  </si>
  <si>
    <t>5gal gas can</t>
  </si>
  <si>
    <t>Power Subtotal</t>
  </si>
  <si>
    <t>Installation Artist needs (Sound, Decor)</t>
  </si>
  <si>
    <t>per cylinder</t>
  </si>
  <si>
    <t>Basic Material Stipend for 13 installation artists to produce their works inside each cylinder. There will be a crowdfunding event specifically for this need.</t>
  </si>
  <si>
    <t>Decor Subtotal</t>
  </si>
  <si>
    <t>Specialty Services &amp; Fabrication</t>
  </si>
  <si>
    <t>Fee for use of CNC cutter, machining, and other large shop tools at Artisan's Asylum</t>
  </si>
  <si>
    <t>Specialty Services &amp; Fabrication Subtotal</t>
  </si>
  <si>
    <t>Project Transportation</t>
  </si>
  <si>
    <t>Shipping: container shares on Boston container</t>
  </si>
  <si>
    <t>4-door pickup truck rental @Enterprise including fees, 15 days</t>
  </si>
  <si>
    <t>Gas for truck, assuming 1 additional round trip to BRC for crew pickup and supply run, 600 miles @ 15 mpg</t>
  </si>
  <si>
    <t>truck detailing before dropoff</t>
  </si>
  <si>
    <t>Attached Lid Containers, 2 per installation + 4 for hardware/tools</t>
  </si>
  <si>
    <t>Truck rental for Boston container load</t>
  </si>
  <si>
    <t>Project Transportation Subtotal</t>
  </si>
  <si>
    <t>Flame Effects / Pyro / Fire</t>
  </si>
  <si>
    <t>N/A</t>
  </si>
  <si>
    <t>Flame Effects / Pyro / Fire Subtotal</t>
  </si>
  <si>
    <t>Artist Fees</t>
  </si>
  <si>
    <t>NOT ELIGIBLE FOR HONORARIA FUNDING</t>
  </si>
  <si>
    <t>Artist Fees Subtotal</t>
  </si>
  <si>
    <t>Crew Travel</t>
  </si>
  <si>
    <t>Round Trip flights BOS-RNO</t>
  </si>
  <si>
    <t>Boston Hive camp dues</t>
  </si>
  <si>
    <t xml:space="preserve">Burner Express Bus Round Trip </t>
  </si>
  <si>
    <t>Crew Travel Subtotal</t>
  </si>
  <si>
    <t>not for project budget</t>
  </si>
  <si>
    <t xml:space="preserve">Food / Kitchen (Pre-Playa &amp; On Playa) </t>
  </si>
  <si>
    <t>Build week meals for team of 15-20 (festival week meals taken care of in Boston Hive)</t>
  </si>
  <si>
    <t>Food / Kitchen Subtotal</t>
  </si>
  <si>
    <t>Camp Supplies</t>
  </si>
  <si>
    <t xml:space="preserve">Camp Supplies Subtotal </t>
  </si>
  <si>
    <t>Post-Burn Expenses</t>
  </si>
  <si>
    <t>Post-Burn Expenses Subtotal</t>
  </si>
  <si>
    <t>Legal</t>
  </si>
  <si>
    <t>LLC cost</t>
  </si>
  <si>
    <t xml:space="preserve">Legal Subtotal </t>
  </si>
  <si>
    <t>TOTAL</t>
  </si>
  <si>
    <t>BRC Honorara 2020 Budget Template Instructions &amp; Info</t>
  </si>
  <si>
    <t xml:space="preserve">We hope this budget template serves as an educational and capacity-building tool to help you get a clear understanding of all the elements and expenses that an honorarium art installation may include. We feel it's important that artists articulate the actual costs of creating work. We truly appreciate everything that each artist and the many members of their community bring. We value the ways in which gratitude, inspiration, and internal motivations generate the gift of artwork that comes to Black Rock City. Our Honoraria grant program is designed to assist with the many hard costs that can be difficult to source through volunteer and in-kind support. </t>
  </si>
  <si>
    <t>Instructions:</t>
  </si>
  <si>
    <t>1. This Google Sheet is Read Only so that everyone can access it. In order to use it go to 'File' under the Google Sheets Main Menu and select 'Make a copy.' Then do your work within the copied file.</t>
  </si>
  <si>
    <t>2. All white cells in the budget template spreadsheet are editable cells. We prefer that you not edit information or equations in shaded cells if possible.</t>
  </si>
  <si>
    <t>3. The "Alternative Resource Value" column refers to the cost of goods or services that have been donated or provided by another source.</t>
  </si>
  <si>
    <t xml:space="preserve">4. You may add more rows to each category if needed. It's important that you follow these instructions to add more lines; if not, the total will be inaccurate. To add more lines, click on a row number on the far left (selecting that entire row) that's in the MIDDLE of the Expense Category section (for example, under Structural Materials it would be Row 17). Don't just Insert Row Above or Below, or the formulas won't transfer. From the Main Menu select 'Insert' and then select 'Row below.' You'll now have a new blank row. The important part is to select the original row (e.g. Row 17), copy it, and then paste it onto the new row you just created below. You should now see $0 in the total column for that row, which means that expense will be included in your total. </t>
  </si>
  <si>
    <t>5. Remember to consider the cost of taxes and shipping when calculating expenses.</t>
  </si>
  <si>
    <t>6. Please do not list "contingency costs."</t>
  </si>
  <si>
    <t>7. When you are finished entering all your budget info into the template, you must convert it to an Excel file or PDF to upload on the grant application by following these steps: under the Google Sheets Main Menu go to 'File.' Select 'Download as' and choose either 'Microsoft Excel' or 'PDF'. For PDF we recommend selecting 'Fit to Width' and 'Landscape'.</t>
  </si>
  <si>
    <t>Description of Categories and Expenses</t>
  </si>
  <si>
    <t xml:space="preserve">The following are all examples of expenses that could be included in each category. Theses examples are not exhaustive; you may list other items that aren't listed as examples here. </t>
  </si>
  <si>
    <t>Rent for space to build your project. Alternative Resource Value could include in-kind support from someone donating build space to you.</t>
  </si>
  <si>
    <t>Wood, plastic panels, metal</t>
  </si>
  <si>
    <t>Tools: any specialty tools not already owned</t>
  </si>
  <si>
    <t>Consumables: welding wire/gas, drill bits, saw blades</t>
  </si>
  <si>
    <t>Screws, nails, fasteners, washers, connector plates, cables for ground anchors</t>
  </si>
  <si>
    <t>PPE such as eye protection, ear protection, and gloves, fire extinguishers, safety lights for build/back-up illumination, delineators (cones), caution tape</t>
  </si>
  <si>
    <t>Black contractor trash bags, metal trash can (for hot ashes if OF1 burn), tarps and enclosure to create MOOP-containment wood-cutting area, magnet rake, MOOP sticks for daily MOOP walks</t>
  </si>
  <si>
    <t>Wire, connectors, lights, lighting controller, giant red buttons to push</t>
  </si>
  <si>
    <t>Generator/solar panels/batteries, power cords, fuel for generator</t>
  </si>
  <si>
    <t>Sound</t>
  </si>
  <si>
    <t>Speaker wire, speakers, whatever is driving the sound (iPod, etc.)</t>
  </si>
  <si>
    <t>Decor</t>
  </si>
  <si>
    <t>Paint, fabric, interior finish/set dressing</t>
  </si>
  <si>
    <t>CNC, acrylic panel cutting, lasers, etc., fees for specialized labor such as a certified welder</t>
  </si>
  <si>
    <t xml:space="preserve">Rental truck or paid trucking, fuel for rental truck, pre-playa loading costs (forklift, etc.) </t>
  </si>
  <si>
    <t>Flame effects parts, pyrotechnics, decomposed granite (DG)</t>
  </si>
  <si>
    <t>To calculate the approximate cost of your DG please visit:</t>
  </si>
  <si>
    <t>http://burningman.org/culture/burning-man-arts/grants/brc-honoraria/burn-platform-volume-calculator/</t>
  </si>
  <si>
    <t>Artist Fees (ineligible for honoraria funding)</t>
  </si>
  <si>
    <t>Artist stipend</t>
  </si>
  <si>
    <t>Crew Travel (ineligible for honoraria funding)</t>
  </si>
  <si>
    <t>Artist and crew travel to &amp; from Black Rock City</t>
  </si>
  <si>
    <t>Food / Kitchen (Pre-Playa &amp; On Playa) (ineligible for honoraria funding)</t>
  </si>
  <si>
    <t>Pre-playa: food/snacks and drinks for crew during build</t>
  </si>
  <si>
    <t>On playa: crew food, reefer truck (or other cold food storage), tables and kitchen setup supplies, kitchen staff/cook, kitchen supplies, utensils, etc.</t>
  </si>
  <si>
    <t>Camp Supplies (ineligible for honoraria funding)</t>
  </si>
  <si>
    <t>Water cube, sanitization of water cube, potable water, communal camp structures, grey water pumping</t>
  </si>
  <si>
    <t>Post-Burn Expenses (ineligible for honoraria funding)</t>
  </si>
  <si>
    <t>Storage of piece after the event</t>
  </si>
  <si>
    <t>Legal (ineligible for honoraria funding)</t>
  </si>
  <si>
    <t>LLC formation, insurance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</si>
</sst>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0"/>
  </numFmts>
  <fonts count="27">
    <font>
      <sz val="10.0"/>
      <color rgb="FF000000"/>
      <name val="Arial"/>
    </font>
    <font>
      <b/>
      <sz val="16.0"/>
    </font>
    <font>
      <color rgb="FFFF0000"/>
      <name val="Arial"/>
    </font>
    <font>
      <name val="Arial"/>
    </font>
    <font>
      <color rgb="FF0000FF"/>
      <name val="Arial"/>
    </font>
    <font>
      <color rgb="FF4A86E8"/>
      <name val="Arial"/>
    </font>
    <font/>
    <font>
      <color rgb="FF000000"/>
      <name val="Arial"/>
    </font>
    <font>
      <b/>
      <sz val="14.0"/>
    </font>
    <font>
      <b/>
      <sz val="11.0"/>
    </font>
    <font>
      <b/>
    </font>
    <font>
      <i/>
    </font>
    <font>
      <b/>
      <i/>
    </font>
    <font>
      <u/>
      <color rgb="FF0000FF"/>
    </font>
    <font>
      <sz val="12.0"/>
      <color rgb="FF222222"/>
      <name val="Roboto"/>
    </font>
    <font>
      <u/>
      <color rgb="FF0000FF"/>
    </font>
    <font>
      <sz val="12.0"/>
      <color rgb="FF333333"/>
      <name val="Roboto"/>
    </font>
    <font>
      <color rgb="FF000000"/>
    </font>
    <font>
      <sz val="12.0"/>
      <color rgb="FF000000"/>
      <name val="Arial"/>
    </font>
    <font>
      <sz val="9.0"/>
      <color rgb="FF000000"/>
      <name val="Arial"/>
    </font>
    <font>
      <sz val="11.0"/>
      <color rgb="FF000000"/>
      <name val="Inconsolata"/>
    </font>
    <font>
      <b/>
      <color rgb="FF0000FF"/>
    </font>
    <font>
      <b/>
      <color rgb="FF4A86E8"/>
    </font>
    <font>
      <b/>
      <sz val="12.0"/>
    </font>
    <font>
      <sz val="16.0"/>
    </font>
    <font>
      <u/>
    </font>
    <font>
      <u/>
      <color rgb="FF0000FF"/>
    </font>
  </fonts>
  <fills count="11">
    <fill>
      <patternFill patternType="none"/>
    </fill>
    <fill>
      <patternFill patternType="lightGray"/>
    </fill>
    <fill>
      <patternFill patternType="solid">
        <fgColor rgb="FF93C47D"/>
        <bgColor rgb="FF93C47D"/>
      </patternFill>
    </fill>
    <fill>
      <patternFill patternType="solid">
        <fgColor rgb="FFA6A6A6"/>
        <bgColor rgb="FFA6A6A6"/>
      </patternFill>
    </fill>
    <fill>
      <patternFill patternType="solid">
        <fgColor rgb="FF6AA84F"/>
        <bgColor rgb="FF6AA84F"/>
      </patternFill>
    </fill>
    <fill>
      <patternFill patternType="solid">
        <fgColor rgb="FFFFFFFF"/>
        <bgColor rgb="FFFFFFFF"/>
      </patternFill>
    </fill>
    <fill>
      <patternFill patternType="solid">
        <fgColor rgb="FFD9D9D9"/>
        <bgColor rgb="FFD9D9D9"/>
      </patternFill>
    </fill>
    <fill>
      <patternFill patternType="solid">
        <fgColor rgb="FF1155CC"/>
        <bgColor rgb="FF1155CC"/>
      </patternFill>
    </fill>
    <fill>
      <patternFill patternType="solid">
        <fgColor rgb="FFC9DAF8"/>
        <bgColor rgb="FFC9DAF8"/>
      </patternFill>
    </fill>
    <fill>
      <patternFill patternType="solid">
        <fgColor rgb="FFB7B7B7"/>
        <bgColor rgb="FFB7B7B7"/>
      </patternFill>
    </fill>
    <fill>
      <patternFill patternType="solid">
        <fgColor rgb="FFFFF2CC"/>
        <bgColor rgb="FFFFF2CC"/>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1" numFmtId="0" xfId="0" applyFill="1" applyFont="1"/>
    <xf borderId="0" fillId="0" fontId="2" numFmtId="0" xfId="0" applyAlignment="1" applyFont="1">
      <alignment readingOrder="0" shrinkToFit="0" vertical="bottom" wrapText="0"/>
    </xf>
    <xf borderId="0" fillId="2" fontId="2" numFmtId="0" xfId="0" applyAlignment="1" applyFont="1">
      <alignment readingOrder="0" shrinkToFit="0" vertical="bottom" wrapText="0"/>
    </xf>
    <xf borderId="0" fillId="0" fontId="3" numFmtId="0" xfId="0" applyFont="1"/>
    <xf borderId="0" fillId="0" fontId="4"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readingOrder="0" shrinkToFit="0" vertical="bottom" wrapText="0"/>
    </xf>
    <xf borderId="0" fillId="0" fontId="5" numFmtId="0" xfId="0" applyAlignment="1" applyFont="1">
      <alignment readingOrder="0" shrinkToFit="0" vertical="bottom" wrapText="0"/>
    </xf>
    <xf borderId="0" fillId="3" fontId="3" numFmtId="0" xfId="0" applyAlignment="1" applyFill="1" applyFont="1">
      <alignment horizontal="right" readingOrder="0" shrinkToFit="0" vertical="bottom" wrapText="0"/>
    </xf>
    <xf borderId="1" fillId="0" fontId="3" numFmtId="0" xfId="0" applyAlignment="1" applyBorder="1" applyFont="1">
      <alignment readingOrder="0" shrinkToFit="0" wrapText="0"/>
    </xf>
    <xf borderId="2" fillId="0" fontId="6" numFmtId="0" xfId="0" applyBorder="1" applyFont="1"/>
    <xf borderId="3" fillId="0" fontId="6" numFmtId="0" xfId="0" applyBorder="1" applyFont="1"/>
    <xf borderId="0" fillId="0" fontId="7" numFmtId="0" xfId="0" applyAlignment="1" applyFont="1">
      <alignment readingOrder="0" shrinkToFit="0" vertical="bottom" wrapText="0"/>
    </xf>
    <xf borderId="0" fillId="2" fontId="3" numFmtId="0" xfId="0" applyFont="1"/>
    <xf borderId="4" fillId="0" fontId="8" numFmtId="0" xfId="0" applyAlignment="1" applyBorder="1" applyFont="1">
      <alignment readingOrder="0"/>
    </xf>
    <xf borderId="4" fillId="0" fontId="6" numFmtId="0" xfId="0" applyAlignment="1" applyBorder="1" applyFont="1">
      <alignment readingOrder="0" shrinkToFit="0" wrapText="1"/>
    </xf>
    <xf borderId="4" fillId="0" fontId="9" numFmtId="0" xfId="0" applyAlignment="1" applyBorder="1" applyFont="1">
      <alignment readingOrder="0" shrinkToFit="0" wrapText="1"/>
    </xf>
    <xf borderId="4" fillId="4" fontId="9" numFmtId="0" xfId="0" applyAlignment="1" applyBorder="1" applyFill="1" applyFont="1">
      <alignment readingOrder="0" shrinkToFit="0" wrapText="1"/>
    </xf>
    <xf borderId="4" fillId="0" fontId="9" numFmtId="0" xfId="0" applyAlignment="1" applyBorder="1" applyFont="1">
      <alignment readingOrder="0"/>
    </xf>
    <xf borderId="0" fillId="0" fontId="10" numFmtId="0" xfId="0" applyAlignment="1" applyFont="1">
      <alignment readingOrder="0"/>
    </xf>
    <xf borderId="0" fillId="0" fontId="6" numFmtId="0" xfId="0" applyAlignment="1" applyFont="1">
      <alignment readingOrder="0"/>
    </xf>
    <xf borderId="0" fillId="3" fontId="10" numFmtId="0" xfId="0" applyAlignment="1" applyFont="1">
      <alignment readingOrder="0"/>
    </xf>
    <xf borderId="0" fillId="3" fontId="10" numFmtId="1" xfId="0" applyAlignment="1" applyFont="1" applyNumberFormat="1">
      <alignment readingOrder="0"/>
    </xf>
    <xf borderId="0" fillId="2" fontId="10" numFmtId="0" xfId="0" applyAlignment="1" applyFont="1">
      <alignment readingOrder="0"/>
    </xf>
    <xf borderId="4" fillId="0" fontId="6" numFmtId="164" xfId="0" applyAlignment="1" applyBorder="1" applyFont="1" applyNumberFormat="1">
      <alignment readingOrder="0"/>
    </xf>
    <xf borderId="4" fillId="0" fontId="6" numFmtId="1" xfId="0" applyAlignment="1" applyBorder="1" applyFont="1" applyNumberFormat="1">
      <alignment readingOrder="0"/>
    </xf>
    <xf borderId="4" fillId="2" fontId="6" numFmtId="164" xfId="0" applyAlignment="1" applyBorder="1" applyFont="1" applyNumberFormat="1">
      <alignment readingOrder="0"/>
    </xf>
    <xf borderId="4" fillId="0" fontId="6" numFmtId="164" xfId="0" applyAlignment="1" applyBorder="1" applyFont="1" applyNumberFormat="1">
      <alignment readingOrder="0" shrinkToFit="0" wrapText="1"/>
    </xf>
    <xf borderId="4" fillId="0" fontId="6" numFmtId="164" xfId="0" applyBorder="1" applyFont="1" applyNumberFormat="1"/>
    <xf borderId="4" fillId="0" fontId="6" numFmtId="0" xfId="0" applyAlignment="1" applyBorder="1" applyFont="1">
      <alignment readingOrder="0"/>
    </xf>
    <xf borderId="4" fillId="2" fontId="6" numFmtId="164" xfId="0" applyBorder="1" applyFont="1" applyNumberFormat="1"/>
    <xf borderId="4" fillId="0" fontId="6" numFmtId="164" xfId="0" applyAlignment="1" applyBorder="1" applyFont="1" applyNumberFormat="1">
      <alignment shrinkToFit="0" wrapText="1"/>
    </xf>
    <xf borderId="0" fillId="5" fontId="7" numFmtId="0" xfId="0" applyAlignment="1" applyFill="1" applyFont="1">
      <alignment horizontal="left" readingOrder="0"/>
    </xf>
    <xf borderId="4" fillId="0" fontId="6" numFmtId="0" xfId="0" applyBorder="1" applyFont="1"/>
    <xf borderId="4" fillId="6" fontId="11" numFmtId="0" xfId="0" applyAlignment="1" applyBorder="1" applyFill="1" applyFont="1">
      <alignment readingOrder="0"/>
    </xf>
    <xf borderId="4" fillId="6" fontId="11" numFmtId="0" xfId="0" applyBorder="1" applyFont="1"/>
    <xf borderId="4" fillId="6" fontId="12" numFmtId="164" xfId="0" applyBorder="1" applyFont="1" applyNumberFormat="1"/>
    <xf borderId="4" fillId="6" fontId="12" numFmtId="1" xfId="0" applyBorder="1" applyFont="1" applyNumberFormat="1"/>
    <xf borderId="4" fillId="4" fontId="12" numFmtId="164" xfId="0" applyBorder="1" applyFont="1" applyNumberFormat="1"/>
    <xf borderId="4" fillId="6" fontId="12" numFmtId="165" xfId="0" applyBorder="1" applyFont="1" applyNumberFormat="1"/>
    <xf borderId="0" fillId="0" fontId="11" numFmtId="0" xfId="0" applyFont="1"/>
    <xf borderId="0" fillId="3" fontId="10" numFmtId="165" xfId="0" applyAlignment="1" applyFont="1" applyNumberFormat="1">
      <alignment readingOrder="0"/>
    </xf>
    <xf borderId="0" fillId="2" fontId="10" numFmtId="164" xfId="0" applyAlignment="1" applyFont="1" applyNumberFormat="1">
      <alignment readingOrder="0"/>
    </xf>
    <xf borderId="0" fillId="3" fontId="10" numFmtId="164" xfId="0" applyAlignment="1" applyFont="1" applyNumberFormat="1">
      <alignment readingOrder="0"/>
    </xf>
    <xf borderId="0" fillId="7" fontId="6" numFmtId="0" xfId="0" applyFill="1" applyFont="1"/>
    <xf borderId="4" fillId="0" fontId="13" numFmtId="0" xfId="0" applyAlignment="1" applyBorder="1" applyFont="1">
      <alignment readingOrder="0"/>
    </xf>
    <xf borderId="0" fillId="5" fontId="14" numFmtId="0" xfId="0" applyAlignment="1" applyFont="1">
      <alignment horizontal="left" readingOrder="0"/>
    </xf>
    <xf borderId="0" fillId="0" fontId="15" numFmtId="0" xfId="0" applyAlignment="1" applyFont="1">
      <alignment readingOrder="0"/>
    </xf>
    <xf borderId="0" fillId="5" fontId="16" numFmtId="0" xfId="0" applyAlignment="1" applyFont="1">
      <alignment readingOrder="0"/>
    </xf>
    <xf borderId="0" fillId="5" fontId="7" numFmtId="164" xfId="0" applyAlignment="1" applyFont="1" applyNumberFormat="1">
      <alignment horizontal="right" readingOrder="0"/>
    </xf>
    <xf borderId="0" fillId="5" fontId="7" numFmtId="0" xfId="0" applyAlignment="1" applyFont="1">
      <alignment horizontal="right" readingOrder="0"/>
    </xf>
    <xf borderId="4" fillId="0" fontId="17" numFmtId="164" xfId="0" applyAlignment="1" applyBorder="1" applyFont="1" applyNumberFormat="1">
      <alignment readingOrder="0"/>
    </xf>
    <xf borderId="0" fillId="5" fontId="18" numFmtId="0" xfId="0" applyAlignment="1" applyFont="1">
      <alignment horizontal="center" readingOrder="0"/>
    </xf>
    <xf borderId="0" fillId="5" fontId="19" numFmtId="1" xfId="0" applyAlignment="1" applyFont="1" applyNumberFormat="1">
      <alignment horizontal="right" readingOrder="0"/>
    </xf>
    <xf borderId="0" fillId="0" fontId="7" numFmtId="0" xfId="0" applyAlignment="1" applyFont="1">
      <alignment horizontal="left" readingOrder="0"/>
    </xf>
    <xf borderId="0" fillId="0" fontId="6" numFmtId="0" xfId="0" applyAlignment="1" applyFont="1">
      <alignment readingOrder="0" shrinkToFit="0" wrapText="1"/>
    </xf>
    <xf borderId="4" fillId="0" fontId="6" numFmtId="1" xfId="0" applyBorder="1" applyFont="1" applyNumberFormat="1"/>
    <xf borderId="0" fillId="0" fontId="11" numFmtId="0" xfId="0" applyAlignment="1" applyFont="1">
      <alignment readingOrder="0"/>
    </xf>
    <xf borderId="0" fillId="5" fontId="20" numFmtId="164" xfId="0" applyFont="1" applyNumberFormat="1"/>
    <xf borderId="4" fillId="2" fontId="12" numFmtId="164" xfId="0" applyBorder="1" applyFont="1" applyNumberFormat="1"/>
    <xf borderId="0" fillId="8" fontId="21" numFmtId="0" xfId="0" applyAlignment="1" applyFill="1" applyFont="1">
      <alignment readingOrder="0"/>
    </xf>
    <xf borderId="0" fillId="8" fontId="22" numFmtId="165" xfId="0" applyAlignment="1" applyFont="1" applyNumberFormat="1">
      <alignment readingOrder="0"/>
    </xf>
    <xf borderId="0" fillId="8" fontId="22" numFmtId="1" xfId="0" applyAlignment="1" applyFont="1" applyNumberFormat="1">
      <alignment readingOrder="0"/>
    </xf>
    <xf borderId="0" fillId="2" fontId="22" numFmtId="164" xfId="0" applyAlignment="1" applyFont="1" applyNumberFormat="1">
      <alignment readingOrder="0"/>
    </xf>
    <xf borderId="0" fillId="8" fontId="22" numFmtId="164" xfId="0" applyAlignment="1" applyFont="1" applyNumberFormat="1">
      <alignment readingOrder="0"/>
    </xf>
    <xf borderId="4" fillId="9" fontId="6" numFmtId="165" xfId="0" applyAlignment="1" applyBorder="1" applyFill="1" applyFont="1" applyNumberFormat="1">
      <alignment readingOrder="0"/>
    </xf>
    <xf borderId="4" fillId="9" fontId="6" numFmtId="1" xfId="0" applyBorder="1" applyFont="1" applyNumberFormat="1"/>
    <xf borderId="4" fillId="9" fontId="6" numFmtId="165" xfId="0" applyBorder="1" applyFont="1" applyNumberFormat="1"/>
    <xf borderId="0" fillId="6" fontId="11" numFmtId="0" xfId="0" applyFont="1"/>
    <xf borderId="4" fillId="9" fontId="6" numFmtId="1" xfId="0" applyAlignment="1" applyBorder="1" applyFont="1" applyNumberFormat="1">
      <alignment readingOrder="0"/>
    </xf>
    <xf borderId="4" fillId="6" fontId="12" numFmtId="164" xfId="0" applyAlignment="1" applyBorder="1" applyFont="1" applyNumberFormat="1">
      <alignment readingOrder="0"/>
    </xf>
    <xf borderId="5" fillId="0" fontId="6" numFmtId="0" xfId="0" applyAlignment="1" applyBorder="1" applyFont="1">
      <alignment readingOrder="0" shrinkToFit="0" wrapText="1"/>
    </xf>
    <xf borderId="5" fillId="9" fontId="6" numFmtId="165" xfId="0" applyBorder="1" applyFont="1" applyNumberFormat="1"/>
    <xf borderId="5" fillId="9" fontId="6" numFmtId="1" xfId="0" applyBorder="1" applyFont="1" applyNumberFormat="1"/>
    <xf borderId="5" fillId="2" fontId="6" numFmtId="164" xfId="0" applyBorder="1" applyFont="1" applyNumberFormat="1"/>
    <xf borderId="5" fillId="0" fontId="6" numFmtId="164" xfId="0" applyAlignment="1" applyBorder="1" applyFont="1" applyNumberFormat="1">
      <alignment shrinkToFit="0" wrapText="1"/>
    </xf>
    <xf borderId="5" fillId="0" fontId="6" numFmtId="164" xfId="0" applyBorder="1" applyFont="1" applyNumberFormat="1"/>
    <xf borderId="0" fillId="6" fontId="11" numFmtId="0" xfId="0" applyAlignment="1" applyFont="1">
      <alignment readingOrder="0"/>
    </xf>
    <xf borderId="1" fillId="10" fontId="23" numFmtId="0" xfId="0" applyAlignment="1" applyBorder="1" applyFill="1" applyFont="1">
      <alignment readingOrder="0" shrinkToFit="0" wrapText="1"/>
    </xf>
    <xf borderId="4" fillId="10" fontId="23" numFmtId="165" xfId="0" applyBorder="1" applyFont="1" applyNumberFormat="1"/>
    <xf borderId="4" fillId="10" fontId="23" numFmtId="1" xfId="0" applyBorder="1" applyFont="1" applyNumberFormat="1"/>
    <xf borderId="4" fillId="4" fontId="23" numFmtId="164" xfId="0" applyBorder="1" applyFont="1" applyNumberFormat="1"/>
    <xf borderId="4" fillId="10" fontId="23" numFmtId="164" xfId="0" applyBorder="1" applyFont="1" applyNumberFormat="1"/>
    <xf borderId="4" fillId="10" fontId="23" numFmtId="0" xfId="0" applyBorder="1" applyFont="1"/>
    <xf borderId="0" fillId="0" fontId="6" numFmtId="0" xfId="0" applyAlignment="1" applyFont="1">
      <alignment shrinkToFit="0" wrapText="1"/>
    </xf>
    <xf borderId="0" fillId="2" fontId="6" numFmtId="0" xfId="0" applyFont="1"/>
    <xf borderId="0" fillId="0" fontId="23" numFmtId="0" xfId="0" applyFont="1"/>
    <xf borderId="0" fillId="0" fontId="1" numFmtId="0" xfId="0" applyAlignment="1" applyFont="1">
      <alignment readingOrder="0" shrinkToFit="0" wrapText="0"/>
    </xf>
    <xf borderId="0" fillId="0" fontId="24" numFmtId="0" xfId="0" applyAlignment="1" applyFont="1">
      <alignment readingOrder="0" shrinkToFit="0" wrapText="1"/>
    </xf>
    <xf borderId="0" fillId="0" fontId="24" numFmtId="0" xfId="0" applyFont="1"/>
    <xf borderId="0" fillId="0" fontId="11" numFmtId="0" xfId="0" applyAlignment="1" applyFont="1">
      <alignment readingOrder="0" shrinkToFit="0" vertical="top" wrapText="1"/>
    </xf>
    <xf borderId="0" fillId="0" fontId="25" numFmtId="0" xfId="0" applyAlignment="1" applyFont="1">
      <alignment readingOrder="0"/>
    </xf>
    <xf borderId="0" fillId="0" fontId="6" numFmtId="0" xfId="0" applyAlignment="1" applyFont="1">
      <alignment vertical="bottom"/>
    </xf>
    <xf borderId="0" fillId="0" fontId="6" numFmtId="0" xfId="0" applyAlignment="1" applyFont="1">
      <alignment readingOrder="0" vertical="bottom"/>
    </xf>
    <xf borderId="0" fillId="0" fontId="3" numFmtId="0" xfId="0" applyAlignment="1" applyFont="1">
      <alignment readingOrder="0" shrinkToFit="0" vertical="bottom" wrapText="1"/>
    </xf>
    <xf borderId="0" fillId="0" fontId="6" numFmtId="0" xfId="0" applyAlignment="1" applyFont="1">
      <alignment readingOrder="0" shrinkToFit="0" vertical="bottom" wrapText="1"/>
    </xf>
    <xf borderId="0" fillId="0" fontId="23" numFmtId="0" xfId="0" applyAlignment="1" applyFont="1">
      <alignment readingOrder="0"/>
    </xf>
    <xf borderId="6" fillId="3" fontId="10" numFmtId="0" xfId="0" applyAlignment="1" applyBorder="1" applyFont="1">
      <alignment readingOrder="0"/>
    </xf>
    <xf borderId="7" fillId="0" fontId="6" numFmtId="0" xfId="0" applyBorder="1" applyFont="1"/>
    <xf borderId="7" fillId="3" fontId="10" numFmtId="0" xfId="0" applyAlignment="1" applyBorder="1" applyFont="1">
      <alignment readingOrder="0"/>
    </xf>
    <xf borderId="8" fillId="3" fontId="10" numFmtId="0" xfId="0" applyAlignment="1" applyBorder="1" applyFont="1">
      <alignment readingOrder="0"/>
    </xf>
    <xf borderId="9" fillId="6" fontId="6" numFmtId="0" xfId="0" applyAlignment="1" applyBorder="1" applyFont="1">
      <alignment readingOrder="0"/>
    </xf>
    <xf borderId="0" fillId="6" fontId="6" numFmtId="0" xfId="0" applyAlignment="1" applyFont="1">
      <alignment readingOrder="0"/>
    </xf>
    <xf borderId="10" fillId="6" fontId="6" numFmtId="0" xfId="0" applyAlignment="1" applyBorder="1" applyFont="1">
      <alignment readingOrder="0"/>
    </xf>
    <xf borderId="7" fillId="3" fontId="10" numFmtId="165" xfId="0" applyAlignment="1" applyBorder="1" applyFont="1" applyNumberFormat="1">
      <alignment readingOrder="0"/>
    </xf>
    <xf borderId="8" fillId="3" fontId="10" numFmtId="165" xfId="0" applyAlignment="1" applyBorder="1" applyFont="1" applyNumberFormat="1">
      <alignment readingOrder="0"/>
    </xf>
    <xf borderId="9" fillId="6" fontId="6" numFmtId="0" xfId="0" applyAlignment="1" applyBorder="1" applyFont="1">
      <alignment readingOrder="0" vertical="center"/>
    </xf>
    <xf borderId="0" fillId="6" fontId="26" numFmtId="0" xfId="0" applyAlignment="1" applyFont="1">
      <alignment readingOrder="0" vertical="center"/>
    </xf>
    <xf borderId="0" fillId="6" fontId="6" numFmtId="0" xfId="0" applyAlignment="1" applyFont="1">
      <alignment readingOrder="0" vertical="center"/>
    </xf>
    <xf borderId="10" fillId="6" fontId="6" numFmtId="0" xfId="0" applyAlignment="1" applyBorder="1" applyFont="1">
      <alignment readingOrder="0" vertical="center"/>
    </xf>
    <xf borderId="0" fillId="0" fontId="6" numFmtId="0" xfId="0" applyAlignment="1" applyFont="1">
      <alignment vertical="center"/>
    </xf>
    <xf borderId="6" fillId="8" fontId="21" numFmtId="0" xfId="0" applyAlignment="1" applyBorder="1" applyFont="1">
      <alignment readingOrder="0" vertical="bottom"/>
    </xf>
    <xf borderId="7" fillId="8" fontId="22" numFmtId="0" xfId="0" applyAlignment="1" applyBorder="1" applyFont="1">
      <alignment readingOrder="0" vertical="bottom"/>
    </xf>
    <xf borderId="7" fillId="8" fontId="22" numFmtId="165" xfId="0" applyAlignment="1" applyBorder="1" applyFont="1" applyNumberFormat="1">
      <alignment readingOrder="0" vertical="bottom"/>
    </xf>
    <xf borderId="8" fillId="8" fontId="22" numFmtId="165" xfId="0" applyAlignment="1" applyBorder="1" applyFont="1" applyNumberFormat="1">
      <alignment readingOrder="0" vertical="bottom"/>
    </xf>
    <xf borderId="0" fillId="0" fontId="10" numFmtId="0" xfId="0" applyAlignment="1" applyFont="1">
      <alignment readingOrder="0" vertical="bottom"/>
    </xf>
    <xf borderId="6" fillId="8" fontId="21" numFmtId="0" xfId="0" applyAlignment="1" applyBorder="1" applyFont="1">
      <alignment readingOrder="0"/>
    </xf>
    <xf borderId="7" fillId="8" fontId="22" numFmtId="0" xfId="0" applyAlignment="1" applyBorder="1" applyFont="1">
      <alignment readingOrder="0"/>
    </xf>
    <xf borderId="7" fillId="8" fontId="22" numFmtId="165" xfId="0" applyAlignment="1" applyBorder="1" applyFont="1" applyNumberFormat="1">
      <alignment readingOrder="0"/>
    </xf>
    <xf borderId="8" fillId="8" fontId="22" numFmtId="165" xfId="0" applyAlignment="1" applyBorder="1" applyFont="1" applyNumberFormat="1">
      <alignment readingOrder="0"/>
    </xf>
    <xf borderId="11" fillId="6" fontId="6" numFmtId="0" xfId="0" applyAlignment="1" applyBorder="1" applyFont="1">
      <alignment readingOrder="0"/>
    </xf>
    <xf borderId="12" fillId="6" fontId="6" numFmtId="0" xfId="0" applyAlignment="1" applyBorder="1" applyFont="1">
      <alignment readingOrder="0"/>
    </xf>
    <xf borderId="13" fillId="6" fontId="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www.aliexpress.com/item/32646201133.html" TargetMode="External"/><Relationship Id="rId10" Type="http://schemas.openxmlformats.org/officeDocument/2006/relationships/hyperlink" Target="https://www.amazon.com/GeeBat-Capsule-Electrical-CIRCUITSx2A-monitor/dp/B01N2GO9ZR" TargetMode="External"/><Relationship Id="rId13" Type="http://schemas.openxmlformats.org/officeDocument/2006/relationships/hyperlink" Target="https://www.amazon.com/Electrical-Stranded-Flexible-Extension-MILAPEAK/dp/B07CWQ6JPB" TargetMode="External"/><Relationship Id="rId12" Type="http://schemas.openxmlformats.org/officeDocument/2006/relationships/hyperlink" Target="https://www.aliexpress.com/item/4000393752192.html" TargetMode="External"/><Relationship Id="rId1" Type="http://schemas.openxmlformats.org/officeDocument/2006/relationships/comments" Target="../comments1.xml"/><Relationship Id="rId2" Type="http://schemas.openxmlformats.org/officeDocument/2006/relationships/hyperlink" Target="https://www.homedepot.com/b/Lumber-Composites-Plywood-Hardwood-Plywood/N-5yc1vZc7r1" TargetMode="External"/><Relationship Id="rId3" Type="http://schemas.openxmlformats.org/officeDocument/2006/relationships/hyperlink" Target="https://www.homedepot.com/b/Lumber-Composites-Plywood-Sanded-Plywood/N-5yc1vZc7qk" TargetMode="External"/><Relationship Id="rId4" Type="http://schemas.openxmlformats.org/officeDocument/2006/relationships/hyperlink" Target="https://www.amazon.com/Screws-Head-Steel-Zinc-Carton/dp/B005EH2N5E" TargetMode="External"/><Relationship Id="rId9" Type="http://schemas.openxmlformats.org/officeDocument/2006/relationships/hyperlink" Target="https://www.homedepot.com/p/1-2-in-Zinc-Plated-Flat-Washer-25-Pack-802334/204276390" TargetMode="External"/><Relationship Id="rId15" Type="http://schemas.openxmlformats.org/officeDocument/2006/relationships/hyperlink" Target="https://www.homedepot.com/p/Contractor-s-Choice-Orange-Nut-Wire-Connector-500-Pack-67031-0/204071430" TargetMode="External"/><Relationship Id="rId14" Type="http://schemas.openxmlformats.org/officeDocument/2006/relationships/hyperlink" Target="https://www.homedepot.com/p/Southwire-500-ft-16-2-Black-Stranded-CU-Low-Voltage-Landscape-Lighting-Wire-55213145/202316471" TargetMode="External"/><Relationship Id="rId17" Type="http://schemas.openxmlformats.org/officeDocument/2006/relationships/drawing" Target="../drawings/drawing1.xml"/><Relationship Id="rId16" Type="http://schemas.openxmlformats.org/officeDocument/2006/relationships/hyperlink" Target="https://www.harborfreight.com/42-piece-marine-heat-shrink-tubing-67598.html" TargetMode="External"/><Relationship Id="rId5" Type="http://schemas.openxmlformats.org/officeDocument/2006/relationships/hyperlink" Target="https://www.amazon.com/Hillman-240024-Carriage-4-Inch-100-Pack/dp/B000BDB8DE/ref=sr_1_2?keywords=1%2F4+inch+carriage+bolts&amp;qid=1579581378&amp;s=industrial&amp;sr=1-2" TargetMode="External"/><Relationship Id="rId6" Type="http://schemas.openxmlformats.org/officeDocument/2006/relationships/hyperlink" Target="https://www.mcmaster.com/60715k11" TargetMode="External"/><Relationship Id="rId18" Type="http://schemas.openxmlformats.org/officeDocument/2006/relationships/vmlDrawing" Target="../drawings/vmlDrawing1.vml"/><Relationship Id="rId7" Type="http://schemas.openxmlformats.org/officeDocument/2006/relationships/hyperlink" Target="https://www.exercise-equipment-parts.com/3-inch-hollow-bolt.html" TargetMode="External"/><Relationship Id="rId8" Type="http://schemas.openxmlformats.org/officeDocument/2006/relationships/hyperlink" Target="https://www.homedepot.com/p/Everbilt-1-2-in-13-Zinc-Plated-Hex-Nut-50-Pack-804710/20427409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burningman.org/culture/burning-man-arts/grants/brc-honoraria/burn-platform-volume-calculator/"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38.13"/>
    <col customWidth="1" min="3" max="3" width="17.63"/>
    <col customWidth="1" min="4" max="5" width="16.13"/>
    <col customWidth="1" min="6" max="6" width="16.63"/>
    <col customWidth="1" min="7" max="7" width="15.0"/>
    <col customWidth="1" min="8" max="8" width="53.75"/>
    <col customWidth="1" min="9" max="10" width="21.38"/>
    <col customWidth="1" min="11" max="11" width="16.13"/>
  </cols>
  <sheetData>
    <row r="1">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row>
    <row r="2">
      <c r="A2" s="4" t="s">
        <v>1</v>
      </c>
      <c r="B2" s="4"/>
      <c r="C2" s="4"/>
      <c r="D2" s="4"/>
      <c r="E2" s="5"/>
      <c r="F2" s="4"/>
      <c r="G2" s="4"/>
      <c r="H2" s="4"/>
      <c r="I2" s="4"/>
      <c r="J2" s="4"/>
      <c r="K2" s="4"/>
      <c r="L2" s="4"/>
      <c r="M2" s="4"/>
      <c r="N2" s="6"/>
      <c r="O2" s="6"/>
      <c r="P2" s="6"/>
      <c r="Q2" s="6"/>
      <c r="R2" s="6"/>
      <c r="S2" s="6"/>
      <c r="T2" s="6"/>
      <c r="U2" s="6"/>
      <c r="V2" s="6"/>
      <c r="W2" s="6"/>
      <c r="X2" s="6"/>
      <c r="Y2" s="6"/>
      <c r="Z2" s="6"/>
      <c r="AA2" s="6"/>
      <c r="AB2" s="6"/>
      <c r="AC2" s="6"/>
      <c r="AD2" s="6"/>
    </row>
    <row r="3">
      <c r="A3" s="7" t="s">
        <v>2</v>
      </c>
      <c r="B3" s="8"/>
      <c r="C3" s="8"/>
      <c r="D3" s="8"/>
      <c r="E3" s="9"/>
      <c r="F3" s="8"/>
      <c r="G3" s="8"/>
      <c r="H3" s="8"/>
      <c r="I3" s="8"/>
      <c r="J3" s="8"/>
      <c r="K3" s="8"/>
      <c r="L3" s="8"/>
      <c r="M3" s="8"/>
      <c r="N3" s="6"/>
      <c r="O3" s="6"/>
      <c r="P3" s="6"/>
      <c r="Q3" s="6"/>
      <c r="R3" s="6"/>
      <c r="S3" s="6"/>
      <c r="T3" s="6"/>
      <c r="U3" s="6"/>
      <c r="V3" s="6"/>
      <c r="W3" s="6"/>
      <c r="X3" s="6"/>
      <c r="Y3" s="6"/>
      <c r="Z3" s="6"/>
      <c r="AA3" s="6"/>
      <c r="AB3" s="6"/>
      <c r="AC3" s="6"/>
      <c r="AD3" s="6"/>
    </row>
    <row r="4">
      <c r="A4" s="10"/>
      <c r="B4" s="8"/>
      <c r="C4" s="8"/>
      <c r="D4" s="8"/>
      <c r="E4" s="9"/>
      <c r="F4" s="8"/>
      <c r="G4" s="8"/>
      <c r="H4" s="8"/>
      <c r="I4" s="8"/>
      <c r="J4" s="8"/>
      <c r="K4" s="8"/>
      <c r="L4" s="8"/>
      <c r="M4" s="8"/>
      <c r="N4" s="6"/>
      <c r="O4" s="6"/>
      <c r="P4" s="6"/>
      <c r="Q4" s="6"/>
      <c r="R4" s="6"/>
      <c r="S4" s="6"/>
      <c r="T4" s="6"/>
      <c r="U4" s="6"/>
      <c r="V4" s="6"/>
      <c r="W4" s="6"/>
      <c r="X4" s="6"/>
      <c r="Y4" s="6"/>
      <c r="Z4" s="6"/>
      <c r="AA4" s="6"/>
      <c r="AB4" s="6"/>
      <c r="AC4" s="6"/>
      <c r="AD4" s="6"/>
    </row>
    <row r="5">
      <c r="A5" s="11" t="s">
        <v>3</v>
      </c>
      <c r="C5" s="12" t="s">
        <v>4</v>
      </c>
      <c r="D5" s="13"/>
      <c r="E5" s="14"/>
      <c r="F5" s="6"/>
      <c r="G5" s="6"/>
      <c r="H5" s="6"/>
      <c r="I5" s="6"/>
      <c r="J5" s="6"/>
      <c r="K5" s="6"/>
      <c r="L5" s="6"/>
      <c r="M5" s="6"/>
      <c r="N5" s="6"/>
      <c r="O5" s="6"/>
      <c r="P5" s="6"/>
      <c r="Q5" s="6"/>
      <c r="R5" s="6"/>
      <c r="S5" s="6"/>
      <c r="T5" s="6"/>
      <c r="U5" s="6"/>
      <c r="V5" s="6"/>
      <c r="W5" s="6"/>
      <c r="X5" s="6"/>
      <c r="Y5" s="6"/>
      <c r="Z5" s="6"/>
      <c r="AA5" s="6"/>
      <c r="AB5" s="6"/>
      <c r="AC5" s="6"/>
      <c r="AD5" s="6"/>
    </row>
    <row r="6">
      <c r="A6" s="11" t="s">
        <v>5</v>
      </c>
      <c r="C6" s="12" t="s">
        <v>6</v>
      </c>
      <c r="D6" s="13"/>
      <c r="E6" s="14"/>
      <c r="F6" s="6"/>
      <c r="G6" s="6"/>
      <c r="H6" s="6"/>
      <c r="I6" s="6"/>
      <c r="J6" s="6"/>
      <c r="K6" s="6"/>
      <c r="L6" s="6"/>
      <c r="M6" s="6"/>
      <c r="N6" s="6"/>
      <c r="O6" s="6"/>
      <c r="P6" s="6"/>
      <c r="Q6" s="6"/>
      <c r="R6" s="6"/>
      <c r="S6" s="6"/>
      <c r="T6" s="6"/>
      <c r="U6" s="6"/>
      <c r="V6" s="6"/>
      <c r="W6" s="6"/>
      <c r="X6" s="6"/>
      <c r="Y6" s="6"/>
      <c r="Z6" s="6"/>
      <c r="AA6" s="6"/>
      <c r="AB6" s="6"/>
      <c r="AC6" s="6"/>
      <c r="AD6" s="6"/>
    </row>
    <row r="7">
      <c r="A7" s="11" t="s">
        <v>7</v>
      </c>
      <c r="C7" s="12" t="s">
        <v>8</v>
      </c>
      <c r="D7" s="13"/>
      <c r="E7" s="14"/>
      <c r="F7" s="6"/>
      <c r="G7" s="6"/>
      <c r="H7" s="6"/>
      <c r="I7" s="6"/>
      <c r="J7" s="6"/>
      <c r="K7" s="6"/>
      <c r="L7" s="6"/>
      <c r="M7" s="6"/>
      <c r="N7" s="6"/>
      <c r="O7" s="6"/>
      <c r="P7" s="6"/>
      <c r="Q7" s="6"/>
      <c r="R7" s="6"/>
      <c r="S7" s="6"/>
      <c r="T7" s="6"/>
      <c r="U7" s="6"/>
      <c r="V7" s="6"/>
      <c r="W7" s="6"/>
      <c r="X7" s="6"/>
      <c r="Y7" s="6"/>
      <c r="Z7" s="6"/>
      <c r="AA7" s="6"/>
      <c r="AB7" s="6"/>
      <c r="AC7" s="6"/>
      <c r="AD7" s="6"/>
    </row>
    <row r="8">
      <c r="A8" s="8"/>
      <c r="B8" s="15"/>
      <c r="C8" s="6"/>
      <c r="D8" s="6"/>
      <c r="E8" s="16"/>
      <c r="F8" s="6"/>
      <c r="G8" s="6"/>
      <c r="H8" s="6"/>
      <c r="I8" s="6"/>
      <c r="J8" s="6"/>
      <c r="K8" s="6"/>
      <c r="L8" s="6"/>
      <c r="M8" s="6"/>
      <c r="N8" s="6"/>
      <c r="O8" s="6"/>
      <c r="P8" s="6"/>
      <c r="Q8" s="6"/>
      <c r="R8" s="6"/>
      <c r="S8" s="6"/>
      <c r="T8" s="6"/>
      <c r="U8" s="6"/>
      <c r="V8" s="6"/>
      <c r="W8" s="6"/>
      <c r="X8" s="6"/>
      <c r="Y8" s="6"/>
      <c r="Z8" s="6"/>
      <c r="AA8" s="6"/>
      <c r="AB8" s="6"/>
      <c r="AC8" s="6"/>
      <c r="AD8" s="6"/>
    </row>
    <row r="9">
      <c r="A9" s="8"/>
      <c r="B9" s="15"/>
      <c r="C9" s="6"/>
      <c r="D9" s="6"/>
      <c r="E9" s="16"/>
      <c r="F9" s="6"/>
      <c r="G9" s="6"/>
      <c r="H9" s="6"/>
      <c r="I9" s="6"/>
      <c r="J9" s="6"/>
      <c r="K9" s="6"/>
      <c r="L9" s="6"/>
      <c r="M9" s="6"/>
      <c r="N9" s="6"/>
      <c r="O9" s="6"/>
      <c r="P9" s="6"/>
      <c r="Q9" s="6"/>
      <c r="R9" s="6"/>
      <c r="S9" s="6"/>
      <c r="T9" s="6"/>
      <c r="U9" s="6"/>
      <c r="V9" s="6"/>
      <c r="W9" s="6"/>
      <c r="X9" s="6"/>
      <c r="Y9" s="6"/>
      <c r="Z9" s="6"/>
      <c r="AA9" s="6"/>
      <c r="AB9" s="6"/>
      <c r="AC9" s="6"/>
      <c r="AD9" s="6"/>
    </row>
    <row r="10">
      <c r="A10" s="17" t="s">
        <v>9</v>
      </c>
      <c r="B10" s="18"/>
      <c r="C10" s="19" t="s">
        <v>10</v>
      </c>
      <c r="D10" s="19" t="s">
        <v>11</v>
      </c>
      <c r="E10" s="20" t="s">
        <v>12</v>
      </c>
      <c r="F10" s="19" t="s">
        <v>13</v>
      </c>
      <c r="G10" s="21" t="s">
        <v>14</v>
      </c>
      <c r="H10" s="21" t="s">
        <v>15</v>
      </c>
      <c r="I10" s="22" t="s">
        <v>16</v>
      </c>
      <c r="J10" s="22" t="s">
        <v>17</v>
      </c>
      <c r="K10" s="23" t="s">
        <v>18</v>
      </c>
      <c r="L10" s="23" t="s">
        <v>19</v>
      </c>
    </row>
    <row r="11" ht="26.25" customHeight="1">
      <c r="A11" s="24" t="s">
        <v>20</v>
      </c>
      <c r="C11" s="24"/>
      <c r="D11" s="25"/>
      <c r="E11" s="26"/>
      <c r="F11" s="24"/>
      <c r="G11" s="24"/>
      <c r="H11" s="24"/>
      <c r="M11" s="23"/>
    </row>
    <row r="12">
      <c r="A12" s="22"/>
      <c r="B12" s="18" t="s">
        <v>21</v>
      </c>
      <c r="C12" s="27">
        <v>200.0</v>
      </c>
      <c r="D12" s="28">
        <v>6.0</v>
      </c>
      <c r="E12" s="29">
        <f t="shared" ref="E12:E13" si="1">C12*D12</f>
        <v>1200</v>
      </c>
      <c r="F12" s="30"/>
      <c r="G12" s="31">
        <f t="shared" ref="G12:G13" si="2">sum(E12:F12)</f>
        <v>1200</v>
      </c>
      <c r="H12" s="32" t="s">
        <v>22</v>
      </c>
    </row>
    <row r="13">
      <c r="A13" s="22"/>
      <c r="B13" s="18" t="s">
        <v>23</v>
      </c>
      <c r="C13" s="27">
        <v>150.0</v>
      </c>
      <c r="D13" s="28">
        <v>6.0</v>
      </c>
      <c r="E13" s="33">
        <f t="shared" si="1"/>
        <v>900</v>
      </c>
      <c r="F13" s="34"/>
      <c r="G13" s="31">
        <f t="shared" si="2"/>
        <v>900</v>
      </c>
      <c r="H13" s="32" t="s">
        <v>24</v>
      </c>
    </row>
    <row r="14">
      <c r="A14" s="22"/>
      <c r="B14" s="35"/>
      <c r="C14" s="27"/>
      <c r="D14" s="28"/>
      <c r="E14" s="29">
        <v>0.0</v>
      </c>
      <c r="F14" s="34" t="str">
        <f>C14</f>
        <v/>
      </c>
      <c r="G14" s="31">
        <f>E14</f>
        <v>0</v>
      </c>
      <c r="H14" s="36"/>
    </row>
    <row r="15" ht="18.75" customHeight="1">
      <c r="A15" s="37" t="s">
        <v>25</v>
      </c>
      <c r="B15" s="38"/>
      <c r="C15" s="39">
        <f>sum(C12:C13:C14)</f>
        <v>350</v>
      </c>
      <c r="D15" s="40"/>
      <c r="E15" s="41">
        <f>SUM(E12:E13:E14)</f>
        <v>2100</v>
      </c>
      <c r="F15" s="39">
        <f>SUM(F12:F14)</f>
        <v>0</v>
      </c>
      <c r="G15" s="39">
        <f>SUM(E15:F15)</f>
        <v>2100</v>
      </c>
      <c r="H15" s="42"/>
      <c r="I15" s="43"/>
      <c r="J15" s="43"/>
      <c r="K15" s="43"/>
      <c r="L15" s="43"/>
      <c r="M15" s="43"/>
      <c r="N15" s="43"/>
      <c r="O15" s="43"/>
      <c r="P15" s="43"/>
      <c r="Q15" s="43"/>
      <c r="R15" s="43"/>
      <c r="S15" s="43"/>
      <c r="T15" s="43"/>
      <c r="U15" s="43"/>
      <c r="V15" s="43"/>
      <c r="W15" s="43"/>
      <c r="X15" s="43"/>
      <c r="Y15" s="43"/>
      <c r="Z15" s="43"/>
      <c r="AA15" s="43"/>
      <c r="AB15" s="43"/>
      <c r="AC15" s="43"/>
      <c r="AD15" s="43"/>
    </row>
    <row r="16" ht="26.25" customHeight="1">
      <c r="A16" s="24" t="s">
        <v>26</v>
      </c>
      <c r="C16" s="44" t="s">
        <v>27</v>
      </c>
      <c r="D16" s="25"/>
      <c r="E16" s="45" t="s">
        <v>28</v>
      </c>
      <c r="F16" s="46"/>
      <c r="G16" s="46"/>
      <c r="H16" s="44"/>
      <c r="I16" s="47"/>
      <c r="J16" s="47"/>
      <c r="K16" s="23" t="s">
        <v>29</v>
      </c>
      <c r="M16" s="23"/>
    </row>
    <row r="17">
      <c r="A17" s="22"/>
      <c r="B17" s="18" t="s">
        <v>30</v>
      </c>
      <c r="C17" s="27">
        <v>56.0</v>
      </c>
      <c r="D17" s="28">
        <v>20.0</v>
      </c>
      <c r="E17" s="33">
        <f>C17*D17</f>
        <v>1120</v>
      </c>
      <c r="F17" s="34"/>
      <c r="G17" s="31">
        <f t="shared" ref="G17:G24" si="3">sum(E17:F17)</f>
        <v>1120</v>
      </c>
      <c r="H17" s="48" t="s">
        <v>31</v>
      </c>
      <c r="I17" s="49"/>
      <c r="J17" s="49">
        <f>2.13*L17*2</f>
        <v>113.8499792</v>
      </c>
      <c r="K17" s="23" t="s">
        <v>32</v>
      </c>
      <c r="L17" s="23">
        <v>26.72534722</v>
      </c>
    </row>
    <row r="18">
      <c r="A18" s="22"/>
      <c r="B18" s="18" t="s">
        <v>33</v>
      </c>
      <c r="C18" s="27">
        <v>31.0</v>
      </c>
      <c r="D18" s="28">
        <v>13.0</v>
      </c>
      <c r="E18" s="33">
        <f>D18*C18</f>
        <v>403</v>
      </c>
      <c r="F18" s="34"/>
      <c r="G18" s="31">
        <f t="shared" si="3"/>
        <v>403</v>
      </c>
      <c r="H18" s="50" t="s">
        <v>34</v>
      </c>
      <c r="J18">
        <f>K18*L17</f>
        <v>37.94999305</v>
      </c>
      <c r="K18" s="51">
        <v>1.42</v>
      </c>
    </row>
    <row r="19">
      <c r="A19" s="22"/>
      <c r="B19" s="18" t="s">
        <v>35</v>
      </c>
      <c r="C19" s="27">
        <v>95.23</v>
      </c>
      <c r="D19" s="28">
        <v>1.0</v>
      </c>
      <c r="E19" s="33">
        <f>C19</f>
        <v>95.23</v>
      </c>
      <c r="F19" s="34"/>
      <c r="G19" s="31">
        <f t="shared" si="3"/>
        <v>95.23</v>
      </c>
      <c r="H19" s="32" t="s">
        <v>36</v>
      </c>
    </row>
    <row r="20">
      <c r="A20" s="22"/>
      <c r="B20" s="18" t="s">
        <v>37</v>
      </c>
      <c r="C20" s="27">
        <f>7.46*3</f>
        <v>22.38</v>
      </c>
      <c r="D20" s="28">
        <v>13.0</v>
      </c>
      <c r="E20" s="33">
        <f t="shared" ref="E20:E21" si="4">D20*C20</f>
        <v>290.94</v>
      </c>
      <c r="F20" s="34"/>
      <c r="G20" s="31">
        <f t="shared" si="3"/>
        <v>290.94</v>
      </c>
      <c r="H20" s="23" t="s">
        <v>36</v>
      </c>
      <c r="J20">
        <f>K20*L20</f>
        <v>5.5332</v>
      </c>
      <c r="K20" s="23">
        <v>1.8444</v>
      </c>
      <c r="L20" s="23">
        <v>3.0</v>
      </c>
    </row>
    <row r="21">
      <c r="A21" s="22"/>
      <c r="B21" s="18" t="s">
        <v>38</v>
      </c>
      <c r="C21" s="52">
        <v>54.3</v>
      </c>
      <c r="D21" s="28">
        <v>39.0</v>
      </c>
      <c r="E21" s="33">
        <f t="shared" si="4"/>
        <v>2117.7</v>
      </c>
      <c r="F21" s="34"/>
      <c r="G21" s="31">
        <f t="shared" si="3"/>
        <v>2117.7</v>
      </c>
      <c r="H21" s="23" t="s">
        <v>39</v>
      </c>
      <c r="J21" s="53">
        <f>(K21*L21)*3</f>
        <v>43.392</v>
      </c>
      <c r="K21" s="53">
        <v>0.452</v>
      </c>
      <c r="L21" s="23">
        <v>32.0</v>
      </c>
    </row>
    <row r="22">
      <c r="A22" s="22">
        <f>55.6*13</f>
        <v>722.8</v>
      </c>
      <c r="B22" s="18" t="s">
        <v>40</v>
      </c>
      <c r="C22" s="54">
        <v>47.25</v>
      </c>
      <c r="D22" s="28">
        <v>31.0</v>
      </c>
      <c r="E22" s="29">
        <v>1565.3</v>
      </c>
      <c r="F22" s="34"/>
      <c r="G22" s="31">
        <f t="shared" si="3"/>
        <v>1565.3</v>
      </c>
      <c r="H22" s="23" t="s">
        <v>36</v>
      </c>
      <c r="J22">
        <f t="shared" ref="J22:J24" si="5">K22*L22</f>
        <v>80.064</v>
      </c>
      <c r="K22" s="55">
        <v>1.44</v>
      </c>
      <c r="L22" s="23">
        <v>55.6</v>
      </c>
    </row>
    <row r="23">
      <c r="A23" s="22">
        <f>43.2*13</f>
        <v>561.6</v>
      </c>
      <c r="B23" s="18" t="s">
        <v>41</v>
      </c>
      <c r="C23" s="52">
        <v>12.06</v>
      </c>
      <c r="D23" s="28">
        <v>29.0</v>
      </c>
      <c r="E23" s="29">
        <v>371.6</v>
      </c>
      <c r="F23" s="34"/>
      <c r="G23" s="31">
        <f t="shared" si="3"/>
        <v>371.6</v>
      </c>
      <c r="H23" s="23" t="s">
        <v>36</v>
      </c>
      <c r="J23">
        <f t="shared" si="5"/>
        <v>13.78944</v>
      </c>
      <c r="K23" s="22">
        <v>0.3192</v>
      </c>
      <c r="L23" s="23">
        <v>43.2</v>
      </c>
    </row>
    <row r="24">
      <c r="A24" s="22">
        <f>64*13</f>
        <v>832</v>
      </c>
      <c r="B24" s="18" t="s">
        <v>42</v>
      </c>
      <c r="C24" s="52">
        <v>12.28</v>
      </c>
      <c r="D24" s="56">
        <v>42.0</v>
      </c>
      <c r="E24" s="29">
        <v>532.82</v>
      </c>
      <c r="F24" s="34"/>
      <c r="G24" s="31">
        <f t="shared" si="3"/>
        <v>532.82</v>
      </c>
      <c r="H24" s="32" t="s">
        <v>36</v>
      </c>
      <c r="J24">
        <f t="shared" si="5"/>
        <v>51.2064</v>
      </c>
      <c r="K24" s="23">
        <v>0.8001</v>
      </c>
      <c r="L24" s="23">
        <v>64.0</v>
      </c>
    </row>
    <row r="25" ht="18.75" customHeight="1">
      <c r="A25" s="37" t="s">
        <v>43</v>
      </c>
      <c r="B25" s="38"/>
      <c r="C25" s="39">
        <f>sum(C17:C24)</f>
        <v>330.5</v>
      </c>
      <c r="D25" s="40"/>
      <c r="E25" s="41">
        <f t="shared" ref="E25:F25" si="6">SUM(E17:E24)</f>
        <v>6496.59</v>
      </c>
      <c r="F25" s="39">
        <f t="shared" si="6"/>
        <v>0</v>
      </c>
      <c r="G25" s="39">
        <f>SUM(E25:F25)</f>
        <v>6496.59</v>
      </c>
      <c r="H25" s="38"/>
      <c r="I25" s="43"/>
      <c r="J25" s="43">
        <f>J17+J18+J22+J23+J24+J21+J20</f>
        <v>345.7850122</v>
      </c>
      <c r="K25" s="43"/>
      <c r="L25" s="43"/>
      <c r="M25" s="43"/>
      <c r="N25" s="43"/>
      <c r="O25" s="43"/>
      <c r="P25" s="43"/>
      <c r="Q25" s="43"/>
      <c r="R25" s="43"/>
      <c r="S25" s="43"/>
      <c r="T25" s="43"/>
      <c r="U25" s="43"/>
      <c r="V25" s="43"/>
      <c r="W25" s="43"/>
      <c r="X25" s="43"/>
      <c r="Y25" s="43"/>
      <c r="Z25" s="43"/>
      <c r="AA25" s="43"/>
      <c r="AB25" s="43"/>
      <c r="AC25" s="43"/>
      <c r="AD25" s="43"/>
    </row>
    <row r="26" ht="26.25" customHeight="1">
      <c r="A26" s="24" t="s">
        <v>44</v>
      </c>
      <c r="C26" s="44"/>
      <c r="D26" s="25"/>
      <c r="E26" s="45"/>
      <c r="F26" s="46"/>
      <c r="G26" s="46"/>
      <c r="H26" s="44"/>
      <c r="M26" s="23"/>
    </row>
    <row r="27">
      <c r="A27" s="22"/>
      <c r="B27" s="18" t="s">
        <v>45</v>
      </c>
      <c r="C27" s="27">
        <v>98.89</v>
      </c>
      <c r="D27" s="28">
        <v>1.0</v>
      </c>
      <c r="E27" s="29">
        <v>0.0</v>
      </c>
      <c r="F27" s="34">
        <f t="shared" ref="F27:F28" si="7">C27</f>
        <v>98.89</v>
      </c>
      <c r="G27" s="31">
        <f t="shared" ref="G27:G30" si="8">sum(E27:F27)</f>
        <v>98.89</v>
      </c>
      <c r="H27" s="36"/>
    </row>
    <row r="28">
      <c r="A28" s="22"/>
      <c r="B28" s="18" t="s">
        <v>46</v>
      </c>
      <c r="C28" s="27">
        <v>13.0</v>
      </c>
      <c r="D28" s="28">
        <v>1.0</v>
      </c>
      <c r="E28" s="29">
        <v>0.0</v>
      </c>
      <c r="F28" s="34">
        <f t="shared" si="7"/>
        <v>13</v>
      </c>
      <c r="G28" s="31">
        <f t="shared" si="8"/>
        <v>13</v>
      </c>
      <c r="H28" s="36"/>
    </row>
    <row r="29">
      <c r="A29" s="22"/>
      <c r="B29" s="18" t="s">
        <v>47</v>
      </c>
      <c r="C29" s="27">
        <v>250.0</v>
      </c>
      <c r="D29" s="28">
        <v>1.0</v>
      </c>
      <c r="E29" s="33">
        <f>D29*C29</f>
        <v>250</v>
      </c>
      <c r="F29" s="34"/>
      <c r="G29" s="31">
        <f t="shared" si="8"/>
        <v>250</v>
      </c>
      <c r="H29" s="23"/>
    </row>
    <row r="30">
      <c r="A30" s="22"/>
      <c r="B30" s="18" t="s">
        <v>48</v>
      </c>
      <c r="C30" s="27">
        <v>120.0</v>
      </c>
      <c r="D30" s="28">
        <v>1.0</v>
      </c>
      <c r="E30" s="33"/>
      <c r="F30" s="34">
        <f>C30</f>
        <v>120</v>
      </c>
      <c r="G30" s="31">
        <f t="shared" si="8"/>
        <v>120</v>
      </c>
      <c r="H30" s="32" t="s">
        <v>49</v>
      </c>
    </row>
    <row r="31" ht="18.75" customHeight="1">
      <c r="A31" s="37" t="s">
        <v>50</v>
      </c>
      <c r="B31" s="38"/>
      <c r="C31" s="39">
        <f>sum(C27:C30)</f>
        <v>481.89</v>
      </c>
      <c r="D31" s="40"/>
      <c r="E31" s="41">
        <f t="shared" ref="E31:F31" si="9">SUM(E27:E30)</f>
        <v>250</v>
      </c>
      <c r="F31" s="39">
        <f t="shared" si="9"/>
        <v>231.89</v>
      </c>
      <c r="G31" s="39">
        <f>SUM(E31:F31)</f>
        <v>481.89</v>
      </c>
      <c r="H31" s="38"/>
      <c r="I31" s="43"/>
      <c r="J31" s="43"/>
      <c r="K31" s="43"/>
      <c r="L31" s="43"/>
      <c r="M31" s="43"/>
      <c r="N31" s="43"/>
      <c r="O31" s="43"/>
      <c r="P31" s="43"/>
      <c r="Q31" s="43"/>
      <c r="R31" s="43"/>
      <c r="S31" s="43"/>
      <c r="T31" s="43"/>
      <c r="U31" s="43"/>
      <c r="V31" s="43"/>
      <c r="W31" s="43"/>
      <c r="X31" s="43"/>
      <c r="Y31" s="43"/>
      <c r="Z31" s="43"/>
      <c r="AA31" s="43"/>
      <c r="AB31" s="43"/>
      <c r="AC31" s="43"/>
      <c r="AD31" s="43"/>
    </row>
    <row r="32" ht="26.25" customHeight="1">
      <c r="A32" s="24" t="s">
        <v>51</v>
      </c>
      <c r="C32" s="44"/>
      <c r="D32" s="25"/>
      <c r="E32" s="45"/>
      <c r="F32" s="46"/>
      <c r="G32" s="46"/>
      <c r="H32" s="44"/>
      <c r="M32" s="23"/>
    </row>
    <row r="33">
      <c r="A33" s="22"/>
      <c r="B33" s="18" t="s">
        <v>52</v>
      </c>
      <c r="C33" s="27">
        <v>58.0</v>
      </c>
      <c r="D33" s="28">
        <v>1.0</v>
      </c>
      <c r="E33" s="29">
        <f t="shared" ref="E33:E40" si="10">D33*C33</f>
        <v>58</v>
      </c>
      <c r="F33" s="34"/>
      <c r="G33" s="31">
        <f t="shared" ref="G33:G40" si="11">sum(E33:F33)</f>
        <v>58</v>
      </c>
      <c r="H33" s="50" t="s">
        <v>53</v>
      </c>
    </row>
    <row r="34">
      <c r="A34" s="22"/>
      <c r="B34" s="18" t="s">
        <v>54</v>
      </c>
      <c r="C34" s="27">
        <v>14.0</v>
      </c>
      <c r="D34" s="28">
        <v>8.0</v>
      </c>
      <c r="E34" s="33">
        <f t="shared" si="10"/>
        <v>112</v>
      </c>
      <c r="F34" s="34"/>
      <c r="G34" s="31">
        <f t="shared" si="11"/>
        <v>112</v>
      </c>
      <c r="H34" s="50" t="s">
        <v>55</v>
      </c>
    </row>
    <row r="35">
      <c r="A35" s="22"/>
      <c r="B35" s="18" t="s">
        <v>56</v>
      </c>
      <c r="C35" s="27">
        <v>19.0</v>
      </c>
      <c r="D35" s="28">
        <v>13.0</v>
      </c>
      <c r="E35" s="33">
        <f t="shared" si="10"/>
        <v>247</v>
      </c>
      <c r="F35" s="34"/>
      <c r="G35" s="31">
        <f t="shared" si="11"/>
        <v>247</v>
      </c>
      <c r="H35" s="50" t="s">
        <v>57</v>
      </c>
    </row>
    <row r="36">
      <c r="A36" s="22"/>
      <c r="B36" s="18" t="s">
        <v>58</v>
      </c>
      <c r="C36" s="27">
        <v>14.0</v>
      </c>
      <c r="D36" s="28">
        <v>13.0</v>
      </c>
      <c r="E36" s="33">
        <f t="shared" si="10"/>
        <v>182</v>
      </c>
      <c r="F36" s="34"/>
      <c r="G36" s="31">
        <f t="shared" si="11"/>
        <v>182</v>
      </c>
      <c r="H36" s="50" t="s">
        <v>59</v>
      </c>
    </row>
    <row r="37">
      <c r="A37" s="22"/>
      <c r="B37" s="18" t="s">
        <v>60</v>
      </c>
      <c r="C37" s="27">
        <v>11.0</v>
      </c>
      <c r="D37" s="28">
        <v>1.0</v>
      </c>
      <c r="E37" s="33">
        <f t="shared" si="10"/>
        <v>11</v>
      </c>
      <c r="F37" s="34"/>
      <c r="G37" s="31">
        <f t="shared" si="11"/>
        <v>11</v>
      </c>
      <c r="H37" s="50" t="s">
        <v>61</v>
      </c>
    </row>
    <row r="38">
      <c r="A38" s="22"/>
      <c r="B38" s="18" t="s">
        <v>62</v>
      </c>
      <c r="C38" s="27">
        <v>6.0</v>
      </c>
      <c r="D38" s="28">
        <v>2.0</v>
      </c>
      <c r="E38" s="33">
        <f t="shared" si="10"/>
        <v>12</v>
      </c>
      <c r="F38" s="34"/>
      <c r="G38" s="31">
        <f t="shared" si="11"/>
        <v>12</v>
      </c>
      <c r="H38" s="50" t="s">
        <v>63</v>
      </c>
    </row>
    <row r="39">
      <c r="A39" s="22"/>
      <c r="B39" s="18" t="s">
        <v>64</v>
      </c>
      <c r="C39" s="27">
        <v>6.81</v>
      </c>
      <c r="D39" s="28">
        <v>8.0</v>
      </c>
      <c r="E39" s="33">
        <f t="shared" si="10"/>
        <v>54.48</v>
      </c>
      <c r="F39" s="34"/>
      <c r="G39" s="31">
        <f t="shared" si="11"/>
        <v>54.48</v>
      </c>
      <c r="H39" s="36"/>
    </row>
    <row r="40">
      <c r="A40" s="22"/>
      <c r="B40" s="18" t="s">
        <v>65</v>
      </c>
      <c r="C40" s="27">
        <v>3.63</v>
      </c>
      <c r="D40" s="28">
        <v>8.0</v>
      </c>
      <c r="E40" s="33">
        <f t="shared" si="10"/>
        <v>29.04</v>
      </c>
      <c r="F40" s="34"/>
      <c r="G40" s="31">
        <f t="shared" si="11"/>
        <v>29.04</v>
      </c>
      <c r="H40" s="36"/>
    </row>
    <row r="41" ht="18.75" customHeight="1">
      <c r="A41" s="37" t="s">
        <v>66</v>
      </c>
      <c r="B41" s="38"/>
      <c r="C41" s="39">
        <f>sum(C33:C40)</f>
        <v>132.44</v>
      </c>
      <c r="D41" s="40"/>
      <c r="E41" s="41">
        <f t="shared" ref="E41:F41" si="12">SUM(E33:E40)</f>
        <v>705.52</v>
      </c>
      <c r="F41" s="39">
        <f t="shared" si="12"/>
        <v>0</v>
      </c>
      <c r="G41" s="39">
        <f>SUM(E41:F41)</f>
        <v>705.52</v>
      </c>
      <c r="H41" s="38"/>
      <c r="I41" s="43"/>
      <c r="J41" s="43"/>
      <c r="K41" s="43"/>
      <c r="L41" s="43"/>
      <c r="M41" s="43"/>
      <c r="N41" s="43"/>
      <c r="O41" s="43"/>
      <c r="P41" s="43"/>
      <c r="Q41" s="43"/>
      <c r="R41" s="43"/>
      <c r="S41" s="43"/>
      <c r="T41" s="43"/>
      <c r="U41" s="43"/>
      <c r="V41" s="43"/>
      <c r="W41" s="43"/>
      <c r="X41" s="43"/>
      <c r="Y41" s="43"/>
      <c r="Z41" s="43"/>
      <c r="AA41" s="43"/>
      <c r="AB41" s="43"/>
      <c r="AC41" s="43"/>
      <c r="AD41" s="43"/>
    </row>
    <row r="42" ht="26.25" customHeight="1">
      <c r="A42" s="24" t="s">
        <v>67</v>
      </c>
      <c r="C42" s="44"/>
      <c r="D42" s="25"/>
      <c r="E42" s="45"/>
      <c r="F42" s="46"/>
      <c r="G42" s="46"/>
      <c r="H42" s="44"/>
      <c r="M42" s="23"/>
    </row>
    <row r="43">
      <c r="A43" s="22"/>
      <c r="B43" s="57" t="s">
        <v>68</v>
      </c>
      <c r="C43" s="27">
        <v>300.0</v>
      </c>
      <c r="D43" s="28">
        <v>1.0</v>
      </c>
      <c r="E43" s="29">
        <v>0.0</v>
      </c>
      <c r="F43" s="34">
        <f>C43</f>
        <v>300</v>
      </c>
      <c r="G43" s="31">
        <f t="shared" ref="G43:G49" si="13">sum(E43:F43)</f>
        <v>300</v>
      </c>
      <c r="H43" s="32"/>
    </row>
    <row r="44">
      <c r="A44" s="22"/>
      <c r="B44" s="35" t="s">
        <v>69</v>
      </c>
      <c r="C44" s="27">
        <v>2.0</v>
      </c>
      <c r="D44" s="28">
        <v>25.0</v>
      </c>
      <c r="E44" s="29">
        <v>0.0</v>
      </c>
      <c r="F44" s="34">
        <f>D44*C44</f>
        <v>50</v>
      </c>
      <c r="G44" s="31">
        <f t="shared" si="13"/>
        <v>50</v>
      </c>
      <c r="H44" s="36"/>
    </row>
    <row r="45">
      <c r="A45" s="22"/>
      <c r="B45" s="58" t="s">
        <v>70</v>
      </c>
      <c r="C45" s="27">
        <v>28.95</v>
      </c>
      <c r="D45" s="28">
        <v>1.0</v>
      </c>
      <c r="E45" s="29">
        <v>0.0</v>
      </c>
      <c r="F45" s="34">
        <f t="shared" ref="F45:F46" si="14">C45*D45</f>
        <v>28.95</v>
      </c>
      <c r="G45" s="31">
        <f t="shared" si="13"/>
        <v>28.95</v>
      </c>
      <c r="H45" s="36"/>
    </row>
    <row r="46">
      <c r="A46" s="22"/>
      <c r="B46" s="58" t="s">
        <v>71</v>
      </c>
      <c r="C46" s="27">
        <v>3.98</v>
      </c>
      <c r="D46" s="28">
        <v>10.0</v>
      </c>
      <c r="E46" s="29">
        <v>0.0</v>
      </c>
      <c r="F46" s="34">
        <f t="shared" si="14"/>
        <v>39.8</v>
      </c>
      <c r="G46" s="31">
        <f t="shared" si="13"/>
        <v>39.8</v>
      </c>
      <c r="H46" s="36"/>
    </row>
    <row r="47">
      <c r="A47" s="22"/>
      <c r="B47" s="58" t="s">
        <v>72</v>
      </c>
      <c r="C47" s="27">
        <v>100.0</v>
      </c>
      <c r="D47" s="28">
        <v>1.0</v>
      </c>
      <c r="E47" s="29">
        <v>0.0</v>
      </c>
      <c r="F47" s="34">
        <f>C47</f>
        <v>100</v>
      </c>
      <c r="G47" s="31">
        <f t="shared" si="13"/>
        <v>100</v>
      </c>
      <c r="H47" s="36"/>
    </row>
    <row r="48">
      <c r="A48" s="22"/>
      <c r="B48" s="58" t="s">
        <v>73</v>
      </c>
      <c r="C48" s="27">
        <v>25.0</v>
      </c>
      <c r="D48" s="28">
        <v>2.0</v>
      </c>
      <c r="E48" s="29">
        <v>0.0</v>
      </c>
      <c r="F48" s="34">
        <f t="shared" ref="F48:F49" si="15">D48*C48</f>
        <v>50</v>
      </c>
      <c r="G48" s="31">
        <f t="shared" si="13"/>
        <v>50</v>
      </c>
      <c r="H48" s="36"/>
    </row>
    <row r="49">
      <c r="A49" s="22"/>
      <c r="B49" s="18" t="s">
        <v>74</v>
      </c>
      <c r="C49" s="27">
        <v>30.0</v>
      </c>
      <c r="D49" s="28">
        <v>1.0</v>
      </c>
      <c r="E49" s="29">
        <v>0.0</v>
      </c>
      <c r="F49" s="34">
        <f t="shared" si="15"/>
        <v>30</v>
      </c>
      <c r="G49" s="31">
        <f t="shared" si="13"/>
        <v>30</v>
      </c>
      <c r="H49" s="36"/>
    </row>
    <row r="50" ht="18.75" customHeight="1">
      <c r="A50" s="37" t="s">
        <v>75</v>
      </c>
      <c r="B50" s="38"/>
      <c r="C50" s="39">
        <f>sum(C43:C49)</f>
        <v>489.93</v>
      </c>
      <c r="D50" s="40"/>
      <c r="E50" s="41">
        <f t="shared" ref="E50:F50" si="16">SUM(E43:E49)</f>
        <v>0</v>
      </c>
      <c r="F50" s="39">
        <f t="shared" si="16"/>
        <v>598.75</v>
      </c>
      <c r="G50" s="39">
        <f>SUM(E50:F50)</f>
        <v>598.75</v>
      </c>
      <c r="H50" s="38"/>
      <c r="I50" s="43"/>
      <c r="J50" s="43"/>
      <c r="K50" s="43"/>
      <c r="L50" s="43"/>
      <c r="M50" s="43"/>
      <c r="N50" s="43"/>
      <c r="O50" s="43"/>
      <c r="P50" s="43"/>
      <c r="Q50" s="43"/>
      <c r="R50" s="43"/>
      <c r="S50" s="43"/>
      <c r="T50" s="43"/>
      <c r="U50" s="43"/>
      <c r="V50" s="43"/>
      <c r="W50" s="43"/>
      <c r="X50" s="43"/>
      <c r="Y50" s="43"/>
      <c r="Z50" s="43"/>
      <c r="AA50" s="43"/>
      <c r="AB50" s="43"/>
      <c r="AC50" s="43"/>
      <c r="AD50" s="43"/>
    </row>
    <row r="51" ht="26.25" customHeight="1">
      <c r="A51" s="24" t="s">
        <v>76</v>
      </c>
      <c r="C51" s="44"/>
      <c r="D51" s="25"/>
      <c r="E51" s="45"/>
      <c r="F51" s="46"/>
      <c r="G51" s="46"/>
      <c r="H51" s="44"/>
      <c r="M51" s="23"/>
    </row>
    <row r="52">
      <c r="A52" s="22"/>
      <c r="B52" s="18" t="s">
        <v>77</v>
      </c>
      <c r="C52" s="27">
        <v>30.0</v>
      </c>
      <c r="D52" s="28">
        <v>1.0</v>
      </c>
      <c r="E52" s="29">
        <v>0.0</v>
      </c>
      <c r="F52" s="34">
        <f t="shared" ref="F52:F54" si="17">C52</f>
        <v>30</v>
      </c>
      <c r="G52" s="31">
        <f t="shared" ref="G52:G54" si="18">sum(E52:F52)</f>
        <v>30</v>
      </c>
      <c r="H52" s="36"/>
    </row>
    <row r="53">
      <c r="A53" s="22"/>
      <c r="B53" s="18" t="s">
        <v>78</v>
      </c>
      <c r="C53" s="27">
        <v>40.0</v>
      </c>
      <c r="D53" s="28">
        <v>1.0</v>
      </c>
      <c r="E53" s="29">
        <v>0.0</v>
      </c>
      <c r="F53" s="34">
        <f t="shared" si="17"/>
        <v>40</v>
      </c>
      <c r="G53" s="31">
        <f t="shared" si="18"/>
        <v>40</v>
      </c>
      <c r="H53" s="36"/>
    </row>
    <row r="54">
      <c r="A54" s="22"/>
      <c r="B54" s="18" t="s">
        <v>79</v>
      </c>
      <c r="C54" s="27">
        <v>20.0</v>
      </c>
      <c r="D54" s="28">
        <v>1.0</v>
      </c>
      <c r="E54" s="29">
        <v>0.0</v>
      </c>
      <c r="F54" s="34">
        <f t="shared" si="17"/>
        <v>20</v>
      </c>
      <c r="G54" s="31">
        <f t="shared" si="18"/>
        <v>20</v>
      </c>
      <c r="H54" s="36"/>
    </row>
    <row r="55">
      <c r="A55" s="22"/>
      <c r="B55" s="18"/>
      <c r="C55" s="31"/>
      <c r="D55" s="59"/>
      <c r="E55" s="33"/>
      <c r="F55" s="34"/>
      <c r="G55" s="31"/>
      <c r="H55" s="36"/>
    </row>
    <row r="56">
      <c r="A56" s="22"/>
      <c r="B56" s="18"/>
      <c r="C56" s="31"/>
      <c r="D56" s="59"/>
      <c r="E56" s="33"/>
      <c r="F56" s="34"/>
      <c r="G56" s="31">
        <f>sum(E56:F56)</f>
        <v>0</v>
      </c>
      <c r="H56" s="36"/>
    </row>
    <row r="57" ht="18.75" customHeight="1">
      <c r="A57" s="37" t="s">
        <v>80</v>
      </c>
      <c r="B57" s="38"/>
      <c r="C57" s="39">
        <f>sum(C52:C56)</f>
        <v>90</v>
      </c>
      <c r="D57" s="40"/>
      <c r="E57" s="41">
        <f t="shared" ref="E57:F57" si="19">SUM(E52:E56)</f>
        <v>0</v>
      </c>
      <c r="F57" s="39">
        <f t="shared" si="19"/>
        <v>90</v>
      </c>
      <c r="G57" s="39">
        <f>SUM(E57:F57)</f>
        <v>90</v>
      </c>
      <c r="H57" s="38"/>
      <c r="I57" s="43"/>
      <c r="J57" s="60" t="s">
        <v>81</v>
      </c>
      <c r="K57" s="43"/>
      <c r="L57" s="43"/>
      <c r="M57" s="43"/>
      <c r="N57" s="43"/>
      <c r="O57" s="43"/>
      <c r="P57" s="43"/>
      <c r="Q57" s="43"/>
      <c r="R57" s="43"/>
      <c r="S57" s="43"/>
      <c r="T57" s="43"/>
      <c r="U57" s="43"/>
      <c r="V57" s="43"/>
      <c r="W57" s="43"/>
      <c r="X57" s="43"/>
      <c r="Y57" s="43"/>
      <c r="Z57" s="43"/>
      <c r="AA57" s="43"/>
      <c r="AB57" s="43"/>
      <c r="AC57" s="43"/>
      <c r="AD57" s="43"/>
    </row>
    <row r="58" ht="26.25" customHeight="1">
      <c r="A58" s="24" t="s">
        <v>82</v>
      </c>
      <c r="C58" s="44"/>
      <c r="D58" s="25"/>
      <c r="E58" s="45"/>
      <c r="F58" s="46"/>
      <c r="G58" s="46"/>
      <c r="H58" s="44"/>
      <c r="I58" s="23" t="s">
        <v>83</v>
      </c>
      <c r="J58" s="23" t="s">
        <v>84</v>
      </c>
      <c r="K58" s="23" t="s">
        <v>85</v>
      </c>
      <c r="L58" s="23" t="s">
        <v>86</v>
      </c>
      <c r="M58" s="23"/>
    </row>
    <row r="59">
      <c r="A59" s="22"/>
      <c r="B59" s="35" t="s">
        <v>87</v>
      </c>
      <c r="C59" s="27">
        <v>11.0</v>
      </c>
      <c r="D59" s="28">
        <v>14.0</v>
      </c>
      <c r="E59" s="33">
        <f t="shared" ref="E59:E66" si="20">C59*D59</f>
        <v>154</v>
      </c>
      <c r="F59" s="34"/>
      <c r="G59" s="31">
        <f t="shared" ref="G59:G71" si="21">sum(E59:F59)</f>
        <v>154</v>
      </c>
      <c r="H59" s="50" t="s">
        <v>88</v>
      </c>
    </row>
    <row r="60">
      <c r="A60" s="22"/>
      <c r="B60" s="35" t="s">
        <v>89</v>
      </c>
      <c r="C60" s="27">
        <v>42.0</v>
      </c>
      <c r="D60" s="28">
        <v>14.0</v>
      </c>
      <c r="E60" s="33">
        <f t="shared" si="20"/>
        <v>588</v>
      </c>
      <c r="F60" s="34"/>
      <c r="G60" s="31">
        <f t="shared" si="21"/>
        <v>588</v>
      </c>
      <c r="H60" s="50" t="s">
        <v>90</v>
      </c>
      <c r="I60" s="23" t="s">
        <v>91</v>
      </c>
    </row>
    <row r="61">
      <c r="A61" s="22"/>
      <c r="B61" s="35" t="s">
        <v>92</v>
      </c>
      <c r="C61" s="27">
        <v>12.0</v>
      </c>
      <c r="D61" s="28">
        <v>14.0</v>
      </c>
      <c r="E61" s="33">
        <f t="shared" si="20"/>
        <v>168</v>
      </c>
      <c r="F61" s="34"/>
      <c r="G61" s="31">
        <f t="shared" si="21"/>
        <v>168</v>
      </c>
      <c r="H61" s="50" t="s">
        <v>93</v>
      </c>
      <c r="I61" s="23" t="s">
        <v>94</v>
      </c>
    </row>
    <row r="62">
      <c r="A62" s="22"/>
      <c r="B62" s="35" t="s">
        <v>95</v>
      </c>
      <c r="C62" s="27">
        <v>0.0</v>
      </c>
      <c r="D62" s="28"/>
      <c r="E62" s="33">
        <f t="shared" si="20"/>
        <v>0</v>
      </c>
      <c r="F62" s="30" t="s">
        <v>96</v>
      </c>
      <c r="G62" s="31">
        <f t="shared" si="21"/>
        <v>0</v>
      </c>
    </row>
    <row r="63">
      <c r="A63" s="22"/>
      <c r="B63" s="35" t="s">
        <v>97</v>
      </c>
      <c r="C63" s="27">
        <v>22.0</v>
      </c>
      <c r="D63" s="28">
        <v>1.0</v>
      </c>
      <c r="E63" s="33">
        <f t="shared" si="20"/>
        <v>22</v>
      </c>
      <c r="F63" s="30"/>
      <c r="G63" s="31">
        <f t="shared" si="21"/>
        <v>22</v>
      </c>
      <c r="H63" s="50" t="s">
        <v>98</v>
      </c>
    </row>
    <row r="64">
      <c r="A64" s="22"/>
      <c r="B64" s="35" t="s">
        <v>99</v>
      </c>
      <c r="C64" s="27">
        <v>109.0</v>
      </c>
      <c r="D64" s="28">
        <v>1.0</v>
      </c>
      <c r="E64" s="33">
        <f t="shared" si="20"/>
        <v>109</v>
      </c>
      <c r="F64" s="30"/>
      <c r="G64" s="31">
        <f t="shared" si="21"/>
        <v>109</v>
      </c>
      <c r="H64" s="50" t="s">
        <v>100</v>
      </c>
    </row>
    <row r="65">
      <c r="A65" s="22"/>
      <c r="B65" s="35" t="s">
        <v>101</v>
      </c>
      <c r="C65" s="27">
        <v>11.0</v>
      </c>
      <c r="D65" s="28">
        <v>1.0</v>
      </c>
      <c r="E65" s="33">
        <f t="shared" si="20"/>
        <v>11</v>
      </c>
      <c r="F65" s="30"/>
      <c r="G65" s="31">
        <f t="shared" si="21"/>
        <v>11</v>
      </c>
      <c r="H65" s="50" t="s">
        <v>102</v>
      </c>
    </row>
    <row r="66">
      <c r="A66" s="22"/>
      <c r="B66" s="35" t="s">
        <v>103</v>
      </c>
      <c r="C66" s="27">
        <v>6.0</v>
      </c>
      <c r="D66" s="28">
        <v>1.0</v>
      </c>
      <c r="E66" s="33">
        <f t="shared" si="20"/>
        <v>6</v>
      </c>
      <c r="F66" s="30"/>
      <c r="G66" s="31">
        <f t="shared" si="21"/>
        <v>6</v>
      </c>
      <c r="H66" s="50" t="s">
        <v>104</v>
      </c>
    </row>
    <row r="67">
      <c r="A67" s="22"/>
      <c r="B67" s="18" t="s">
        <v>105</v>
      </c>
      <c r="C67" s="27">
        <v>0.0</v>
      </c>
      <c r="D67" s="59"/>
      <c r="E67" s="29">
        <v>0.0</v>
      </c>
      <c r="F67" s="30" t="s">
        <v>106</v>
      </c>
      <c r="G67" s="31">
        <f t="shared" si="21"/>
        <v>0</v>
      </c>
      <c r="H67" s="32" t="s">
        <v>107</v>
      </c>
    </row>
    <row r="68">
      <c r="A68" s="22"/>
      <c r="B68" s="18" t="s">
        <v>108</v>
      </c>
      <c r="C68" s="27">
        <v>0.0</v>
      </c>
      <c r="D68" s="28">
        <v>3.0</v>
      </c>
      <c r="E68" s="29">
        <v>0.0</v>
      </c>
      <c r="F68" s="30" t="s">
        <v>109</v>
      </c>
      <c r="G68" s="31">
        <f t="shared" si="21"/>
        <v>0</v>
      </c>
      <c r="H68" s="32" t="s">
        <v>110</v>
      </c>
    </row>
    <row r="69">
      <c r="A69" s="22"/>
      <c r="B69" s="35" t="s">
        <v>111</v>
      </c>
      <c r="C69" s="27">
        <v>17.0</v>
      </c>
      <c r="D69" s="59"/>
      <c r="E69" s="33"/>
      <c r="F69" s="34">
        <f t="shared" ref="F69:F71" si="22">C69</f>
        <v>17</v>
      </c>
      <c r="G69" s="31">
        <f t="shared" si="21"/>
        <v>17</v>
      </c>
      <c r="H69" s="36"/>
    </row>
    <row r="70">
      <c r="A70" s="22"/>
      <c r="B70" s="35" t="s">
        <v>112</v>
      </c>
      <c r="C70" s="27">
        <v>80.0</v>
      </c>
      <c r="D70" s="59"/>
      <c r="E70" s="33"/>
      <c r="F70" s="34">
        <f t="shared" si="22"/>
        <v>80</v>
      </c>
      <c r="G70" s="27">
        <f t="shared" si="21"/>
        <v>80</v>
      </c>
      <c r="H70" s="36"/>
    </row>
    <row r="71">
      <c r="A71" s="22"/>
      <c r="B71" s="35" t="s">
        <v>113</v>
      </c>
      <c r="C71" s="27">
        <v>57.0</v>
      </c>
      <c r="D71" s="59"/>
      <c r="E71" s="33"/>
      <c r="F71" s="34">
        <f t="shared" si="22"/>
        <v>57</v>
      </c>
      <c r="G71" s="31">
        <f t="shared" si="21"/>
        <v>57</v>
      </c>
      <c r="H71" s="36"/>
    </row>
    <row r="72" ht="18.75" customHeight="1">
      <c r="A72" s="37" t="s">
        <v>114</v>
      </c>
      <c r="B72" s="38"/>
      <c r="C72" s="39">
        <f>sum(C59:C71)</f>
        <v>367</v>
      </c>
      <c r="D72" s="40"/>
      <c r="E72" s="41">
        <f t="shared" ref="E72:F72" si="23">SUM(E59:E71)</f>
        <v>1058</v>
      </c>
      <c r="F72" s="39">
        <f t="shared" si="23"/>
        <v>154</v>
      </c>
      <c r="G72" s="39">
        <f>SUM(E72:F72)</f>
        <v>1212</v>
      </c>
      <c r="H72" s="38"/>
      <c r="I72" s="43"/>
      <c r="J72" s="43"/>
      <c r="K72" s="43"/>
      <c r="L72" s="43"/>
      <c r="M72" s="43"/>
      <c r="N72" s="43"/>
      <c r="O72" s="43"/>
      <c r="P72" s="43"/>
      <c r="Q72" s="43"/>
      <c r="R72" s="43"/>
      <c r="S72" s="43"/>
      <c r="T72" s="43"/>
      <c r="U72" s="43"/>
      <c r="V72" s="43"/>
      <c r="W72" s="43"/>
      <c r="X72" s="43"/>
      <c r="Y72" s="43"/>
      <c r="Z72" s="43"/>
      <c r="AA72" s="43"/>
      <c r="AB72" s="43"/>
      <c r="AC72" s="43"/>
      <c r="AD72" s="43"/>
    </row>
    <row r="73" ht="26.25" customHeight="1">
      <c r="A73" s="24" t="s">
        <v>115</v>
      </c>
      <c r="C73" s="44"/>
      <c r="D73" s="25"/>
      <c r="E73" s="45"/>
      <c r="F73" s="46"/>
      <c r="G73" s="46"/>
      <c r="H73" s="44"/>
      <c r="M73" s="23"/>
    </row>
    <row r="74">
      <c r="A74" s="22"/>
      <c r="B74" s="18" t="s">
        <v>116</v>
      </c>
      <c r="C74" s="27">
        <v>450.0</v>
      </c>
      <c r="D74" s="28">
        <v>1.0</v>
      </c>
      <c r="E74" s="29">
        <v>0.0</v>
      </c>
      <c r="F74" s="34">
        <f>C74</f>
        <v>450</v>
      </c>
      <c r="G74" s="31">
        <f t="shared" ref="G74:G76" si="24">sum(E74:F74)</f>
        <v>450</v>
      </c>
      <c r="H74" s="32" t="s">
        <v>117</v>
      </c>
    </row>
    <row r="75">
      <c r="A75" s="22"/>
      <c r="B75" s="35" t="s">
        <v>118</v>
      </c>
      <c r="C75" s="27">
        <v>2.75</v>
      </c>
      <c r="D75" s="28">
        <v>20.0</v>
      </c>
      <c r="E75" s="29">
        <v>0.0</v>
      </c>
      <c r="F75" s="34">
        <f>D75*C75</f>
        <v>55</v>
      </c>
      <c r="G75" s="31">
        <f t="shared" si="24"/>
        <v>55</v>
      </c>
      <c r="H75" s="32" t="s">
        <v>119</v>
      </c>
    </row>
    <row r="76">
      <c r="A76" s="22"/>
      <c r="B76" s="18" t="s">
        <v>120</v>
      </c>
      <c r="C76" s="27">
        <v>0.0</v>
      </c>
      <c r="D76" s="28">
        <v>4.0</v>
      </c>
      <c r="E76" s="29">
        <v>0.0</v>
      </c>
      <c r="F76" s="34">
        <f>C76*D76</f>
        <v>0</v>
      </c>
      <c r="G76" s="31">
        <f t="shared" si="24"/>
        <v>0</v>
      </c>
      <c r="H76" s="36"/>
    </row>
    <row r="77" ht="18.75" customHeight="1">
      <c r="A77" s="37" t="s">
        <v>121</v>
      </c>
      <c r="B77" s="38"/>
      <c r="C77" s="39">
        <f>sum(C74:C76)</f>
        <v>452.75</v>
      </c>
      <c r="D77" s="40"/>
      <c r="E77" s="41">
        <f t="shared" ref="E77:F77" si="25">SUM(E74:E76)</f>
        <v>0</v>
      </c>
      <c r="F77" s="39">
        <f t="shared" si="25"/>
        <v>505</v>
      </c>
      <c r="G77" s="39">
        <f>SUM(E77:F77)</f>
        <v>505</v>
      </c>
      <c r="H77" s="38"/>
      <c r="I77" s="43"/>
      <c r="J77" s="43"/>
      <c r="K77" s="43"/>
      <c r="L77" s="43"/>
      <c r="M77" s="43"/>
      <c r="N77" s="43"/>
      <c r="O77" s="43"/>
      <c r="P77" s="43"/>
      <c r="Q77" s="43"/>
      <c r="R77" s="43"/>
      <c r="S77" s="43"/>
      <c r="T77" s="43"/>
      <c r="U77" s="43"/>
      <c r="V77" s="43"/>
      <c r="W77" s="43"/>
      <c r="X77" s="43"/>
      <c r="Y77" s="43"/>
      <c r="Z77" s="43"/>
      <c r="AA77" s="43"/>
      <c r="AB77" s="43"/>
      <c r="AC77" s="43"/>
      <c r="AD77" s="43"/>
    </row>
    <row r="78" ht="26.25" customHeight="1">
      <c r="A78" s="24" t="s">
        <v>122</v>
      </c>
      <c r="C78" s="44" t="s">
        <v>123</v>
      </c>
      <c r="D78" s="25"/>
      <c r="E78" s="45"/>
      <c r="F78" s="46"/>
      <c r="G78" s="46"/>
      <c r="H78" s="44"/>
      <c r="M78" s="23"/>
    </row>
    <row r="79">
      <c r="A79" s="22"/>
      <c r="B79" s="18" t="s">
        <v>124</v>
      </c>
      <c r="C79" s="27">
        <v>450.0</v>
      </c>
      <c r="D79" s="28">
        <v>13.0</v>
      </c>
      <c r="E79" s="33">
        <f>(C79*D79)/2</f>
        <v>2925</v>
      </c>
      <c r="F79" s="34">
        <f>(C79*D79)/2</f>
        <v>2925</v>
      </c>
      <c r="G79" s="31">
        <f t="shared" ref="G79:G81" si="26">sum(E79:F79)</f>
        <v>5850</v>
      </c>
      <c r="H79" s="36"/>
    </row>
    <row r="80">
      <c r="A80" s="22"/>
      <c r="B80" s="18"/>
      <c r="C80" s="31"/>
      <c r="D80" s="59"/>
      <c r="E80" s="33"/>
      <c r="F80" s="34"/>
      <c r="G80" s="31">
        <f t="shared" si="26"/>
        <v>0</v>
      </c>
      <c r="H80" s="36"/>
    </row>
    <row r="81">
      <c r="A81" s="22"/>
      <c r="B81" s="18"/>
      <c r="C81" s="31"/>
      <c r="D81" s="59"/>
      <c r="E81" s="33"/>
      <c r="F81" s="34"/>
      <c r="G81" s="31">
        <f t="shared" si="26"/>
        <v>0</v>
      </c>
      <c r="H81" s="36"/>
    </row>
    <row r="82" ht="18.75" customHeight="1">
      <c r="A82" s="37" t="s">
        <v>125</v>
      </c>
      <c r="B82" s="38"/>
      <c r="C82" s="39">
        <f>sum(C79:C81)</f>
        <v>450</v>
      </c>
      <c r="D82" s="40"/>
      <c r="E82" s="41">
        <f t="shared" ref="E82:F82" si="27">SUM(E79:E81)</f>
        <v>2925</v>
      </c>
      <c r="F82" s="39">
        <f t="shared" si="27"/>
        <v>2925</v>
      </c>
      <c r="G82" s="39">
        <f>SUM(E82:F82)</f>
        <v>5850</v>
      </c>
      <c r="H82" s="38"/>
      <c r="I82" s="43"/>
      <c r="J82" s="43"/>
      <c r="K82" s="43"/>
      <c r="L82" s="43"/>
      <c r="M82" s="43"/>
      <c r="N82" s="43"/>
      <c r="O82" s="43"/>
      <c r="P82" s="43"/>
      <c r="Q82" s="43"/>
      <c r="R82" s="43"/>
      <c r="S82" s="43"/>
      <c r="T82" s="43"/>
      <c r="U82" s="43"/>
      <c r="V82" s="43"/>
      <c r="W82" s="43"/>
      <c r="X82" s="43"/>
      <c r="Y82" s="43"/>
      <c r="Z82" s="43"/>
      <c r="AA82" s="43"/>
      <c r="AB82" s="43"/>
      <c r="AC82" s="43"/>
      <c r="AD82" s="43"/>
    </row>
    <row r="83" ht="26.25" customHeight="1">
      <c r="A83" s="24" t="s">
        <v>126</v>
      </c>
      <c r="C83" s="44"/>
      <c r="D83" s="25"/>
      <c r="E83" s="45"/>
      <c r="F83" s="46"/>
      <c r="G83" s="46"/>
      <c r="H83" s="44"/>
      <c r="M83" s="23"/>
    </row>
    <row r="84">
      <c r="A84" s="22"/>
      <c r="B84" s="35" t="s">
        <v>127</v>
      </c>
      <c r="C84" s="27">
        <v>500.0</v>
      </c>
      <c r="D84" s="28">
        <v>1.0</v>
      </c>
      <c r="E84" s="29">
        <v>0.0</v>
      </c>
      <c r="F84" s="34">
        <f>C84</f>
        <v>500</v>
      </c>
      <c r="G84" s="31">
        <f t="shared" ref="G84:G86" si="28">sum(E84:F84)</f>
        <v>500</v>
      </c>
      <c r="H84" s="36"/>
    </row>
    <row r="85">
      <c r="A85" s="22"/>
      <c r="B85" s="18"/>
      <c r="C85" s="31"/>
      <c r="D85" s="59"/>
      <c r="E85" s="33"/>
      <c r="F85" s="34"/>
      <c r="G85" s="31">
        <f t="shared" si="28"/>
        <v>0</v>
      </c>
      <c r="H85" s="36"/>
    </row>
    <row r="86">
      <c r="A86" s="22"/>
      <c r="B86" s="18"/>
      <c r="C86" s="31"/>
      <c r="D86" s="59"/>
      <c r="E86" s="33"/>
      <c r="F86" s="34"/>
      <c r="G86" s="31">
        <f t="shared" si="28"/>
        <v>0</v>
      </c>
      <c r="H86" s="36"/>
    </row>
    <row r="87" ht="18.75" customHeight="1">
      <c r="A87" s="37" t="s">
        <v>128</v>
      </c>
      <c r="B87" s="38"/>
      <c r="C87" s="39"/>
      <c r="D87" s="40"/>
      <c r="E87" s="41">
        <f t="shared" ref="E87:F87" si="29">SUM(E84:E86)</f>
        <v>0</v>
      </c>
      <c r="F87" s="39">
        <f t="shared" si="29"/>
        <v>500</v>
      </c>
      <c r="G87" s="39">
        <f>SUM(E87:F87)</f>
        <v>500</v>
      </c>
      <c r="H87" s="38"/>
      <c r="I87" s="43"/>
      <c r="J87" s="43"/>
      <c r="K87" s="43"/>
      <c r="L87" s="43"/>
      <c r="M87" s="43"/>
      <c r="N87" s="43"/>
      <c r="O87" s="43"/>
      <c r="P87" s="43"/>
      <c r="Q87" s="43"/>
      <c r="R87" s="43"/>
      <c r="S87" s="43"/>
      <c r="T87" s="43"/>
      <c r="U87" s="43"/>
      <c r="V87" s="43"/>
      <c r="W87" s="43"/>
      <c r="X87" s="43"/>
      <c r="Y87" s="43"/>
      <c r="Z87" s="43"/>
      <c r="AA87" s="43"/>
      <c r="AB87" s="43"/>
      <c r="AC87" s="43"/>
      <c r="AD87" s="43"/>
    </row>
    <row r="88" ht="26.25" customHeight="1">
      <c r="A88" s="24" t="s">
        <v>129</v>
      </c>
      <c r="C88" s="44"/>
      <c r="D88" s="25"/>
      <c r="E88" s="45"/>
      <c r="F88" s="46"/>
      <c r="G88" s="46"/>
      <c r="H88" s="44"/>
      <c r="M88" s="23"/>
    </row>
    <row r="89">
      <c r="A89" s="22"/>
      <c r="B89" s="35" t="s">
        <v>130</v>
      </c>
      <c r="C89" s="27">
        <v>70.0</v>
      </c>
      <c r="D89" s="28">
        <v>35.0</v>
      </c>
      <c r="E89" s="33">
        <f>C89*D89/2</f>
        <v>1225</v>
      </c>
      <c r="F89" s="34">
        <f>E89</f>
        <v>1225</v>
      </c>
      <c r="G89" s="31">
        <f t="shared" ref="G89:G94" si="30">sum(E89:F89)</f>
        <v>2450</v>
      </c>
      <c r="H89" s="32"/>
    </row>
    <row r="90">
      <c r="A90" s="22"/>
      <c r="B90" s="35" t="s">
        <v>131</v>
      </c>
      <c r="C90" s="27">
        <v>1715.0</v>
      </c>
      <c r="D90" s="28">
        <v>1.0</v>
      </c>
      <c r="E90" s="33"/>
      <c r="F90" s="34">
        <f t="shared" ref="F90:F91" si="31">C90*D90</f>
        <v>1715</v>
      </c>
      <c r="G90" s="61">
        <f t="shared" si="30"/>
        <v>1715</v>
      </c>
      <c r="H90" s="36"/>
    </row>
    <row r="91">
      <c r="A91" s="22"/>
      <c r="B91" s="35" t="s">
        <v>132</v>
      </c>
      <c r="C91" s="27">
        <v>4.0</v>
      </c>
      <c r="D91" s="28">
        <v>40.0</v>
      </c>
      <c r="E91" s="29">
        <v>0.0</v>
      </c>
      <c r="F91" s="34">
        <f t="shared" si="31"/>
        <v>160</v>
      </c>
      <c r="G91" s="31">
        <f t="shared" si="30"/>
        <v>160</v>
      </c>
      <c r="H91" s="36"/>
    </row>
    <row r="92" ht="18.75" customHeight="1">
      <c r="A92" s="22"/>
      <c r="B92" s="35" t="s">
        <v>133</v>
      </c>
      <c r="C92" s="27">
        <v>125.0</v>
      </c>
      <c r="D92" s="28">
        <v>1.0</v>
      </c>
      <c r="E92" s="33"/>
      <c r="F92" s="34">
        <f>C92</f>
        <v>125</v>
      </c>
      <c r="G92" s="31">
        <f t="shared" si="30"/>
        <v>125</v>
      </c>
      <c r="H92" s="36"/>
      <c r="I92" s="43"/>
      <c r="J92" s="43"/>
      <c r="K92" s="43"/>
      <c r="L92" s="43"/>
      <c r="M92" s="43"/>
      <c r="N92" s="43"/>
      <c r="O92" s="43"/>
      <c r="P92" s="43"/>
      <c r="Q92" s="43"/>
      <c r="R92" s="43"/>
      <c r="S92" s="43"/>
      <c r="T92" s="43"/>
      <c r="U92" s="43"/>
      <c r="V92" s="43"/>
      <c r="W92" s="43"/>
      <c r="X92" s="43"/>
      <c r="Y92" s="43"/>
      <c r="Z92" s="43"/>
      <c r="AA92" s="43"/>
      <c r="AB92" s="43"/>
      <c r="AC92" s="43"/>
      <c r="AD92" s="43"/>
    </row>
    <row r="93" ht="26.25" customHeight="1">
      <c r="A93" s="22"/>
      <c r="B93" s="35" t="s">
        <v>134</v>
      </c>
      <c r="C93" s="27">
        <v>25.0</v>
      </c>
      <c r="D93" s="28">
        <v>30.0</v>
      </c>
      <c r="E93" s="33"/>
      <c r="F93" s="34">
        <f>D93*C93</f>
        <v>750</v>
      </c>
      <c r="G93" s="31">
        <f t="shared" si="30"/>
        <v>750</v>
      </c>
      <c r="H93" s="36"/>
      <c r="M93" s="23"/>
    </row>
    <row r="94">
      <c r="A94" s="22"/>
      <c r="B94" s="18" t="s">
        <v>135</v>
      </c>
      <c r="C94" s="27">
        <v>200.0</v>
      </c>
      <c r="D94" s="28">
        <v>1.0</v>
      </c>
      <c r="E94" s="33"/>
      <c r="F94" s="30">
        <v>200.0</v>
      </c>
      <c r="G94" s="31">
        <f t="shared" si="30"/>
        <v>200</v>
      </c>
      <c r="H94" s="36"/>
    </row>
    <row r="95">
      <c r="A95" s="37" t="s">
        <v>136</v>
      </c>
      <c r="B95" s="38"/>
      <c r="C95" s="39"/>
      <c r="D95" s="40"/>
      <c r="E95" s="41">
        <f t="shared" ref="E95:F95" si="32">SUM(E89:E94)</f>
        <v>1225</v>
      </c>
      <c r="F95" s="39">
        <f t="shared" si="32"/>
        <v>4175</v>
      </c>
      <c r="G95" s="39">
        <f>SUM(E95:F95)</f>
        <v>5400</v>
      </c>
      <c r="H95" s="38"/>
    </row>
    <row r="96">
      <c r="A96" s="24" t="s">
        <v>137</v>
      </c>
      <c r="C96" s="44"/>
      <c r="D96" s="25"/>
      <c r="E96" s="45"/>
      <c r="F96" s="46"/>
      <c r="G96" s="46"/>
      <c r="H96" s="44"/>
    </row>
    <row r="97">
      <c r="A97" s="22"/>
      <c r="B97" s="18" t="s">
        <v>138</v>
      </c>
      <c r="C97" s="31"/>
      <c r="D97" s="59"/>
      <c r="E97" s="33"/>
      <c r="F97" s="34"/>
      <c r="G97" s="31">
        <f t="shared" ref="G97:G99" si="33">sum(E97:F97)</f>
        <v>0</v>
      </c>
      <c r="H97" s="36"/>
    </row>
    <row r="98">
      <c r="A98" s="22"/>
      <c r="B98" s="18"/>
      <c r="C98" s="31"/>
      <c r="D98" s="59"/>
      <c r="E98" s="33"/>
      <c r="F98" s="34"/>
      <c r="G98" s="31">
        <f t="shared" si="33"/>
        <v>0</v>
      </c>
      <c r="H98" s="36"/>
    </row>
    <row r="99">
      <c r="A99" s="22"/>
      <c r="B99" s="18"/>
      <c r="C99" s="31"/>
      <c r="D99" s="59"/>
      <c r="E99" s="33"/>
      <c r="F99" s="34"/>
      <c r="G99" s="31">
        <f t="shared" si="33"/>
        <v>0</v>
      </c>
      <c r="H99" s="36"/>
    </row>
    <row r="100" ht="18.75" customHeight="1">
      <c r="A100" s="37" t="s">
        <v>139</v>
      </c>
      <c r="B100" s="38"/>
      <c r="C100" s="39"/>
      <c r="D100" s="40"/>
      <c r="E100" s="62">
        <f t="shared" ref="E100:F100" si="34">SUM(E97:E99)</f>
        <v>0</v>
      </c>
      <c r="F100" s="39">
        <f t="shared" si="34"/>
        <v>0</v>
      </c>
      <c r="G100" s="39">
        <f>SUM(E100:F100)</f>
        <v>0</v>
      </c>
      <c r="H100" s="38"/>
      <c r="I100" s="43"/>
      <c r="J100" s="43"/>
      <c r="K100" s="43"/>
      <c r="L100" s="43"/>
      <c r="M100" s="43"/>
      <c r="N100" s="43"/>
      <c r="O100" s="43"/>
      <c r="P100" s="43"/>
      <c r="Q100" s="43"/>
      <c r="R100" s="43"/>
      <c r="S100" s="43"/>
      <c r="T100" s="43"/>
      <c r="U100" s="43"/>
      <c r="V100" s="43"/>
      <c r="W100" s="43"/>
      <c r="X100" s="43"/>
      <c r="Y100" s="43"/>
      <c r="Z100" s="43"/>
      <c r="AA100" s="43"/>
      <c r="AB100" s="43"/>
      <c r="AC100" s="43"/>
      <c r="AD100" s="43"/>
    </row>
    <row r="101" ht="26.25" customHeight="1">
      <c r="A101" s="63" t="s">
        <v>140</v>
      </c>
      <c r="C101" s="64"/>
      <c r="D101" s="65"/>
      <c r="E101" s="66"/>
      <c r="F101" s="67"/>
      <c r="G101" s="67"/>
      <c r="H101" s="64"/>
      <c r="M101" s="23"/>
    </row>
    <row r="102">
      <c r="A102" s="22"/>
      <c r="B102" s="18" t="s">
        <v>138</v>
      </c>
      <c r="C102" s="68" t="s">
        <v>141</v>
      </c>
      <c r="D102" s="69"/>
      <c r="E102" s="29">
        <v>0.0</v>
      </c>
      <c r="F102" s="34"/>
      <c r="G102" s="31">
        <f t="shared" ref="G102:G104" si="35">sum(E102:F102)</f>
        <v>0</v>
      </c>
      <c r="H102" s="36"/>
    </row>
    <row r="103">
      <c r="A103" s="22"/>
      <c r="B103" s="18"/>
      <c r="C103" s="70"/>
      <c r="D103" s="69"/>
      <c r="E103" s="33"/>
      <c r="F103" s="34"/>
      <c r="G103" s="31">
        <f t="shared" si="35"/>
        <v>0</v>
      </c>
      <c r="H103" s="36"/>
    </row>
    <row r="104">
      <c r="A104" s="22"/>
      <c r="B104" s="18"/>
      <c r="C104" s="70"/>
      <c r="D104" s="69"/>
      <c r="E104" s="33"/>
      <c r="F104" s="34"/>
      <c r="G104" s="31">
        <f t="shared" si="35"/>
        <v>0</v>
      </c>
      <c r="H104" s="36"/>
    </row>
    <row r="105" ht="18.75" customHeight="1">
      <c r="A105" s="37" t="s">
        <v>142</v>
      </c>
      <c r="B105" s="38"/>
      <c r="C105" s="70"/>
      <c r="D105" s="69"/>
      <c r="E105" s="33"/>
      <c r="F105" s="39">
        <f>SUM(F102:F104)</f>
        <v>0</v>
      </c>
      <c r="G105" s="39">
        <f>SUM(E105:F105)</f>
        <v>0</v>
      </c>
      <c r="H105" s="71"/>
      <c r="I105" s="43"/>
      <c r="J105" s="43"/>
      <c r="K105" s="43"/>
      <c r="L105" s="43"/>
      <c r="M105" s="43"/>
      <c r="N105" s="43"/>
      <c r="O105" s="43"/>
      <c r="P105" s="43"/>
      <c r="Q105" s="43"/>
      <c r="R105" s="43"/>
      <c r="S105" s="43"/>
      <c r="T105" s="43"/>
      <c r="U105" s="43"/>
      <c r="V105" s="43"/>
      <c r="W105" s="43"/>
      <c r="X105" s="43"/>
      <c r="Y105" s="43"/>
      <c r="Z105" s="43"/>
      <c r="AA105" s="43"/>
      <c r="AB105" s="43"/>
      <c r="AC105" s="43"/>
      <c r="AD105" s="43"/>
    </row>
    <row r="106" ht="26.25" customHeight="1">
      <c r="A106" s="63" t="s">
        <v>143</v>
      </c>
      <c r="C106" s="64"/>
      <c r="D106" s="65"/>
      <c r="E106" s="66"/>
      <c r="F106" s="67"/>
      <c r="G106" s="67"/>
      <c r="H106" s="64"/>
    </row>
    <row r="107">
      <c r="A107" s="22"/>
      <c r="B107" s="35" t="s">
        <v>144</v>
      </c>
      <c r="C107" s="68">
        <v>450.0</v>
      </c>
      <c r="D107" s="72">
        <v>20.0</v>
      </c>
      <c r="E107" s="29">
        <v>0.0</v>
      </c>
      <c r="F107" s="34">
        <f>C107*D107</f>
        <v>9000</v>
      </c>
      <c r="G107" s="27">
        <f t="shared" ref="G107:G109" si="36">sum(E107:F107)</f>
        <v>9000</v>
      </c>
      <c r="H107" s="36"/>
    </row>
    <row r="108">
      <c r="A108" s="22"/>
      <c r="B108" s="18" t="s">
        <v>145</v>
      </c>
      <c r="C108" s="68">
        <v>350.0</v>
      </c>
      <c r="D108" s="72">
        <v>15.0</v>
      </c>
      <c r="E108" s="33"/>
      <c r="F108" s="34">
        <f>D108*C108</f>
        <v>5250</v>
      </c>
      <c r="G108" s="31">
        <f t="shared" si="36"/>
        <v>5250</v>
      </c>
      <c r="H108" s="36"/>
    </row>
    <row r="109">
      <c r="A109" s="22"/>
      <c r="B109" s="18" t="s">
        <v>146</v>
      </c>
      <c r="C109" s="68">
        <v>175.0</v>
      </c>
      <c r="D109" s="72">
        <v>20.0</v>
      </c>
      <c r="E109" s="33"/>
      <c r="F109" s="34">
        <f>C109*D109</f>
        <v>3500</v>
      </c>
      <c r="G109" s="31">
        <f t="shared" si="36"/>
        <v>3500</v>
      </c>
      <c r="H109" s="36"/>
    </row>
    <row r="110" ht="18.75" customHeight="1">
      <c r="A110" s="37" t="s">
        <v>147</v>
      </c>
      <c r="B110" s="38"/>
      <c r="C110" s="70"/>
      <c r="D110" s="69"/>
      <c r="E110" s="33"/>
      <c r="F110" s="73" t="s">
        <v>148</v>
      </c>
      <c r="G110" s="39"/>
      <c r="H110" s="38"/>
      <c r="I110" s="43"/>
      <c r="J110" s="43"/>
      <c r="K110" s="43"/>
      <c r="L110" s="43"/>
      <c r="M110" s="43"/>
      <c r="N110" s="43"/>
      <c r="O110" s="43"/>
      <c r="P110" s="43"/>
      <c r="Q110" s="43"/>
      <c r="R110" s="43"/>
      <c r="S110" s="43"/>
      <c r="T110" s="43"/>
      <c r="U110" s="43"/>
      <c r="V110" s="43"/>
      <c r="W110" s="43"/>
      <c r="X110" s="43"/>
      <c r="Y110" s="43"/>
      <c r="Z110" s="43"/>
      <c r="AA110" s="43"/>
      <c r="AB110" s="43"/>
      <c r="AC110" s="43"/>
      <c r="AD110" s="43"/>
    </row>
    <row r="111" ht="26.25" customHeight="1">
      <c r="A111" s="63" t="s">
        <v>149</v>
      </c>
      <c r="C111" s="64"/>
      <c r="D111" s="65"/>
      <c r="E111" s="66"/>
      <c r="F111" s="67"/>
      <c r="G111" s="67"/>
      <c r="H111" s="64"/>
      <c r="M111" s="23"/>
    </row>
    <row r="112">
      <c r="A112" s="22"/>
      <c r="B112" s="18" t="s">
        <v>150</v>
      </c>
      <c r="C112" s="68">
        <v>500.0</v>
      </c>
      <c r="D112" s="69"/>
      <c r="E112" s="33"/>
      <c r="F112" s="34">
        <f>C112</f>
        <v>500</v>
      </c>
      <c r="G112" s="31">
        <f t="shared" ref="G112:G115" si="37">sum(E112:F112)</f>
        <v>500</v>
      </c>
      <c r="H112" s="36"/>
    </row>
    <row r="113">
      <c r="A113" s="22"/>
      <c r="B113" s="18"/>
      <c r="C113" s="70"/>
      <c r="D113" s="69"/>
      <c r="E113" s="33"/>
      <c r="F113" s="34"/>
      <c r="G113" s="31">
        <f t="shared" si="37"/>
        <v>0</v>
      </c>
      <c r="H113" s="36"/>
    </row>
    <row r="114">
      <c r="A114" s="22"/>
      <c r="B114" s="18"/>
      <c r="C114" s="70"/>
      <c r="D114" s="69"/>
      <c r="E114" s="33"/>
      <c r="F114" s="34"/>
      <c r="G114" s="31">
        <f t="shared" si="37"/>
        <v>0</v>
      </c>
      <c r="H114" s="36"/>
    </row>
    <row r="115" ht="18.75" customHeight="1">
      <c r="A115" s="22"/>
      <c r="B115" s="18"/>
      <c r="C115" s="70"/>
      <c r="D115" s="69"/>
      <c r="E115" s="33"/>
      <c r="F115" s="34"/>
      <c r="G115" s="31">
        <f t="shared" si="37"/>
        <v>0</v>
      </c>
      <c r="H115" s="36"/>
      <c r="I115" s="43"/>
      <c r="J115" s="43"/>
      <c r="K115" s="43"/>
      <c r="L115" s="43"/>
      <c r="M115" s="43"/>
      <c r="N115" s="43"/>
      <c r="O115" s="43"/>
      <c r="P115" s="43"/>
      <c r="Q115" s="43"/>
      <c r="R115" s="43"/>
      <c r="S115" s="43"/>
      <c r="T115" s="43"/>
      <c r="U115" s="43"/>
      <c r="V115" s="43"/>
      <c r="W115" s="43"/>
      <c r="X115" s="43"/>
      <c r="Y115" s="43"/>
      <c r="Z115" s="43"/>
      <c r="AA115" s="43"/>
      <c r="AB115" s="43"/>
      <c r="AC115" s="43"/>
      <c r="AD115" s="43"/>
    </row>
    <row r="116" ht="24.75" customHeight="1">
      <c r="A116" s="37" t="s">
        <v>151</v>
      </c>
      <c r="B116" s="38"/>
      <c r="C116" s="70"/>
      <c r="D116" s="69"/>
      <c r="E116" s="33"/>
      <c r="F116" s="39">
        <f>SUM(F112:F115)</f>
        <v>500</v>
      </c>
      <c r="G116" s="39">
        <f>SUM(E116:F116)</f>
        <v>500</v>
      </c>
      <c r="H116" s="38"/>
      <c r="M116" s="23"/>
    </row>
    <row r="117">
      <c r="A117" s="63" t="s">
        <v>152</v>
      </c>
      <c r="C117" s="64"/>
      <c r="D117" s="65"/>
      <c r="E117" s="66"/>
      <c r="F117" s="67"/>
      <c r="G117" s="67"/>
      <c r="H117" s="64"/>
    </row>
    <row r="118">
      <c r="A118" s="22"/>
      <c r="B118" s="18"/>
      <c r="C118" s="68" t="s">
        <v>141</v>
      </c>
      <c r="D118" s="69"/>
      <c r="E118" s="33"/>
      <c r="F118" s="34"/>
      <c r="G118" s="31">
        <f t="shared" ref="G118:G120" si="38">sum(E118:F118)</f>
        <v>0</v>
      </c>
      <c r="H118" s="36"/>
    </row>
    <row r="119">
      <c r="A119" s="22"/>
      <c r="B119" s="18"/>
      <c r="C119" s="70"/>
      <c r="D119" s="69"/>
      <c r="E119" s="33"/>
      <c r="F119" s="34"/>
      <c r="G119" s="31">
        <f t="shared" si="38"/>
        <v>0</v>
      </c>
      <c r="H119" s="36"/>
    </row>
    <row r="120">
      <c r="A120" s="22"/>
      <c r="B120" s="18"/>
      <c r="C120" s="70"/>
      <c r="D120" s="69"/>
      <c r="E120" s="33"/>
      <c r="F120" s="34"/>
      <c r="G120" s="31">
        <f t="shared" si="38"/>
        <v>0</v>
      </c>
      <c r="H120" s="36"/>
    </row>
    <row r="121" ht="18.75" customHeight="1">
      <c r="A121" s="37" t="s">
        <v>153</v>
      </c>
      <c r="B121" s="38"/>
      <c r="C121" s="70"/>
      <c r="D121" s="69"/>
      <c r="E121" s="33"/>
      <c r="F121" s="39">
        <f>SUM(F118:F120)</f>
        <v>0</v>
      </c>
      <c r="G121" s="39">
        <f>SUM(E121:F121)</f>
        <v>0</v>
      </c>
      <c r="H121" s="38"/>
      <c r="I121" s="43"/>
      <c r="J121" s="43"/>
      <c r="K121" s="43"/>
      <c r="L121" s="43"/>
      <c r="M121" s="43"/>
      <c r="N121" s="43"/>
      <c r="O121" s="43"/>
      <c r="P121" s="43"/>
      <c r="Q121" s="43"/>
      <c r="R121" s="43"/>
      <c r="S121" s="43"/>
      <c r="T121" s="43"/>
      <c r="U121" s="43"/>
      <c r="V121" s="43"/>
      <c r="W121" s="43"/>
      <c r="X121" s="43"/>
      <c r="Y121" s="43"/>
      <c r="Z121" s="43"/>
      <c r="AA121" s="43"/>
      <c r="AB121" s="43"/>
      <c r="AC121" s="43"/>
      <c r="AD121" s="43"/>
    </row>
    <row r="122" ht="23.25" customHeight="1">
      <c r="A122" s="63" t="s">
        <v>154</v>
      </c>
      <c r="C122" s="64"/>
      <c r="D122" s="65"/>
      <c r="E122" s="66"/>
      <c r="F122" s="67"/>
      <c r="G122" s="67"/>
      <c r="H122" s="64"/>
    </row>
    <row r="123">
      <c r="A123" s="22"/>
      <c r="B123" s="18"/>
      <c r="C123" s="68" t="s">
        <v>141</v>
      </c>
      <c r="D123" s="69"/>
      <c r="E123" s="33"/>
      <c r="F123" s="34"/>
      <c r="G123" s="31">
        <f t="shared" ref="G123:G125" si="39">sum(E123:F123)</f>
        <v>0</v>
      </c>
      <c r="H123" s="36"/>
    </row>
    <row r="124">
      <c r="A124" s="22"/>
      <c r="B124" s="18"/>
      <c r="C124" s="70"/>
      <c r="D124" s="69"/>
      <c r="E124" s="33"/>
      <c r="F124" s="34"/>
      <c r="G124" s="31">
        <f t="shared" si="39"/>
        <v>0</v>
      </c>
      <c r="H124" s="36"/>
    </row>
    <row r="125">
      <c r="A125" s="22"/>
      <c r="B125" s="18"/>
      <c r="C125" s="70"/>
      <c r="D125" s="69"/>
      <c r="E125" s="33"/>
      <c r="F125" s="34"/>
      <c r="G125" s="31">
        <f t="shared" si="39"/>
        <v>0</v>
      </c>
      <c r="H125" s="36"/>
    </row>
    <row r="126" ht="18.75" customHeight="1">
      <c r="A126" s="37" t="s">
        <v>155</v>
      </c>
      <c r="B126" s="38"/>
      <c r="C126" s="70"/>
      <c r="D126" s="69"/>
      <c r="E126" s="33"/>
      <c r="F126" s="39">
        <f>SUM(F123:F125)</f>
        <v>0</v>
      </c>
      <c r="G126" s="39">
        <f>SUM(E126:F126)</f>
        <v>0</v>
      </c>
      <c r="H126" s="38"/>
      <c r="I126" s="43"/>
      <c r="J126" s="43"/>
      <c r="K126" s="43"/>
      <c r="L126" s="43"/>
      <c r="M126" s="43"/>
      <c r="N126" s="43"/>
      <c r="O126" s="43"/>
      <c r="P126" s="43"/>
      <c r="Q126" s="43"/>
      <c r="R126" s="43"/>
      <c r="S126" s="43"/>
      <c r="T126" s="43"/>
      <c r="U126" s="43"/>
      <c r="V126" s="43"/>
      <c r="W126" s="43"/>
      <c r="X126" s="43"/>
      <c r="Y126" s="43"/>
      <c r="Z126" s="43"/>
      <c r="AA126" s="43"/>
      <c r="AB126" s="43"/>
      <c r="AC126" s="43"/>
      <c r="AD126" s="43"/>
    </row>
    <row r="127" ht="26.25" customHeight="1">
      <c r="A127" s="63" t="s">
        <v>156</v>
      </c>
      <c r="C127" s="64"/>
      <c r="D127" s="65"/>
      <c r="E127" s="66"/>
      <c r="F127" s="67"/>
      <c r="G127" s="67"/>
      <c r="H127" s="64"/>
    </row>
    <row r="128">
      <c r="A128" s="22"/>
      <c r="B128" s="18" t="s">
        <v>157</v>
      </c>
      <c r="C128" s="68">
        <v>500.0</v>
      </c>
      <c r="D128" s="72">
        <v>1.0</v>
      </c>
      <c r="E128" s="33"/>
      <c r="F128" s="34">
        <f>C128</f>
        <v>500</v>
      </c>
      <c r="G128" s="31">
        <f t="shared" ref="G128:G130" si="40">sum(E128:F128)</f>
        <v>500</v>
      </c>
      <c r="H128" s="36"/>
    </row>
    <row r="129">
      <c r="A129" s="22"/>
      <c r="B129" s="18"/>
      <c r="C129" s="70"/>
      <c r="D129" s="69"/>
      <c r="E129" s="33"/>
      <c r="F129" s="34"/>
      <c r="G129" s="31">
        <f t="shared" si="40"/>
        <v>0</v>
      </c>
      <c r="H129" s="36"/>
    </row>
    <row r="130">
      <c r="A130" s="22"/>
      <c r="B130" s="74"/>
      <c r="C130" s="75"/>
      <c r="D130" s="76"/>
      <c r="E130" s="77"/>
      <c r="F130" s="78"/>
      <c r="G130" s="79">
        <f t="shared" si="40"/>
        <v>0</v>
      </c>
      <c r="H130" s="36"/>
    </row>
    <row r="131" ht="18.75" customHeight="1">
      <c r="A131" s="80" t="s">
        <v>158</v>
      </c>
      <c r="B131" s="71"/>
      <c r="C131" s="70"/>
      <c r="D131" s="69"/>
      <c r="E131" s="33"/>
      <c r="F131" s="39">
        <f>SUM(F128:F130)</f>
        <v>500</v>
      </c>
      <c r="G131" s="39">
        <f>SUM(E131:F131)</f>
        <v>500</v>
      </c>
      <c r="H131" s="38"/>
      <c r="I131" s="43"/>
      <c r="J131" s="43"/>
      <c r="K131" s="43"/>
      <c r="L131" s="43"/>
      <c r="M131" s="43"/>
      <c r="N131" s="43"/>
      <c r="O131" s="43"/>
      <c r="P131" s="43"/>
      <c r="Q131" s="43"/>
      <c r="R131" s="43"/>
      <c r="S131" s="43"/>
      <c r="T131" s="43"/>
      <c r="U131" s="43"/>
      <c r="V131" s="43"/>
      <c r="W131" s="43"/>
      <c r="X131" s="43"/>
      <c r="Y131" s="43"/>
      <c r="Z131" s="43"/>
      <c r="AA131" s="43"/>
      <c r="AB131" s="43"/>
      <c r="AC131" s="43"/>
      <c r="AD131" s="43"/>
    </row>
    <row r="132" ht="26.25" customHeight="1">
      <c r="A132" s="81" t="s">
        <v>159</v>
      </c>
      <c r="B132" s="14"/>
      <c r="C132" s="82"/>
      <c r="D132" s="83"/>
      <c r="E132" s="84">
        <f>SUM(E15+E25+E31+E41+E50+E57+E72+E77+E82+E87+E95+E100+E110+E116+E121+E105+E126+E131)</f>
        <v>14760.11</v>
      </c>
      <c r="F132" s="85">
        <f>SUM(F15+F25+F31+F41+F50+F57+F72+F77+F82+F87+F95+F100+F116+F121+F105+F126+F131)</f>
        <v>10179.64</v>
      </c>
      <c r="G132" s="85">
        <f>SUM(G15+G25+G31+G41+G50+G57+G72+G77+G82+G87+G95+G100+G110+G116+G121+G105+G126+G131)</f>
        <v>24939.75</v>
      </c>
      <c r="H132" s="86"/>
    </row>
    <row r="133">
      <c r="B133" s="87"/>
      <c r="E133" s="88"/>
      <c r="F133" s="87"/>
    </row>
    <row r="134">
      <c r="B134" s="87"/>
      <c r="E134" s="88"/>
      <c r="F134" s="87"/>
    </row>
    <row r="135">
      <c r="B135" s="87"/>
      <c r="E135" s="88"/>
      <c r="F135" s="87"/>
    </row>
    <row r="136" ht="18.75" customHeight="1">
      <c r="B136" s="87"/>
      <c r="E136" s="88"/>
      <c r="F136" s="87"/>
      <c r="I136" s="43"/>
      <c r="J136" s="43"/>
      <c r="K136" s="43"/>
      <c r="L136" s="43"/>
      <c r="M136" s="43"/>
      <c r="N136" s="43"/>
      <c r="O136" s="43"/>
      <c r="P136" s="43"/>
      <c r="Q136" s="43"/>
      <c r="R136" s="43"/>
      <c r="S136" s="43"/>
      <c r="T136" s="43"/>
      <c r="U136" s="43"/>
      <c r="V136" s="43"/>
      <c r="W136" s="43"/>
      <c r="X136" s="43"/>
      <c r="Y136" s="43"/>
      <c r="Z136" s="43"/>
      <c r="AA136" s="43"/>
      <c r="AB136" s="43"/>
      <c r="AC136" s="43"/>
      <c r="AD136" s="43"/>
    </row>
    <row r="137" ht="30.0" customHeight="1">
      <c r="B137" s="87"/>
      <c r="E137" s="88"/>
      <c r="F137" s="87"/>
      <c r="I137" s="89"/>
      <c r="J137" s="89"/>
      <c r="K137" s="89"/>
      <c r="L137" s="89"/>
      <c r="M137" s="89"/>
      <c r="N137" s="89"/>
      <c r="O137" s="89"/>
      <c r="P137" s="89"/>
      <c r="Q137" s="89"/>
      <c r="R137" s="89"/>
      <c r="S137" s="89"/>
      <c r="T137" s="89"/>
      <c r="U137" s="89"/>
      <c r="V137" s="89"/>
      <c r="W137" s="89"/>
      <c r="X137" s="89"/>
      <c r="Y137" s="89"/>
      <c r="Z137" s="89"/>
      <c r="AA137" s="89"/>
      <c r="AB137" s="89"/>
      <c r="AC137" s="89"/>
      <c r="AD137" s="89"/>
    </row>
    <row r="138">
      <c r="B138" s="87"/>
      <c r="E138" s="88"/>
      <c r="F138" s="87"/>
      <c r="M138" s="23"/>
    </row>
    <row r="139">
      <c r="B139" s="87"/>
      <c r="E139" s="88"/>
      <c r="F139" s="87"/>
    </row>
    <row r="140">
      <c r="B140" s="87"/>
      <c r="E140" s="88"/>
      <c r="F140" s="87"/>
    </row>
    <row r="141">
      <c r="B141" s="87"/>
      <c r="E141" s="88"/>
      <c r="F141" s="87"/>
    </row>
    <row r="142">
      <c r="B142" s="87"/>
      <c r="E142" s="88"/>
      <c r="F142" s="87"/>
    </row>
    <row r="143">
      <c r="B143" s="87"/>
      <c r="E143" s="88"/>
      <c r="F143" s="87"/>
    </row>
    <row r="144">
      <c r="B144" s="87"/>
      <c r="E144" s="88"/>
      <c r="F144" s="87"/>
    </row>
    <row r="145">
      <c r="B145" s="87"/>
      <c r="E145" s="88"/>
      <c r="F145" s="87"/>
    </row>
    <row r="146">
      <c r="B146" s="87"/>
      <c r="E146" s="88"/>
      <c r="F146" s="87"/>
    </row>
    <row r="147">
      <c r="B147" s="87"/>
      <c r="E147" s="88"/>
      <c r="F147" s="87"/>
    </row>
    <row r="148">
      <c r="B148" s="87"/>
      <c r="E148" s="88"/>
      <c r="F148" s="87"/>
    </row>
    <row r="149">
      <c r="B149" s="87"/>
      <c r="E149" s="88"/>
      <c r="F149" s="87"/>
    </row>
    <row r="150">
      <c r="B150" s="87"/>
      <c r="E150" s="88"/>
      <c r="F150" s="87"/>
    </row>
    <row r="151">
      <c r="B151" s="87"/>
      <c r="E151" s="88"/>
      <c r="F151" s="87"/>
    </row>
    <row r="152">
      <c r="B152" s="87"/>
      <c r="E152" s="88"/>
      <c r="F152" s="87"/>
    </row>
    <row r="153">
      <c r="B153" s="87"/>
      <c r="E153" s="88"/>
      <c r="F153" s="87"/>
    </row>
    <row r="154">
      <c r="B154" s="87"/>
      <c r="E154" s="88"/>
      <c r="F154" s="87"/>
    </row>
    <row r="155">
      <c r="B155" s="87"/>
      <c r="E155" s="88"/>
      <c r="F155" s="87"/>
    </row>
    <row r="156">
      <c r="B156" s="87"/>
      <c r="E156" s="88"/>
      <c r="F156" s="87"/>
    </row>
    <row r="157">
      <c r="B157" s="87"/>
      <c r="E157" s="88"/>
      <c r="F157" s="87"/>
    </row>
    <row r="158">
      <c r="B158" s="87"/>
      <c r="E158" s="88"/>
      <c r="F158" s="87"/>
    </row>
    <row r="159">
      <c r="B159" s="87"/>
      <c r="E159" s="88"/>
      <c r="F159" s="87"/>
    </row>
    <row r="160">
      <c r="B160" s="87"/>
      <c r="E160" s="88"/>
      <c r="F160" s="87"/>
    </row>
    <row r="161">
      <c r="B161" s="87"/>
      <c r="E161" s="88"/>
      <c r="F161" s="87"/>
    </row>
    <row r="162">
      <c r="B162" s="87"/>
      <c r="E162" s="88"/>
      <c r="F162" s="87"/>
    </row>
    <row r="163">
      <c r="B163" s="87"/>
      <c r="E163" s="88"/>
      <c r="F163" s="87"/>
    </row>
    <row r="164">
      <c r="B164" s="87"/>
      <c r="E164" s="88"/>
      <c r="F164" s="87"/>
    </row>
    <row r="165">
      <c r="B165" s="87"/>
      <c r="E165" s="88"/>
      <c r="F165" s="87"/>
    </row>
    <row r="166">
      <c r="B166" s="87"/>
      <c r="E166" s="88"/>
      <c r="F166" s="87"/>
    </row>
    <row r="167">
      <c r="B167" s="87"/>
      <c r="E167" s="88"/>
      <c r="F167" s="87"/>
    </row>
    <row r="168">
      <c r="B168" s="87"/>
      <c r="E168" s="88"/>
      <c r="F168" s="87"/>
    </row>
    <row r="169">
      <c r="B169" s="87"/>
      <c r="E169" s="88"/>
      <c r="F169" s="87"/>
    </row>
    <row r="170">
      <c r="B170" s="87"/>
      <c r="E170" s="88"/>
      <c r="F170" s="87"/>
    </row>
    <row r="171">
      <c r="B171" s="87"/>
      <c r="E171" s="88"/>
      <c r="F171" s="87"/>
    </row>
    <row r="172">
      <c r="B172" s="87"/>
      <c r="E172" s="88"/>
      <c r="F172" s="87"/>
    </row>
    <row r="173">
      <c r="B173" s="87"/>
      <c r="E173" s="88"/>
      <c r="F173" s="87"/>
    </row>
    <row r="174">
      <c r="B174" s="87"/>
      <c r="E174" s="88"/>
      <c r="F174" s="87"/>
    </row>
    <row r="175">
      <c r="B175" s="87"/>
      <c r="E175" s="88"/>
      <c r="F175" s="87"/>
    </row>
    <row r="176">
      <c r="B176" s="87"/>
      <c r="E176" s="88"/>
      <c r="F176" s="87"/>
    </row>
    <row r="177">
      <c r="B177" s="87"/>
      <c r="E177" s="88"/>
      <c r="F177" s="87"/>
    </row>
    <row r="178">
      <c r="B178" s="87"/>
      <c r="E178" s="88"/>
      <c r="F178" s="87"/>
    </row>
    <row r="179">
      <c r="B179" s="87"/>
      <c r="E179" s="88"/>
      <c r="F179" s="87"/>
    </row>
    <row r="180">
      <c r="B180" s="87"/>
      <c r="E180" s="88"/>
      <c r="F180" s="87"/>
    </row>
    <row r="181">
      <c r="B181" s="87"/>
      <c r="E181" s="88"/>
      <c r="F181" s="87"/>
    </row>
    <row r="182">
      <c r="B182" s="87"/>
      <c r="E182" s="88"/>
      <c r="F182" s="87"/>
    </row>
    <row r="183">
      <c r="B183" s="87"/>
      <c r="E183" s="88"/>
      <c r="F183" s="87"/>
    </row>
    <row r="184">
      <c r="B184" s="87"/>
      <c r="E184" s="88"/>
      <c r="F184" s="87"/>
    </row>
    <row r="185">
      <c r="B185" s="87"/>
      <c r="E185" s="88"/>
      <c r="F185" s="87"/>
    </row>
    <row r="186">
      <c r="B186" s="87"/>
      <c r="E186" s="88"/>
      <c r="F186" s="87"/>
    </row>
    <row r="187">
      <c r="B187" s="87"/>
      <c r="E187" s="88"/>
      <c r="F187" s="87"/>
    </row>
    <row r="188">
      <c r="B188" s="87"/>
      <c r="E188" s="88"/>
      <c r="F188" s="87"/>
    </row>
    <row r="189">
      <c r="B189" s="87"/>
      <c r="E189" s="88"/>
      <c r="F189" s="87"/>
    </row>
    <row r="190">
      <c r="B190" s="87"/>
      <c r="E190" s="88"/>
      <c r="F190" s="87"/>
    </row>
    <row r="191">
      <c r="B191" s="87"/>
      <c r="E191" s="88"/>
      <c r="F191" s="87"/>
    </row>
    <row r="192">
      <c r="B192" s="87"/>
      <c r="E192" s="88"/>
      <c r="F192" s="87"/>
    </row>
    <row r="193">
      <c r="B193" s="87"/>
      <c r="E193" s="88"/>
      <c r="F193" s="87"/>
    </row>
    <row r="194">
      <c r="B194" s="87"/>
      <c r="E194" s="88"/>
      <c r="F194" s="87"/>
    </row>
    <row r="195">
      <c r="B195" s="87"/>
      <c r="E195" s="88"/>
      <c r="F195" s="87"/>
    </row>
    <row r="196">
      <c r="B196" s="87"/>
      <c r="E196" s="88"/>
      <c r="F196" s="87"/>
    </row>
    <row r="197">
      <c r="B197" s="87"/>
      <c r="E197" s="88"/>
      <c r="F197" s="87"/>
    </row>
    <row r="198">
      <c r="B198" s="87"/>
      <c r="E198" s="88"/>
      <c r="F198" s="87"/>
    </row>
    <row r="199">
      <c r="B199" s="87"/>
      <c r="E199" s="88"/>
      <c r="F199" s="87"/>
    </row>
    <row r="200">
      <c r="B200" s="87"/>
      <c r="E200" s="88"/>
      <c r="F200" s="87"/>
    </row>
    <row r="201">
      <c r="B201" s="87"/>
      <c r="E201" s="88"/>
      <c r="F201" s="87"/>
    </row>
    <row r="202">
      <c r="B202" s="87"/>
      <c r="E202" s="88"/>
      <c r="F202" s="87"/>
    </row>
    <row r="203">
      <c r="B203" s="87"/>
      <c r="E203" s="88"/>
      <c r="F203" s="87"/>
    </row>
    <row r="204">
      <c r="B204" s="87"/>
      <c r="E204" s="88"/>
      <c r="F204" s="87"/>
    </row>
    <row r="205">
      <c r="B205" s="87"/>
      <c r="E205" s="88"/>
      <c r="F205" s="87"/>
    </row>
    <row r="206">
      <c r="B206" s="87"/>
      <c r="E206" s="88"/>
      <c r="F206" s="87"/>
    </row>
    <row r="207">
      <c r="B207" s="87"/>
      <c r="E207" s="88"/>
      <c r="F207" s="87"/>
    </row>
    <row r="208">
      <c r="B208" s="87"/>
      <c r="E208" s="88"/>
      <c r="F208" s="87"/>
    </row>
    <row r="209">
      <c r="B209" s="87"/>
      <c r="E209" s="88"/>
      <c r="F209" s="87"/>
    </row>
    <row r="210">
      <c r="B210" s="87"/>
      <c r="E210" s="88"/>
      <c r="F210" s="87"/>
    </row>
    <row r="211">
      <c r="B211" s="87"/>
      <c r="E211" s="88"/>
      <c r="F211" s="87"/>
    </row>
    <row r="212">
      <c r="B212" s="87"/>
      <c r="E212" s="88"/>
      <c r="F212" s="87"/>
    </row>
    <row r="213">
      <c r="B213" s="87"/>
      <c r="E213" s="88"/>
      <c r="F213" s="87"/>
    </row>
    <row r="214">
      <c r="B214" s="87"/>
      <c r="E214" s="88"/>
      <c r="F214" s="87"/>
    </row>
    <row r="215">
      <c r="B215" s="87"/>
      <c r="E215" s="88"/>
      <c r="F215" s="87"/>
    </row>
    <row r="216">
      <c r="B216" s="87"/>
      <c r="E216" s="88"/>
      <c r="F216" s="87"/>
    </row>
    <row r="217">
      <c r="B217" s="87"/>
      <c r="E217" s="88"/>
      <c r="F217" s="87"/>
    </row>
    <row r="218">
      <c r="B218" s="87"/>
      <c r="E218" s="88"/>
      <c r="F218" s="87"/>
    </row>
    <row r="219">
      <c r="B219" s="87"/>
      <c r="E219" s="88"/>
      <c r="F219" s="87"/>
    </row>
    <row r="220">
      <c r="B220" s="87"/>
      <c r="E220" s="88"/>
      <c r="F220" s="87"/>
    </row>
    <row r="221">
      <c r="B221" s="87"/>
      <c r="E221" s="88"/>
      <c r="F221" s="87"/>
    </row>
    <row r="222">
      <c r="B222" s="87"/>
      <c r="E222" s="88"/>
      <c r="F222" s="87"/>
    </row>
    <row r="223">
      <c r="B223" s="87"/>
      <c r="E223" s="88"/>
      <c r="F223" s="87"/>
    </row>
    <row r="224">
      <c r="B224" s="87"/>
      <c r="E224" s="88"/>
      <c r="F224" s="87"/>
    </row>
    <row r="225">
      <c r="B225" s="87"/>
      <c r="E225" s="88"/>
      <c r="F225" s="87"/>
    </row>
    <row r="226">
      <c r="B226" s="87"/>
      <c r="E226" s="88"/>
      <c r="F226" s="87"/>
    </row>
    <row r="227">
      <c r="B227" s="87"/>
      <c r="E227" s="88"/>
      <c r="F227" s="87"/>
    </row>
    <row r="228">
      <c r="B228" s="87"/>
      <c r="E228" s="88"/>
      <c r="F228" s="87"/>
    </row>
    <row r="229">
      <c r="B229" s="87"/>
      <c r="E229" s="88"/>
      <c r="F229" s="87"/>
    </row>
    <row r="230">
      <c r="B230" s="87"/>
      <c r="E230" s="88"/>
      <c r="F230" s="87"/>
    </row>
    <row r="231">
      <c r="B231" s="87"/>
      <c r="E231" s="88"/>
      <c r="F231" s="87"/>
    </row>
    <row r="232">
      <c r="B232" s="87"/>
      <c r="E232" s="88"/>
      <c r="F232" s="87"/>
    </row>
    <row r="233">
      <c r="B233" s="87"/>
      <c r="E233" s="88"/>
      <c r="F233" s="87"/>
    </row>
    <row r="234">
      <c r="B234" s="87"/>
      <c r="E234" s="88"/>
      <c r="F234" s="87"/>
    </row>
    <row r="235">
      <c r="B235" s="87"/>
      <c r="E235" s="88"/>
      <c r="F235" s="87"/>
    </row>
    <row r="236">
      <c r="B236" s="87"/>
      <c r="E236" s="88"/>
      <c r="F236" s="87"/>
    </row>
    <row r="237">
      <c r="B237" s="87"/>
      <c r="E237" s="88"/>
      <c r="F237" s="87"/>
    </row>
    <row r="238">
      <c r="B238" s="87"/>
      <c r="E238" s="88"/>
      <c r="F238" s="87"/>
    </row>
    <row r="239">
      <c r="B239" s="87"/>
      <c r="E239" s="88"/>
      <c r="F239" s="87"/>
    </row>
    <row r="240">
      <c r="B240" s="87"/>
      <c r="E240" s="88"/>
      <c r="F240" s="87"/>
    </row>
    <row r="241">
      <c r="B241" s="87"/>
      <c r="E241" s="88"/>
      <c r="F241" s="87"/>
    </row>
    <row r="242">
      <c r="B242" s="87"/>
      <c r="E242" s="88"/>
      <c r="F242" s="87"/>
    </row>
    <row r="243">
      <c r="B243" s="87"/>
      <c r="E243" s="88"/>
      <c r="F243" s="87"/>
    </row>
    <row r="244">
      <c r="B244" s="87"/>
      <c r="E244" s="88"/>
      <c r="F244" s="87"/>
    </row>
    <row r="245">
      <c r="B245" s="87"/>
      <c r="E245" s="88"/>
      <c r="F245" s="87"/>
    </row>
    <row r="246">
      <c r="B246" s="87"/>
      <c r="E246" s="88"/>
      <c r="F246" s="87"/>
    </row>
    <row r="247">
      <c r="B247" s="87"/>
      <c r="E247" s="88"/>
      <c r="F247" s="87"/>
    </row>
    <row r="248">
      <c r="B248" s="87"/>
      <c r="E248" s="88"/>
      <c r="F248" s="87"/>
    </row>
    <row r="249">
      <c r="B249" s="87"/>
      <c r="E249" s="88"/>
      <c r="F249" s="87"/>
    </row>
    <row r="250">
      <c r="B250" s="87"/>
      <c r="E250" s="88"/>
      <c r="F250" s="87"/>
    </row>
    <row r="251">
      <c r="B251" s="87"/>
      <c r="E251" s="88"/>
      <c r="F251" s="87"/>
    </row>
    <row r="252">
      <c r="B252" s="87"/>
      <c r="E252" s="88"/>
      <c r="F252" s="87"/>
    </row>
    <row r="253">
      <c r="B253" s="87"/>
      <c r="E253" s="88"/>
      <c r="F253" s="87"/>
    </row>
    <row r="254">
      <c r="B254" s="87"/>
      <c r="E254" s="88"/>
      <c r="F254" s="87"/>
    </row>
    <row r="255">
      <c r="B255" s="87"/>
      <c r="E255" s="88"/>
      <c r="F255" s="87"/>
    </row>
    <row r="256">
      <c r="B256" s="87"/>
      <c r="E256" s="88"/>
      <c r="F256" s="87"/>
    </row>
    <row r="257">
      <c r="B257" s="87"/>
      <c r="E257" s="88"/>
      <c r="F257" s="87"/>
    </row>
    <row r="258">
      <c r="B258" s="87"/>
      <c r="E258" s="88"/>
      <c r="F258" s="87"/>
    </row>
    <row r="259">
      <c r="B259" s="87"/>
      <c r="E259" s="88"/>
      <c r="F259" s="87"/>
    </row>
    <row r="260">
      <c r="B260" s="87"/>
      <c r="E260" s="88"/>
      <c r="F260" s="87"/>
    </row>
    <row r="261">
      <c r="B261" s="87"/>
      <c r="E261" s="88"/>
      <c r="F261" s="87"/>
    </row>
    <row r="262">
      <c r="B262" s="87"/>
      <c r="E262" s="88"/>
      <c r="F262" s="87"/>
    </row>
    <row r="263">
      <c r="B263" s="87"/>
      <c r="E263" s="88"/>
      <c r="F263" s="87"/>
    </row>
    <row r="264">
      <c r="B264" s="87"/>
      <c r="E264" s="88"/>
      <c r="F264" s="87"/>
    </row>
    <row r="265">
      <c r="B265" s="87"/>
      <c r="E265" s="88"/>
      <c r="F265" s="87"/>
    </row>
    <row r="266">
      <c r="B266" s="87"/>
      <c r="E266" s="88"/>
      <c r="F266" s="87"/>
    </row>
    <row r="267">
      <c r="B267" s="87"/>
      <c r="E267" s="88"/>
      <c r="F267" s="87"/>
    </row>
    <row r="268">
      <c r="B268" s="87"/>
      <c r="E268" s="88"/>
      <c r="F268" s="87"/>
    </row>
    <row r="269">
      <c r="B269" s="87"/>
      <c r="E269" s="88"/>
      <c r="F269" s="87"/>
    </row>
    <row r="270">
      <c r="B270" s="87"/>
      <c r="E270" s="88"/>
      <c r="F270" s="87"/>
    </row>
    <row r="271">
      <c r="B271" s="87"/>
      <c r="E271" s="88"/>
      <c r="F271" s="87"/>
    </row>
    <row r="272">
      <c r="B272" s="87"/>
      <c r="E272" s="88"/>
      <c r="F272" s="87"/>
    </row>
    <row r="273">
      <c r="B273" s="87"/>
      <c r="E273" s="88"/>
      <c r="F273" s="87"/>
    </row>
    <row r="274">
      <c r="B274" s="87"/>
      <c r="E274" s="88"/>
      <c r="F274" s="87"/>
    </row>
    <row r="275">
      <c r="B275" s="87"/>
      <c r="E275" s="88"/>
      <c r="F275" s="87"/>
    </row>
    <row r="276">
      <c r="B276" s="87"/>
      <c r="E276" s="88"/>
      <c r="F276" s="87"/>
    </row>
    <row r="277">
      <c r="B277" s="87"/>
      <c r="E277" s="88"/>
      <c r="F277" s="87"/>
    </row>
    <row r="278">
      <c r="B278" s="87"/>
      <c r="E278" s="88"/>
      <c r="F278" s="87"/>
    </row>
    <row r="279">
      <c r="B279" s="87"/>
      <c r="E279" s="88"/>
      <c r="F279" s="87"/>
    </row>
    <row r="280">
      <c r="B280" s="87"/>
      <c r="E280" s="88"/>
      <c r="F280" s="87"/>
    </row>
    <row r="281">
      <c r="B281" s="87"/>
      <c r="E281" s="88"/>
      <c r="F281" s="87"/>
    </row>
    <row r="282">
      <c r="B282" s="87"/>
      <c r="E282" s="88"/>
      <c r="F282" s="87"/>
    </row>
    <row r="283">
      <c r="B283" s="87"/>
      <c r="E283" s="88"/>
      <c r="F283" s="87"/>
    </row>
    <row r="284">
      <c r="B284" s="87"/>
      <c r="E284" s="88"/>
      <c r="F284" s="87"/>
    </row>
    <row r="285">
      <c r="B285" s="87"/>
      <c r="E285" s="88"/>
      <c r="F285" s="87"/>
    </row>
    <row r="286">
      <c r="B286" s="87"/>
      <c r="E286" s="88"/>
      <c r="F286" s="87"/>
    </row>
    <row r="287">
      <c r="B287" s="87"/>
      <c r="E287" s="88"/>
      <c r="F287" s="87"/>
    </row>
    <row r="288">
      <c r="B288" s="87"/>
      <c r="E288" s="88"/>
      <c r="F288" s="87"/>
    </row>
    <row r="289">
      <c r="B289" s="87"/>
      <c r="E289" s="88"/>
      <c r="F289" s="87"/>
    </row>
    <row r="290">
      <c r="B290" s="87"/>
      <c r="E290" s="88"/>
      <c r="F290" s="87"/>
    </row>
    <row r="291">
      <c r="B291" s="87"/>
      <c r="E291" s="88"/>
      <c r="F291" s="87"/>
    </row>
    <row r="292">
      <c r="B292" s="87"/>
      <c r="E292" s="88"/>
      <c r="F292" s="87"/>
    </row>
    <row r="293">
      <c r="B293" s="87"/>
      <c r="E293" s="88"/>
      <c r="F293" s="87"/>
    </row>
    <row r="294">
      <c r="B294" s="87"/>
      <c r="E294" s="88"/>
      <c r="F294" s="87"/>
    </row>
    <row r="295">
      <c r="B295" s="87"/>
      <c r="E295" s="88"/>
      <c r="F295" s="87"/>
    </row>
    <row r="296">
      <c r="B296" s="87"/>
      <c r="E296" s="88"/>
      <c r="F296" s="87"/>
    </row>
    <row r="297">
      <c r="B297" s="87"/>
      <c r="E297" s="88"/>
      <c r="F297" s="87"/>
    </row>
    <row r="298">
      <c r="B298" s="87"/>
      <c r="E298" s="88"/>
      <c r="F298" s="87"/>
    </row>
    <row r="299">
      <c r="B299" s="87"/>
      <c r="E299" s="88"/>
      <c r="F299" s="87"/>
    </row>
    <row r="300">
      <c r="B300" s="87"/>
      <c r="E300" s="88"/>
      <c r="F300" s="87"/>
    </row>
    <row r="301">
      <c r="B301" s="87"/>
      <c r="E301" s="88"/>
      <c r="F301" s="87"/>
    </row>
    <row r="302">
      <c r="B302" s="87"/>
      <c r="E302" s="88"/>
      <c r="F302" s="87"/>
    </row>
    <row r="303">
      <c r="B303" s="87"/>
      <c r="E303" s="88"/>
      <c r="F303" s="87"/>
    </row>
    <row r="304">
      <c r="B304" s="87"/>
      <c r="E304" s="88"/>
      <c r="F304" s="87"/>
    </row>
    <row r="305">
      <c r="B305" s="87"/>
      <c r="E305" s="88"/>
      <c r="F305" s="87"/>
    </row>
    <row r="306">
      <c r="B306" s="87"/>
      <c r="E306" s="88"/>
      <c r="F306" s="87"/>
    </row>
    <row r="307">
      <c r="B307" s="87"/>
      <c r="E307" s="88"/>
      <c r="F307" s="87"/>
    </row>
    <row r="308">
      <c r="B308" s="87"/>
      <c r="E308" s="88"/>
      <c r="F308" s="87"/>
    </row>
    <row r="309">
      <c r="B309" s="87"/>
      <c r="E309" s="88"/>
      <c r="F309" s="87"/>
    </row>
    <row r="310">
      <c r="B310" s="87"/>
      <c r="E310" s="88"/>
      <c r="F310" s="87"/>
    </row>
    <row r="311">
      <c r="B311" s="87"/>
      <c r="E311" s="88"/>
      <c r="F311" s="87"/>
    </row>
    <row r="312">
      <c r="B312" s="87"/>
      <c r="E312" s="88"/>
      <c r="F312" s="87"/>
    </row>
    <row r="313">
      <c r="B313" s="87"/>
      <c r="E313" s="88"/>
      <c r="F313" s="87"/>
    </row>
    <row r="314">
      <c r="B314" s="87"/>
      <c r="E314" s="88"/>
      <c r="F314" s="87"/>
    </row>
    <row r="315">
      <c r="B315" s="87"/>
      <c r="E315" s="88"/>
      <c r="F315" s="87"/>
    </row>
    <row r="316">
      <c r="B316" s="87"/>
      <c r="E316" s="88"/>
      <c r="F316" s="87"/>
    </row>
    <row r="317">
      <c r="B317" s="87"/>
      <c r="E317" s="88"/>
      <c r="F317" s="87"/>
    </row>
    <row r="318">
      <c r="B318" s="87"/>
      <c r="E318" s="88"/>
      <c r="F318" s="87"/>
    </row>
    <row r="319">
      <c r="B319" s="87"/>
      <c r="E319" s="88"/>
      <c r="F319" s="87"/>
    </row>
    <row r="320">
      <c r="B320" s="87"/>
      <c r="E320" s="88"/>
      <c r="F320" s="87"/>
    </row>
    <row r="321">
      <c r="B321" s="87"/>
      <c r="E321" s="88"/>
      <c r="F321" s="87"/>
    </row>
    <row r="322">
      <c r="B322" s="87"/>
      <c r="E322" s="88"/>
      <c r="F322" s="87"/>
    </row>
    <row r="323">
      <c r="B323" s="87"/>
      <c r="E323" s="88"/>
      <c r="F323" s="87"/>
    </row>
    <row r="324">
      <c r="B324" s="87"/>
      <c r="E324" s="88"/>
      <c r="F324" s="87"/>
    </row>
    <row r="325">
      <c r="B325" s="87"/>
      <c r="E325" s="88"/>
      <c r="F325" s="87"/>
    </row>
    <row r="326">
      <c r="B326" s="87"/>
      <c r="E326" s="88"/>
      <c r="F326" s="87"/>
    </row>
    <row r="327">
      <c r="B327" s="87"/>
      <c r="E327" s="88"/>
      <c r="F327" s="87"/>
    </row>
    <row r="328">
      <c r="B328" s="87"/>
      <c r="E328" s="88"/>
      <c r="F328" s="87"/>
    </row>
    <row r="329">
      <c r="B329" s="87"/>
      <c r="E329" s="88"/>
      <c r="F329" s="87"/>
    </row>
    <row r="330">
      <c r="B330" s="87"/>
      <c r="E330" s="88"/>
      <c r="F330" s="87"/>
    </row>
    <row r="331">
      <c r="B331" s="87"/>
      <c r="E331" s="88"/>
      <c r="F331" s="87"/>
    </row>
    <row r="332">
      <c r="B332" s="87"/>
      <c r="E332" s="88"/>
      <c r="F332" s="87"/>
    </row>
    <row r="333">
      <c r="B333" s="87"/>
      <c r="E333" s="88"/>
      <c r="F333" s="87"/>
    </row>
    <row r="334">
      <c r="B334" s="87"/>
      <c r="E334" s="88"/>
      <c r="F334" s="87"/>
    </row>
    <row r="335">
      <c r="B335" s="87"/>
      <c r="E335" s="88"/>
      <c r="F335" s="87"/>
    </row>
    <row r="336">
      <c r="B336" s="87"/>
      <c r="E336" s="88"/>
      <c r="F336" s="87"/>
    </row>
    <row r="337">
      <c r="B337" s="87"/>
      <c r="E337" s="88"/>
      <c r="F337" s="87"/>
    </row>
    <row r="338">
      <c r="B338" s="87"/>
      <c r="E338" s="88"/>
      <c r="F338" s="87"/>
    </row>
    <row r="339">
      <c r="B339" s="87"/>
      <c r="E339" s="88"/>
      <c r="F339" s="87"/>
    </row>
    <row r="340">
      <c r="B340" s="87"/>
      <c r="E340" s="88"/>
      <c r="F340" s="87"/>
    </row>
    <row r="341">
      <c r="B341" s="87"/>
      <c r="E341" s="88"/>
      <c r="F341" s="87"/>
    </row>
    <row r="342">
      <c r="B342" s="87"/>
      <c r="E342" s="88"/>
      <c r="F342" s="87"/>
    </row>
    <row r="343">
      <c r="B343" s="87"/>
      <c r="E343" s="88"/>
      <c r="F343" s="87"/>
    </row>
    <row r="344">
      <c r="B344" s="87"/>
      <c r="E344" s="88"/>
      <c r="F344" s="87"/>
    </row>
    <row r="345">
      <c r="B345" s="87"/>
      <c r="E345" s="88"/>
      <c r="F345" s="87"/>
    </row>
    <row r="346">
      <c r="B346" s="87"/>
      <c r="E346" s="88"/>
      <c r="F346" s="87"/>
    </row>
    <row r="347">
      <c r="B347" s="87"/>
      <c r="E347" s="88"/>
      <c r="F347" s="87"/>
    </row>
    <row r="348">
      <c r="B348" s="87"/>
      <c r="E348" s="88"/>
      <c r="F348" s="87"/>
    </row>
    <row r="349">
      <c r="B349" s="87"/>
      <c r="E349" s="88"/>
      <c r="F349" s="87"/>
    </row>
    <row r="350">
      <c r="B350" s="87"/>
      <c r="E350" s="88"/>
      <c r="F350" s="87"/>
    </row>
    <row r="351">
      <c r="B351" s="87"/>
      <c r="E351" s="88"/>
      <c r="F351" s="87"/>
    </row>
    <row r="352">
      <c r="B352" s="87"/>
      <c r="E352" s="88"/>
      <c r="F352" s="87"/>
    </row>
    <row r="353">
      <c r="B353" s="87"/>
      <c r="E353" s="88"/>
      <c r="F353" s="87"/>
    </row>
    <row r="354">
      <c r="B354" s="87"/>
      <c r="E354" s="88"/>
      <c r="F354" s="87"/>
    </row>
    <row r="355">
      <c r="B355" s="87"/>
      <c r="E355" s="88"/>
      <c r="F355" s="87"/>
    </row>
    <row r="356">
      <c r="B356" s="87"/>
      <c r="E356" s="88"/>
      <c r="F356" s="87"/>
    </row>
    <row r="357">
      <c r="B357" s="87"/>
      <c r="E357" s="88"/>
      <c r="F357" s="87"/>
    </row>
    <row r="358">
      <c r="B358" s="87"/>
      <c r="E358" s="88"/>
      <c r="F358" s="87"/>
    </row>
    <row r="359">
      <c r="B359" s="87"/>
      <c r="E359" s="88"/>
      <c r="F359" s="87"/>
    </row>
    <row r="360">
      <c r="B360" s="87"/>
      <c r="E360" s="88"/>
      <c r="F360" s="87"/>
    </row>
    <row r="361">
      <c r="B361" s="87"/>
      <c r="E361" s="88"/>
      <c r="F361" s="87"/>
    </row>
    <row r="362">
      <c r="B362" s="87"/>
      <c r="E362" s="88"/>
      <c r="F362" s="87"/>
    </row>
    <row r="363">
      <c r="B363" s="87"/>
      <c r="E363" s="88"/>
      <c r="F363" s="87"/>
    </row>
    <row r="364">
      <c r="B364" s="87"/>
      <c r="E364" s="88"/>
      <c r="F364" s="87"/>
    </row>
    <row r="365">
      <c r="B365" s="87"/>
      <c r="E365" s="88"/>
      <c r="F365" s="87"/>
    </row>
    <row r="366">
      <c r="B366" s="87"/>
      <c r="E366" s="88"/>
      <c r="F366" s="87"/>
    </row>
    <row r="367">
      <c r="B367" s="87"/>
      <c r="E367" s="88"/>
      <c r="F367" s="87"/>
    </row>
    <row r="368">
      <c r="B368" s="87"/>
      <c r="E368" s="88"/>
      <c r="F368" s="87"/>
    </row>
    <row r="369">
      <c r="B369" s="87"/>
      <c r="E369" s="88"/>
      <c r="F369" s="87"/>
    </row>
    <row r="370">
      <c r="B370" s="87"/>
      <c r="E370" s="88"/>
      <c r="F370" s="87"/>
    </row>
    <row r="371">
      <c r="B371" s="87"/>
      <c r="E371" s="88"/>
      <c r="F371" s="87"/>
    </row>
    <row r="372">
      <c r="B372" s="87"/>
      <c r="E372" s="88"/>
      <c r="F372" s="87"/>
    </row>
    <row r="373">
      <c r="B373" s="87"/>
      <c r="E373" s="88"/>
      <c r="F373" s="87"/>
    </row>
    <row r="374">
      <c r="B374" s="87"/>
      <c r="E374" s="88"/>
      <c r="F374" s="87"/>
    </row>
    <row r="375">
      <c r="B375" s="87"/>
      <c r="E375" s="88"/>
      <c r="F375" s="87"/>
    </row>
    <row r="376">
      <c r="B376" s="87"/>
      <c r="E376" s="88"/>
      <c r="F376" s="87"/>
    </row>
    <row r="377">
      <c r="B377" s="87"/>
      <c r="E377" s="88"/>
      <c r="F377" s="87"/>
    </row>
    <row r="378">
      <c r="B378" s="87"/>
      <c r="E378" s="88"/>
      <c r="F378" s="87"/>
    </row>
    <row r="379">
      <c r="B379" s="87"/>
      <c r="E379" s="88"/>
      <c r="F379" s="87"/>
    </row>
    <row r="380">
      <c r="B380" s="87"/>
      <c r="E380" s="88"/>
      <c r="F380" s="87"/>
    </row>
    <row r="381">
      <c r="B381" s="87"/>
      <c r="E381" s="88"/>
      <c r="F381" s="87"/>
    </row>
    <row r="382">
      <c r="B382" s="87"/>
      <c r="E382" s="88"/>
      <c r="F382" s="87"/>
    </row>
    <row r="383">
      <c r="B383" s="87"/>
      <c r="E383" s="88"/>
      <c r="F383" s="87"/>
    </row>
    <row r="384">
      <c r="B384" s="87"/>
      <c r="E384" s="88"/>
      <c r="F384" s="87"/>
    </row>
    <row r="385">
      <c r="B385" s="87"/>
      <c r="E385" s="88"/>
      <c r="F385" s="87"/>
    </row>
    <row r="386">
      <c r="B386" s="87"/>
      <c r="E386" s="88"/>
      <c r="F386" s="87"/>
    </row>
    <row r="387">
      <c r="B387" s="87"/>
      <c r="E387" s="88"/>
      <c r="F387" s="87"/>
    </row>
    <row r="388">
      <c r="B388" s="87"/>
      <c r="E388" s="88"/>
      <c r="F388" s="87"/>
    </row>
    <row r="389">
      <c r="B389" s="87"/>
      <c r="E389" s="88"/>
      <c r="F389" s="87"/>
    </row>
    <row r="390">
      <c r="B390" s="87"/>
      <c r="E390" s="88"/>
      <c r="F390" s="87"/>
    </row>
    <row r="391">
      <c r="B391" s="87"/>
      <c r="E391" s="88"/>
      <c r="F391" s="87"/>
    </row>
    <row r="392">
      <c r="B392" s="87"/>
      <c r="E392" s="88"/>
      <c r="F392" s="87"/>
    </row>
    <row r="393">
      <c r="B393" s="87"/>
      <c r="E393" s="88"/>
      <c r="F393" s="87"/>
    </row>
    <row r="394">
      <c r="B394" s="87"/>
      <c r="E394" s="88"/>
      <c r="F394" s="87"/>
    </row>
    <row r="395">
      <c r="B395" s="87"/>
      <c r="E395" s="88"/>
      <c r="F395" s="87"/>
    </row>
    <row r="396">
      <c r="B396" s="87"/>
      <c r="E396" s="88"/>
      <c r="F396" s="87"/>
    </row>
    <row r="397">
      <c r="B397" s="87"/>
      <c r="E397" s="88"/>
      <c r="F397" s="87"/>
    </row>
    <row r="398">
      <c r="B398" s="87"/>
      <c r="E398" s="88"/>
      <c r="F398" s="87"/>
    </row>
    <row r="399">
      <c r="B399" s="87"/>
      <c r="E399" s="88"/>
      <c r="F399" s="87"/>
    </row>
    <row r="400">
      <c r="B400" s="87"/>
      <c r="E400" s="88"/>
      <c r="F400" s="87"/>
    </row>
    <row r="401">
      <c r="B401" s="87"/>
      <c r="E401" s="88"/>
      <c r="F401" s="87"/>
    </row>
    <row r="402">
      <c r="B402" s="87"/>
      <c r="E402" s="88"/>
      <c r="F402" s="87"/>
    </row>
    <row r="403">
      <c r="B403" s="87"/>
      <c r="E403" s="88"/>
      <c r="F403" s="87"/>
    </row>
    <row r="404">
      <c r="B404" s="87"/>
      <c r="E404" s="88"/>
      <c r="F404" s="87"/>
    </row>
    <row r="405">
      <c r="B405" s="87"/>
      <c r="E405" s="88"/>
      <c r="F405" s="87"/>
    </row>
    <row r="406">
      <c r="B406" s="87"/>
      <c r="E406" s="88"/>
      <c r="F406" s="87"/>
    </row>
    <row r="407">
      <c r="B407" s="87"/>
      <c r="E407" s="88"/>
      <c r="F407" s="87"/>
    </row>
    <row r="408">
      <c r="B408" s="87"/>
      <c r="E408" s="88"/>
      <c r="F408" s="87"/>
    </row>
    <row r="409">
      <c r="B409" s="87"/>
      <c r="E409" s="88"/>
      <c r="F409" s="87"/>
    </row>
    <row r="410">
      <c r="B410" s="87"/>
      <c r="E410" s="88"/>
      <c r="F410" s="87"/>
    </row>
    <row r="411">
      <c r="B411" s="87"/>
      <c r="E411" s="88"/>
      <c r="F411" s="87"/>
    </row>
    <row r="412">
      <c r="B412" s="87"/>
      <c r="E412" s="88"/>
      <c r="F412" s="87"/>
    </row>
    <row r="413">
      <c r="B413" s="87"/>
      <c r="E413" s="88"/>
      <c r="F413" s="87"/>
    </row>
    <row r="414">
      <c r="B414" s="87"/>
      <c r="E414" s="88"/>
      <c r="F414" s="87"/>
    </row>
    <row r="415">
      <c r="B415" s="87"/>
      <c r="E415" s="88"/>
      <c r="F415" s="87"/>
    </row>
    <row r="416">
      <c r="B416" s="87"/>
      <c r="E416" s="88"/>
      <c r="F416" s="87"/>
    </row>
    <row r="417">
      <c r="B417" s="87"/>
      <c r="E417" s="88"/>
      <c r="F417" s="87"/>
    </row>
    <row r="418">
      <c r="B418" s="87"/>
      <c r="E418" s="88"/>
      <c r="F418" s="87"/>
    </row>
    <row r="419">
      <c r="B419" s="87"/>
      <c r="E419" s="88"/>
      <c r="F419" s="87"/>
    </row>
    <row r="420">
      <c r="B420" s="87"/>
      <c r="E420" s="88"/>
      <c r="F420" s="87"/>
    </row>
    <row r="421">
      <c r="B421" s="87"/>
      <c r="E421" s="88"/>
      <c r="F421" s="87"/>
    </row>
    <row r="422">
      <c r="B422" s="87"/>
      <c r="E422" s="88"/>
      <c r="F422" s="87"/>
    </row>
    <row r="423">
      <c r="B423" s="87"/>
      <c r="E423" s="88"/>
      <c r="F423" s="87"/>
    </row>
    <row r="424">
      <c r="B424" s="87"/>
      <c r="E424" s="88"/>
      <c r="F424" s="87"/>
    </row>
    <row r="425">
      <c r="B425" s="87"/>
      <c r="E425" s="88"/>
      <c r="F425" s="87"/>
    </row>
    <row r="426">
      <c r="B426" s="87"/>
      <c r="E426" s="88"/>
      <c r="F426" s="87"/>
    </row>
    <row r="427">
      <c r="B427" s="87"/>
      <c r="E427" s="88"/>
      <c r="F427" s="87"/>
    </row>
    <row r="428">
      <c r="B428" s="87"/>
      <c r="E428" s="88"/>
      <c r="F428" s="87"/>
    </row>
    <row r="429">
      <c r="B429" s="87"/>
      <c r="E429" s="88"/>
      <c r="F429" s="87"/>
    </row>
    <row r="430">
      <c r="B430" s="87"/>
      <c r="E430" s="88"/>
      <c r="F430" s="87"/>
    </row>
    <row r="431">
      <c r="B431" s="87"/>
      <c r="E431" s="88"/>
      <c r="F431" s="87"/>
    </row>
    <row r="432">
      <c r="B432" s="87"/>
      <c r="E432" s="88"/>
      <c r="F432" s="87"/>
    </row>
    <row r="433">
      <c r="B433" s="87"/>
      <c r="E433" s="88"/>
      <c r="F433" s="87"/>
    </row>
    <row r="434">
      <c r="B434" s="87"/>
      <c r="E434" s="88"/>
      <c r="F434" s="87"/>
    </row>
    <row r="435">
      <c r="B435" s="87"/>
      <c r="E435" s="88"/>
      <c r="F435" s="87"/>
    </row>
    <row r="436">
      <c r="B436" s="87"/>
      <c r="E436" s="88"/>
      <c r="F436" s="87"/>
    </row>
    <row r="437">
      <c r="B437" s="87"/>
      <c r="E437" s="88"/>
      <c r="F437" s="87"/>
    </row>
    <row r="438">
      <c r="B438" s="87"/>
      <c r="E438" s="88"/>
      <c r="F438" s="87"/>
    </row>
    <row r="439">
      <c r="B439" s="87"/>
      <c r="E439" s="88"/>
      <c r="F439" s="87"/>
    </row>
    <row r="440">
      <c r="B440" s="87"/>
      <c r="E440" s="88"/>
      <c r="F440" s="87"/>
    </row>
    <row r="441">
      <c r="B441" s="87"/>
      <c r="E441" s="88"/>
      <c r="F441" s="87"/>
    </row>
    <row r="442">
      <c r="B442" s="87"/>
      <c r="E442" s="88"/>
      <c r="F442" s="87"/>
    </row>
    <row r="443">
      <c r="B443" s="87"/>
      <c r="E443" s="88"/>
      <c r="F443" s="87"/>
    </row>
    <row r="444">
      <c r="B444" s="87"/>
      <c r="E444" s="88"/>
      <c r="F444" s="87"/>
    </row>
    <row r="445">
      <c r="B445" s="87"/>
      <c r="E445" s="88"/>
      <c r="F445" s="87"/>
    </row>
    <row r="446">
      <c r="B446" s="87"/>
      <c r="E446" s="88"/>
      <c r="F446" s="87"/>
    </row>
    <row r="447">
      <c r="B447" s="87"/>
      <c r="E447" s="88"/>
      <c r="F447" s="87"/>
    </row>
    <row r="448">
      <c r="B448" s="87"/>
      <c r="E448" s="88"/>
      <c r="F448" s="87"/>
    </row>
    <row r="449">
      <c r="B449" s="87"/>
      <c r="E449" s="88"/>
      <c r="F449" s="87"/>
    </row>
    <row r="450">
      <c r="B450" s="87"/>
      <c r="E450" s="88"/>
      <c r="F450" s="87"/>
    </row>
    <row r="451">
      <c r="B451" s="87"/>
      <c r="E451" s="88"/>
      <c r="F451" s="87"/>
    </row>
    <row r="452">
      <c r="B452" s="87"/>
      <c r="E452" s="88"/>
      <c r="F452" s="87"/>
    </row>
    <row r="453">
      <c r="B453" s="87"/>
      <c r="E453" s="88"/>
      <c r="F453" s="87"/>
    </row>
    <row r="454">
      <c r="B454" s="87"/>
      <c r="E454" s="88"/>
      <c r="F454" s="87"/>
    </row>
    <row r="455">
      <c r="B455" s="87"/>
      <c r="E455" s="88"/>
      <c r="F455" s="87"/>
    </row>
    <row r="456">
      <c r="B456" s="87"/>
      <c r="E456" s="88"/>
      <c r="F456" s="87"/>
    </row>
    <row r="457">
      <c r="B457" s="87"/>
      <c r="E457" s="88"/>
      <c r="F457" s="87"/>
    </row>
    <row r="458">
      <c r="B458" s="87"/>
      <c r="E458" s="88"/>
      <c r="F458" s="87"/>
    </row>
    <row r="459">
      <c r="B459" s="87"/>
      <c r="E459" s="88"/>
      <c r="F459" s="87"/>
    </row>
    <row r="460">
      <c r="B460" s="87"/>
      <c r="E460" s="88"/>
      <c r="F460" s="87"/>
    </row>
    <row r="461">
      <c r="B461" s="87"/>
      <c r="E461" s="88"/>
      <c r="F461" s="87"/>
    </row>
    <row r="462">
      <c r="B462" s="87"/>
      <c r="E462" s="88"/>
      <c r="F462" s="87"/>
    </row>
    <row r="463">
      <c r="B463" s="87"/>
      <c r="E463" s="88"/>
      <c r="F463" s="87"/>
    </row>
    <row r="464">
      <c r="B464" s="87"/>
      <c r="E464" s="88"/>
      <c r="F464" s="87"/>
    </row>
    <row r="465">
      <c r="B465" s="87"/>
      <c r="E465" s="88"/>
      <c r="F465" s="87"/>
    </row>
    <row r="466">
      <c r="B466" s="87"/>
      <c r="E466" s="88"/>
      <c r="F466" s="87"/>
    </row>
    <row r="467">
      <c r="B467" s="87"/>
      <c r="E467" s="88"/>
      <c r="F467" s="87"/>
    </row>
    <row r="468">
      <c r="B468" s="87"/>
      <c r="E468" s="88"/>
      <c r="F468" s="87"/>
    </row>
    <row r="469">
      <c r="B469" s="87"/>
      <c r="E469" s="88"/>
      <c r="F469" s="87"/>
    </row>
    <row r="470">
      <c r="B470" s="87"/>
      <c r="E470" s="88"/>
      <c r="F470" s="87"/>
    </row>
    <row r="471">
      <c r="B471" s="87"/>
      <c r="E471" s="88"/>
      <c r="F471" s="87"/>
    </row>
    <row r="472">
      <c r="B472" s="87"/>
      <c r="E472" s="88"/>
      <c r="F472" s="87"/>
    </row>
    <row r="473">
      <c r="B473" s="87"/>
      <c r="E473" s="88"/>
      <c r="F473" s="87"/>
    </row>
    <row r="474">
      <c r="B474" s="87"/>
      <c r="E474" s="88"/>
      <c r="F474" s="87"/>
    </row>
    <row r="475">
      <c r="B475" s="87"/>
      <c r="E475" s="88"/>
      <c r="F475" s="87"/>
    </row>
    <row r="476">
      <c r="B476" s="87"/>
      <c r="E476" s="88"/>
      <c r="F476" s="87"/>
    </row>
    <row r="477">
      <c r="B477" s="87"/>
      <c r="E477" s="88"/>
      <c r="F477" s="87"/>
    </row>
    <row r="478">
      <c r="B478" s="87"/>
      <c r="E478" s="88"/>
      <c r="F478" s="87"/>
    </row>
    <row r="479">
      <c r="B479" s="87"/>
      <c r="E479" s="88"/>
      <c r="F479" s="87"/>
    </row>
    <row r="480">
      <c r="B480" s="87"/>
      <c r="E480" s="88"/>
      <c r="F480" s="87"/>
    </row>
    <row r="481">
      <c r="B481" s="87"/>
      <c r="E481" s="88"/>
      <c r="F481" s="87"/>
    </row>
    <row r="482">
      <c r="B482" s="87"/>
      <c r="E482" s="88"/>
      <c r="F482" s="87"/>
    </row>
    <row r="483">
      <c r="B483" s="87"/>
      <c r="E483" s="88"/>
      <c r="F483" s="87"/>
    </row>
    <row r="484">
      <c r="B484" s="87"/>
      <c r="E484" s="88"/>
      <c r="F484" s="87"/>
    </row>
    <row r="485">
      <c r="B485" s="87"/>
      <c r="E485" s="88"/>
      <c r="F485" s="87"/>
    </row>
    <row r="486">
      <c r="B486" s="87"/>
      <c r="E486" s="88"/>
      <c r="F486" s="87"/>
    </row>
    <row r="487">
      <c r="B487" s="87"/>
      <c r="E487" s="88"/>
      <c r="F487" s="87"/>
    </row>
    <row r="488">
      <c r="B488" s="87"/>
      <c r="E488" s="88"/>
      <c r="F488" s="87"/>
    </row>
    <row r="489">
      <c r="B489" s="87"/>
      <c r="E489" s="88"/>
      <c r="F489" s="87"/>
    </row>
    <row r="490">
      <c r="B490" s="87"/>
      <c r="E490" s="88"/>
      <c r="F490" s="87"/>
    </row>
    <row r="491">
      <c r="B491" s="87"/>
      <c r="E491" s="88"/>
      <c r="F491" s="87"/>
    </row>
    <row r="492">
      <c r="B492" s="87"/>
      <c r="E492" s="88"/>
      <c r="F492" s="87"/>
    </row>
    <row r="493">
      <c r="B493" s="87"/>
      <c r="E493" s="88"/>
      <c r="F493" s="87"/>
    </row>
    <row r="494">
      <c r="B494" s="87"/>
      <c r="E494" s="88"/>
      <c r="F494" s="87"/>
    </row>
    <row r="495">
      <c r="B495" s="87"/>
      <c r="E495" s="88"/>
      <c r="F495" s="87"/>
    </row>
    <row r="496">
      <c r="B496" s="87"/>
      <c r="E496" s="88"/>
      <c r="F496" s="87"/>
    </row>
    <row r="497">
      <c r="B497" s="87"/>
      <c r="E497" s="88"/>
      <c r="F497" s="87"/>
    </row>
    <row r="498">
      <c r="B498" s="87"/>
      <c r="E498" s="88"/>
      <c r="F498" s="87"/>
    </row>
    <row r="499">
      <c r="B499" s="87"/>
      <c r="E499" s="88"/>
      <c r="F499" s="87"/>
    </row>
    <row r="500">
      <c r="B500" s="87"/>
      <c r="E500" s="88"/>
      <c r="F500" s="87"/>
    </row>
    <row r="501">
      <c r="B501" s="87"/>
      <c r="E501" s="88"/>
      <c r="F501" s="87"/>
    </row>
    <row r="502">
      <c r="B502" s="87"/>
      <c r="E502" s="88"/>
      <c r="F502" s="87"/>
    </row>
    <row r="503">
      <c r="B503" s="87"/>
      <c r="E503" s="88"/>
      <c r="F503" s="87"/>
    </row>
    <row r="504">
      <c r="B504" s="87"/>
      <c r="E504" s="88"/>
      <c r="F504" s="87"/>
    </row>
    <row r="505">
      <c r="B505" s="87"/>
      <c r="E505" s="88"/>
      <c r="F505" s="87"/>
    </row>
    <row r="506">
      <c r="B506" s="87"/>
      <c r="E506" s="88"/>
      <c r="F506" s="87"/>
    </row>
    <row r="507">
      <c r="B507" s="87"/>
      <c r="E507" s="88"/>
      <c r="F507" s="87"/>
    </row>
    <row r="508">
      <c r="B508" s="87"/>
      <c r="E508" s="88"/>
      <c r="F508" s="87"/>
    </row>
    <row r="509">
      <c r="B509" s="87"/>
      <c r="E509" s="88"/>
      <c r="F509" s="87"/>
    </row>
    <row r="510">
      <c r="B510" s="87"/>
      <c r="E510" s="88"/>
      <c r="F510" s="87"/>
    </row>
    <row r="511">
      <c r="B511" s="87"/>
      <c r="E511" s="88"/>
      <c r="F511" s="87"/>
    </row>
    <row r="512">
      <c r="B512" s="87"/>
      <c r="E512" s="88"/>
      <c r="F512" s="87"/>
    </row>
    <row r="513">
      <c r="B513" s="87"/>
      <c r="E513" s="88"/>
      <c r="F513" s="87"/>
    </row>
    <row r="514">
      <c r="B514" s="87"/>
      <c r="E514" s="88"/>
      <c r="F514" s="87"/>
    </row>
    <row r="515">
      <c r="B515" s="87"/>
      <c r="E515" s="88"/>
      <c r="F515" s="87"/>
    </row>
    <row r="516">
      <c r="B516" s="87"/>
      <c r="E516" s="88"/>
      <c r="F516" s="87"/>
    </row>
    <row r="517">
      <c r="B517" s="87"/>
      <c r="E517" s="88"/>
      <c r="F517" s="87"/>
    </row>
    <row r="518">
      <c r="B518" s="87"/>
      <c r="E518" s="88"/>
      <c r="F518" s="87"/>
    </row>
    <row r="519">
      <c r="B519" s="87"/>
      <c r="E519" s="88"/>
      <c r="F519" s="87"/>
    </row>
    <row r="520">
      <c r="B520" s="87"/>
      <c r="E520" s="88"/>
      <c r="F520" s="87"/>
    </row>
    <row r="521">
      <c r="B521" s="87"/>
      <c r="E521" s="88"/>
      <c r="F521" s="87"/>
    </row>
    <row r="522">
      <c r="B522" s="87"/>
      <c r="E522" s="88"/>
      <c r="F522" s="87"/>
    </row>
    <row r="523">
      <c r="B523" s="87"/>
      <c r="E523" s="88"/>
      <c r="F523" s="87"/>
    </row>
    <row r="524">
      <c r="B524" s="87"/>
      <c r="E524" s="88"/>
      <c r="F524" s="87"/>
    </row>
    <row r="525">
      <c r="B525" s="87"/>
      <c r="E525" s="88"/>
      <c r="F525" s="87"/>
    </row>
    <row r="526">
      <c r="B526" s="87"/>
      <c r="E526" s="88"/>
      <c r="F526" s="87"/>
    </row>
    <row r="527">
      <c r="B527" s="87"/>
      <c r="E527" s="88"/>
      <c r="F527" s="87"/>
    </row>
    <row r="528">
      <c r="B528" s="87"/>
      <c r="E528" s="88"/>
      <c r="F528" s="87"/>
    </row>
    <row r="529">
      <c r="B529" s="87"/>
      <c r="E529" s="88"/>
      <c r="F529" s="87"/>
    </row>
    <row r="530">
      <c r="B530" s="87"/>
      <c r="E530" s="88"/>
      <c r="F530" s="87"/>
    </row>
    <row r="531">
      <c r="B531" s="87"/>
      <c r="E531" s="88"/>
      <c r="F531" s="87"/>
    </row>
    <row r="532">
      <c r="B532" s="87"/>
      <c r="E532" s="88"/>
      <c r="F532" s="87"/>
    </row>
    <row r="533">
      <c r="B533" s="87"/>
      <c r="E533" s="88"/>
      <c r="F533" s="87"/>
    </row>
    <row r="534">
      <c r="B534" s="87"/>
      <c r="E534" s="88"/>
      <c r="F534" s="87"/>
    </row>
    <row r="535">
      <c r="B535" s="87"/>
      <c r="E535" s="88"/>
      <c r="F535" s="87"/>
    </row>
    <row r="536">
      <c r="B536" s="87"/>
      <c r="E536" s="88"/>
      <c r="F536" s="87"/>
    </row>
    <row r="537">
      <c r="B537" s="87"/>
      <c r="E537" s="88"/>
      <c r="F537" s="87"/>
    </row>
    <row r="538">
      <c r="B538" s="87"/>
      <c r="E538" s="88"/>
      <c r="F538" s="87"/>
    </row>
    <row r="539">
      <c r="B539" s="87"/>
      <c r="E539" s="88"/>
      <c r="F539" s="87"/>
    </row>
    <row r="540">
      <c r="B540" s="87"/>
      <c r="E540" s="88"/>
      <c r="F540" s="87"/>
    </row>
    <row r="541">
      <c r="B541" s="87"/>
      <c r="E541" s="88"/>
      <c r="F541" s="87"/>
    </row>
    <row r="542">
      <c r="B542" s="87"/>
      <c r="E542" s="88"/>
      <c r="F542" s="87"/>
    </row>
    <row r="543">
      <c r="B543" s="87"/>
      <c r="E543" s="88"/>
      <c r="F543" s="87"/>
    </row>
    <row r="544">
      <c r="B544" s="87"/>
      <c r="E544" s="88"/>
      <c r="F544" s="87"/>
    </row>
    <row r="545">
      <c r="B545" s="87"/>
      <c r="E545" s="88"/>
      <c r="F545" s="87"/>
    </row>
    <row r="546">
      <c r="B546" s="87"/>
      <c r="E546" s="88"/>
      <c r="F546" s="87"/>
    </row>
    <row r="547">
      <c r="B547" s="87"/>
      <c r="E547" s="88"/>
      <c r="F547" s="87"/>
    </row>
    <row r="548">
      <c r="B548" s="87"/>
      <c r="E548" s="88"/>
      <c r="F548" s="87"/>
    </row>
    <row r="549">
      <c r="B549" s="87"/>
      <c r="E549" s="88"/>
      <c r="F549" s="87"/>
    </row>
    <row r="550">
      <c r="B550" s="87"/>
      <c r="E550" s="88"/>
      <c r="F550" s="87"/>
    </row>
    <row r="551">
      <c r="B551" s="87"/>
      <c r="E551" s="88"/>
      <c r="F551" s="87"/>
    </row>
    <row r="552">
      <c r="B552" s="87"/>
      <c r="E552" s="88"/>
      <c r="F552" s="87"/>
    </row>
    <row r="553">
      <c r="B553" s="87"/>
      <c r="E553" s="88"/>
      <c r="F553" s="87"/>
    </row>
    <row r="554">
      <c r="B554" s="87"/>
      <c r="E554" s="88"/>
      <c r="F554" s="87"/>
    </row>
    <row r="555">
      <c r="B555" s="87"/>
      <c r="E555" s="88"/>
      <c r="F555" s="87"/>
    </row>
    <row r="556">
      <c r="B556" s="87"/>
      <c r="E556" s="88"/>
      <c r="F556" s="87"/>
    </row>
    <row r="557">
      <c r="B557" s="87"/>
      <c r="E557" s="88"/>
      <c r="F557" s="87"/>
    </row>
    <row r="558">
      <c r="B558" s="87"/>
      <c r="E558" s="88"/>
      <c r="F558" s="87"/>
    </row>
    <row r="559">
      <c r="B559" s="87"/>
      <c r="E559" s="88"/>
      <c r="F559" s="87"/>
    </row>
    <row r="560">
      <c r="B560" s="87"/>
      <c r="E560" s="88"/>
      <c r="F560" s="87"/>
    </row>
    <row r="561">
      <c r="B561" s="87"/>
      <c r="E561" s="88"/>
      <c r="F561" s="87"/>
    </row>
    <row r="562">
      <c r="B562" s="87"/>
      <c r="E562" s="88"/>
      <c r="F562" s="87"/>
    </row>
    <row r="563">
      <c r="B563" s="87"/>
      <c r="E563" s="88"/>
      <c r="F563" s="87"/>
    </row>
    <row r="564">
      <c r="B564" s="87"/>
      <c r="E564" s="88"/>
      <c r="F564" s="87"/>
    </row>
    <row r="565">
      <c r="B565" s="87"/>
      <c r="E565" s="88"/>
      <c r="F565" s="87"/>
    </row>
    <row r="566">
      <c r="B566" s="87"/>
      <c r="E566" s="88"/>
      <c r="F566" s="87"/>
    </row>
    <row r="567">
      <c r="B567" s="87"/>
      <c r="E567" s="88"/>
      <c r="F567" s="87"/>
    </row>
    <row r="568">
      <c r="B568" s="87"/>
      <c r="E568" s="88"/>
      <c r="F568" s="87"/>
    </row>
    <row r="569">
      <c r="B569" s="87"/>
      <c r="E569" s="88"/>
      <c r="F569" s="87"/>
    </row>
    <row r="570">
      <c r="B570" s="87"/>
      <c r="E570" s="88"/>
      <c r="F570" s="87"/>
    </row>
    <row r="571">
      <c r="B571" s="87"/>
      <c r="E571" s="88"/>
      <c r="F571" s="87"/>
    </row>
    <row r="572">
      <c r="B572" s="87"/>
      <c r="E572" s="88"/>
      <c r="F572" s="87"/>
    </row>
    <row r="573">
      <c r="B573" s="87"/>
      <c r="E573" s="88"/>
      <c r="F573" s="87"/>
    </row>
    <row r="574">
      <c r="B574" s="87"/>
      <c r="E574" s="88"/>
      <c r="F574" s="87"/>
    </row>
    <row r="575">
      <c r="B575" s="87"/>
      <c r="E575" s="88"/>
      <c r="F575" s="87"/>
    </row>
    <row r="576">
      <c r="B576" s="87"/>
      <c r="E576" s="88"/>
      <c r="F576" s="87"/>
    </row>
    <row r="577">
      <c r="B577" s="87"/>
      <c r="E577" s="88"/>
      <c r="F577" s="87"/>
    </row>
    <row r="578">
      <c r="B578" s="87"/>
      <c r="E578" s="88"/>
      <c r="F578" s="87"/>
    </row>
    <row r="579">
      <c r="B579" s="87"/>
      <c r="E579" s="88"/>
      <c r="F579" s="87"/>
    </row>
    <row r="580">
      <c r="B580" s="87"/>
      <c r="E580" s="88"/>
      <c r="F580" s="87"/>
    </row>
    <row r="581">
      <c r="B581" s="87"/>
      <c r="E581" s="88"/>
      <c r="F581" s="87"/>
    </row>
    <row r="582">
      <c r="B582" s="87"/>
      <c r="E582" s="88"/>
      <c r="F582" s="87"/>
    </row>
    <row r="583">
      <c r="B583" s="87"/>
      <c r="E583" s="88"/>
      <c r="F583" s="87"/>
    </row>
    <row r="584">
      <c r="B584" s="87"/>
      <c r="E584" s="88"/>
      <c r="F584" s="87"/>
    </row>
    <row r="585">
      <c r="B585" s="87"/>
      <c r="E585" s="88"/>
      <c r="F585" s="87"/>
    </row>
    <row r="586">
      <c r="B586" s="87"/>
      <c r="E586" s="88"/>
      <c r="F586" s="87"/>
    </row>
    <row r="587">
      <c r="B587" s="87"/>
      <c r="E587" s="88"/>
      <c r="F587" s="87"/>
    </row>
    <row r="588">
      <c r="B588" s="87"/>
      <c r="E588" s="88"/>
      <c r="F588" s="87"/>
    </row>
    <row r="589">
      <c r="B589" s="87"/>
      <c r="E589" s="88"/>
      <c r="F589" s="87"/>
    </row>
    <row r="590">
      <c r="B590" s="87"/>
      <c r="E590" s="88"/>
      <c r="F590" s="87"/>
    </row>
    <row r="591">
      <c r="B591" s="87"/>
      <c r="E591" s="88"/>
      <c r="F591" s="87"/>
    </row>
    <row r="592">
      <c r="B592" s="87"/>
      <c r="E592" s="88"/>
      <c r="F592" s="87"/>
    </row>
    <row r="593">
      <c r="B593" s="87"/>
      <c r="E593" s="88"/>
      <c r="F593" s="87"/>
    </row>
    <row r="594">
      <c r="B594" s="87"/>
      <c r="E594" s="88"/>
      <c r="F594" s="87"/>
    </row>
    <row r="595">
      <c r="B595" s="87"/>
      <c r="E595" s="88"/>
      <c r="F595" s="87"/>
    </row>
    <row r="596">
      <c r="B596" s="87"/>
      <c r="E596" s="88"/>
      <c r="F596" s="87"/>
    </row>
    <row r="597">
      <c r="B597" s="87"/>
      <c r="E597" s="88"/>
      <c r="F597" s="87"/>
    </row>
    <row r="598">
      <c r="B598" s="87"/>
      <c r="E598" s="88"/>
      <c r="F598" s="87"/>
    </row>
    <row r="599">
      <c r="B599" s="87"/>
      <c r="E599" s="88"/>
      <c r="F599" s="87"/>
    </row>
    <row r="600">
      <c r="B600" s="87"/>
      <c r="E600" s="88"/>
      <c r="F600" s="87"/>
    </row>
    <row r="601">
      <c r="B601" s="87"/>
      <c r="E601" s="88"/>
      <c r="F601" s="87"/>
    </row>
    <row r="602">
      <c r="B602" s="87"/>
      <c r="E602" s="88"/>
      <c r="F602" s="87"/>
    </row>
    <row r="603">
      <c r="B603" s="87"/>
      <c r="E603" s="88"/>
      <c r="F603" s="87"/>
    </row>
    <row r="604">
      <c r="B604" s="87"/>
      <c r="E604" s="88"/>
      <c r="F604" s="87"/>
    </row>
    <row r="605">
      <c r="B605" s="87"/>
      <c r="E605" s="88"/>
      <c r="F605" s="87"/>
    </row>
    <row r="606">
      <c r="B606" s="87"/>
      <c r="E606" s="88"/>
      <c r="F606" s="87"/>
    </row>
    <row r="607">
      <c r="B607" s="87"/>
      <c r="E607" s="88"/>
      <c r="F607" s="87"/>
    </row>
    <row r="608">
      <c r="B608" s="87"/>
      <c r="E608" s="88"/>
      <c r="F608" s="87"/>
    </row>
    <row r="609">
      <c r="B609" s="87"/>
      <c r="E609" s="88"/>
      <c r="F609" s="87"/>
    </row>
    <row r="610">
      <c r="B610" s="87"/>
      <c r="E610" s="88"/>
      <c r="F610" s="87"/>
    </row>
    <row r="611">
      <c r="B611" s="87"/>
      <c r="E611" s="88"/>
      <c r="F611" s="87"/>
    </row>
    <row r="612">
      <c r="B612" s="87"/>
      <c r="E612" s="88"/>
      <c r="F612" s="87"/>
    </row>
    <row r="613">
      <c r="B613" s="87"/>
      <c r="E613" s="88"/>
      <c r="F613" s="87"/>
    </row>
    <row r="614">
      <c r="B614" s="87"/>
      <c r="E614" s="88"/>
      <c r="F614" s="87"/>
    </row>
    <row r="615">
      <c r="B615" s="87"/>
      <c r="E615" s="88"/>
      <c r="F615" s="87"/>
    </row>
    <row r="616">
      <c r="B616" s="87"/>
      <c r="E616" s="88"/>
      <c r="F616" s="87"/>
    </row>
    <row r="617">
      <c r="B617" s="87"/>
      <c r="E617" s="88"/>
      <c r="F617" s="87"/>
    </row>
    <row r="618">
      <c r="B618" s="87"/>
      <c r="E618" s="88"/>
      <c r="F618" s="87"/>
    </row>
    <row r="619">
      <c r="B619" s="87"/>
      <c r="E619" s="88"/>
      <c r="F619" s="87"/>
    </row>
    <row r="620">
      <c r="B620" s="87"/>
      <c r="E620" s="88"/>
      <c r="F620" s="87"/>
    </row>
    <row r="621">
      <c r="B621" s="87"/>
      <c r="E621" s="88"/>
      <c r="F621" s="87"/>
    </row>
    <row r="622">
      <c r="B622" s="87"/>
      <c r="E622" s="88"/>
      <c r="F622" s="87"/>
    </row>
    <row r="623">
      <c r="B623" s="87"/>
      <c r="E623" s="88"/>
      <c r="F623" s="87"/>
    </row>
    <row r="624">
      <c r="B624" s="87"/>
      <c r="E624" s="88"/>
      <c r="F624" s="87"/>
    </row>
    <row r="625">
      <c r="B625" s="87"/>
      <c r="E625" s="88"/>
      <c r="F625" s="87"/>
    </row>
    <row r="626">
      <c r="B626" s="87"/>
      <c r="E626" s="88"/>
      <c r="F626" s="87"/>
    </row>
    <row r="627">
      <c r="B627" s="87"/>
      <c r="E627" s="88"/>
      <c r="F627" s="87"/>
    </row>
    <row r="628">
      <c r="B628" s="87"/>
      <c r="E628" s="88"/>
      <c r="F628" s="87"/>
    </row>
    <row r="629">
      <c r="B629" s="87"/>
      <c r="E629" s="88"/>
      <c r="F629" s="87"/>
    </row>
    <row r="630">
      <c r="B630" s="87"/>
      <c r="E630" s="88"/>
      <c r="F630" s="87"/>
    </row>
    <row r="631">
      <c r="B631" s="87"/>
      <c r="E631" s="88"/>
      <c r="F631" s="87"/>
    </row>
    <row r="632">
      <c r="B632" s="87"/>
      <c r="E632" s="88"/>
      <c r="F632" s="87"/>
    </row>
    <row r="633">
      <c r="B633" s="87"/>
      <c r="E633" s="88"/>
      <c r="F633" s="87"/>
    </row>
    <row r="634">
      <c r="B634" s="87"/>
      <c r="E634" s="88"/>
      <c r="F634" s="87"/>
    </row>
    <row r="635">
      <c r="B635" s="87"/>
      <c r="E635" s="88"/>
      <c r="F635" s="87"/>
    </row>
    <row r="636">
      <c r="B636" s="87"/>
      <c r="E636" s="88"/>
      <c r="F636" s="87"/>
    </row>
    <row r="637">
      <c r="B637" s="87"/>
      <c r="E637" s="88"/>
      <c r="F637" s="87"/>
    </row>
    <row r="638">
      <c r="B638" s="87"/>
      <c r="E638" s="88"/>
      <c r="F638" s="87"/>
    </row>
    <row r="639">
      <c r="B639" s="87"/>
      <c r="E639" s="88"/>
      <c r="F639" s="87"/>
    </row>
    <row r="640">
      <c r="B640" s="87"/>
      <c r="E640" s="88"/>
      <c r="F640" s="87"/>
    </row>
    <row r="641">
      <c r="B641" s="87"/>
      <c r="E641" s="88"/>
      <c r="F641" s="87"/>
    </row>
    <row r="642">
      <c r="B642" s="87"/>
      <c r="E642" s="88"/>
      <c r="F642" s="87"/>
    </row>
    <row r="643">
      <c r="B643" s="87"/>
      <c r="E643" s="88"/>
      <c r="F643" s="87"/>
    </row>
    <row r="644">
      <c r="B644" s="87"/>
      <c r="E644" s="88"/>
      <c r="F644" s="87"/>
    </row>
    <row r="645">
      <c r="B645" s="87"/>
      <c r="E645" s="88"/>
      <c r="F645" s="87"/>
    </row>
    <row r="646">
      <c r="B646" s="87"/>
      <c r="E646" s="88"/>
      <c r="F646" s="87"/>
    </row>
    <row r="647">
      <c r="B647" s="87"/>
      <c r="E647" s="88"/>
      <c r="F647" s="87"/>
    </row>
    <row r="648">
      <c r="B648" s="87"/>
      <c r="E648" s="88"/>
      <c r="F648" s="87"/>
    </row>
    <row r="649">
      <c r="B649" s="87"/>
      <c r="E649" s="88"/>
      <c r="F649" s="87"/>
    </row>
    <row r="650">
      <c r="B650" s="87"/>
      <c r="E650" s="88"/>
      <c r="F650" s="87"/>
    </row>
    <row r="651">
      <c r="B651" s="87"/>
      <c r="E651" s="88"/>
      <c r="F651" s="87"/>
    </row>
    <row r="652">
      <c r="B652" s="87"/>
      <c r="E652" s="88"/>
      <c r="F652" s="87"/>
    </row>
    <row r="653">
      <c r="B653" s="87"/>
      <c r="E653" s="88"/>
      <c r="F653" s="87"/>
    </row>
    <row r="654">
      <c r="B654" s="87"/>
      <c r="E654" s="88"/>
      <c r="F654" s="87"/>
    </row>
    <row r="655">
      <c r="B655" s="87"/>
      <c r="E655" s="88"/>
      <c r="F655" s="87"/>
    </row>
    <row r="656">
      <c r="B656" s="87"/>
      <c r="E656" s="88"/>
      <c r="F656" s="87"/>
    </row>
    <row r="657">
      <c r="B657" s="87"/>
      <c r="E657" s="88"/>
      <c r="F657" s="87"/>
    </row>
    <row r="658">
      <c r="B658" s="87"/>
      <c r="E658" s="88"/>
      <c r="F658" s="87"/>
    </row>
    <row r="659">
      <c r="B659" s="87"/>
      <c r="E659" s="88"/>
      <c r="F659" s="87"/>
    </row>
    <row r="660">
      <c r="B660" s="87"/>
      <c r="E660" s="88"/>
      <c r="F660" s="87"/>
    </row>
    <row r="661">
      <c r="B661" s="87"/>
      <c r="E661" s="88"/>
      <c r="F661" s="87"/>
    </row>
    <row r="662">
      <c r="B662" s="87"/>
      <c r="E662" s="88"/>
      <c r="F662" s="87"/>
    </row>
    <row r="663">
      <c r="B663" s="87"/>
      <c r="E663" s="88"/>
      <c r="F663" s="87"/>
    </row>
    <row r="664">
      <c r="B664" s="87"/>
      <c r="E664" s="88"/>
      <c r="F664" s="87"/>
    </row>
    <row r="665">
      <c r="B665" s="87"/>
      <c r="E665" s="88"/>
      <c r="F665" s="87"/>
    </row>
    <row r="666">
      <c r="B666" s="87"/>
      <c r="E666" s="88"/>
      <c r="F666" s="87"/>
    </row>
    <row r="667">
      <c r="B667" s="87"/>
      <c r="E667" s="88"/>
      <c r="F667" s="87"/>
    </row>
    <row r="668">
      <c r="B668" s="87"/>
      <c r="E668" s="88"/>
      <c r="F668" s="87"/>
    </row>
    <row r="669">
      <c r="B669" s="87"/>
      <c r="E669" s="88"/>
      <c r="F669" s="87"/>
    </row>
    <row r="670">
      <c r="B670" s="87"/>
      <c r="E670" s="88"/>
      <c r="F670" s="87"/>
    </row>
    <row r="671">
      <c r="B671" s="87"/>
      <c r="E671" s="88"/>
      <c r="F671" s="87"/>
    </row>
    <row r="672">
      <c r="B672" s="87"/>
      <c r="E672" s="88"/>
      <c r="F672" s="87"/>
    </row>
    <row r="673">
      <c r="B673" s="87"/>
      <c r="E673" s="88"/>
      <c r="F673" s="87"/>
    </row>
    <row r="674">
      <c r="B674" s="87"/>
      <c r="E674" s="88"/>
      <c r="F674" s="87"/>
    </row>
    <row r="675">
      <c r="B675" s="87"/>
      <c r="E675" s="88"/>
      <c r="F675" s="87"/>
    </row>
    <row r="676">
      <c r="B676" s="87"/>
      <c r="E676" s="88"/>
      <c r="F676" s="87"/>
    </row>
    <row r="677">
      <c r="B677" s="87"/>
      <c r="E677" s="88"/>
      <c r="F677" s="87"/>
    </row>
    <row r="678">
      <c r="B678" s="87"/>
      <c r="E678" s="88"/>
      <c r="F678" s="87"/>
    </row>
    <row r="679">
      <c r="B679" s="87"/>
      <c r="E679" s="88"/>
      <c r="F679" s="87"/>
    </row>
    <row r="680">
      <c r="B680" s="87"/>
      <c r="E680" s="88"/>
      <c r="F680" s="87"/>
    </row>
    <row r="681">
      <c r="B681" s="87"/>
      <c r="E681" s="88"/>
      <c r="F681" s="87"/>
    </row>
    <row r="682">
      <c r="B682" s="87"/>
      <c r="E682" s="88"/>
      <c r="F682" s="87"/>
    </row>
    <row r="683">
      <c r="B683" s="87"/>
      <c r="E683" s="88"/>
      <c r="F683" s="87"/>
    </row>
    <row r="684">
      <c r="B684" s="87"/>
      <c r="E684" s="88"/>
      <c r="F684" s="87"/>
    </row>
    <row r="685">
      <c r="B685" s="87"/>
      <c r="E685" s="88"/>
      <c r="F685" s="87"/>
    </row>
    <row r="686">
      <c r="B686" s="87"/>
      <c r="E686" s="88"/>
      <c r="F686" s="87"/>
    </row>
    <row r="687">
      <c r="B687" s="87"/>
      <c r="E687" s="88"/>
      <c r="F687" s="87"/>
    </row>
    <row r="688">
      <c r="B688" s="87"/>
      <c r="E688" s="88"/>
      <c r="F688" s="87"/>
    </row>
    <row r="689">
      <c r="B689" s="87"/>
      <c r="E689" s="88"/>
      <c r="F689" s="87"/>
    </row>
    <row r="690">
      <c r="B690" s="87"/>
      <c r="E690" s="88"/>
      <c r="F690" s="87"/>
    </row>
    <row r="691">
      <c r="B691" s="87"/>
      <c r="E691" s="88"/>
      <c r="F691" s="87"/>
    </row>
    <row r="692">
      <c r="B692" s="87"/>
      <c r="E692" s="88"/>
      <c r="F692" s="87"/>
    </row>
    <row r="693">
      <c r="B693" s="87"/>
      <c r="E693" s="88"/>
      <c r="F693" s="87"/>
    </row>
    <row r="694">
      <c r="B694" s="87"/>
      <c r="E694" s="88"/>
      <c r="F694" s="87"/>
    </row>
    <row r="695">
      <c r="B695" s="87"/>
      <c r="E695" s="88"/>
      <c r="F695" s="87"/>
    </row>
    <row r="696">
      <c r="B696" s="87"/>
      <c r="E696" s="88"/>
      <c r="F696" s="87"/>
    </row>
    <row r="697">
      <c r="B697" s="87"/>
      <c r="E697" s="88"/>
      <c r="F697" s="87"/>
    </row>
    <row r="698">
      <c r="B698" s="87"/>
      <c r="E698" s="88"/>
      <c r="F698" s="87"/>
    </row>
    <row r="699">
      <c r="B699" s="87"/>
      <c r="E699" s="88"/>
      <c r="F699" s="87"/>
    </row>
    <row r="700">
      <c r="B700" s="87"/>
      <c r="E700" s="88"/>
      <c r="F700" s="87"/>
    </row>
    <row r="701">
      <c r="B701" s="87"/>
      <c r="E701" s="88"/>
      <c r="F701" s="87"/>
    </row>
    <row r="702">
      <c r="B702" s="87"/>
      <c r="E702" s="88"/>
      <c r="F702" s="87"/>
    </row>
    <row r="703">
      <c r="B703" s="87"/>
      <c r="E703" s="88"/>
      <c r="F703" s="87"/>
    </row>
    <row r="704">
      <c r="B704" s="87"/>
      <c r="E704" s="88"/>
      <c r="F704" s="87"/>
    </row>
    <row r="705">
      <c r="B705" s="87"/>
      <c r="E705" s="88"/>
      <c r="F705" s="87"/>
    </row>
    <row r="706">
      <c r="B706" s="87"/>
      <c r="E706" s="88"/>
      <c r="F706" s="87"/>
    </row>
    <row r="707">
      <c r="B707" s="87"/>
      <c r="E707" s="88"/>
      <c r="F707" s="87"/>
    </row>
    <row r="708">
      <c r="B708" s="87"/>
      <c r="E708" s="88"/>
      <c r="F708" s="87"/>
    </row>
    <row r="709">
      <c r="B709" s="87"/>
      <c r="E709" s="88"/>
      <c r="F709" s="87"/>
    </row>
    <row r="710">
      <c r="B710" s="87"/>
      <c r="E710" s="88"/>
      <c r="F710" s="87"/>
    </row>
    <row r="711">
      <c r="B711" s="87"/>
      <c r="E711" s="88"/>
      <c r="F711" s="87"/>
    </row>
    <row r="712">
      <c r="B712" s="87"/>
      <c r="E712" s="88"/>
      <c r="F712" s="87"/>
    </row>
    <row r="713">
      <c r="B713" s="87"/>
      <c r="E713" s="88"/>
      <c r="F713" s="87"/>
    </row>
    <row r="714">
      <c r="B714" s="87"/>
      <c r="E714" s="88"/>
      <c r="F714" s="87"/>
    </row>
    <row r="715">
      <c r="B715" s="87"/>
      <c r="E715" s="88"/>
      <c r="F715" s="87"/>
    </row>
    <row r="716">
      <c r="B716" s="87"/>
      <c r="E716" s="88"/>
      <c r="F716" s="87"/>
    </row>
    <row r="717">
      <c r="B717" s="87"/>
      <c r="E717" s="88"/>
      <c r="F717" s="87"/>
    </row>
    <row r="718">
      <c r="B718" s="87"/>
      <c r="E718" s="88"/>
      <c r="F718" s="87"/>
    </row>
    <row r="719">
      <c r="B719" s="87"/>
      <c r="E719" s="88"/>
      <c r="F719" s="87"/>
    </row>
    <row r="720">
      <c r="B720" s="87"/>
      <c r="E720" s="88"/>
      <c r="F720" s="87"/>
    </row>
    <row r="721">
      <c r="B721" s="87"/>
      <c r="E721" s="88"/>
      <c r="F721" s="87"/>
    </row>
    <row r="722">
      <c r="B722" s="87"/>
      <c r="E722" s="88"/>
      <c r="F722" s="87"/>
    </row>
    <row r="723">
      <c r="B723" s="87"/>
      <c r="E723" s="88"/>
      <c r="F723" s="87"/>
    </row>
    <row r="724">
      <c r="B724" s="87"/>
      <c r="E724" s="88"/>
      <c r="F724" s="87"/>
    </row>
    <row r="725">
      <c r="B725" s="87"/>
      <c r="E725" s="88"/>
      <c r="F725" s="87"/>
    </row>
    <row r="726">
      <c r="B726" s="87"/>
      <c r="E726" s="88"/>
      <c r="F726" s="87"/>
    </row>
    <row r="727">
      <c r="B727" s="87"/>
      <c r="E727" s="88"/>
      <c r="F727" s="87"/>
    </row>
    <row r="728">
      <c r="B728" s="87"/>
      <c r="E728" s="88"/>
      <c r="F728" s="87"/>
    </row>
    <row r="729">
      <c r="B729" s="87"/>
      <c r="E729" s="88"/>
      <c r="F729" s="87"/>
    </row>
    <row r="730">
      <c r="B730" s="87"/>
      <c r="E730" s="88"/>
      <c r="F730" s="87"/>
    </row>
    <row r="731">
      <c r="B731" s="87"/>
      <c r="E731" s="88"/>
      <c r="F731" s="87"/>
    </row>
    <row r="732">
      <c r="B732" s="87"/>
      <c r="E732" s="88"/>
      <c r="F732" s="87"/>
    </row>
    <row r="733">
      <c r="B733" s="87"/>
      <c r="E733" s="88"/>
      <c r="F733" s="87"/>
    </row>
    <row r="734">
      <c r="B734" s="87"/>
      <c r="E734" s="88"/>
      <c r="F734" s="87"/>
    </row>
    <row r="735">
      <c r="B735" s="87"/>
      <c r="E735" s="88"/>
      <c r="F735" s="87"/>
    </row>
    <row r="736">
      <c r="B736" s="87"/>
      <c r="E736" s="88"/>
      <c r="F736" s="87"/>
    </row>
    <row r="737">
      <c r="B737" s="87"/>
      <c r="E737" s="88"/>
      <c r="F737" s="87"/>
    </row>
    <row r="738">
      <c r="B738" s="87"/>
      <c r="E738" s="88"/>
      <c r="F738" s="87"/>
    </row>
    <row r="739">
      <c r="B739" s="87"/>
      <c r="E739" s="88"/>
      <c r="F739" s="87"/>
    </row>
    <row r="740">
      <c r="B740" s="87"/>
      <c r="E740" s="88"/>
      <c r="F740" s="87"/>
    </row>
    <row r="741">
      <c r="B741" s="87"/>
      <c r="E741" s="88"/>
      <c r="F741" s="87"/>
    </row>
    <row r="742">
      <c r="B742" s="87"/>
      <c r="E742" s="88"/>
      <c r="F742" s="87"/>
    </row>
    <row r="743">
      <c r="B743" s="87"/>
      <c r="E743" s="88"/>
      <c r="F743" s="87"/>
    </row>
    <row r="744">
      <c r="B744" s="87"/>
      <c r="E744" s="88"/>
      <c r="F744" s="87"/>
    </row>
    <row r="745">
      <c r="B745" s="87"/>
      <c r="E745" s="88"/>
      <c r="F745" s="87"/>
    </row>
    <row r="746">
      <c r="B746" s="87"/>
      <c r="E746" s="88"/>
      <c r="F746" s="87"/>
    </row>
    <row r="747">
      <c r="B747" s="87"/>
      <c r="E747" s="88"/>
      <c r="F747" s="87"/>
    </row>
    <row r="748">
      <c r="B748" s="87"/>
      <c r="E748" s="88"/>
      <c r="F748" s="87"/>
    </row>
    <row r="749">
      <c r="B749" s="87"/>
      <c r="E749" s="88"/>
      <c r="F749" s="87"/>
    </row>
    <row r="750">
      <c r="B750" s="87"/>
      <c r="E750" s="88"/>
      <c r="F750" s="87"/>
    </row>
    <row r="751">
      <c r="B751" s="87"/>
      <c r="E751" s="88"/>
      <c r="F751" s="87"/>
    </row>
    <row r="752">
      <c r="B752" s="87"/>
      <c r="E752" s="88"/>
      <c r="F752" s="87"/>
    </row>
    <row r="753">
      <c r="B753" s="87"/>
      <c r="E753" s="88"/>
      <c r="F753" s="87"/>
    </row>
    <row r="754">
      <c r="B754" s="87"/>
      <c r="E754" s="88"/>
      <c r="F754" s="87"/>
    </row>
    <row r="755">
      <c r="B755" s="87"/>
      <c r="E755" s="88"/>
      <c r="F755" s="87"/>
    </row>
    <row r="756">
      <c r="B756" s="87"/>
      <c r="E756" s="88"/>
      <c r="F756" s="87"/>
    </row>
    <row r="757">
      <c r="B757" s="87"/>
      <c r="E757" s="88"/>
      <c r="F757" s="87"/>
    </row>
    <row r="758">
      <c r="B758" s="87"/>
      <c r="E758" s="88"/>
      <c r="F758" s="87"/>
    </row>
    <row r="759">
      <c r="B759" s="87"/>
      <c r="E759" s="88"/>
      <c r="F759" s="87"/>
    </row>
    <row r="760">
      <c r="B760" s="87"/>
      <c r="E760" s="88"/>
      <c r="F760" s="87"/>
    </row>
    <row r="761">
      <c r="B761" s="87"/>
      <c r="E761" s="88"/>
      <c r="F761" s="87"/>
    </row>
    <row r="762">
      <c r="B762" s="87"/>
      <c r="E762" s="88"/>
      <c r="F762" s="87"/>
    </row>
    <row r="763">
      <c r="B763" s="87"/>
      <c r="E763" s="88"/>
      <c r="F763" s="87"/>
    </row>
    <row r="764">
      <c r="B764" s="87"/>
      <c r="E764" s="88"/>
      <c r="F764" s="87"/>
    </row>
    <row r="765">
      <c r="B765" s="87"/>
      <c r="E765" s="88"/>
      <c r="F765" s="87"/>
    </row>
    <row r="766">
      <c r="B766" s="87"/>
      <c r="E766" s="88"/>
      <c r="F766" s="87"/>
    </row>
    <row r="767">
      <c r="B767" s="87"/>
      <c r="E767" s="88"/>
      <c r="F767" s="87"/>
    </row>
    <row r="768">
      <c r="B768" s="87"/>
      <c r="E768" s="88"/>
      <c r="F768" s="87"/>
    </row>
    <row r="769">
      <c r="B769" s="87"/>
      <c r="E769" s="88"/>
      <c r="F769" s="87"/>
    </row>
    <row r="770">
      <c r="B770" s="87"/>
      <c r="E770" s="88"/>
      <c r="F770" s="87"/>
    </row>
    <row r="771">
      <c r="B771" s="87"/>
      <c r="E771" s="88"/>
      <c r="F771" s="87"/>
    </row>
    <row r="772">
      <c r="B772" s="87"/>
      <c r="E772" s="88"/>
      <c r="F772" s="87"/>
    </row>
    <row r="773">
      <c r="B773" s="87"/>
      <c r="E773" s="88"/>
      <c r="F773" s="87"/>
    </row>
    <row r="774">
      <c r="B774" s="87"/>
      <c r="E774" s="88"/>
      <c r="F774" s="87"/>
    </row>
    <row r="775">
      <c r="B775" s="87"/>
      <c r="E775" s="88"/>
      <c r="F775" s="87"/>
    </row>
    <row r="776">
      <c r="B776" s="87"/>
      <c r="E776" s="88"/>
      <c r="F776" s="87"/>
    </row>
    <row r="777">
      <c r="B777" s="87"/>
      <c r="E777" s="88"/>
      <c r="F777" s="87"/>
    </row>
    <row r="778">
      <c r="B778" s="87"/>
      <c r="E778" s="88"/>
      <c r="F778" s="87"/>
    </row>
    <row r="779">
      <c r="B779" s="87"/>
      <c r="E779" s="88"/>
      <c r="F779" s="87"/>
    </row>
    <row r="780">
      <c r="B780" s="87"/>
      <c r="E780" s="88"/>
      <c r="F780" s="87"/>
    </row>
    <row r="781">
      <c r="B781" s="87"/>
      <c r="E781" s="88"/>
      <c r="F781" s="87"/>
    </row>
    <row r="782">
      <c r="B782" s="87"/>
      <c r="E782" s="88"/>
      <c r="F782" s="87"/>
    </row>
    <row r="783">
      <c r="B783" s="87"/>
      <c r="E783" s="88"/>
      <c r="F783" s="87"/>
    </row>
    <row r="784">
      <c r="B784" s="87"/>
      <c r="E784" s="88"/>
      <c r="F784" s="87"/>
    </row>
    <row r="785">
      <c r="B785" s="87"/>
      <c r="E785" s="88"/>
      <c r="F785" s="87"/>
    </row>
    <row r="786">
      <c r="B786" s="87"/>
      <c r="E786" s="88"/>
      <c r="F786" s="87"/>
    </row>
    <row r="787">
      <c r="B787" s="87"/>
      <c r="E787" s="88"/>
      <c r="F787" s="87"/>
    </row>
    <row r="788">
      <c r="B788" s="87"/>
      <c r="E788" s="88"/>
      <c r="F788" s="87"/>
    </row>
    <row r="789">
      <c r="B789" s="87"/>
      <c r="E789" s="88"/>
      <c r="F789" s="87"/>
    </row>
    <row r="790">
      <c r="B790" s="87"/>
      <c r="E790" s="88"/>
      <c r="F790" s="87"/>
    </row>
    <row r="791">
      <c r="B791" s="87"/>
      <c r="E791" s="88"/>
      <c r="F791" s="87"/>
    </row>
    <row r="792">
      <c r="B792" s="87"/>
      <c r="E792" s="88"/>
      <c r="F792" s="87"/>
    </row>
    <row r="793">
      <c r="B793" s="87"/>
      <c r="E793" s="88"/>
      <c r="F793" s="87"/>
    </row>
    <row r="794">
      <c r="B794" s="87"/>
      <c r="E794" s="88"/>
      <c r="F794" s="87"/>
    </row>
    <row r="795">
      <c r="B795" s="87"/>
      <c r="E795" s="88"/>
      <c r="F795" s="87"/>
    </row>
    <row r="796">
      <c r="B796" s="87"/>
      <c r="E796" s="88"/>
      <c r="F796" s="87"/>
    </row>
    <row r="797">
      <c r="B797" s="87"/>
      <c r="E797" s="88"/>
      <c r="F797" s="87"/>
    </row>
    <row r="798">
      <c r="B798" s="87"/>
      <c r="E798" s="88"/>
      <c r="F798" s="87"/>
    </row>
    <row r="799">
      <c r="B799" s="87"/>
      <c r="E799" s="88"/>
      <c r="F799" s="87"/>
    </row>
    <row r="800">
      <c r="B800" s="87"/>
      <c r="E800" s="88"/>
      <c r="F800" s="87"/>
    </row>
    <row r="801">
      <c r="B801" s="87"/>
      <c r="E801" s="88"/>
      <c r="F801" s="87"/>
    </row>
    <row r="802">
      <c r="B802" s="87"/>
      <c r="E802" s="88"/>
      <c r="F802" s="87"/>
    </row>
    <row r="803">
      <c r="B803" s="87"/>
      <c r="E803" s="88"/>
      <c r="F803" s="87"/>
    </row>
    <row r="804">
      <c r="B804" s="87"/>
      <c r="E804" s="88"/>
      <c r="F804" s="87"/>
    </row>
    <row r="805">
      <c r="B805" s="87"/>
      <c r="E805" s="88"/>
      <c r="F805" s="87"/>
    </row>
    <row r="806">
      <c r="B806" s="87"/>
      <c r="E806" s="88"/>
      <c r="F806" s="87"/>
    </row>
    <row r="807">
      <c r="B807" s="87"/>
      <c r="E807" s="88"/>
      <c r="F807" s="87"/>
    </row>
    <row r="808">
      <c r="B808" s="87"/>
      <c r="E808" s="88"/>
      <c r="F808" s="87"/>
    </row>
    <row r="809">
      <c r="B809" s="87"/>
      <c r="E809" s="88"/>
      <c r="F809" s="87"/>
    </row>
    <row r="810">
      <c r="B810" s="87"/>
      <c r="E810" s="88"/>
      <c r="F810" s="87"/>
    </row>
    <row r="811">
      <c r="B811" s="87"/>
      <c r="E811" s="88"/>
      <c r="F811" s="87"/>
    </row>
    <row r="812">
      <c r="B812" s="87"/>
      <c r="E812" s="88"/>
      <c r="F812" s="87"/>
    </row>
    <row r="813">
      <c r="B813" s="87"/>
      <c r="E813" s="88"/>
      <c r="F813" s="87"/>
    </row>
    <row r="814">
      <c r="B814" s="87"/>
      <c r="E814" s="88"/>
      <c r="F814" s="87"/>
    </row>
    <row r="815">
      <c r="B815" s="87"/>
      <c r="E815" s="88"/>
      <c r="F815" s="87"/>
    </row>
    <row r="816">
      <c r="B816" s="87"/>
      <c r="E816" s="88"/>
      <c r="F816" s="87"/>
    </row>
    <row r="817">
      <c r="B817" s="87"/>
      <c r="E817" s="88"/>
      <c r="F817" s="87"/>
    </row>
    <row r="818">
      <c r="B818" s="87"/>
      <c r="E818" s="88"/>
      <c r="F818" s="87"/>
    </row>
    <row r="819">
      <c r="B819" s="87"/>
      <c r="E819" s="88"/>
      <c r="F819" s="87"/>
    </row>
    <row r="820">
      <c r="B820" s="87"/>
      <c r="E820" s="88"/>
      <c r="F820" s="87"/>
    </row>
    <row r="821">
      <c r="B821" s="87"/>
      <c r="E821" s="88"/>
      <c r="F821" s="87"/>
    </row>
    <row r="822">
      <c r="B822" s="87"/>
      <c r="E822" s="88"/>
      <c r="F822" s="87"/>
    </row>
    <row r="823">
      <c r="B823" s="87"/>
      <c r="E823" s="88"/>
      <c r="F823" s="87"/>
    </row>
    <row r="824">
      <c r="B824" s="87"/>
      <c r="E824" s="88"/>
      <c r="F824" s="87"/>
    </row>
    <row r="825">
      <c r="B825" s="87"/>
      <c r="E825" s="88"/>
      <c r="F825" s="87"/>
    </row>
    <row r="826">
      <c r="B826" s="87"/>
      <c r="E826" s="88"/>
      <c r="F826" s="87"/>
    </row>
    <row r="827">
      <c r="B827" s="87"/>
      <c r="E827" s="88"/>
      <c r="F827" s="87"/>
    </row>
    <row r="828">
      <c r="B828" s="87"/>
      <c r="E828" s="88"/>
      <c r="F828" s="87"/>
    </row>
    <row r="829">
      <c r="B829" s="87"/>
      <c r="E829" s="88"/>
      <c r="F829" s="87"/>
    </row>
    <row r="830">
      <c r="B830" s="87"/>
      <c r="E830" s="88"/>
      <c r="F830" s="87"/>
    </row>
    <row r="831">
      <c r="B831" s="87"/>
      <c r="E831" s="88"/>
      <c r="F831" s="87"/>
    </row>
    <row r="832">
      <c r="B832" s="87"/>
      <c r="E832" s="88"/>
      <c r="F832" s="87"/>
    </row>
    <row r="833">
      <c r="B833" s="87"/>
      <c r="E833" s="88"/>
      <c r="F833" s="87"/>
    </row>
    <row r="834">
      <c r="B834" s="87"/>
      <c r="E834" s="88"/>
      <c r="F834" s="87"/>
    </row>
    <row r="835">
      <c r="B835" s="87"/>
      <c r="E835" s="88"/>
      <c r="F835" s="87"/>
    </row>
    <row r="836">
      <c r="B836" s="87"/>
      <c r="E836" s="88"/>
      <c r="F836" s="87"/>
    </row>
    <row r="837">
      <c r="B837" s="87"/>
      <c r="E837" s="88"/>
      <c r="F837" s="87"/>
    </row>
    <row r="838">
      <c r="B838" s="87"/>
      <c r="E838" s="88"/>
      <c r="F838" s="87"/>
    </row>
    <row r="839">
      <c r="B839" s="87"/>
      <c r="E839" s="88"/>
      <c r="F839" s="87"/>
    </row>
    <row r="840">
      <c r="B840" s="87"/>
      <c r="E840" s="88"/>
      <c r="F840" s="87"/>
    </row>
    <row r="841">
      <c r="B841" s="87"/>
      <c r="E841" s="88"/>
      <c r="F841" s="87"/>
    </row>
    <row r="842">
      <c r="B842" s="87"/>
      <c r="E842" s="88"/>
      <c r="F842" s="87"/>
    </row>
    <row r="843">
      <c r="B843" s="87"/>
      <c r="E843" s="88"/>
      <c r="F843" s="87"/>
    </row>
    <row r="844">
      <c r="B844" s="87"/>
      <c r="E844" s="88"/>
      <c r="F844" s="87"/>
    </row>
    <row r="845">
      <c r="B845" s="87"/>
      <c r="E845" s="88"/>
      <c r="F845" s="87"/>
    </row>
    <row r="846">
      <c r="B846" s="87"/>
      <c r="E846" s="88"/>
      <c r="F846" s="87"/>
    </row>
    <row r="847">
      <c r="B847" s="87"/>
      <c r="E847" s="88"/>
      <c r="F847" s="87"/>
    </row>
    <row r="848">
      <c r="B848" s="87"/>
      <c r="E848" s="88"/>
      <c r="F848" s="87"/>
    </row>
    <row r="849">
      <c r="B849" s="87"/>
      <c r="E849" s="88"/>
      <c r="F849" s="87"/>
    </row>
    <row r="850">
      <c r="B850" s="87"/>
      <c r="E850" s="88"/>
      <c r="F850" s="87"/>
    </row>
    <row r="851">
      <c r="B851" s="87"/>
      <c r="E851" s="88"/>
      <c r="F851" s="87"/>
    </row>
    <row r="852">
      <c r="B852" s="87"/>
      <c r="E852" s="88"/>
      <c r="F852" s="87"/>
    </row>
    <row r="853">
      <c r="B853" s="87"/>
      <c r="E853" s="88"/>
      <c r="F853" s="87"/>
    </row>
    <row r="854">
      <c r="B854" s="87"/>
      <c r="E854" s="88"/>
      <c r="F854" s="87"/>
    </row>
    <row r="855">
      <c r="B855" s="87"/>
      <c r="E855" s="88"/>
      <c r="F855" s="87"/>
    </row>
    <row r="856">
      <c r="B856" s="87"/>
      <c r="E856" s="88"/>
      <c r="F856" s="87"/>
    </row>
    <row r="857">
      <c r="B857" s="87"/>
      <c r="E857" s="88"/>
      <c r="F857" s="87"/>
    </row>
    <row r="858">
      <c r="B858" s="87"/>
      <c r="E858" s="88"/>
      <c r="F858" s="87"/>
    </row>
    <row r="859">
      <c r="B859" s="87"/>
      <c r="E859" s="88"/>
      <c r="F859" s="87"/>
    </row>
    <row r="860">
      <c r="B860" s="87"/>
      <c r="E860" s="88"/>
      <c r="F860" s="87"/>
    </row>
    <row r="861">
      <c r="B861" s="87"/>
      <c r="E861" s="88"/>
      <c r="F861" s="87"/>
    </row>
    <row r="862">
      <c r="B862" s="87"/>
      <c r="E862" s="88"/>
      <c r="F862" s="87"/>
    </row>
    <row r="863">
      <c r="B863" s="87"/>
      <c r="E863" s="88"/>
      <c r="F863" s="87"/>
    </row>
    <row r="864">
      <c r="B864" s="87"/>
      <c r="E864" s="88"/>
      <c r="F864" s="87"/>
    </row>
    <row r="865">
      <c r="B865" s="87"/>
      <c r="E865" s="88"/>
      <c r="F865" s="87"/>
    </row>
    <row r="866">
      <c r="B866" s="87"/>
      <c r="E866" s="88"/>
      <c r="F866" s="87"/>
    </row>
    <row r="867">
      <c r="B867" s="87"/>
      <c r="E867" s="88"/>
      <c r="F867" s="87"/>
    </row>
    <row r="868">
      <c r="B868" s="87"/>
      <c r="E868" s="88"/>
      <c r="F868" s="87"/>
    </row>
    <row r="869">
      <c r="B869" s="87"/>
      <c r="E869" s="88"/>
      <c r="F869" s="87"/>
    </row>
    <row r="870">
      <c r="B870" s="87"/>
      <c r="E870" s="88"/>
      <c r="F870" s="87"/>
    </row>
    <row r="871">
      <c r="B871" s="87"/>
      <c r="E871" s="88"/>
      <c r="F871" s="87"/>
    </row>
    <row r="872">
      <c r="B872" s="87"/>
      <c r="E872" s="88"/>
      <c r="F872" s="87"/>
    </row>
    <row r="873">
      <c r="B873" s="87"/>
      <c r="E873" s="88"/>
      <c r="F873" s="87"/>
    </row>
    <row r="874">
      <c r="B874" s="87"/>
      <c r="E874" s="88"/>
      <c r="F874" s="87"/>
    </row>
    <row r="875">
      <c r="B875" s="87"/>
      <c r="E875" s="88"/>
      <c r="F875" s="87"/>
    </row>
    <row r="876">
      <c r="B876" s="87"/>
      <c r="E876" s="88"/>
      <c r="F876" s="87"/>
    </row>
    <row r="877">
      <c r="B877" s="87"/>
      <c r="E877" s="88"/>
      <c r="F877" s="87"/>
    </row>
    <row r="878">
      <c r="B878" s="87"/>
      <c r="E878" s="88"/>
      <c r="F878" s="87"/>
    </row>
    <row r="879">
      <c r="B879" s="87"/>
      <c r="E879" s="88"/>
      <c r="F879" s="87"/>
    </row>
    <row r="880">
      <c r="B880" s="87"/>
      <c r="E880" s="88"/>
      <c r="F880" s="87"/>
    </row>
    <row r="881">
      <c r="B881" s="87"/>
      <c r="E881" s="88"/>
      <c r="F881" s="87"/>
    </row>
    <row r="882">
      <c r="B882" s="87"/>
      <c r="E882" s="88"/>
      <c r="F882" s="87"/>
    </row>
    <row r="883">
      <c r="B883" s="87"/>
      <c r="E883" s="88"/>
      <c r="F883" s="87"/>
    </row>
    <row r="884">
      <c r="B884" s="87"/>
      <c r="E884" s="88"/>
      <c r="F884" s="87"/>
    </row>
    <row r="885">
      <c r="B885" s="87"/>
      <c r="E885" s="88"/>
      <c r="F885" s="87"/>
    </row>
    <row r="886">
      <c r="B886" s="87"/>
      <c r="E886" s="88"/>
      <c r="F886" s="87"/>
    </row>
    <row r="887">
      <c r="B887" s="87"/>
      <c r="E887" s="88"/>
      <c r="F887" s="87"/>
    </row>
    <row r="888">
      <c r="B888" s="87"/>
      <c r="E888" s="88"/>
      <c r="F888" s="87"/>
    </row>
    <row r="889">
      <c r="B889" s="87"/>
      <c r="E889" s="88"/>
      <c r="F889" s="87"/>
    </row>
    <row r="890">
      <c r="B890" s="87"/>
      <c r="E890" s="88"/>
      <c r="F890" s="87"/>
    </row>
    <row r="891">
      <c r="B891" s="87"/>
      <c r="E891" s="88"/>
      <c r="F891" s="87"/>
    </row>
    <row r="892">
      <c r="B892" s="87"/>
      <c r="E892" s="88"/>
      <c r="F892" s="87"/>
    </row>
    <row r="893">
      <c r="B893" s="87"/>
      <c r="E893" s="88"/>
      <c r="F893" s="87"/>
    </row>
    <row r="894">
      <c r="B894" s="87"/>
      <c r="E894" s="88"/>
      <c r="F894" s="87"/>
    </row>
    <row r="895">
      <c r="B895" s="87"/>
      <c r="E895" s="88"/>
      <c r="F895" s="87"/>
    </row>
    <row r="896">
      <c r="B896" s="87"/>
      <c r="E896" s="88"/>
      <c r="F896" s="87"/>
    </row>
    <row r="897">
      <c r="B897" s="87"/>
      <c r="E897" s="88"/>
      <c r="F897" s="87"/>
    </row>
    <row r="898">
      <c r="B898" s="87"/>
      <c r="E898" s="88"/>
      <c r="F898" s="87"/>
    </row>
    <row r="899">
      <c r="B899" s="87"/>
      <c r="E899" s="88"/>
      <c r="F899" s="87"/>
    </row>
    <row r="900">
      <c r="B900" s="87"/>
      <c r="E900" s="88"/>
      <c r="F900" s="87"/>
    </row>
    <row r="901">
      <c r="B901" s="87"/>
      <c r="E901" s="88"/>
      <c r="F901" s="87"/>
    </row>
    <row r="902">
      <c r="B902" s="87"/>
      <c r="E902" s="88"/>
      <c r="F902" s="87"/>
    </row>
    <row r="903">
      <c r="B903" s="87"/>
      <c r="E903" s="88"/>
      <c r="F903" s="87"/>
    </row>
    <row r="904">
      <c r="B904" s="87"/>
      <c r="E904" s="88"/>
      <c r="F904" s="87"/>
    </row>
    <row r="905">
      <c r="B905" s="87"/>
      <c r="E905" s="88"/>
      <c r="F905" s="87"/>
    </row>
    <row r="906">
      <c r="B906" s="87"/>
      <c r="E906" s="88"/>
      <c r="F906" s="87"/>
    </row>
    <row r="907">
      <c r="B907" s="87"/>
      <c r="E907" s="88"/>
      <c r="F907" s="87"/>
    </row>
    <row r="908">
      <c r="B908" s="87"/>
      <c r="E908" s="88"/>
      <c r="F908" s="87"/>
    </row>
    <row r="909">
      <c r="B909" s="87"/>
      <c r="E909" s="88"/>
      <c r="F909" s="87"/>
    </row>
    <row r="910">
      <c r="B910" s="87"/>
      <c r="E910" s="88"/>
      <c r="F910" s="87"/>
    </row>
    <row r="911">
      <c r="B911" s="87"/>
      <c r="E911" s="88"/>
      <c r="F911" s="87"/>
    </row>
    <row r="912">
      <c r="B912" s="87"/>
      <c r="E912" s="88"/>
      <c r="F912" s="87"/>
    </row>
    <row r="913">
      <c r="B913" s="87"/>
      <c r="E913" s="88"/>
      <c r="F913" s="87"/>
    </row>
    <row r="914">
      <c r="B914" s="87"/>
      <c r="E914" s="88"/>
      <c r="F914" s="87"/>
    </row>
    <row r="915">
      <c r="B915" s="87"/>
      <c r="E915" s="88"/>
      <c r="F915" s="87"/>
    </row>
    <row r="916">
      <c r="B916" s="87"/>
      <c r="E916" s="88"/>
      <c r="F916" s="87"/>
    </row>
    <row r="917">
      <c r="B917" s="87"/>
      <c r="E917" s="88"/>
      <c r="F917" s="87"/>
    </row>
    <row r="918">
      <c r="B918" s="87"/>
      <c r="E918" s="88"/>
      <c r="F918" s="87"/>
    </row>
    <row r="919">
      <c r="B919" s="87"/>
      <c r="E919" s="88"/>
      <c r="F919" s="87"/>
    </row>
    <row r="920">
      <c r="B920" s="87"/>
      <c r="E920" s="88"/>
      <c r="F920" s="87"/>
    </row>
    <row r="921">
      <c r="B921" s="87"/>
      <c r="E921" s="88"/>
      <c r="F921" s="87"/>
    </row>
    <row r="922">
      <c r="B922" s="87"/>
      <c r="E922" s="88"/>
      <c r="F922" s="87"/>
    </row>
    <row r="923">
      <c r="B923" s="87"/>
      <c r="E923" s="88"/>
      <c r="F923" s="87"/>
    </row>
    <row r="924">
      <c r="B924" s="87"/>
      <c r="E924" s="88"/>
      <c r="F924" s="87"/>
    </row>
    <row r="925">
      <c r="B925" s="87"/>
      <c r="E925" s="88"/>
      <c r="F925" s="87"/>
    </row>
    <row r="926">
      <c r="B926" s="87"/>
      <c r="E926" s="88"/>
      <c r="F926" s="87"/>
    </row>
    <row r="927">
      <c r="B927" s="87"/>
      <c r="E927" s="88"/>
      <c r="F927" s="87"/>
    </row>
    <row r="928">
      <c r="B928" s="87"/>
      <c r="E928" s="88"/>
      <c r="F928" s="87"/>
    </row>
    <row r="929">
      <c r="B929" s="87"/>
      <c r="E929" s="88"/>
      <c r="F929" s="87"/>
    </row>
    <row r="930">
      <c r="B930" s="87"/>
      <c r="E930" s="88"/>
      <c r="F930" s="87"/>
    </row>
    <row r="931">
      <c r="B931" s="87"/>
      <c r="E931" s="88"/>
      <c r="F931" s="87"/>
    </row>
    <row r="932">
      <c r="B932" s="87"/>
      <c r="E932" s="88"/>
      <c r="F932" s="87"/>
    </row>
    <row r="933">
      <c r="B933" s="87"/>
      <c r="E933" s="88"/>
      <c r="F933" s="87"/>
    </row>
    <row r="934">
      <c r="B934" s="87"/>
      <c r="E934" s="88"/>
      <c r="F934" s="87"/>
    </row>
    <row r="935">
      <c r="B935" s="87"/>
      <c r="E935" s="88"/>
      <c r="F935" s="87"/>
    </row>
    <row r="936">
      <c r="B936" s="87"/>
      <c r="E936" s="88"/>
      <c r="F936" s="87"/>
    </row>
    <row r="937">
      <c r="B937" s="87"/>
      <c r="E937" s="88"/>
      <c r="F937" s="87"/>
    </row>
    <row r="938">
      <c r="B938" s="87"/>
      <c r="E938" s="88"/>
      <c r="F938" s="87"/>
    </row>
    <row r="939">
      <c r="B939" s="87"/>
      <c r="E939" s="88"/>
      <c r="F939" s="87"/>
    </row>
    <row r="940">
      <c r="B940" s="87"/>
      <c r="E940" s="88"/>
      <c r="F940" s="87"/>
    </row>
    <row r="941">
      <c r="B941" s="87"/>
      <c r="E941" s="88"/>
      <c r="F941" s="87"/>
    </row>
    <row r="942">
      <c r="B942" s="87"/>
      <c r="E942" s="88"/>
      <c r="F942" s="87"/>
    </row>
    <row r="943">
      <c r="B943" s="87"/>
      <c r="E943" s="88"/>
      <c r="F943" s="87"/>
    </row>
    <row r="944">
      <c r="B944" s="87"/>
      <c r="E944" s="88"/>
      <c r="F944" s="87"/>
    </row>
    <row r="945">
      <c r="B945" s="87"/>
      <c r="E945" s="88"/>
      <c r="F945" s="87"/>
    </row>
    <row r="946">
      <c r="B946" s="87"/>
      <c r="E946" s="88"/>
      <c r="F946" s="87"/>
    </row>
    <row r="947">
      <c r="B947" s="87"/>
      <c r="E947" s="88"/>
      <c r="F947" s="87"/>
    </row>
    <row r="948">
      <c r="B948" s="87"/>
      <c r="E948" s="88"/>
      <c r="F948" s="87"/>
    </row>
    <row r="949">
      <c r="B949" s="87"/>
      <c r="E949" s="88"/>
      <c r="F949" s="87"/>
    </row>
    <row r="950">
      <c r="B950" s="87"/>
      <c r="E950" s="88"/>
      <c r="F950" s="87"/>
    </row>
    <row r="951">
      <c r="B951" s="87"/>
      <c r="E951" s="88"/>
      <c r="F951" s="87"/>
    </row>
    <row r="952">
      <c r="B952" s="87"/>
      <c r="E952" s="88"/>
      <c r="F952" s="87"/>
    </row>
    <row r="953">
      <c r="B953" s="87"/>
      <c r="E953" s="88"/>
      <c r="F953" s="87"/>
    </row>
    <row r="954">
      <c r="B954" s="87"/>
      <c r="E954" s="88"/>
      <c r="F954" s="87"/>
    </row>
    <row r="955">
      <c r="B955" s="87"/>
      <c r="E955" s="88"/>
      <c r="F955" s="87"/>
    </row>
    <row r="956">
      <c r="B956" s="87"/>
      <c r="E956" s="88"/>
      <c r="F956" s="87"/>
    </row>
    <row r="957">
      <c r="B957" s="87"/>
      <c r="E957" s="88"/>
      <c r="F957" s="87"/>
    </row>
    <row r="958">
      <c r="B958" s="87"/>
      <c r="E958" s="88"/>
      <c r="F958" s="87"/>
    </row>
    <row r="959">
      <c r="B959" s="87"/>
      <c r="E959" s="88"/>
      <c r="F959" s="87"/>
    </row>
    <row r="960">
      <c r="B960" s="87"/>
      <c r="E960" s="88"/>
      <c r="F960" s="87"/>
    </row>
    <row r="961">
      <c r="B961" s="87"/>
      <c r="E961" s="88"/>
      <c r="F961" s="87"/>
    </row>
    <row r="962">
      <c r="B962" s="87"/>
      <c r="E962" s="88"/>
      <c r="F962" s="87"/>
    </row>
    <row r="963">
      <c r="B963" s="87"/>
      <c r="E963" s="88"/>
      <c r="F963" s="87"/>
    </row>
    <row r="964">
      <c r="B964" s="87"/>
      <c r="E964" s="88"/>
      <c r="F964" s="87"/>
    </row>
    <row r="965">
      <c r="B965" s="87"/>
      <c r="E965" s="88"/>
      <c r="F965" s="87"/>
    </row>
    <row r="966">
      <c r="B966" s="87"/>
      <c r="E966" s="88"/>
      <c r="F966" s="87"/>
    </row>
    <row r="967">
      <c r="B967" s="87"/>
      <c r="E967" s="88"/>
      <c r="F967" s="87"/>
    </row>
    <row r="968">
      <c r="B968" s="87"/>
      <c r="E968" s="88"/>
      <c r="F968" s="87"/>
    </row>
    <row r="969">
      <c r="B969" s="87"/>
      <c r="E969" s="88"/>
      <c r="F969" s="87"/>
    </row>
    <row r="970">
      <c r="B970" s="87"/>
      <c r="E970" s="88"/>
      <c r="F970" s="87"/>
    </row>
    <row r="971">
      <c r="B971" s="87"/>
      <c r="E971" s="88"/>
      <c r="F971" s="87"/>
    </row>
    <row r="972">
      <c r="B972" s="87"/>
      <c r="E972" s="88"/>
      <c r="F972" s="87"/>
    </row>
    <row r="973">
      <c r="B973" s="87"/>
      <c r="E973" s="88"/>
      <c r="F973" s="87"/>
    </row>
    <row r="974">
      <c r="B974" s="87"/>
      <c r="E974" s="88"/>
      <c r="F974" s="87"/>
    </row>
    <row r="975">
      <c r="B975" s="87"/>
      <c r="E975" s="88"/>
      <c r="F975" s="87"/>
    </row>
    <row r="976">
      <c r="B976" s="87"/>
      <c r="E976" s="88"/>
      <c r="F976" s="87"/>
    </row>
    <row r="977">
      <c r="B977" s="87"/>
      <c r="E977" s="88"/>
      <c r="F977" s="87"/>
    </row>
    <row r="978">
      <c r="B978" s="87"/>
      <c r="E978" s="88"/>
      <c r="F978" s="87"/>
    </row>
    <row r="979">
      <c r="B979" s="87"/>
      <c r="E979" s="88"/>
      <c r="F979" s="87"/>
    </row>
    <row r="980">
      <c r="B980" s="87"/>
      <c r="E980" s="88"/>
      <c r="F980" s="87"/>
    </row>
    <row r="981">
      <c r="B981" s="87"/>
      <c r="E981" s="88"/>
      <c r="F981" s="87"/>
    </row>
    <row r="982">
      <c r="B982" s="87"/>
      <c r="E982" s="88"/>
      <c r="F982" s="87"/>
    </row>
    <row r="983">
      <c r="B983" s="87"/>
      <c r="E983" s="88"/>
      <c r="F983" s="87"/>
    </row>
    <row r="984">
      <c r="B984" s="87"/>
      <c r="E984" s="88"/>
      <c r="F984" s="87"/>
    </row>
    <row r="985">
      <c r="B985" s="87"/>
      <c r="E985" s="88"/>
      <c r="F985" s="87"/>
    </row>
    <row r="986">
      <c r="B986" s="87"/>
      <c r="E986" s="88"/>
      <c r="F986" s="87"/>
    </row>
    <row r="987">
      <c r="B987" s="87"/>
      <c r="E987" s="88"/>
      <c r="F987" s="87"/>
    </row>
    <row r="988">
      <c r="B988" s="87"/>
      <c r="E988" s="88"/>
      <c r="F988" s="87"/>
    </row>
    <row r="989">
      <c r="B989" s="87"/>
      <c r="E989" s="88"/>
      <c r="F989" s="87"/>
    </row>
    <row r="990">
      <c r="B990" s="87"/>
      <c r="E990" s="88"/>
      <c r="F990" s="87"/>
    </row>
    <row r="991">
      <c r="B991" s="87"/>
      <c r="E991" s="88"/>
      <c r="F991" s="87"/>
    </row>
    <row r="992">
      <c r="B992" s="87"/>
      <c r="E992" s="88"/>
      <c r="F992" s="87"/>
    </row>
    <row r="993">
      <c r="B993" s="87"/>
      <c r="E993" s="88"/>
      <c r="F993" s="87"/>
    </row>
    <row r="994">
      <c r="B994" s="87"/>
      <c r="E994" s="88"/>
      <c r="F994" s="87"/>
    </row>
    <row r="995">
      <c r="B995" s="87"/>
      <c r="E995" s="88"/>
      <c r="F995" s="87"/>
    </row>
    <row r="996">
      <c r="B996" s="87"/>
      <c r="E996" s="88"/>
      <c r="F996" s="87"/>
    </row>
    <row r="997">
      <c r="B997" s="87"/>
      <c r="E997" s="88"/>
      <c r="F997" s="87"/>
    </row>
    <row r="998">
      <c r="B998" s="87"/>
      <c r="E998" s="88"/>
      <c r="F998" s="87"/>
    </row>
    <row r="999">
      <c r="B999" s="87"/>
      <c r="E999" s="88"/>
      <c r="F999" s="87"/>
    </row>
    <row r="1000">
      <c r="B1000" s="87"/>
      <c r="E1000" s="88"/>
      <c r="F1000" s="87"/>
    </row>
    <row r="1001">
      <c r="B1001" s="87"/>
      <c r="E1001" s="88"/>
      <c r="F1001" s="87"/>
    </row>
    <row r="1002">
      <c r="B1002" s="87"/>
      <c r="E1002" s="88"/>
      <c r="F1002" s="87"/>
    </row>
    <row r="1003">
      <c r="B1003" s="87"/>
      <c r="E1003" s="88"/>
      <c r="F1003" s="87"/>
    </row>
    <row r="1004">
      <c r="B1004" s="87"/>
      <c r="E1004" s="88"/>
      <c r="F1004" s="87"/>
    </row>
    <row r="1005">
      <c r="B1005" s="87"/>
      <c r="E1005" s="88"/>
      <c r="F1005" s="87"/>
    </row>
    <row r="1006">
      <c r="B1006" s="87"/>
      <c r="E1006" s="88"/>
      <c r="F1006" s="87"/>
    </row>
    <row r="1007">
      <c r="B1007" s="87"/>
      <c r="E1007" s="88"/>
      <c r="F1007" s="87"/>
    </row>
    <row r="1008">
      <c r="B1008" s="87"/>
      <c r="E1008" s="88"/>
      <c r="F1008" s="87"/>
    </row>
    <row r="1009">
      <c r="B1009" s="87"/>
      <c r="E1009" s="88"/>
      <c r="F1009" s="87"/>
    </row>
    <row r="1010">
      <c r="B1010" s="87"/>
      <c r="E1010" s="88"/>
      <c r="F1010" s="87"/>
    </row>
    <row r="1011">
      <c r="B1011" s="87"/>
      <c r="E1011" s="88"/>
      <c r="F1011" s="87"/>
    </row>
    <row r="1012">
      <c r="B1012" s="87"/>
      <c r="E1012" s="88"/>
      <c r="F1012" s="87"/>
    </row>
    <row r="1013">
      <c r="B1013" s="87"/>
      <c r="E1013" s="88"/>
      <c r="F1013" s="87"/>
    </row>
    <row r="1014">
      <c r="B1014" s="87"/>
      <c r="E1014" s="88"/>
      <c r="F1014" s="87"/>
    </row>
    <row r="1015">
      <c r="B1015" s="87"/>
      <c r="E1015" s="88"/>
      <c r="F1015" s="87"/>
    </row>
    <row r="1016">
      <c r="B1016" s="87"/>
      <c r="E1016" s="88"/>
      <c r="F1016" s="87"/>
    </row>
    <row r="1017">
      <c r="B1017" s="87"/>
      <c r="E1017" s="88"/>
      <c r="F1017" s="87"/>
    </row>
    <row r="1018">
      <c r="B1018" s="87"/>
      <c r="E1018" s="88"/>
      <c r="F1018" s="87"/>
    </row>
    <row r="1019">
      <c r="B1019" s="87"/>
      <c r="E1019" s="88"/>
      <c r="F1019" s="87"/>
    </row>
    <row r="1020">
      <c r="B1020" s="87"/>
      <c r="E1020" s="88"/>
      <c r="F1020" s="87"/>
    </row>
    <row r="1021">
      <c r="B1021" s="87"/>
      <c r="E1021" s="88"/>
      <c r="F1021" s="87"/>
    </row>
    <row r="1022">
      <c r="B1022" s="87"/>
      <c r="E1022" s="88"/>
      <c r="F1022" s="87"/>
    </row>
    <row r="1023">
      <c r="B1023" s="87"/>
      <c r="E1023" s="88"/>
      <c r="F1023" s="87"/>
    </row>
    <row r="1024">
      <c r="B1024" s="87"/>
      <c r="E1024" s="88"/>
      <c r="F1024" s="87"/>
    </row>
    <row r="1025">
      <c r="B1025" s="87"/>
      <c r="E1025" s="88"/>
      <c r="F1025" s="87"/>
    </row>
    <row r="1026">
      <c r="B1026" s="87"/>
      <c r="E1026" s="88"/>
      <c r="F1026" s="87"/>
    </row>
    <row r="1027">
      <c r="B1027" s="87"/>
      <c r="E1027" s="88"/>
      <c r="F1027" s="87"/>
    </row>
    <row r="1028">
      <c r="B1028" s="87"/>
      <c r="E1028" s="88"/>
      <c r="F1028" s="87"/>
    </row>
    <row r="1029">
      <c r="B1029" s="87"/>
      <c r="E1029" s="88"/>
      <c r="F1029" s="87"/>
    </row>
    <row r="1030">
      <c r="B1030" s="87"/>
      <c r="E1030" s="88"/>
      <c r="F1030" s="87"/>
    </row>
    <row r="1031">
      <c r="B1031" s="87"/>
      <c r="E1031" s="88"/>
      <c r="F1031" s="87"/>
    </row>
    <row r="1032">
      <c r="B1032" s="87"/>
      <c r="E1032" s="88"/>
      <c r="F1032" s="87"/>
    </row>
    <row r="1033">
      <c r="B1033" s="87"/>
      <c r="E1033" s="88"/>
      <c r="F1033" s="87"/>
    </row>
    <row r="1034">
      <c r="B1034" s="87"/>
      <c r="E1034" s="88"/>
      <c r="F1034" s="87"/>
    </row>
    <row r="1035">
      <c r="B1035" s="87"/>
      <c r="E1035" s="88"/>
      <c r="F1035" s="87"/>
    </row>
    <row r="1036">
      <c r="B1036" s="87"/>
      <c r="E1036" s="88"/>
      <c r="F1036" s="87"/>
    </row>
    <row r="1037">
      <c r="B1037" s="87"/>
      <c r="E1037" s="88"/>
      <c r="F1037" s="87"/>
    </row>
    <row r="1038">
      <c r="B1038" s="87"/>
      <c r="E1038" s="88"/>
      <c r="F1038" s="87"/>
    </row>
    <row r="1039">
      <c r="B1039" s="87"/>
      <c r="E1039" s="88"/>
      <c r="F1039" s="87"/>
    </row>
    <row r="1040">
      <c r="B1040" s="87"/>
      <c r="E1040" s="88"/>
      <c r="F1040" s="87"/>
    </row>
    <row r="1041">
      <c r="B1041" s="87"/>
      <c r="E1041" s="88"/>
      <c r="F1041" s="87"/>
    </row>
    <row r="1042">
      <c r="B1042" s="87"/>
      <c r="E1042" s="88"/>
      <c r="F1042" s="87"/>
    </row>
    <row r="1043">
      <c r="B1043" s="87"/>
      <c r="E1043" s="88"/>
      <c r="F1043" s="87"/>
    </row>
    <row r="1044">
      <c r="B1044" s="87"/>
      <c r="E1044" s="88"/>
      <c r="F1044" s="87"/>
    </row>
    <row r="1045">
      <c r="B1045" s="87"/>
      <c r="E1045" s="88"/>
      <c r="F1045" s="87"/>
    </row>
    <row r="1046">
      <c r="B1046" s="87"/>
      <c r="E1046" s="88"/>
      <c r="F1046" s="87"/>
    </row>
    <row r="1047">
      <c r="B1047" s="87"/>
      <c r="E1047" s="88"/>
      <c r="F1047" s="87"/>
    </row>
    <row r="1048">
      <c r="B1048" s="87"/>
      <c r="E1048" s="88"/>
      <c r="F1048" s="87"/>
    </row>
    <row r="1049">
      <c r="B1049" s="87"/>
      <c r="E1049" s="88"/>
      <c r="F1049" s="87"/>
    </row>
    <row r="1050">
      <c r="B1050" s="87"/>
      <c r="E1050" s="88"/>
      <c r="F1050" s="87"/>
    </row>
    <row r="1051">
      <c r="B1051" s="87"/>
      <c r="E1051" s="88"/>
      <c r="F1051" s="87"/>
    </row>
    <row r="1052">
      <c r="B1052" s="87"/>
      <c r="E1052" s="88"/>
      <c r="F1052" s="87"/>
    </row>
    <row r="1053">
      <c r="B1053" s="87"/>
      <c r="E1053" s="88"/>
      <c r="F1053" s="87"/>
    </row>
    <row r="1054">
      <c r="B1054" s="87"/>
      <c r="E1054" s="88"/>
      <c r="F1054" s="87"/>
    </row>
    <row r="1055">
      <c r="B1055" s="87"/>
      <c r="E1055" s="88"/>
      <c r="F1055" s="87"/>
    </row>
    <row r="1056">
      <c r="B1056" s="87"/>
      <c r="E1056" s="88"/>
      <c r="F1056" s="87"/>
    </row>
    <row r="1057">
      <c r="B1057" s="87"/>
      <c r="E1057" s="88"/>
      <c r="F1057" s="87"/>
    </row>
    <row r="1058">
      <c r="B1058" s="87"/>
      <c r="E1058" s="88"/>
      <c r="F1058" s="87"/>
    </row>
    <row r="1059">
      <c r="B1059" s="87"/>
      <c r="E1059" s="88"/>
      <c r="F1059" s="87"/>
    </row>
    <row r="1060">
      <c r="B1060" s="87"/>
      <c r="E1060" s="88"/>
      <c r="F1060" s="87"/>
    </row>
    <row r="1061">
      <c r="B1061" s="87"/>
      <c r="E1061" s="88"/>
      <c r="F1061" s="87"/>
    </row>
    <row r="1062">
      <c r="B1062" s="87"/>
      <c r="E1062" s="88"/>
      <c r="F1062" s="87"/>
    </row>
    <row r="1063">
      <c r="B1063" s="87"/>
      <c r="E1063" s="88"/>
      <c r="F1063" s="87"/>
    </row>
    <row r="1064">
      <c r="B1064" s="87"/>
      <c r="E1064" s="88"/>
      <c r="F1064" s="87"/>
    </row>
    <row r="1065">
      <c r="B1065" s="87"/>
      <c r="E1065" s="88"/>
      <c r="F1065" s="87"/>
    </row>
    <row r="1066">
      <c r="B1066" s="87"/>
      <c r="E1066" s="88"/>
      <c r="F1066" s="87"/>
    </row>
    <row r="1067">
      <c r="B1067" s="87"/>
      <c r="E1067" s="88"/>
      <c r="F1067" s="87"/>
    </row>
    <row r="1068">
      <c r="B1068" s="87"/>
      <c r="E1068" s="88"/>
      <c r="F1068" s="87"/>
    </row>
    <row r="1069">
      <c r="B1069" s="87"/>
      <c r="E1069" s="88"/>
      <c r="F1069" s="87"/>
    </row>
    <row r="1070">
      <c r="B1070" s="87"/>
      <c r="E1070" s="88"/>
      <c r="F1070" s="87"/>
    </row>
    <row r="1071">
      <c r="B1071" s="87"/>
      <c r="E1071" s="88"/>
      <c r="F1071" s="87"/>
    </row>
    <row r="1072">
      <c r="B1072" s="87"/>
      <c r="E1072" s="88"/>
      <c r="F1072" s="87"/>
    </row>
    <row r="1073">
      <c r="B1073" s="87"/>
      <c r="E1073" s="88"/>
      <c r="F1073" s="87"/>
    </row>
    <row r="1074">
      <c r="B1074" s="87"/>
      <c r="E1074" s="88"/>
      <c r="F1074" s="87"/>
    </row>
    <row r="1075">
      <c r="B1075" s="87"/>
      <c r="E1075" s="88"/>
      <c r="F1075" s="87"/>
    </row>
    <row r="1076">
      <c r="B1076" s="87"/>
      <c r="E1076" s="88"/>
      <c r="F1076" s="87"/>
    </row>
    <row r="1077">
      <c r="B1077" s="87"/>
      <c r="E1077" s="88"/>
      <c r="F1077" s="87"/>
    </row>
    <row r="1078">
      <c r="B1078" s="87"/>
      <c r="E1078" s="88"/>
      <c r="F1078" s="87"/>
    </row>
    <row r="1079">
      <c r="B1079" s="87"/>
      <c r="E1079" s="88"/>
      <c r="F1079" s="87"/>
    </row>
    <row r="1080">
      <c r="B1080" s="87"/>
      <c r="E1080" s="88"/>
      <c r="F1080" s="87"/>
    </row>
    <row r="1081">
      <c r="B1081" s="87"/>
      <c r="E1081" s="88"/>
      <c r="F1081" s="87"/>
    </row>
    <row r="1082">
      <c r="B1082" s="87"/>
      <c r="E1082" s="88"/>
      <c r="F1082" s="87"/>
    </row>
    <row r="1083">
      <c r="B1083" s="87"/>
      <c r="E1083" s="88"/>
      <c r="F1083" s="87"/>
    </row>
    <row r="1084">
      <c r="B1084" s="87"/>
      <c r="E1084" s="88"/>
      <c r="F1084" s="87"/>
    </row>
    <row r="1085">
      <c r="B1085" s="87"/>
      <c r="E1085" s="88"/>
      <c r="F1085" s="87"/>
    </row>
    <row r="1086">
      <c r="B1086" s="87"/>
      <c r="E1086" s="88"/>
      <c r="F1086" s="87"/>
    </row>
    <row r="1087">
      <c r="B1087" s="87"/>
      <c r="E1087" s="88"/>
      <c r="F1087" s="87"/>
    </row>
    <row r="1088">
      <c r="B1088" s="87"/>
      <c r="E1088" s="88"/>
      <c r="F1088" s="87"/>
    </row>
    <row r="1089">
      <c r="B1089" s="87"/>
      <c r="E1089" s="88"/>
      <c r="F1089" s="87"/>
    </row>
    <row r="1090">
      <c r="B1090" s="87"/>
      <c r="E1090" s="88"/>
      <c r="F1090" s="87"/>
    </row>
    <row r="1091">
      <c r="B1091" s="87"/>
      <c r="E1091" s="88"/>
      <c r="F1091" s="87"/>
    </row>
    <row r="1092">
      <c r="B1092" s="87"/>
      <c r="E1092" s="88"/>
      <c r="F1092" s="87"/>
    </row>
    <row r="1093">
      <c r="B1093" s="87"/>
      <c r="E1093" s="88"/>
      <c r="F1093" s="87"/>
    </row>
    <row r="1094">
      <c r="B1094" s="87"/>
      <c r="E1094" s="88"/>
      <c r="F1094" s="87"/>
    </row>
    <row r="1095">
      <c r="B1095" s="87"/>
      <c r="E1095" s="88"/>
      <c r="F1095" s="87"/>
    </row>
    <row r="1096">
      <c r="B1096" s="87"/>
      <c r="E1096" s="88"/>
      <c r="F1096" s="87"/>
    </row>
    <row r="1097">
      <c r="B1097" s="87"/>
      <c r="E1097" s="88"/>
      <c r="F1097" s="87"/>
    </row>
    <row r="1098">
      <c r="B1098" s="87"/>
      <c r="E1098" s="88"/>
      <c r="F1098" s="87"/>
    </row>
    <row r="1099">
      <c r="B1099" s="87"/>
      <c r="E1099" s="88"/>
      <c r="F1099" s="87"/>
    </row>
    <row r="1100">
      <c r="B1100" s="87"/>
      <c r="E1100" s="88"/>
      <c r="F1100" s="87"/>
    </row>
    <row r="1101">
      <c r="B1101" s="87"/>
      <c r="E1101" s="88"/>
      <c r="F1101" s="87"/>
    </row>
    <row r="1102">
      <c r="B1102" s="87"/>
      <c r="E1102" s="88"/>
      <c r="F1102" s="87"/>
    </row>
    <row r="1103">
      <c r="B1103" s="87"/>
      <c r="E1103" s="88"/>
      <c r="F1103" s="87"/>
    </row>
    <row r="1104">
      <c r="E1104" s="88"/>
    </row>
    <row r="1105">
      <c r="E1105" s="88"/>
    </row>
    <row r="1106">
      <c r="E1106" s="88"/>
    </row>
    <row r="1107">
      <c r="E1107" s="88"/>
    </row>
    <row r="1108">
      <c r="E1108" s="88"/>
    </row>
  </sheetData>
  <mergeCells count="25">
    <mergeCell ref="A5:B5"/>
    <mergeCell ref="C5:E5"/>
    <mergeCell ref="A6:B6"/>
    <mergeCell ref="C6:E6"/>
    <mergeCell ref="A7:B7"/>
    <mergeCell ref="C7:E7"/>
    <mergeCell ref="A11:B11"/>
    <mergeCell ref="A16:B16"/>
    <mergeCell ref="A26:B26"/>
    <mergeCell ref="A32:B32"/>
    <mergeCell ref="A42:B42"/>
    <mergeCell ref="A51:B51"/>
    <mergeCell ref="A58:B58"/>
    <mergeCell ref="A73:B73"/>
    <mergeCell ref="A117:B117"/>
    <mergeCell ref="A122:B122"/>
    <mergeCell ref="A127:B127"/>
    <mergeCell ref="A132:B132"/>
    <mergeCell ref="A78:B78"/>
    <mergeCell ref="A83:B83"/>
    <mergeCell ref="A88:B88"/>
    <mergeCell ref="A96:B96"/>
    <mergeCell ref="A101:B101"/>
    <mergeCell ref="A106:B106"/>
    <mergeCell ref="A111:B111"/>
  </mergeCells>
  <hyperlinks>
    <hyperlink r:id="rId2" ref="H17"/>
    <hyperlink r:id="rId3" ref="H18"/>
    <hyperlink r:id="rId4" ref="H33"/>
    <hyperlink r:id="rId5" ref="H34"/>
    <hyperlink r:id="rId6" ref="H35"/>
    <hyperlink r:id="rId7" ref="H36"/>
    <hyperlink r:id="rId8" ref="H37"/>
    <hyperlink r:id="rId9" ref="H38"/>
    <hyperlink r:id="rId10" ref="H59"/>
    <hyperlink r:id="rId11" ref="H60"/>
    <hyperlink r:id="rId12" ref="H61"/>
    <hyperlink r:id="rId13" ref="H63"/>
    <hyperlink r:id="rId14" ref="H64"/>
    <hyperlink r:id="rId15" ref="H65"/>
    <hyperlink r:id="rId16" ref="H66"/>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5" max="5" width="102.13"/>
  </cols>
  <sheetData>
    <row r="1">
      <c r="A1" s="90" t="s">
        <v>160</v>
      </c>
      <c r="B1" s="91"/>
      <c r="C1" s="91"/>
      <c r="D1" s="91"/>
      <c r="E1" s="91"/>
      <c r="F1" s="91"/>
      <c r="G1" s="91"/>
      <c r="H1" s="91"/>
      <c r="I1" s="91"/>
      <c r="J1" s="92"/>
      <c r="K1" s="92"/>
      <c r="L1" s="92"/>
      <c r="M1" s="92"/>
      <c r="N1" s="92"/>
      <c r="O1" s="92"/>
      <c r="P1" s="92"/>
      <c r="Q1" s="92"/>
      <c r="R1" s="92"/>
      <c r="S1" s="92"/>
      <c r="T1" s="92"/>
      <c r="U1" s="92"/>
      <c r="V1" s="92"/>
      <c r="W1" s="92"/>
      <c r="X1" s="92"/>
      <c r="Y1" s="92"/>
      <c r="Z1" s="92"/>
      <c r="AA1" s="92"/>
    </row>
    <row r="3">
      <c r="A3" s="93" t="s">
        <v>161</v>
      </c>
    </row>
    <row r="5" ht="23.25" customHeight="1"/>
    <row r="8">
      <c r="A8" s="94" t="s">
        <v>162</v>
      </c>
    </row>
    <row r="9">
      <c r="A9" s="8" t="s">
        <v>163</v>
      </c>
      <c r="B9" s="95"/>
      <c r="C9" s="95"/>
      <c r="D9" s="95"/>
      <c r="E9" s="95"/>
    </row>
    <row r="10">
      <c r="A10" s="8" t="s">
        <v>164</v>
      </c>
      <c r="B10" s="95"/>
      <c r="C10" s="95"/>
      <c r="D10" s="95"/>
      <c r="E10" s="95"/>
    </row>
    <row r="11">
      <c r="A11" s="96" t="s">
        <v>165</v>
      </c>
      <c r="B11" s="95"/>
      <c r="C11" s="95"/>
      <c r="D11" s="95"/>
      <c r="E11" s="95"/>
    </row>
    <row r="12" ht="13.5" customHeight="1">
      <c r="A12" s="97" t="s">
        <v>166</v>
      </c>
    </row>
    <row r="15" ht="7.5" customHeight="1"/>
    <row r="16">
      <c r="A16" s="96" t="s">
        <v>167</v>
      </c>
      <c r="B16" s="95"/>
      <c r="C16" s="95"/>
      <c r="D16" s="95"/>
      <c r="E16" s="95"/>
    </row>
    <row r="17">
      <c r="A17" s="23" t="s">
        <v>168</v>
      </c>
    </row>
    <row r="18" ht="15.0" customHeight="1">
      <c r="A18" s="98" t="s">
        <v>169</v>
      </c>
    </row>
    <row r="19" ht="15.0" customHeight="1"/>
    <row r="23">
      <c r="A23" s="99" t="s">
        <v>170</v>
      </c>
    </row>
    <row r="24">
      <c r="A24" s="23" t="s">
        <v>171</v>
      </c>
    </row>
    <row r="26" ht="26.25" customHeight="1">
      <c r="A26" s="100" t="s">
        <v>20</v>
      </c>
      <c r="B26" s="101"/>
      <c r="C26" s="102"/>
      <c r="D26" s="102"/>
      <c r="E26" s="103"/>
      <c r="J26" s="23"/>
    </row>
    <row r="27" ht="18.75" customHeight="1">
      <c r="A27" s="104"/>
      <c r="B27" s="105" t="s">
        <v>172</v>
      </c>
      <c r="C27" s="105"/>
      <c r="D27" s="105"/>
      <c r="E27" s="106"/>
    </row>
    <row r="28" ht="26.25" customHeight="1">
      <c r="A28" s="100" t="s">
        <v>26</v>
      </c>
      <c r="B28" s="101"/>
      <c r="C28" s="107"/>
      <c r="D28" s="107"/>
      <c r="E28" s="108"/>
      <c r="J28" s="23"/>
    </row>
    <row r="29" ht="18.75" customHeight="1">
      <c r="A29" s="104"/>
      <c r="B29" s="105" t="s">
        <v>173</v>
      </c>
      <c r="C29" s="105"/>
      <c r="D29" s="105"/>
      <c r="E29" s="106"/>
    </row>
    <row r="30" ht="26.25" customHeight="1">
      <c r="A30" s="100" t="s">
        <v>44</v>
      </c>
      <c r="B30" s="101"/>
      <c r="C30" s="107"/>
      <c r="D30" s="107"/>
      <c r="E30" s="108"/>
      <c r="J30" s="23"/>
    </row>
    <row r="31" ht="18.75" customHeight="1">
      <c r="A31" s="104"/>
      <c r="B31" s="105" t="s">
        <v>174</v>
      </c>
      <c r="C31" s="105"/>
      <c r="D31" s="105"/>
      <c r="E31" s="106"/>
    </row>
    <row r="32" ht="18.75" customHeight="1">
      <c r="A32" s="104"/>
      <c r="B32" s="105" t="s">
        <v>175</v>
      </c>
      <c r="C32" s="105"/>
      <c r="D32" s="105"/>
      <c r="E32" s="106"/>
    </row>
    <row r="33" ht="26.25" customHeight="1">
      <c r="A33" s="100" t="s">
        <v>51</v>
      </c>
      <c r="B33" s="101"/>
      <c r="C33" s="107"/>
      <c r="D33" s="107"/>
      <c r="E33" s="108"/>
      <c r="J33" s="23"/>
    </row>
    <row r="34" ht="18.75" customHeight="1">
      <c r="A34" s="104"/>
      <c r="B34" s="105" t="s">
        <v>176</v>
      </c>
      <c r="C34" s="105"/>
      <c r="D34" s="105"/>
      <c r="E34" s="106"/>
    </row>
    <row r="35" ht="26.25" customHeight="1">
      <c r="A35" s="100" t="s">
        <v>67</v>
      </c>
      <c r="B35" s="101"/>
      <c r="C35" s="107"/>
      <c r="D35" s="107"/>
      <c r="E35" s="108"/>
      <c r="J35" s="23"/>
    </row>
    <row r="36" ht="18.75" customHeight="1">
      <c r="A36" s="104"/>
      <c r="B36" s="105" t="s">
        <v>177</v>
      </c>
      <c r="C36" s="105"/>
      <c r="D36" s="105"/>
      <c r="E36" s="106"/>
    </row>
    <row r="37" ht="26.25" customHeight="1">
      <c r="A37" s="100" t="s">
        <v>76</v>
      </c>
      <c r="B37" s="102"/>
      <c r="C37" s="107"/>
      <c r="D37" s="107"/>
      <c r="E37" s="108"/>
      <c r="J37" s="23"/>
    </row>
    <row r="38" ht="18.75" customHeight="1">
      <c r="A38" s="104"/>
      <c r="B38" s="105" t="s">
        <v>178</v>
      </c>
      <c r="C38" s="105"/>
      <c r="D38" s="105"/>
      <c r="E38" s="106"/>
    </row>
    <row r="39" ht="26.25" customHeight="1">
      <c r="A39" s="100" t="s">
        <v>82</v>
      </c>
      <c r="B39" s="101"/>
      <c r="C39" s="107"/>
      <c r="D39" s="107"/>
      <c r="E39" s="108"/>
      <c r="J39" s="23"/>
    </row>
    <row r="40" ht="18.75" customHeight="1">
      <c r="A40" s="104"/>
      <c r="B40" s="105" t="s">
        <v>179</v>
      </c>
      <c r="C40" s="105"/>
      <c r="D40" s="105"/>
      <c r="E40" s="106"/>
    </row>
    <row r="41" ht="26.25" customHeight="1">
      <c r="A41" s="100" t="s">
        <v>115</v>
      </c>
      <c r="B41" s="101"/>
      <c r="C41" s="107"/>
      <c r="D41" s="107"/>
      <c r="E41" s="108"/>
      <c r="J41" s="23"/>
    </row>
    <row r="42" ht="18.75" customHeight="1">
      <c r="A42" s="104"/>
      <c r="B42" s="105" t="s">
        <v>180</v>
      </c>
      <c r="C42" s="105"/>
      <c r="D42" s="105"/>
      <c r="E42" s="106"/>
    </row>
    <row r="43" ht="26.25" customHeight="1">
      <c r="A43" s="100" t="s">
        <v>181</v>
      </c>
      <c r="B43" s="101"/>
      <c r="C43" s="107"/>
      <c r="D43" s="107"/>
      <c r="E43" s="108"/>
      <c r="J43" s="23"/>
    </row>
    <row r="44" ht="18.75" customHeight="1">
      <c r="A44" s="104"/>
      <c r="B44" s="105" t="s">
        <v>182</v>
      </c>
      <c r="C44" s="105"/>
      <c r="D44" s="105"/>
      <c r="E44" s="106"/>
    </row>
    <row r="45" ht="26.25" customHeight="1">
      <c r="A45" s="100" t="s">
        <v>183</v>
      </c>
      <c r="B45" s="101"/>
      <c r="C45" s="107"/>
      <c r="D45" s="107"/>
      <c r="E45" s="108"/>
      <c r="J45" s="23"/>
    </row>
    <row r="46" ht="18.75" customHeight="1">
      <c r="A46" s="104"/>
      <c r="B46" s="105" t="s">
        <v>184</v>
      </c>
      <c r="C46" s="105"/>
      <c r="D46" s="105"/>
      <c r="E46" s="106"/>
    </row>
    <row r="47" ht="26.25" customHeight="1">
      <c r="A47" s="100" t="s">
        <v>126</v>
      </c>
      <c r="B47" s="102"/>
      <c r="C47" s="107"/>
      <c r="D47" s="107"/>
      <c r="E47" s="108"/>
      <c r="J47" s="23"/>
    </row>
    <row r="48" ht="18.75" customHeight="1">
      <c r="A48" s="104"/>
      <c r="B48" s="105" t="s">
        <v>185</v>
      </c>
      <c r="C48" s="105"/>
      <c r="D48" s="105"/>
      <c r="E48" s="106"/>
    </row>
    <row r="49" ht="26.25" customHeight="1">
      <c r="A49" s="100" t="s">
        <v>129</v>
      </c>
      <c r="B49" s="101"/>
      <c r="C49" s="107"/>
      <c r="D49" s="107"/>
      <c r="E49" s="108"/>
      <c r="J49" s="23"/>
    </row>
    <row r="50" ht="18.75" customHeight="1">
      <c r="A50" s="104"/>
      <c r="B50" s="105" t="s">
        <v>186</v>
      </c>
      <c r="C50" s="105"/>
      <c r="D50" s="105"/>
      <c r="E50" s="106"/>
    </row>
    <row r="51" ht="26.25" customHeight="1">
      <c r="A51" s="100" t="s">
        <v>137</v>
      </c>
      <c r="B51" s="102"/>
      <c r="C51" s="107"/>
      <c r="D51" s="107"/>
      <c r="E51" s="108"/>
      <c r="J51" s="23"/>
    </row>
    <row r="52" ht="18.75" customHeight="1">
      <c r="A52" s="104"/>
      <c r="B52" s="105" t="s">
        <v>187</v>
      </c>
      <c r="C52" s="105"/>
      <c r="D52" s="105"/>
      <c r="E52" s="106"/>
    </row>
    <row r="53" ht="18.75" customHeight="1">
      <c r="A53" s="104"/>
      <c r="B53" s="105" t="s">
        <v>188</v>
      </c>
      <c r="C53" s="105"/>
      <c r="D53" s="105"/>
      <c r="E53" s="106"/>
    </row>
    <row r="54" ht="22.5" customHeight="1">
      <c r="A54" s="109"/>
      <c r="B54" s="110" t="s">
        <v>189</v>
      </c>
      <c r="C54" s="111"/>
      <c r="D54" s="111"/>
      <c r="E54" s="112"/>
      <c r="F54" s="113"/>
      <c r="G54" s="113"/>
      <c r="H54" s="113"/>
      <c r="I54" s="113"/>
      <c r="J54" s="113"/>
      <c r="K54" s="113"/>
      <c r="L54" s="113"/>
      <c r="M54" s="113"/>
      <c r="N54" s="113"/>
      <c r="O54" s="113"/>
      <c r="P54" s="113"/>
      <c r="Q54" s="113"/>
      <c r="R54" s="113"/>
      <c r="S54" s="113"/>
      <c r="T54" s="113"/>
      <c r="U54" s="113"/>
      <c r="V54" s="113"/>
      <c r="W54" s="113"/>
      <c r="X54" s="113"/>
      <c r="Y54" s="113"/>
      <c r="Z54" s="113"/>
      <c r="AA54" s="113"/>
    </row>
    <row r="55" ht="26.25" customHeight="1">
      <c r="A55" s="114" t="s">
        <v>190</v>
      </c>
      <c r="B55" s="115"/>
      <c r="C55" s="116"/>
      <c r="D55" s="116"/>
      <c r="E55" s="117"/>
      <c r="F55" s="118"/>
      <c r="G55" s="95"/>
      <c r="H55" s="95"/>
      <c r="I55" s="95"/>
      <c r="J55" s="95"/>
      <c r="K55" s="95"/>
      <c r="L55" s="95"/>
      <c r="M55" s="95"/>
      <c r="N55" s="95"/>
      <c r="O55" s="95"/>
      <c r="P55" s="95"/>
      <c r="Q55" s="95"/>
      <c r="R55" s="95"/>
      <c r="S55" s="95"/>
      <c r="T55" s="95"/>
      <c r="U55" s="95"/>
      <c r="V55" s="95"/>
      <c r="W55" s="95"/>
      <c r="X55" s="95"/>
      <c r="Y55" s="95"/>
      <c r="Z55" s="95"/>
      <c r="AA55" s="95"/>
    </row>
    <row r="56" ht="18.75" customHeight="1">
      <c r="A56" s="104"/>
      <c r="B56" s="105" t="s">
        <v>191</v>
      </c>
      <c r="C56" s="105"/>
      <c r="D56" s="105"/>
      <c r="E56" s="106"/>
    </row>
    <row r="57" ht="26.25" customHeight="1">
      <c r="A57" s="119" t="s">
        <v>192</v>
      </c>
      <c r="B57" s="120"/>
      <c r="C57" s="121"/>
      <c r="D57" s="121"/>
      <c r="E57" s="122"/>
      <c r="J57" s="23"/>
    </row>
    <row r="58" ht="18.75" customHeight="1">
      <c r="A58" s="104"/>
      <c r="B58" s="105" t="s">
        <v>193</v>
      </c>
      <c r="C58" s="105"/>
      <c r="D58" s="105"/>
      <c r="E58" s="106"/>
    </row>
    <row r="59">
      <c r="A59" s="119" t="s">
        <v>194</v>
      </c>
      <c r="B59" s="120"/>
      <c r="C59" s="121"/>
      <c r="D59" s="121"/>
      <c r="E59" s="122"/>
      <c r="J59" s="23"/>
    </row>
    <row r="60" ht="18.75" customHeight="1">
      <c r="A60" s="104"/>
      <c r="B60" s="105" t="s">
        <v>195</v>
      </c>
      <c r="C60" s="105"/>
      <c r="D60" s="105"/>
      <c r="E60" s="106"/>
    </row>
    <row r="61" ht="18.75" customHeight="1">
      <c r="A61" s="104"/>
      <c r="B61" s="105" t="s">
        <v>196</v>
      </c>
      <c r="C61" s="105"/>
      <c r="D61" s="105"/>
      <c r="E61" s="106"/>
    </row>
    <row r="62">
      <c r="A62" s="119" t="s">
        <v>197</v>
      </c>
      <c r="B62" s="120"/>
      <c r="C62" s="121"/>
      <c r="D62" s="121"/>
      <c r="E62" s="122"/>
    </row>
    <row r="63" ht="18.75" customHeight="1">
      <c r="A63" s="104"/>
      <c r="B63" s="105" t="s">
        <v>198</v>
      </c>
      <c r="C63" s="105"/>
      <c r="D63" s="105"/>
      <c r="E63" s="106"/>
    </row>
    <row r="64" ht="26.25" customHeight="1">
      <c r="A64" s="119" t="s">
        <v>199</v>
      </c>
      <c r="B64" s="120"/>
      <c r="C64" s="121"/>
      <c r="D64" s="121"/>
      <c r="E64" s="122"/>
    </row>
    <row r="65" ht="18.75" customHeight="1">
      <c r="A65" s="104"/>
      <c r="B65" s="105" t="s">
        <v>200</v>
      </c>
      <c r="C65" s="105"/>
      <c r="D65" s="105"/>
      <c r="E65" s="106"/>
    </row>
    <row r="66" ht="26.25" customHeight="1">
      <c r="A66" s="119" t="s">
        <v>201</v>
      </c>
      <c r="B66" s="120"/>
      <c r="C66" s="121"/>
      <c r="D66" s="121"/>
      <c r="E66" s="122"/>
    </row>
    <row r="67" ht="18.75" customHeight="1">
      <c r="A67" s="123"/>
      <c r="B67" s="124" t="s">
        <v>202</v>
      </c>
      <c r="C67" s="124"/>
      <c r="D67" s="124"/>
      <c r="E67" s="125"/>
    </row>
    <row r="70">
      <c r="B70" s="23"/>
    </row>
  </sheetData>
  <mergeCells count="13">
    <mergeCell ref="A35:B35"/>
    <mergeCell ref="A39:B39"/>
    <mergeCell ref="A41:B41"/>
    <mergeCell ref="A43:B43"/>
    <mergeCell ref="A45:B45"/>
    <mergeCell ref="A49:B49"/>
    <mergeCell ref="A3:E5"/>
    <mergeCell ref="A12:E15"/>
    <mergeCell ref="A18:E19"/>
    <mergeCell ref="A26:B26"/>
    <mergeCell ref="A28:B28"/>
    <mergeCell ref="A30:B30"/>
    <mergeCell ref="A33:B33"/>
  </mergeCells>
  <hyperlinks>
    <hyperlink r:id="rId1" ref="B54"/>
  </hyperlinks>
  <drawing r:id="rId2"/>
</worksheet>
</file>