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Default Extension="gif" ContentType="image/gif"/>
  <Override PartName="/xl/worksheets/sheet2.xml" ContentType="application/vnd.openxmlformats-officedocument.spreadsheetml.worksheet+xml"/>
  <Override PartName="/xl/calcChain.xml" ContentType="application/vnd.openxmlformats-officedocument.spreadsheetml.calcChain+xml"/>
  <Default Extension="rels" ContentType="application/vnd.openxmlformats-package.relationships+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80" yWindow="-80" windowWidth="28720" windowHeight="17560" tabRatio="585"/>
  </bookViews>
  <sheets>
    <sheet name="Design Builders" sheetId="8" r:id="rId1"/>
    <sheet name="Codes" sheetId="4" r:id="rId2"/>
    <sheet name="fabric" sheetId="3" r:id="rId3"/>
    <sheet name="descriptions" sheetId="2" r:id="rId4"/>
  </sheets>
  <definedNames>
    <definedName name="Belt">Codes!$AE$1:$AE$13</definedName>
    <definedName name="BeltLookup">Codes!$AE$1:$AF$13</definedName>
    <definedName name="Extras">Codes!$AB$1:$AB$10</definedName>
    <definedName name="ExtrasLookup">Codes!$AB$1:$AC$10</definedName>
    <definedName name="Fabric">Codes!$AH$1:$AH$15</definedName>
    <definedName name="FabricLookup">Codes!$AH$1:$AI$15</definedName>
    <definedName name="Length">Codes!$V$1:$V$9</definedName>
    <definedName name="LengthLookup">Codes!$V$1:$W$9</definedName>
    <definedName name="Neckline">Codes!$D$1:$D$23</definedName>
    <definedName name="NecklineLookup">Codes!$D$1:$E$23</definedName>
    <definedName name="Pattern">Codes!$A$1:$A$11</definedName>
    <definedName name="PatternLookup">Codes!$A$1:$B$11</definedName>
    <definedName name="_xlnm.Print_Area" localSheetId="1">Codes!$A$1:$AB$25</definedName>
    <definedName name="_xlnm.Print_Area" localSheetId="0">'Design Builders'!$A:$O</definedName>
    <definedName name="Skirt">Codes!$S$1:$S$14</definedName>
    <definedName name="SkirtLengthOpotions">Codes!$Y$1:$Y$9</definedName>
    <definedName name="SkirtLengthOpotionsLookup">Codes!$Y$1:$Z$9</definedName>
    <definedName name="SkirtLookup">Codes!$S$1:$T$14</definedName>
    <definedName name="Sleeves">Codes!$M$1:$M$22</definedName>
    <definedName name="SleevesLookup">Codes!$M$1:$N$22</definedName>
    <definedName name="Trim">Codes!$J$1:$J$8</definedName>
    <definedName name="TrimLookup">Codes!$J$1:$K$8</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R65" i="8"/>
  <c r="Q65"/>
  <c r="P65"/>
  <c r="O65"/>
  <c r="N65"/>
  <c r="M65"/>
  <c r="L65"/>
  <c r="K65"/>
  <c r="J65"/>
  <c r="I65"/>
  <c r="H65"/>
  <c r="G65"/>
  <c r="F65"/>
  <c r="E65"/>
  <c r="D65"/>
  <c r="C65"/>
  <c r="B65"/>
  <c r="A65"/>
  <c r="J66"/>
  <c r="K66"/>
  <c r="L66"/>
  <c r="M66"/>
  <c r="N66"/>
  <c r="O66"/>
  <c r="P66"/>
  <c r="Q66"/>
  <c r="R66"/>
  <c r="R56"/>
  <c r="Q56"/>
  <c r="P56"/>
  <c r="O56"/>
  <c r="N56"/>
  <c r="M56"/>
  <c r="L56"/>
  <c r="K56"/>
  <c r="J56"/>
  <c r="I56"/>
  <c r="H56"/>
  <c r="G56"/>
  <c r="F56"/>
  <c r="E56"/>
  <c r="D56"/>
  <c r="C56"/>
  <c r="B56"/>
  <c r="A56"/>
  <c r="R55"/>
  <c r="Q55"/>
  <c r="P55"/>
  <c r="O55"/>
  <c r="N55"/>
  <c r="M55"/>
  <c r="L55"/>
  <c r="K55"/>
  <c r="J55"/>
  <c r="I55"/>
  <c r="H55"/>
  <c r="G55"/>
  <c r="F55"/>
  <c r="E55"/>
  <c r="D55"/>
  <c r="C55"/>
  <c r="B55"/>
  <c r="A55"/>
  <c r="R54"/>
  <c r="Q54"/>
  <c r="P54"/>
  <c r="O54"/>
  <c r="N54"/>
  <c r="M54"/>
  <c r="L54"/>
  <c r="K54"/>
  <c r="J54"/>
  <c r="I54"/>
  <c r="H54"/>
  <c r="G54"/>
  <c r="F54"/>
  <c r="E54"/>
  <c r="D54"/>
  <c r="C54"/>
  <c r="B54"/>
  <c r="A54"/>
  <c r="R53"/>
  <c r="Q53"/>
  <c r="P53"/>
  <c r="O53"/>
  <c r="N53"/>
  <c r="M53"/>
  <c r="L53"/>
  <c r="K53"/>
  <c r="J53"/>
  <c r="I53"/>
  <c r="H53"/>
  <c r="G53"/>
  <c r="F53"/>
  <c r="E53"/>
  <c r="D53"/>
  <c r="C53"/>
  <c r="B53"/>
  <c r="A53"/>
  <c r="R52"/>
  <c r="Q52"/>
  <c r="P52"/>
  <c r="O52"/>
  <c r="N52"/>
  <c r="M52"/>
  <c r="L52"/>
  <c r="K52"/>
  <c r="J52"/>
  <c r="I52"/>
  <c r="H52"/>
  <c r="G52"/>
  <c r="F52"/>
  <c r="E52"/>
  <c r="D52"/>
  <c r="C52"/>
  <c r="B52"/>
  <c r="A52"/>
  <c r="R51"/>
  <c r="Q51"/>
  <c r="P51"/>
  <c r="O51"/>
  <c r="N51"/>
  <c r="M51"/>
  <c r="L51"/>
  <c r="K51"/>
  <c r="J51"/>
  <c r="I51"/>
  <c r="H51"/>
  <c r="G51"/>
  <c r="F51"/>
  <c r="E51"/>
  <c r="D51"/>
  <c r="C51"/>
  <c r="B51"/>
  <c r="A51"/>
  <c r="R50"/>
  <c r="Q50"/>
  <c r="P50"/>
  <c r="O50"/>
  <c r="N50"/>
  <c r="M50"/>
  <c r="L50"/>
  <c r="K50"/>
  <c r="J50"/>
  <c r="I50"/>
  <c r="H50"/>
  <c r="G50"/>
  <c r="F50"/>
  <c r="E50"/>
  <c r="D50"/>
  <c r="C50"/>
  <c r="B50"/>
  <c r="A50"/>
  <c r="R49"/>
  <c r="Q49"/>
  <c r="P49"/>
  <c r="O49"/>
  <c r="N49"/>
  <c r="M49"/>
  <c r="L49"/>
  <c r="K49"/>
  <c r="J49"/>
  <c r="I49"/>
  <c r="H49"/>
  <c r="G49"/>
  <c r="F49"/>
  <c r="E49"/>
  <c r="D49"/>
  <c r="C49"/>
  <c r="B49"/>
  <c r="A49"/>
  <c r="R48"/>
  <c r="Q48"/>
  <c r="P48"/>
  <c r="O48"/>
  <c r="N48"/>
  <c r="M48"/>
  <c r="L48"/>
  <c r="K48"/>
  <c r="J48"/>
  <c r="I48"/>
  <c r="H48"/>
  <c r="G48"/>
  <c r="F48"/>
  <c r="E48"/>
  <c r="D48"/>
  <c r="C48"/>
  <c r="B48"/>
  <c r="A48"/>
  <c r="R47"/>
  <c r="Q47"/>
  <c r="P47"/>
  <c r="O47"/>
  <c r="N47"/>
  <c r="M47"/>
  <c r="L47"/>
  <c r="K47"/>
  <c r="J47"/>
  <c r="I47"/>
  <c r="H47"/>
  <c r="G47"/>
  <c r="F47"/>
  <c r="E47"/>
  <c r="D47"/>
  <c r="C47"/>
  <c r="B47"/>
  <c r="A47"/>
  <c r="R46"/>
  <c r="Q46"/>
  <c r="P46"/>
  <c r="O46"/>
  <c r="N46"/>
  <c r="M46"/>
  <c r="L46"/>
  <c r="K46"/>
  <c r="J46"/>
  <c r="I46"/>
  <c r="H46"/>
  <c r="G46"/>
  <c r="F46"/>
  <c r="E46"/>
  <c r="D46"/>
  <c r="C46"/>
  <c r="B46"/>
  <c r="A46"/>
  <c r="R45"/>
  <c r="Q45"/>
  <c r="P45"/>
  <c r="O45"/>
  <c r="N45"/>
  <c r="M45"/>
  <c r="L45"/>
  <c r="K45"/>
  <c r="J45"/>
  <c r="I45"/>
  <c r="H45"/>
  <c r="G45"/>
  <c r="F45"/>
  <c r="E45"/>
  <c r="D45"/>
  <c r="C45"/>
  <c r="B45"/>
  <c r="A45"/>
  <c r="R44"/>
  <c r="Q44"/>
  <c r="P44"/>
  <c r="O44"/>
  <c r="N44"/>
  <c r="M44"/>
  <c r="L44"/>
  <c r="K44"/>
  <c r="J44"/>
  <c r="I44"/>
  <c r="H44"/>
  <c r="G44"/>
  <c r="F44"/>
  <c r="E44"/>
  <c r="D44"/>
  <c r="C44"/>
  <c r="B44"/>
  <c r="A44"/>
  <c r="R43"/>
  <c r="Q43"/>
  <c r="P43"/>
  <c r="O43"/>
  <c r="N43"/>
  <c r="M43"/>
  <c r="L43"/>
  <c r="K43"/>
  <c r="J43"/>
  <c r="I43"/>
  <c r="H43"/>
  <c r="G43"/>
  <c r="F43"/>
  <c r="E43"/>
  <c r="D43"/>
  <c r="C43"/>
  <c r="B43"/>
  <c r="A43"/>
  <c r="R42"/>
  <c r="Q42"/>
  <c r="P42"/>
  <c r="O42"/>
  <c r="N42"/>
  <c r="M42"/>
  <c r="L42"/>
  <c r="K42"/>
  <c r="J42"/>
  <c r="I42"/>
  <c r="H42"/>
  <c r="G42"/>
  <c r="F42"/>
  <c r="E42"/>
  <c r="D42"/>
  <c r="C42"/>
  <c r="B42"/>
  <c r="A42"/>
  <c r="R41"/>
  <c r="Q41"/>
  <c r="P41"/>
  <c r="O41"/>
  <c r="N41"/>
  <c r="M41"/>
  <c r="L41"/>
  <c r="K41"/>
  <c r="J41"/>
  <c r="I41"/>
  <c r="H41"/>
  <c r="G41"/>
  <c r="F41"/>
  <c r="E41"/>
  <c r="D41"/>
  <c r="C41"/>
  <c r="B41"/>
  <c r="A41"/>
  <c r="R40"/>
  <c r="Q40"/>
  <c r="P40"/>
  <c r="O40"/>
  <c r="N40"/>
  <c r="M40"/>
  <c r="L40"/>
  <c r="K40"/>
  <c r="J40"/>
  <c r="I40"/>
  <c r="H40"/>
  <c r="G40"/>
  <c r="F40"/>
  <c r="E40"/>
  <c r="D40"/>
  <c r="C40"/>
  <c r="B40"/>
  <c r="A40"/>
  <c r="R39"/>
  <c r="Q39"/>
  <c r="P39"/>
  <c r="O39"/>
  <c r="N39"/>
  <c r="M39"/>
  <c r="L39"/>
  <c r="K39"/>
  <c r="J39"/>
  <c r="I39"/>
  <c r="H39"/>
  <c r="G39"/>
  <c r="F39"/>
  <c r="E39"/>
  <c r="D39"/>
  <c r="C39"/>
  <c r="B39"/>
  <c r="A39"/>
  <c r="R38"/>
  <c r="Q38"/>
  <c r="P38"/>
  <c r="O38"/>
  <c r="N38"/>
  <c r="M38"/>
  <c r="L38"/>
  <c r="K38"/>
  <c r="J38"/>
  <c r="I38"/>
  <c r="H38"/>
  <c r="G38"/>
  <c r="F38"/>
  <c r="E38"/>
  <c r="D38"/>
  <c r="C38"/>
  <c r="B38"/>
  <c r="A38"/>
  <c r="R37"/>
  <c r="Q37"/>
  <c r="P37"/>
  <c r="O37"/>
  <c r="N37"/>
  <c r="M37"/>
  <c r="L37"/>
  <c r="K37"/>
  <c r="J37"/>
  <c r="I37"/>
  <c r="H37"/>
  <c r="G37"/>
  <c r="F37"/>
  <c r="E37"/>
  <c r="D37"/>
  <c r="C37"/>
  <c r="B37"/>
  <c r="A37"/>
  <c r="R36"/>
  <c r="Q36"/>
  <c r="P36"/>
  <c r="O36"/>
  <c r="N36"/>
  <c r="M36"/>
  <c r="L36"/>
  <c r="K36"/>
  <c r="J36"/>
  <c r="I36"/>
  <c r="H36"/>
  <c r="G36"/>
  <c r="F36"/>
  <c r="E36"/>
  <c r="D36"/>
  <c r="C36"/>
  <c r="B36"/>
  <c r="A36"/>
  <c r="R68"/>
  <c r="Q68"/>
  <c r="P68"/>
  <c r="O68"/>
  <c r="N68"/>
  <c r="M68"/>
  <c r="L68"/>
  <c r="K68"/>
  <c r="J68"/>
  <c r="I68"/>
  <c r="H68"/>
  <c r="G68"/>
  <c r="F68"/>
  <c r="E68"/>
  <c r="D68"/>
  <c r="C68"/>
  <c r="B68"/>
  <c r="A68"/>
  <c r="R67"/>
  <c r="Q67"/>
  <c r="P67"/>
  <c r="O67"/>
  <c r="N67"/>
  <c r="M67"/>
  <c r="L67"/>
  <c r="K67"/>
  <c r="J67"/>
  <c r="I67"/>
  <c r="H67"/>
  <c r="G67"/>
  <c r="F67"/>
  <c r="E67"/>
  <c r="D67"/>
  <c r="C67"/>
  <c r="B67"/>
  <c r="A67"/>
  <c r="I66"/>
  <c r="H66"/>
  <c r="G66"/>
  <c r="F66"/>
  <c r="E66"/>
  <c r="D66"/>
  <c r="C66"/>
  <c r="B66"/>
  <c r="A66"/>
  <c r="R64"/>
  <c r="Q64"/>
  <c r="P64"/>
  <c r="O64"/>
  <c r="N64"/>
  <c r="M64"/>
  <c r="L64"/>
  <c r="K64"/>
  <c r="J64"/>
  <c r="I64"/>
  <c r="H64"/>
  <c r="G64"/>
  <c r="F64"/>
  <c r="E64"/>
  <c r="D64"/>
  <c r="C64"/>
  <c r="B64"/>
  <c r="A64"/>
  <c r="R63"/>
  <c r="Q63"/>
  <c r="P63"/>
  <c r="O63"/>
  <c r="N63"/>
  <c r="M63"/>
  <c r="L63"/>
  <c r="K63"/>
  <c r="J63"/>
  <c r="I63"/>
  <c r="H63"/>
  <c r="G63"/>
  <c r="F63"/>
  <c r="E63"/>
  <c r="D63"/>
  <c r="C63"/>
  <c r="B63"/>
  <c r="A63"/>
  <c r="R62"/>
  <c r="Q62"/>
  <c r="P62"/>
  <c r="O62"/>
  <c r="N62"/>
  <c r="M62"/>
  <c r="L62"/>
  <c r="K62"/>
  <c r="J62"/>
  <c r="I62"/>
  <c r="H62"/>
  <c r="G62"/>
  <c r="F62"/>
  <c r="E62"/>
  <c r="D62"/>
  <c r="C62"/>
  <c r="B62"/>
  <c r="A62"/>
  <c r="R61"/>
  <c r="Q61"/>
  <c r="P61"/>
  <c r="O61"/>
  <c r="N61"/>
  <c r="M61"/>
  <c r="L61"/>
  <c r="K61"/>
  <c r="J61"/>
  <c r="I61"/>
  <c r="H61"/>
  <c r="G61"/>
  <c r="F61"/>
  <c r="E61"/>
  <c r="D61"/>
  <c r="C61"/>
  <c r="B61"/>
  <c r="A61"/>
  <c r="R60"/>
  <c r="Q60"/>
  <c r="P60"/>
  <c r="O60"/>
  <c r="N60"/>
  <c r="M60"/>
  <c r="L60"/>
  <c r="K60"/>
  <c r="J60"/>
  <c r="I60"/>
  <c r="H60"/>
  <c r="G60"/>
  <c r="F60"/>
  <c r="E60"/>
  <c r="D60"/>
  <c r="C60"/>
  <c r="B60"/>
  <c r="A60"/>
  <c r="R59"/>
  <c r="Q59"/>
  <c r="P59"/>
  <c r="O59"/>
  <c r="N59"/>
  <c r="M59"/>
  <c r="L59"/>
  <c r="K59"/>
  <c r="J59"/>
  <c r="I59"/>
  <c r="H59"/>
  <c r="G59"/>
  <c r="F59"/>
  <c r="E59"/>
  <c r="D59"/>
  <c r="C59"/>
  <c r="B59"/>
  <c r="A59"/>
  <c r="R58"/>
  <c r="Q58"/>
  <c r="P58"/>
  <c r="O58"/>
  <c r="N58"/>
  <c r="M58"/>
  <c r="L58"/>
  <c r="K58"/>
  <c r="J58"/>
  <c r="I58"/>
  <c r="H58"/>
  <c r="G58"/>
  <c r="F58"/>
  <c r="E58"/>
  <c r="D58"/>
  <c r="C58"/>
  <c r="B58"/>
  <c r="A58"/>
  <c r="R57"/>
  <c r="Q57"/>
  <c r="P57"/>
  <c r="O57"/>
  <c r="N57"/>
  <c r="M57"/>
  <c r="L57"/>
  <c r="K57"/>
  <c r="J57"/>
  <c r="I57"/>
  <c r="H57"/>
  <c r="G57"/>
  <c r="F57"/>
  <c r="E57"/>
  <c r="D57"/>
  <c r="C57"/>
  <c r="B57"/>
  <c r="A57"/>
</calcChain>
</file>

<file path=xl/sharedStrings.xml><?xml version="1.0" encoding="utf-8"?>
<sst xmlns="http://schemas.openxmlformats.org/spreadsheetml/2006/main" count="898" uniqueCount="547">
  <si>
    <t>polyester trim</t>
    <phoneticPr fontId="7" type="noConversion"/>
  </si>
  <si>
    <t>polyester trim</t>
    <phoneticPr fontId="7" type="noConversion"/>
  </si>
  <si>
    <t>polyester trim</t>
    <phoneticPr fontId="7" type="noConversion"/>
  </si>
  <si>
    <t>silk</t>
    <phoneticPr fontId="7" type="noConversion"/>
  </si>
  <si>
    <t>Skirt</t>
    <phoneticPr fontId="7" type="noConversion"/>
  </si>
  <si>
    <t>Skirt</t>
    <phoneticPr fontId="7" type="noConversion"/>
  </si>
  <si>
    <t>Sheath - Fitted</t>
  </si>
  <si>
    <t>Shift - Loose</t>
  </si>
  <si>
    <t>Sheath - Fitted</t>
    <phoneticPr fontId="7" type="noConversion"/>
  </si>
  <si>
    <t>Shift - Loose</t>
    <phoneticPr fontId="7" type="noConversion"/>
  </si>
  <si>
    <t>s-vc</t>
    <phoneticPr fontId="7" type="noConversion"/>
  </si>
  <si>
    <t>p-sk</t>
    <phoneticPr fontId="7" type="noConversion"/>
  </si>
  <si>
    <t>x-fl</t>
    <phoneticPr fontId="7" type="noConversion"/>
  </si>
  <si>
    <t>x-sq</t>
    <phoneticPr fontId="7" type="noConversion"/>
  </si>
  <si>
    <t>p-wc</t>
    <phoneticPr fontId="7" type="noConversion"/>
  </si>
  <si>
    <t>p-ww</t>
    <phoneticPr fontId="7" type="noConversion"/>
  </si>
  <si>
    <t>s-ww</t>
    <phoneticPr fontId="7" type="noConversion"/>
  </si>
  <si>
    <t>s-py</t>
    <phoneticPr fontId="7" type="noConversion"/>
  </si>
  <si>
    <t>x-pt</t>
    <phoneticPr fontId="7" type="noConversion"/>
  </si>
  <si>
    <t>trm-nek-000</t>
    <phoneticPr fontId="7" type="noConversion"/>
  </si>
  <si>
    <t>trm-nek-001</t>
  </si>
  <si>
    <t>trm-slv-000</t>
    <phoneticPr fontId="7" type="noConversion"/>
  </si>
  <si>
    <t>trm-slv-001</t>
  </si>
  <si>
    <t>trm-slv-002</t>
  </si>
  <si>
    <t>trm-slv-003</t>
  </si>
  <si>
    <t>trm-slv-004</t>
  </si>
  <si>
    <t>trm-slv-005</t>
  </si>
  <si>
    <t>trm-slv-006</t>
  </si>
  <si>
    <t>trm-slv-007</t>
  </si>
  <si>
    <t>trm-slv-008</t>
  </si>
  <si>
    <t>trm-slv-009</t>
  </si>
  <si>
    <t>trm-slv-010</t>
  </si>
  <si>
    <t>trm-slv-011</t>
  </si>
  <si>
    <t>trm-slv-012</t>
  </si>
  <si>
    <t>trm-slv-013</t>
  </si>
  <si>
    <t>trm-slv-014</t>
  </si>
  <si>
    <t>trm-slv-015</t>
  </si>
  <si>
    <t>trm-slv-016</t>
  </si>
  <si>
    <t>trm-nek-002</t>
  </si>
  <si>
    <t>trm-nek-003</t>
  </si>
  <si>
    <t>trm-nek-004</t>
  </si>
  <si>
    <t>trm-nek-005</t>
  </si>
  <si>
    <t>trm-nek-006</t>
  </si>
  <si>
    <t>trm-nek-007</t>
  </si>
  <si>
    <t>trm-nek-008</t>
  </si>
  <si>
    <t>trm-nek-009</t>
  </si>
  <si>
    <t>trm-nek-010</t>
  </si>
  <si>
    <t>trm-nek-011</t>
  </si>
  <si>
    <t>trm-nek-012</t>
  </si>
  <si>
    <t>trm-nek-013</t>
  </si>
  <si>
    <t>trm-nek-014</t>
  </si>
  <si>
    <t>trm-nek-015</t>
  </si>
  <si>
    <t>trm-nek-016</t>
  </si>
  <si>
    <t>trm-nek-017</t>
  </si>
  <si>
    <t>trm-nek-018</t>
  </si>
  <si>
    <t>trm-skt-000</t>
    <phoneticPr fontId="7" type="noConversion"/>
  </si>
  <si>
    <t>trm-skt-001</t>
  </si>
  <si>
    <t>trm-skt-002</t>
  </si>
  <si>
    <t>trm-skt-003</t>
  </si>
  <si>
    <t>trm-skt-004</t>
  </si>
  <si>
    <t>trm-skt-005</t>
  </si>
  <si>
    <t>trm-skt-006</t>
  </si>
  <si>
    <t>trm-skt-007</t>
  </si>
  <si>
    <t>trm-skt-008</t>
  </si>
  <si>
    <t>trm-skt-009</t>
  </si>
  <si>
    <t>trm-skt-010</t>
  </si>
  <si>
    <t>trm-skt-011</t>
  </si>
  <si>
    <t>trm-skt-012</t>
  </si>
  <si>
    <t>trm-skt-013</t>
  </si>
  <si>
    <t>trm-skt-014</t>
  </si>
  <si>
    <t>trm-skt-015</t>
  </si>
  <si>
    <t>trm-skt-016</t>
  </si>
  <si>
    <t>trm-skt-017</t>
  </si>
  <si>
    <t>trm-skt-018</t>
  </si>
  <si>
    <t>trm-skt-019</t>
  </si>
  <si>
    <t>trm-skt-020</t>
  </si>
  <si>
    <t>st-w</t>
    <phoneticPr fontId="7" type="noConversion"/>
  </si>
  <si>
    <t>pr-s</t>
    <phoneticPr fontId="7" type="noConversion"/>
  </si>
  <si>
    <t>st-s</t>
    <phoneticPr fontId="7" type="noConversion"/>
  </si>
  <si>
    <t>sp-l</t>
    <phoneticPr fontId="7" type="noConversion"/>
  </si>
  <si>
    <t>sp-s</t>
    <phoneticPr fontId="7" type="noConversion"/>
  </si>
  <si>
    <t>?</t>
    <phoneticPr fontId="7" type="noConversion"/>
  </si>
  <si>
    <t>woven wool</t>
  </si>
  <si>
    <t>woven poly/viscose</t>
  </si>
  <si>
    <t xml:space="preserve">silk </t>
  </si>
  <si>
    <t>polyester</t>
  </si>
  <si>
    <t>polyester trim</t>
  </si>
  <si>
    <t>acetate lining</t>
  </si>
  <si>
    <t>?-al</t>
    <phoneticPr fontId="7" type="noConversion"/>
  </si>
  <si>
    <t>Fabric</t>
    <phoneticPr fontId="7" type="noConversion"/>
  </si>
  <si>
    <t>Trim</t>
    <phoneticPr fontId="7" type="noConversion"/>
  </si>
  <si>
    <t>Bodice Trim</t>
    <phoneticPr fontId="7" type="noConversion"/>
  </si>
  <si>
    <t>Fabric</t>
    <phoneticPr fontId="7" type="noConversion"/>
  </si>
  <si>
    <t>Sleeves Trim</t>
    <phoneticPr fontId="7" type="noConversion"/>
  </si>
  <si>
    <t>Fabric</t>
    <phoneticPr fontId="7" type="noConversion"/>
  </si>
  <si>
    <t>Trim</t>
    <phoneticPr fontId="7" type="noConversion"/>
  </si>
  <si>
    <t>Fabric</t>
    <phoneticPr fontId="7" type="noConversion"/>
  </si>
  <si>
    <t>Skirt Trim</t>
    <phoneticPr fontId="7" type="noConversion"/>
  </si>
  <si>
    <t>1 / 2</t>
    <phoneticPr fontId="7" type="noConversion"/>
  </si>
  <si>
    <t>1 / 3</t>
    <phoneticPr fontId="7" type="noConversion"/>
  </si>
  <si>
    <t>2 / 4</t>
    <phoneticPr fontId="7" type="noConversion"/>
  </si>
  <si>
    <t>1 / 2 / 4</t>
    <phoneticPr fontId="7" type="noConversion"/>
  </si>
  <si>
    <t>Length Opts</t>
  </si>
  <si>
    <t>Length Opts</t>
    <phoneticPr fontId="7" type="noConversion"/>
  </si>
  <si>
    <t>skt_len_opt</t>
    <phoneticPr fontId="7" type="noConversion"/>
  </si>
  <si>
    <t>Belt</t>
    <phoneticPr fontId="7" type="noConversion"/>
  </si>
  <si>
    <t>Fabric</t>
    <phoneticPr fontId="7" type="noConversion"/>
  </si>
  <si>
    <t>Fabric</t>
    <phoneticPr fontId="7" type="noConversion"/>
  </si>
  <si>
    <t>pencil - ruffle</t>
    <phoneticPr fontId="7" type="noConversion"/>
  </si>
  <si>
    <t>silk</t>
    <phoneticPr fontId="7" type="noConversion"/>
  </si>
  <si>
    <t>wrap</t>
    <phoneticPr fontId="7" type="noConversion"/>
  </si>
  <si>
    <t>sleeveless</t>
    <phoneticPr fontId="7" type="noConversion"/>
  </si>
  <si>
    <t>front stripe</t>
    <phoneticPr fontId="7" type="noConversion"/>
  </si>
  <si>
    <t>ext-005</t>
    <phoneticPr fontId="7" type="noConversion"/>
  </si>
  <si>
    <t>short shirt</t>
  </si>
  <si>
    <t>shirt long</t>
    <phoneticPr fontId="7" type="noConversion"/>
  </si>
  <si>
    <t>shirt tab</t>
    <phoneticPr fontId="7" type="noConversion"/>
  </si>
  <si>
    <t>standard bodice trim</t>
  </si>
  <si>
    <t>standard bodice trim</t>
    <phoneticPr fontId="7" type="noConversion"/>
  </si>
  <si>
    <t>standard sleeves trim</t>
    <phoneticPr fontId="7" type="noConversion"/>
  </si>
  <si>
    <t>standard skirt trim</t>
    <phoneticPr fontId="7" type="noConversion"/>
  </si>
  <si>
    <t>standard bodice trim</t>
    <phoneticPr fontId="7" type="noConversion"/>
  </si>
  <si>
    <t>standard sleeves trim</t>
    <phoneticPr fontId="7" type="noConversion"/>
  </si>
  <si>
    <t>standard sleeves trim</t>
    <phoneticPr fontId="7" type="noConversion"/>
  </si>
  <si>
    <t>&lt;As Bodice&gt;</t>
    <phoneticPr fontId="7" type="noConversion"/>
  </si>
  <si>
    <t>-</t>
    <phoneticPr fontId="7" type="noConversion"/>
  </si>
  <si>
    <t>gathered waist</t>
    <phoneticPr fontId="7" type="noConversion"/>
  </si>
  <si>
    <t>blt-006</t>
    <phoneticPr fontId="7" type="noConversion"/>
  </si>
  <si>
    <t>blt-007</t>
    <phoneticPr fontId="7" type="noConversion"/>
  </si>
  <si>
    <t>blt-008</t>
    <phoneticPr fontId="7" type="noConversion"/>
  </si>
  <si>
    <t>satin polyester</t>
    <phoneticPr fontId="7" type="noConversion"/>
  </si>
  <si>
    <t>wool crepe</t>
  </si>
  <si>
    <t>silk</t>
    <phoneticPr fontId="7" type="noConversion"/>
  </si>
  <si>
    <t>sequins</t>
    <phoneticPr fontId="7" type="noConversion"/>
  </si>
  <si>
    <t>&lt;As bodice&gt;</t>
    <phoneticPr fontId="7" type="noConversion"/>
  </si>
  <si>
    <t>silk</t>
    <phoneticPr fontId="7" type="noConversion"/>
  </si>
  <si>
    <t>n/a</t>
    <phoneticPr fontId="7" type="noConversion"/>
  </si>
  <si>
    <t>shift fabric belt</t>
  </si>
  <si>
    <t>shift fabric belt</t>
    <phoneticPr fontId="7" type="noConversion"/>
  </si>
  <si>
    <t>wrap fabric belt</t>
  </si>
  <si>
    <t>wrap fabric belt</t>
    <phoneticPr fontId="7" type="noConversion"/>
  </si>
  <si>
    <t>shirt fabric belt</t>
  </si>
  <si>
    <t>shirt fabric belt</t>
    <phoneticPr fontId="7" type="noConversion"/>
  </si>
  <si>
    <t>silk</t>
    <phoneticPr fontId="7" type="noConversion"/>
  </si>
  <si>
    <t>tailored wrap</t>
    <phoneticPr fontId="7" type="noConversion"/>
  </si>
  <si>
    <t>shirt collar</t>
  </si>
  <si>
    <t>shirt no collar</t>
  </si>
  <si>
    <t>no skirt</t>
    <phoneticPr fontId="7" type="noConversion"/>
  </si>
  <si>
    <t>skt-000</t>
    <phoneticPr fontId="7" type="noConversion"/>
  </si>
  <si>
    <t>pencil</t>
    <phoneticPr fontId="7" type="noConversion"/>
  </si>
  <si>
    <t>flare</t>
    <phoneticPr fontId="7" type="noConversion"/>
  </si>
  <si>
    <t>shift</t>
    <phoneticPr fontId="7" type="noConversion"/>
  </si>
  <si>
    <t>shirt</t>
    <phoneticPr fontId="7" type="noConversion"/>
  </si>
  <si>
    <t>pencil - ruffle</t>
    <phoneticPr fontId="7" type="noConversion"/>
  </si>
  <si>
    <t>mid</t>
  </si>
  <si>
    <t>maxi</t>
  </si>
  <si>
    <t>skt-01</t>
    <phoneticPr fontId="7" type="noConversion"/>
  </si>
  <si>
    <t>skt-02</t>
    <phoneticPr fontId="7" type="noConversion"/>
  </si>
  <si>
    <t>swing</t>
    <phoneticPr fontId="7" type="noConversion"/>
  </si>
  <si>
    <t>skt-03</t>
    <phoneticPr fontId="7" type="noConversion"/>
  </si>
  <si>
    <t>skt-05</t>
    <phoneticPr fontId="7" type="noConversion"/>
  </si>
  <si>
    <t>skt-07</t>
    <phoneticPr fontId="7" type="noConversion"/>
  </si>
  <si>
    <t>skt-09</t>
    <phoneticPr fontId="7" type="noConversion"/>
  </si>
  <si>
    <t>skt-10</t>
    <phoneticPr fontId="7" type="noConversion"/>
  </si>
  <si>
    <t>skt-12</t>
    <phoneticPr fontId="7" type="noConversion"/>
  </si>
  <si>
    <t>swoosh</t>
    <phoneticPr fontId="7" type="noConversion"/>
  </si>
  <si>
    <t>fabric_set</t>
    <phoneticPr fontId="7" type="noConversion"/>
  </si>
  <si>
    <t>Length</t>
    <phoneticPr fontId="7" type="noConversion"/>
  </si>
  <si>
    <t>skt_len</t>
    <phoneticPr fontId="7" type="noConversion"/>
  </si>
  <si>
    <t>pr-c</t>
    <phoneticPr fontId="7" type="noConversion"/>
  </si>
  <si>
    <t>st-c</t>
    <phoneticPr fontId="7" type="noConversion"/>
  </si>
  <si>
    <t>pr-w</t>
    <phoneticPr fontId="7" type="noConversion"/>
  </si>
  <si>
    <t>short / mid</t>
    <phoneticPr fontId="7" type="noConversion"/>
  </si>
  <si>
    <t>shift</t>
    <phoneticPr fontId="7" type="noConversion"/>
  </si>
  <si>
    <t>shirt</t>
    <phoneticPr fontId="7" type="noConversion"/>
  </si>
  <si>
    <t>knee / maxi</t>
  </si>
  <si>
    <t>knee / maxi</t>
    <phoneticPr fontId="7" type="noConversion"/>
  </si>
  <si>
    <t>swoosh</t>
    <phoneticPr fontId="7" type="noConversion"/>
  </si>
  <si>
    <t>no trim</t>
    <phoneticPr fontId="7" type="noConversion"/>
  </si>
  <si>
    <t>no trim</t>
    <phoneticPr fontId="7" type="noConversion"/>
  </si>
  <si>
    <t>no trim</t>
    <phoneticPr fontId="7" type="noConversion"/>
  </si>
  <si>
    <t>Extras</t>
    <phoneticPr fontId="7" type="noConversion"/>
  </si>
  <si>
    <t>front stripe</t>
    <phoneticPr fontId="7" type="noConversion"/>
  </si>
  <si>
    <t>square</t>
    <phoneticPr fontId="7" type="noConversion"/>
  </si>
  <si>
    <t>V-slit</t>
    <phoneticPr fontId="7" type="noConversion"/>
  </si>
  <si>
    <t>Wrap</t>
    <phoneticPr fontId="7" type="noConversion"/>
  </si>
  <si>
    <t>pat-301</t>
    <phoneticPr fontId="7" type="noConversion"/>
  </si>
  <si>
    <t>pat-302</t>
    <phoneticPr fontId="7" type="noConversion"/>
  </si>
  <si>
    <t>pat-201</t>
    <phoneticPr fontId="7" type="noConversion"/>
  </si>
  <si>
    <t>pat-202</t>
    <phoneticPr fontId="7" type="noConversion"/>
  </si>
  <si>
    <t>pat-203</t>
    <phoneticPr fontId="7" type="noConversion"/>
  </si>
  <si>
    <t>pat-101</t>
    <phoneticPr fontId="7" type="noConversion"/>
  </si>
  <si>
    <t>tnk</t>
    <phoneticPr fontId="7" type="noConversion"/>
  </si>
  <si>
    <t>Trim</t>
  </si>
  <si>
    <t>Trim</t>
    <phoneticPr fontId="7" type="noConversion"/>
  </si>
  <si>
    <t>not</t>
    <phoneticPr fontId="7" type="noConversion"/>
  </si>
  <si>
    <t>tsl</t>
    <phoneticPr fontId="7" type="noConversion"/>
  </si>
  <si>
    <t>tsk</t>
    <phoneticPr fontId="7" type="noConversion"/>
  </si>
  <si>
    <t>Belt</t>
    <phoneticPr fontId="7" type="noConversion"/>
  </si>
  <si>
    <t>Fabric</t>
    <phoneticPr fontId="7" type="noConversion"/>
  </si>
  <si>
    <t>silk</t>
  </si>
  <si>
    <t>silk</t>
    <phoneticPr fontId="7" type="noConversion"/>
  </si>
  <si>
    <t>fabric</t>
    <phoneticPr fontId="7" type="noConversion"/>
  </si>
  <si>
    <t>sequins</t>
  </si>
  <si>
    <t>sequins</t>
    <phoneticPr fontId="7" type="noConversion"/>
  </si>
  <si>
    <t>leather</t>
    <phoneticPr fontId="7" type="noConversion"/>
  </si>
  <si>
    <t>viscose crepe</t>
  </si>
  <si>
    <t>faux leather</t>
  </si>
  <si>
    <t>V-slit</t>
    <phoneticPr fontId="7" type="noConversion"/>
  </si>
  <si>
    <t>tailored wrap</t>
    <phoneticPr fontId="7" type="noConversion"/>
  </si>
  <si>
    <t>Trim - Bodice</t>
    <phoneticPr fontId="7" type="noConversion"/>
  </si>
  <si>
    <t>-</t>
    <phoneticPr fontId="7" type="noConversion"/>
  </si>
  <si>
    <t>nek-000</t>
    <phoneticPr fontId="7" type="noConversion"/>
  </si>
  <si>
    <t>n/a</t>
  </si>
  <si>
    <t>n/a</t>
    <phoneticPr fontId="7" type="noConversion"/>
  </si>
  <si>
    <t>no neckline</t>
    <phoneticPr fontId="7" type="noConversion"/>
  </si>
  <si>
    <t>n/a</t>
    <phoneticPr fontId="7" type="noConversion"/>
  </si>
  <si>
    <t>no trim</t>
  </si>
  <si>
    <t>Bodice</t>
    <phoneticPr fontId="7" type="noConversion"/>
  </si>
  <si>
    <t>Pattern</t>
    <phoneticPr fontId="7" type="noConversion"/>
  </si>
  <si>
    <t>pat</t>
    <phoneticPr fontId="7" type="noConversion"/>
  </si>
  <si>
    <t>Pattern</t>
    <phoneticPr fontId="7" type="noConversion"/>
  </si>
  <si>
    <t>short</t>
  </si>
  <si>
    <t>knee</t>
  </si>
  <si>
    <t>pencil</t>
    <phoneticPr fontId="7" type="noConversion"/>
  </si>
  <si>
    <t>swing</t>
    <phoneticPr fontId="7" type="noConversion"/>
  </si>
  <si>
    <t>sleeveless</t>
    <phoneticPr fontId="7" type="noConversion"/>
  </si>
  <si>
    <t>pencil - ruffle</t>
  </si>
  <si>
    <t>pencil - ruffle</t>
    <phoneticPr fontId="7" type="noConversion"/>
  </si>
  <si>
    <t>short / knee / long</t>
  </si>
  <si>
    <t>short / knee / long</t>
    <phoneticPr fontId="7" type="noConversion"/>
  </si>
  <si>
    <t>short / knee</t>
  </si>
  <si>
    <t>short / knee</t>
    <phoneticPr fontId="7" type="noConversion"/>
  </si>
  <si>
    <t>short / mid</t>
  </si>
  <si>
    <t>snowblizzard rusty</t>
    <phoneticPr fontId="7" type="noConversion"/>
  </si>
  <si>
    <t>white matt</t>
    <phoneticPr fontId="7" type="noConversion"/>
  </si>
  <si>
    <t>Trim</t>
    <phoneticPr fontId="7" type="noConversion"/>
  </si>
  <si>
    <t>violet</t>
    <phoneticPr fontId="7" type="noConversion"/>
  </si>
  <si>
    <t>dirty blue</t>
    <phoneticPr fontId="7" type="noConversion"/>
  </si>
  <si>
    <t>taupe</t>
    <phoneticPr fontId="7" type="noConversion"/>
  </si>
  <si>
    <t>cream/champagne</t>
    <phoneticPr fontId="7" type="noConversion"/>
  </si>
  <si>
    <t>aqua</t>
    <phoneticPr fontId="7" type="noConversion"/>
  </si>
  <si>
    <t>mint</t>
    <phoneticPr fontId="7" type="noConversion"/>
  </si>
  <si>
    <t>shirt</t>
  </si>
  <si>
    <t>skt-012</t>
  </si>
  <si>
    <t>skt-013</t>
  </si>
  <si>
    <t>no trim</t>
    <phoneticPr fontId="7" type="noConversion"/>
  </si>
  <si>
    <t>doloman tied</t>
    <phoneticPr fontId="7" type="noConversion"/>
  </si>
  <si>
    <t>Wrap</t>
  </si>
  <si>
    <t>ext-001</t>
  </si>
  <si>
    <t>elbow</t>
  </si>
  <si>
    <t>flared</t>
  </si>
  <si>
    <t>short cap</t>
  </si>
  <si>
    <t>gathered long</t>
  </si>
  <si>
    <t>pleated - short</t>
  </si>
  <si>
    <t>slv-015</t>
  </si>
  <si>
    <t>skt-014</t>
  </si>
  <si>
    <t>skt-015</t>
  </si>
  <si>
    <t>pencil - back ruffle</t>
  </si>
  <si>
    <t>pencil - full ruffle</t>
  </si>
  <si>
    <t>pencil - maxi ruffle</t>
  </si>
  <si>
    <t>threequarters</t>
  </si>
  <si>
    <t>floaty short</t>
  </si>
  <si>
    <t>pencil - knee</t>
  </si>
  <si>
    <t>pencil - long</t>
  </si>
  <si>
    <t>swoosh - short</t>
  </si>
  <si>
    <t>swoosh - knee</t>
  </si>
  <si>
    <t>swoosh - long</t>
  </si>
  <si>
    <t xml:space="preserve">7 FABRIC story </t>
    <phoneticPr fontId="7" type="noConversion"/>
  </si>
  <si>
    <t>heavyweight crepe</t>
    <phoneticPr fontId="7" type="noConversion"/>
  </si>
  <si>
    <t>jade</t>
    <phoneticPr fontId="7" type="noConversion"/>
  </si>
  <si>
    <t>charcoal grey</t>
    <phoneticPr fontId="7" type="noConversion"/>
  </si>
  <si>
    <t>doloman short</t>
  </si>
  <si>
    <t>doloman short</t>
    <phoneticPr fontId="7" type="noConversion"/>
  </si>
  <si>
    <t>doloman mid</t>
  </si>
  <si>
    <t>fitted sheath</t>
    <phoneticPr fontId="7" type="noConversion"/>
  </si>
  <si>
    <t>fitted swing</t>
    <phoneticPr fontId="7" type="noConversion"/>
  </si>
  <si>
    <t>fitted flare</t>
    <phoneticPr fontId="7" type="noConversion"/>
  </si>
  <si>
    <t>swoosh</t>
    <phoneticPr fontId="7" type="noConversion"/>
  </si>
  <si>
    <t>Fabric</t>
  </si>
  <si>
    <t>ribbon belt</t>
    <phoneticPr fontId="7" type="noConversion"/>
  </si>
  <si>
    <t>Maxi versions of our shirt and wrap that lengthen your body creating an elegant silhouette. Ideal in neutrals with statement jewellery, scarves or shoes.</t>
  </si>
  <si>
    <t>pencil skirt</t>
  </si>
  <si>
    <t>shirt tab</t>
    <phoneticPr fontId="7" type="noConversion"/>
  </si>
  <si>
    <t>short shirt</t>
    <phoneticPr fontId="7" type="noConversion"/>
  </si>
  <si>
    <t>slv-016</t>
  </si>
  <si>
    <t>slv-000</t>
    <phoneticPr fontId="7" type="noConversion"/>
  </si>
  <si>
    <t>none</t>
    <phoneticPr fontId="7" type="noConversion"/>
  </si>
  <si>
    <t>blt-000</t>
    <phoneticPr fontId="7" type="noConversion"/>
  </si>
  <si>
    <t>One of fashions greatest inventions. Both casual and sophisticated our straight lined tailored shirt dress allows you to stretch your wardrobe for all occassions. Flats or heals, belted or loose, skinny jeans or solo - the choice is yours.</t>
  </si>
  <si>
    <t>skt-031</t>
  </si>
  <si>
    <t>skt-032</t>
  </si>
  <si>
    <t>skt-051</t>
  </si>
  <si>
    <t>skt-091</t>
  </si>
  <si>
    <t>skt-092</t>
  </si>
  <si>
    <t>skt-071</t>
  </si>
  <si>
    <t>nek-002</t>
  </si>
  <si>
    <t>nek-003</t>
  </si>
  <si>
    <t>nek-004</t>
  </si>
  <si>
    <t>Swoosh</t>
  </si>
  <si>
    <t>Walbrook wool dress</t>
  </si>
  <si>
    <t>reiss</t>
  </si>
  <si>
    <t>club monaco</t>
  </si>
  <si>
    <t>whistles</t>
  </si>
  <si>
    <t>asos</t>
  </si>
  <si>
    <t>boden</t>
  </si>
  <si>
    <t>sheath</t>
  </si>
  <si>
    <t>Sheath</t>
  </si>
  <si>
    <t>catrin shift dress</t>
  </si>
  <si>
    <t>claire mar</t>
  </si>
  <si>
    <t>Amber sheath dress</t>
  </si>
  <si>
    <t>scoop</t>
  </si>
  <si>
    <t>square</t>
  </si>
  <si>
    <t>A wider waist band cinches in your middle for maximum curves whilst the fuller skirt glides as you walk. Uses wide flat pleats that are understated and elegant for maximum impact.</t>
  </si>
  <si>
    <t>Lining</t>
    <phoneticPr fontId="7" type="noConversion"/>
  </si>
  <si>
    <t>acetate lining</t>
    <phoneticPr fontId="7" type="noConversion"/>
  </si>
  <si>
    <t>wool crepe</t>
    <phoneticPr fontId="7" type="noConversion"/>
  </si>
  <si>
    <t>black</t>
    <phoneticPr fontId="7" type="noConversion"/>
  </si>
  <si>
    <t>body</t>
    <phoneticPr fontId="7" type="noConversion"/>
  </si>
  <si>
    <t>skirt</t>
    <phoneticPr fontId="7" type="noConversion"/>
  </si>
  <si>
    <t>sleeves</t>
    <phoneticPr fontId="7" type="noConversion"/>
  </si>
  <si>
    <t>Trim</t>
    <phoneticPr fontId="7" type="noConversion"/>
  </si>
  <si>
    <t>viscose crepe</t>
    <phoneticPr fontId="7" type="noConversion"/>
  </si>
  <si>
    <t>red</t>
    <phoneticPr fontId="7" type="noConversion"/>
  </si>
  <si>
    <t>sequins</t>
    <phoneticPr fontId="7" type="noConversion"/>
  </si>
  <si>
    <t>violet</t>
    <phoneticPr fontId="7" type="noConversion"/>
  </si>
  <si>
    <t>satin polyester</t>
    <phoneticPr fontId="7" type="noConversion"/>
  </si>
  <si>
    <t>cream/champagne</t>
    <phoneticPr fontId="7" type="noConversion"/>
  </si>
  <si>
    <t>aqua</t>
    <phoneticPr fontId="7" type="noConversion"/>
  </si>
  <si>
    <t>mint</t>
    <phoneticPr fontId="7" type="noConversion"/>
  </si>
  <si>
    <t>midnight blue</t>
    <phoneticPr fontId="7" type="noConversion"/>
  </si>
  <si>
    <t>loose shift</t>
    <phoneticPr fontId="7" type="noConversion"/>
  </si>
  <si>
    <t>wrap</t>
    <phoneticPr fontId="7" type="noConversion"/>
  </si>
  <si>
    <t>s-vc</t>
    <phoneticPr fontId="7" type="noConversion"/>
  </si>
  <si>
    <t>x-fl</t>
    <phoneticPr fontId="7" type="noConversion"/>
  </si>
  <si>
    <t>x-sq</t>
    <phoneticPr fontId="7" type="noConversion"/>
  </si>
  <si>
    <t>p-sk</t>
    <phoneticPr fontId="7" type="noConversion"/>
  </si>
  <si>
    <t>Woven wool look</t>
    <phoneticPr fontId="7" type="noConversion"/>
  </si>
  <si>
    <t>shift tailored</t>
    <phoneticPr fontId="7" type="noConversion"/>
  </si>
  <si>
    <t>silk</t>
    <phoneticPr fontId="7" type="noConversion"/>
  </si>
  <si>
    <t>silk look</t>
    <phoneticPr fontId="7" type="noConversion"/>
  </si>
  <si>
    <t>biege</t>
    <phoneticPr fontId="7" type="noConversion"/>
  </si>
  <si>
    <t>turquiose</t>
    <phoneticPr fontId="7" type="noConversion"/>
  </si>
  <si>
    <t>charcoal grey</t>
    <phoneticPr fontId="7" type="noConversion"/>
  </si>
  <si>
    <t>fusica</t>
    <phoneticPr fontId="7" type="noConversion"/>
  </si>
  <si>
    <t xml:space="preserve">This simplistic dress in vibrant pink has sculptured tee shape and dipped back hem. Go for minimalist styling with your favourite pared back accessories. Model wears size 10. Length from side neck to hem is 92cm.
Colour: Pink
Wash Care: Dry Clean
Product Key: 00401446758
Composition: Polyester 100.0%
</t>
  </si>
  <si>
    <t xml:space="preserve">Tailored ponti shift dress, featuring round neckline, cap sleeves, seamed detailing to the front and sides, bodycon fit, and concealed zip through closure to the reverse.
ABOUT ME
64% Viscose, 33% Polyester, 3% Elastane
SIZE &amp; FIT 
Model wears: UK 8/ EU 36/ US 4
Model's height: 178 cm/5'10"
Size UK 10/ EU 38/ US 6 side neck to hem measures: 89 cm/35"
LOOK AFTER ME
Machine wash at 40 degrees
Product Code: ZTADR1595472 </t>
  </si>
  <si>
    <t>faux wrap</t>
  </si>
  <si>
    <t>ribbon belt</t>
  </si>
  <si>
    <t>nek-006</t>
  </si>
  <si>
    <t>nek-007</t>
  </si>
  <si>
    <t>nek-008</t>
  </si>
  <si>
    <t>nek-009</t>
  </si>
  <si>
    <t>nek-010</t>
  </si>
  <si>
    <t>nek-011</t>
  </si>
  <si>
    <t>nek-012</t>
  </si>
  <si>
    <t>nek-013</t>
  </si>
  <si>
    <t>nek-014</t>
  </si>
  <si>
    <t>nek-015</t>
  </si>
  <si>
    <t>midnight blue</t>
    <phoneticPr fontId="7" type="noConversion"/>
  </si>
  <si>
    <t>fusica</t>
    <phoneticPr fontId="7" type="noConversion"/>
  </si>
  <si>
    <t>red</t>
    <phoneticPr fontId="7" type="noConversion"/>
  </si>
  <si>
    <t>Special</t>
    <phoneticPr fontId="7" type="noConversion"/>
  </si>
  <si>
    <t>faux leather</t>
    <phoneticPr fontId="7" type="noConversion"/>
  </si>
  <si>
    <t>grey</t>
    <phoneticPr fontId="7" type="noConversion"/>
  </si>
  <si>
    <t>brown</t>
    <phoneticPr fontId="7" type="noConversion"/>
  </si>
  <si>
    <t>sequins</t>
    <phoneticPr fontId="7" type="noConversion"/>
  </si>
  <si>
    <t>black matt</t>
    <phoneticPr fontId="7" type="noConversion"/>
  </si>
  <si>
    <t>flare skirt</t>
    <phoneticPr fontId="7" type="noConversion"/>
  </si>
  <si>
    <t>flare</t>
    <phoneticPr fontId="7" type="noConversion"/>
  </si>
  <si>
    <t>plunge</t>
  </si>
  <si>
    <t>halterneck</t>
  </si>
  <si>
    <t>cowl</t>
  </si>
  <si>
    <t>no trim</t>
    <phoneticPr fontId="7" type="noConversion"/>
  </si>
  <si>
    <t>A modern take on a much loved classic. Tailored around your chest to drape beautifully. Stunning in silk for an indulgent luxe feel and look.</t>
  </si>
  <si>
    <t>maxi shirt / wrap</t>
  </si>
  <si>
    <t xml:space="preserve">Maxi  </t>
  </si>
  <si>
    <t>long cap</t>
  </si>
  <si>
    <t>long</t>
  </si>
  <si>
    <t>tied asymetrical</t>
  </si>
  <si>
    <t>nek-001</t>
  </si>
  <si>
    <t>Your ultimate wardrobe essential now impeccably tailored using a classic haute couture cut. Experiment with colours and trims to define your style and add a belt to really enhance your waist.  Perfect with killer heels for a timeless show stopping look.</t>
  </si>
  <si>
    <t xml:space="preserve">The quintessential mod shift dress, fashioned by Carnaby Street-goers in the mid ‘60s, gets a modern twist. With its boat neck and shorter hemline, it provides a flirtatious vibe suitable for any situation. Features: 
 •Wide boat neck; sits just below collarbone 
•Center back zipper; hook &amp; eye closure
 •Blind hemlines
Details:
 •Available in 100% Silk Crepe de Chine; or 97% Cotton Sateen with 3% Lycra
•Unlined
 •Dry clean only
 •Measures 30” from shoulder to hem; 33” in mid-length; 36" in long length
</t>
  </si>
  <si>
    <t>nek-005</t>
  </si>
  <si>
    <t xml:space="preserve">As structured as our impeccably tailored sheath dress but with perfectly positioned ruffles to draw the eyes to all  the right places. Integral to the design is our unique 'power lining'  that sculpts and defines as this dress definitely looks best worn tight to your body. The ultimate fit to boost all body shapes. </t>
  </si>
  <si>
    <t>Sheath Wrap</t>
  </si>
  <si>
    <t>asymetrical</t>
  </si>
  <si>
    <t>Like our fabulously tailored pencil skirt but with a kick at the bottom that compliments your hips. The key to success is choosing the right length for you.</t>
  </si>
  <si>
    <t>pleat skirt</t>
  </si>
  <si>
    <t>sculptured crepe dress</t>
  </si>
  <si>
    <t xml:space="preserve">Classic tailoring to skim your body without clinging. A joy to wear and easy to accessorise whatever the occasion. </t>
  </si>
  <si>
    <t>dirty blue</t>
    <phoneticPr fontId="7" type="noConversion"/>
  </si>
  <si>
    <t>jade</t>
    <phoneticPr fontId="7" type="noConversion"/>
  </si>
  <si>
    <t>woven wool</t>
    <phoneticPr fontId="7" type="noConversion"/>
  </si>
  <si>
    <t>taupe</t>
    <phoneticPr fontId="7" type="noConversion"/>
  </si>
  <si>
    <t>woven poly/viscose</t>
    <phoneticPr fontId="7" type="noConversion"/>
  </si>
  <si>
    <t>orange</t>
    <phoneticPr fontId="7" type="noConversion"/>
  </si>
  <si>
    <t>Standard</t>
    <phoneticPr fontId="7" type="noConversion"/>
  </si>
  <si>
    <t>polyester</t>
    <phoneticPr fontId="7" type="noConversion"/>
  </si>
  <si>
    <t>black</t>
    <phoneticPr fontId="7" type="noConversion"/>
  </si>
  <si>
    <t>cream</t>
    <phoneticPr fontId="7" type="noConversion"/>
  </si>
  <si>
    <t>biege</t>
    <phoneticPr fontId="7" type="noConversion"/>
  </si>
  <si>
    <t>turquiose</t>
    <phoneticPr fontId="7" type="noConversion"/>
  </si>
  <si>
    <t>An adaptation of the sheath. The sheath skims your body for a fitted feel whilst adding a wrap to create amazing curves. Uber flattering and comfortable.  Add a flash of colour under the bow to surprise and accessorise.</t>
  </si>
  <si>
    <t>coffee sparkle</t>
    <phoneticPr fontId="7" type="noConversion"/>
  </si>
  <si>
    <t>design notes : Reiss 1971 contrast panel fit and flare dress. Alina in navy blue is a round neck, sleeveless dress. This fit and flare cotton dress has bustier panel detail in a contrasting silky textured finish. It nips at the waist, flares at the hip into gentle pleats and secures to the left with a concealed zip
trends and styling : A simple dress with a detailed finish, this fit and flare sun dress in cool navy blue has bustier panelling and a full, pleated skirt. Wear it with a strappy flat sandal or towering printed wedge when temperatures rise</t>
  </si>
  <si>
    <t>swoosh</t>
  </si>
  <si>
    <t>ext-000</t>
  </si>
  <si>
    <t>skt-011</t>
  </si>
  <si>
    <t>slv-001</t>
  </si>
  <si>
    <t>swing</t>
  </si>
  <si>
    <t>flare</t>
  </si>
  <si>
    <t>Shirt</t>
  </si>
  <si>
    <t>skt-030</t>
  </si>
  <si>
    <t>skt-090</t>
  </si>
  <si>
    <t>skt-100</t>
  </si>
  <si>
    <t>This timeless and simple dress boasts true elegance. A fitted shift design, the nipped in waist and high neck create striking silhouette. Lined in luxurious silk Catrin is show stopping at the office or out to play.</t>
  </si>
  <si>
    <t>Our fit and flare dress defines your waist (fit) then flows into a perfectly balanced A line skirt (flare) giving the illusion of an hour glass figure. Choose swing for a fuller pleated skirt or flare for a bias cut, hip skimming effect. Perfect at knee length for most women and one of the versatile tailored classics for all body shapes and occasions.</t>
  </si>
  <si>
    <t>nek-016</t>
  </si>
  <si>
    <t>Neckline</t>
  </si>
  <si>
    <t>slv-002</t>
  </si>
  <si>
    <t>slv-003</t>
  </si>
  <si>
    <t>pencil - short</t>
  </si>
  <si>
    <t>wrap</t>
  </si>
  <si>
    <t>Chic and glamourous and never out of style. The simple lines and classic shape of our fabulously tailored pencil skirt ooze sex appeal. Team up with heels to lengthen your body, a belt to cinch in your waist or sparkly jewellery and top to head out for a night on the town.</t>
  </si>
  <si>
    <t>pockets</t>
    <phoneticPr fontId="7" type="noConversion"/>
  </si>
  <si>
    <t>gathered waist</t>
    <phoneticPr fontId="7" type="noConversion"/>
  </si>
  <si>
    <t>ext-002</t>
  </si>
  <si>
    <t>ext-003</t>
  </si>
  <si>
    <t>rosetta</t>
    <phoneticPr fontId="7" type="noConversion"/>
  </si>
  <si>
    <t>Premium</t>
    <phoneticPr fontId="7" type="noConversion"/>
  </si>
  <si>
    <t>Standard</t>
    <phoneticPr fontId="7" type="noConversion"/>
  </si>
  <si>
    <t>Shirt</t>
    <phoneticPr fontId="7" type="noConversion"/>
  </si>
  <si>
    <t>tsl</t>
  </si>
  <si>
    <t>ext</t>
  </si>
  <si>
    <t xml:space="preserve"> </t>
  </si>
  <si>
    <t>skt-010</t>
  </si>
  <si>
    <t>slv-010</t>
  </si>
  <si>
    <t>slv-011</t>
  </si>
  <si>
    <t>slv-012</t>
  </si>
  <si>
    <t>none</t>
  </si>
  <si>
    <t>Extras</t>
  </si>
  <si>
    <t>Skirt</t>
  </si>
  <si>
    <t>skt</t>
  </si>
  <si>
    <t>Trim - Skirt</t>
  </si>
  <si>
    <t>tsk</t>
  </si>
  <si>
    <t>nek</t>
  </si>
  <si>
    <t>tnk</t>
  </si>
  <si>
    <t>Sleeves</t>
  </si>
  <si>
    <t>slv</t>
  </si>
  <si>
    <t>Trim - Sleeves</t>
  </si>
  <si>
    <t>Audrey - short</t>
    <phoneticPr fontId="7" type="noConversion"/>
  </si>
  <si>
    <t>ribbon belt</t>
    <phoneticPr fontId="7" type="noConversion"/>
  </si>
  <si>
    <t>sleeveless</t>
    <phoneticPr fontId="7" type="noConversion"/>
  </si>
  <si>
    <t>sleeveless</t>
    <phoneticPr fontId="7" type="noConversion"/>
  </si>
  <si>
    <t>n/a</t>
    <phoneticPr fontId="7" type="noConversion"/>
  </si>
  <si>
    <t>n/a</t>
    <phoneticPr fontId="7" type="noConversion"/>
  </si>
  <si>
    <t>n/a</t>
    <phoneticPr fontId="7" type="noConversion"/>
  </si>
  <si>
    <t>n/a</t>
    <phoneticPr fontId="7" type="noConversion"/>
  </si>
  <si>
    <t>shift v slit</t>
  </si>
  <si>
    <t>Audrey - knee</t>
    <phoneticPr fontId="7" type="noConversion"/>
  </si>
  <si>
    <t>shift v</t>
  </si>
  <si>
    <t>slv-013</t>
  </si>
  <si>
    <t>slv-014</t>
  </si>
  <si>
    <t>neck tie</t>
    <phoneticPr fontId="7" type="noConversion"/>
  </si>
  <si>
    <t>bell</t>
  </si>
  <si>
    <t>shift - mid</t>
  </si>
  <si>
    <t>shift  - short</t>
  </si>
  <si>
    <t>ribbon belt</t>
    <phoneticPr fontId="7" type="noConversion"/>
  </si>
  <si>
    <t>bateau</t>
  </si>
  <si>
    <t>rosetta</t>
  </si>
  <si>
    <t>n/a</t>
    <phoneticPr fontId="7" type="noConversion"/>
  </si>
  <si>
    <t>V doloman</t>
    <phoneticPr fontId="7" type="noConversion"/>
  </si>
  <si>
    <t>doloman</t>
    <phoneticPr fontId="7" type="noConversion"/>
  </si>
  <si>
    <t>shift v slit</t>
    <phoneticPr fontId="7" type="noConversion"/>
  </si>
  <si>
    <t>shift v</t>
    <phoneticPr fontId="7" type="noConversion"/>
  </si>
  <si>
    <t>design notes : Reiss dart detail fitted dress. Claire Mar in black is a v-neck cap-sleeved dress. Superbly-tailored, this fully lined dress features dart and seam detailing to the front, back and sleeves offering a contemporary twist to a classic LBD. It secures to the back with a concealed zip and has a single vent. 
trends and styling : Perfect for the office without sacrificing on style, this tailored dress has great shape and understated detailing. Wear it with a bold shoe and bag to breathe a little life into the classic LBD.</t>
  </si>
  <si>
    <t>no description</t>
  </si>
  <si>
    <t xml:space="preserve">silk </t>
    <phoneticPr fontId="7" type="noConversion"/>
  </si>
  <si>
    <t>grey</t>
    <phoneticPr fontId="7" type="noConversion"/>
  </si>
  <si>
    <t>cream</t>
    <phoneticPr fontId="7" type="noConversion"/>
  </si>
  <si>
    <t>shirt dress</t>
  </si>
  <si>
    <t>shirt collar</t>
    <phoneticPr fontId="7" type="noConversion"/>
  </si>
  <si>
    <t>shirt no collar</t>
    <phoneticPr fontId="7" type="noConversion"/>
  </si>
  <si>
    <t>nek-017</t>
  </si>
  <si>
    <t>nek-018</t>
  </si>
  <si>
    <t>blt</t>
    <phoneticPr fontId="7" type="noConversion"/>
  </si>
  <si>
    <t>blt-003</t>
  </si>
  <si>
    <t>blt-004</t>
  </si>
  <si>
    <t>blt-001</t>
    <phoneticPr fontId="7" type="noConversion"/>
  </si>
  <si>
    <t>blt-002</t>
    <phoneticPr fontId="7" type="noConversion"/>
  </si>
  <si>
    <t>blt-005</t>
  </si>
  <si>
    <t>shirt knee</t>
    <phoneticPr fontId="7" type="noConversion"/>
  </si>
  <si>
    <t>shirt maxi</t>
    <phoneticPr fontId="7" type="noConversion"/>
  </si>
  <si>
    <t>shift scoop</t>
  </si>
  <si>
    <t>fabric belt</t>
    <phoneticPr fontId="7" type="noConversion"/>
  </si>
  <si>
    <t>n/a</t>
    <phoneticPr fontId="7" type="noConversion"/>
  </si>
  <si>
    <t>sleeveless</t>
    <phoneticPr fontId="7" type="noConversion"/>
  </si>
  <si>
    <t>sleeveless</t>
    <phoneticPr fontId="7" type="noConversion"/>
  </si>
  <si>
    <t>black</t>
    <phoneticPr fontId="7" type="noConversion"/>
  </si>
  <si>
    <t>skt-101</t>
  </si>
  <si>
    <t>shoulder cowl</t>
  </si>
  <si>
    <t>skt-052</t>
  </si>
  <si>
    <t>skt-053</t>
  </si>
  <si>
    <t>slv-004</t>
  </si>
  <si>
    <t xml:space="preserve"> Flair &amp; Swing</t>
  </si>
  <si>
    <t>1971 Alina</t>
  </si>
  <si>
    <t>Sleeves</t>
    <phoneticPr fontId="7" type="noConversion"/>
  </si>
  <si>
    <t>Skirt</t>
    <phoneticPr fontId="7" type="noConversion"/>
  </si>
  <si>
    <t>fabric belt</t>
  </si>
  <si>
    <t>obi belt</t>
  </si>
  <si>
    <t>peplum</t>
  </si>
  <si>
    <t>slv-005</t>
  </si>
  <si>
    <t>string belt</t>
  </si>
  <si>
    <t>skt-050</t>
  </si>
  <si>
    <t>skt-070</t>
  </si>
  <si>
    <t>doloman mid</t>
    <phoneticPr fontId="7" type="noConversion"/>
  </si>
  <si>
    <t>tailored doloman</t>
    <phoneticPr fontId="7" type="noConversion"/>
  </si>
  <si>
    <t>doloman</t>
    <phoneticPr fontId="7" type="noConversion"/>
  </si>
  <si>
    <t>shirt long</t>
    <phoneticPr fontId="7" type="noConversion"/>
  </si>
  <si>
    <t>obi belt</t>
    <phoneticPr fontId="7" type="noConversion"/>
  </si>
  <si>
    <t>skt-120</t>
    <phoneticPr fontId="7" type="noConversion"/>
  </si>
  <si>
    <t>skt-121</t>
    <phoneticPr fontId="7" type="noConversion"/>
  </si>
  <si>
    <t>Audrey - knee</t>
    <phoneticPr fontId="7" type="noConversion"/>
  </si>
  <si>
    <t>Audrey - short</t>
    <phoneticPr fontId="7" type="noConversion"/>
  </si>
  <si>
    <t>neck tie</t>
    <phoneticPr fontId="7" type="noConversion"/>
  </si>
  <si>
    <t>pockets</t>
    <phoneticPr fontId="7" type="noConversion"/>
  </si>
  <si>
    <t>ext-004</t>
    <phoneticPr fontId="7" type="noConversion"/>
  </si>
  <si>
    <t xml:space="preserve">Description : feminine, fitted shape in our Italian stretch wool – with a gathered detail centre front and a straight skirt. You may be tempted to wear our eye-catching lemon curd colourway on the weekend.
Details :Outer 98% wool 2% elastane
• Lining 100% viscose
• Dry clean only
• Flattering fitted shape through bust waist and hip
• Short sleeves
• Length finishes at knee
• Fully lined
• Concealed side zip
</t>
  </si>
  <si>
    <t>shift</t>
  </si>
  <si>
    <t>the twiggy</t>
  </si>
  <si>
    <t>DPC</t>
  </si>
  <si>
    <t>Bow and Drape</t>
  </si>
  <si>
    <t>LK Bennet</t>
  </si>
  <si>
    <t>Belt</t>
    <phoneticPr fontId="7" type="noConversion"/>
  </si>
  <si>
    <t>asosponti shift dress</t>
  </si>
  <si>
    <t>pleated - knee</t>
  </si>
  <si>
    <t>flare - short</t>
  </si>
  <si>
    <t>flare - knee</t>
  </si>
  <si>
    <t>wrap - short</t>
  </si>
  <si>
    <t>wrap - knee</t>
  </si>
  <si>
    <t>wrap - long</t>
  </si>
  <si>
    <t>gathered wrap</t>
  </si>
  <si>
    <t>slv-006</t>
  </si>
  <si>
    <t>slv-007</t>
  </si>
  <si>
    <t>slv-008</t>
  </si>
  <si>
    <t>slv-009</t>
  </si>
</sst>
</file>

<file path=xl/styles.xml><?xml version="1.0" encoding="utf-8"?>
<styleSheet xmlns="http://schemas.openxmlformats.org/spreadsheetml/2006/main">
  <fonts count="18">
    <font>
      <sz val="10"/>
      <name val="Verdana"/>
    </font>
    <font>
      <i/>
      <sz val="10"/>
      <name val="Verdana"/>
    </font>
    <font>
      <b/>
      <sz val="10"/>
      <name val="Verdana"/>
    </font>
    <font>
      <b/>
      <sz val="10"/>
      <name val="Verdana"/>
    </font>
    <font>
      <sz val="10"/>
      <name val="Verdana"/>
    </font>
    <font>
      <b/>
      <sz val="10"/>
      <name val="Verdana"/>
    </font>
    <font>
      <b/>
      <sz val="10"/>
      <name val="Verdana"/>
    </font>
    <font>
      <sz val="8"/>
      <name val="Verdana"/>
    </font>
    <font>
      <sz val="10"/>
      <color indexed="8"/>
      <name val="Calibri"/>
      <family val="2"/>
    </font>
    <font>
      <sz val="8"/>
      <color indexed="8"/>
      <name val="Calibri"/>
      <family val="2"/>
    </font>
    <font>
      <b/>
      <sz val="10"/>
      <color indexed="8"/>
      <name val="Calibri"/>
      <family val="2"/>
    </font>
    <font>
      <b/>
      <sz val="11"/>
      <color indexed="8"/>
      <name val="Calibri"/>
      <family val="2"/>
    </font>
    <font>
      <b/>
      <sz val="8"/>
      <color indexed="8"/>
      <name val="Calibri"/>
      <family val="2"/>
    </font>
    <font>
      <sz val="8"/>
      <color indexed="23"/>
      <name val="Arial"/>
      <family val="2"/>
    </font>
    <font>
      <sz val="8"/>
      <color indexed="63"/>
      <name val="Arial"/>
      <family val="2"/>
    </font>
    <font>
      <b/>
      <sz val="12"/>
      <name val="Verdana"/>
    </font>
    <font>
      <sz val="12"/>
      <name val="Verdana"/>
    </font>
    <font>
      <sz val="12"/>
      <color indexed="8"/>
      <name val="Arial"/>
    </font>
  </fonts>
  <fills count="15">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41"/>
        <bgColor indexed="64"/>
      </patternFill>
    </fill>
    <fill>
      <patternFill patternType="solid">
        <fgColor indexed="45"/>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13"/>
        <bgColor indexed="64"/>
      </patternFill>
    </fill>
    <fill>
      <patternFill patternType="solid">
        <fgColor indexed="47"/>
        <bgColor indexed="64"/>
      </patternFill>
    </fill>
    <fill>
      <patternFill patternType="solid">
        <fgColor indexed="15"/>
        <bgColor indexed="64"/>
      </patternFill>
    </fill>
    <fill>
      <patternFill patternType="solid">
        <fgColor indexed="53"/>
        <bgColor indexed="64"/>
      </patternFill>
    </fill>
    <fill>
      <patternFill patternType="solid">
        <fgColor indexed="10"/>
        <bgColor indexed="64"/>
      </patternFill>
    </fill>
    <fill>
      <patternFill patternType="solid">
        <fgColor indexed="11"/>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5">
    <xf numFmtId="0" fontId="0" fillId="0" borderId="0" xfId="0"/>
    <xf numFmtId="0" fontId="8" fillId="0" borderId="0" xfId="0" applyFont="1" applyAlignment="1">
      <alignment vertical="center"/>
    </xf>
    <xf numFmtId="0" fontId="9" fillId="0" borderId="0" xfId="0" applyFont="1"/>
    <xf numFmtId="0" fontId="10" fillId="2" borderId="0" xfId="0" applyFont="1" applyFill="1" applyAlignment="1">
      <alignment vertical="center"/>
    </xf>
    <xf numFmtId="0" fontId="11" fillId="0" borderId="0" xfId="0" applyFont="1"/>
    <xf numFmtId="0" fontId="12" fillId="0" borderId="0" xfId="0" applyFont="1"/>
    <xf numFmtId="0" fontId="8" fillId="2" borderId="0" xfId="0" applyFont="1" applyFill="1" applyAlignment="1">
      <alignment vertical="center" wrapText="1"/>
    </xf>
    <xf numFmtId="0" fontId="13" fillId="0" borderId="0" xfId="0" applyFont="1" applyAlignment="1">
      <alignment wrapText="1"/>
    </xf>
    <xf numFmtId="0" fontId="9" fillId="0" borderId="0" xfId="0" applyFont="1" applyAlignment="1">
      <alignment wrapText="1"/>
    </xf>
    <xf numFmtId="0" fontId="9" fillId="0" borderId="0" xfId="0" applyFont="1" applyAlignment="1">
      <alignment horizontal="left" vertical="center" wrapText="1" indent="1"/>
    </xf>
    <xf numFmtId="0" fontId="14" fillId="0" borderId="0" xfId="0" applyFont="1" applyAlignment="1">
      <alignment wrapText="1"/>
    </xf>
    <xf numFmtId="0" fontId="9" fillId="0" borderId="0" xfId="0" applyFont="1" applyAlignment="1">
      <alignment horizontal="left" vertical="center" indent="1"/>
    </xf>
    <xf numFmtId="0" fontId="12" fillId="0" borderId="0" xfId="0" applyFont="1" applyAlignment="1">
      <alignment horizontal="left" vertical="center" indent="1"/>
    </xf>
    <xf numFmtId="0" fontId="9" fillId="0" borderId="0" xfId="0" applyFont="1" applyAlignment="1">
      <alignment horizontal="left" vertical="center" indent="2"/>
    </xf>
    <xf numFmtId="0" fontId="12" fillId="0" borderId="0" xfId="0" applyFont="1" applyAlignment="1">
      <alignment horizontal="left" vertical="center" indent="2"/>
    </xf>
    <xf numFmtId="0" fontId="0" fillId="3" borderId="3" xfId="0" applyFill="1" applyBorder="1"/>
    <xf numFmtId="0" fontId="0" fillId="3" borderId="0" xfId="0" applyFill="1" applyBorder="1"/>
    <xf numFmtId="0" fontId="0" fillId="3" borderId="7" xfId="0" applyFill="1" applyBorder="1"/>
    <xf numFmtId="0" fontId="0" fillId="3" borderId="10" xfId="0" applyFill="1" applyBorder="1"/>
    <xf numFmtId="0" fontId="0" fillId="3" borderId="11" xfId="0" applyFill="1" applyBorder="1"/>
    <xf numFmtId="0" fontId="0" fillId="2" borderId="0" xfId="0" applyFill="1" applyBorder="1"/>
    <xf numFmtId="0" fontId="0" fillId="2" borderId="7" xfId="0" applyFill="1" applyBorder="1"/>
    <xf numFmtId="0" fontId="0" fillId="2" borderId="6" xfId="0" applyFill="1" applyBorder="1"/>
    <xf numFmtId="0" fontId="0" fillId="2" borderId="10" xfId="0" applyFill="1" applyBorder="1"/>
    <xf numFmtId="0" fontId="0" fillId="2" borderId="11" xfId="0" applyFill="1" applyBorder="1"/>
    <xf numFmtId="0" fontId="0" fillId="2" borderId="3" xfId="0" applyFill="1" applyBorder="1"/>
    <xf numFmtId="0" fontId="0" fillId="2" borderId="4" xfId="0" applyFill="1" applyBorder="1"/>
    <xf numFmtId="0" fontId="0" fillId="5" borderId="3" xfId="0" applyFill="1" applyBorder="1"/>
    <xf numFmtId="0" fontId="0" fillId="5" borderId="0" xfId="0" applyFill="1" applyBorder="1"/>
    <xf numFmtId="0" fontId="0" fillId="5" borderId="10" xfId="0" applyFill="1" applyBorder="1"/>
    <xf numFmtId="0" fontId="0" fillId="5" borderId="0" xfId="0" applyFill="1" applyBorder="1" applyAlignment="1"/>
    <xf numFmtId="0" fontId="0" fillId="5" borderId="11" xfId="0" applyFill="1" applyBorder="1" applyAlignment="1"/>
    <xf numFmtId="0" fontId="0" fillId="5" borderId="10" xfId="0" applyFill="1" applyBorder="1" applyAlignment="1"/>
    <xf numFmtId="0" fontId="0" fillId="2" borderId="0" xfId="0" applyFill="1"/>
    <xf numFmtId="0" fontId="0" fillId="6" borderId="0" xfId="0" applyFill="1" applyBorder="1"/>
    <xf numFmtId="0" fontId="5" fillId="6" borderId="0" xfId="0" applyFont="1" applyFill="1" applyBorder="1"/>
    <xf numFmtId="0" fontId="5" fillId="5" borderId="0" xfId="0" applyFont="1" applyFill="1" applyBorder="1"/>
    <xf numFmtId="0" fontId="5" fillId="7" borderId="0" xfId="0" applyFont="1" applyFill="1" applyBorder="1"/>
    <xf numFmtId="0" fontId="16" fillId="7" borderId="0" xfId="0" applyFont="1" applyFill="1" applyBorder="1" applyAlignment="1"/>
    <xf numFmtId="0" fontId="0" fillId="6" borderId="3" xfId="0" applyFill="1" applyBorder="1" applyAlignment="1"/>
    <xf numFmtId="0" fontId="0" fillId="6" borderId="4" xfId="0" applyFill="1" applyBorder="1" applyAlignment="1"/>
    <xf numFmtId="0" fontId="0" fillId="6" borderId="0" xfId="0" applyFill="1" applyBorder="1" applyAlignment="1"/>
    <xf numFmtId="0" fontId="0" fillId="6" borderId="7" xfId="0" applyFill="1" applyBorder="1" applyAlignment="1"/>
    <xf numFmtId="0" fontId="0" fillId="6" borderId="10" xfId="0" applyFill="1" applyBorder="1" applyAlignment="1"/>
    <xf numFmtId="0" fontId="0" fillId="6" borderId="11" xfId="0" applyFill="1" applyBorder="1" applyAlignment="1"/>
    <xf numFmtId="0" fontId="0" fillId="8" borderId="3" xfId="0" applyFill="1" applyBorder="1"/>
    <xf numFmtId="0" fontId="0" fillId="8" borderId="4" xfId="0" applyFill="1" applyBorder="1"/>
    <xf numFmtId="0" fontId="0" fillId="8" borderId="0" xfId="0" applyFill="1" applyBorder="1"/>
    <xf numFmtId="0" fontId="0" fillId="8" borderId="7" xfId="0" applyFill="1" applyBorder="1"/>
    <xf numFmtId="0" fontId="0" fillId="8" borderId="10" xfId="0" applyFill="1" applyBorder="1"/>
    <xf numFmtId="0" fontId="0" fillId="8" borderId="11" xfId="0" applyFill="1" applyBorder="1"/>
    <xf numFmtId="0" fontId="5" fillId="2" borderId="0" xfId="0" applyFont="1" applyFill="1"/>
    <xf numFmtId="0" fontId="0" fillId="2" borderId="2" xfId="0" applyFill="1" applyBorder="1"/>
    <xf numFmtId="17" fontId="0" fillId="2" borderId="3" xfId="0" applyNumberFormat="1" applyFill="1" applyBorder="1"/>
    <xf numFmtId="0" fontId="3" fillId="2" borderId="0" xfId="0" applyFont="1" applyFill="1"/>
    <xf numFmtId="0" fontId="0" fillId="2" borderId="9" xfId="0" applyFill="1" applyBorder="1"/>
    <xf numFmtId="0" fontId="4" fillId="2" borderId="5" xfId="0" applyFont="1" applyFill="1" applyBorder="1" applyAlignment="1">
      <alignment horizontal="left" vertical="top"/>
    </xf>
    <xf numFmtId="0" fontId="0" fillId="6" borderId="0" xfId="0" applyFill="1"/>
    <xf numFmtId="0" fontId="0" fillId="3" borderId="0" xfId="0" applyFill="1"/>
    <xf numFmtId="0" fontId="15" fillId="6" borderId="0" xfId="0" applyFont="1" applyFill="1" applyBorder="1" applyAlignment="1"/>
    <xf numFmtId="0" fontId="0" fillId="4" borderId="0" xfId="0" applyFill="1" applyBorder="1"/>
    <xf numFmtId="0" fontId="0" fillId="0" borderId="0" xfId="0" applyBorder="1"/>
    <xf numFmtId="0" fontId="1" fillId="0" borderId="0" xfId="0" applyFont="1" applyBorder="1"/>
    <xf numFmtId="0" fontId="15" fillId="11" borderId="0" xfId="0" applyFont="1" applyFill="1" applyBorder="1" applyAlignment="1"/>
    <xf numFmtId="0" fontId="5" fillId="11" borderId="0" xfId="0" applyFont="1" applyFill="1" applyBorder="1"/>
    <xf numFmtId="0" fontId="0" fillId="2" borderId="3" xfId="0" applyFill="1" applyBorder="1" applyAlignment="1"/>
    <xf numFmtId="0" fontId="0" fillId="2" borderId="0" xfId="0" applyFill="1" applyBorder="1" applyAlignment="1"/>
    <xf numFmtId="0" fontId="0" fillId="2" borderId="10" xfId="0" applyFill="1" applyBorder="1" applyAlignment="1"/>
    <xf numFmtId="0" fontId="2" fillId="6" borderId="2" xfId="0" applyFont="1" applyFill="1" applyBorder="1" applyAlignment="1">
      <alignment horizontal="left" vertical="top"/>
    </xf>
    <xf numFmtId="0" fontId="0" fillId="6" borderId="6" xfId="0" applyFill="1" applyBorder="1" applyAlignment="1">
      <alignment horizontal="left" vertical="top"/>
    </xf>
    <xf numFmtId="0" fontId="0" fillId="6" borderId="9" xfId="0" applyFill="1" applyBorder="1" applyAlignment="1">
      <alignment horizontal="left" vertical="top"/>
    </xf>
    <xf numFmtId="0" fontId="5" fillId="5" borderId="2" xfId="0" applyFont="1" applyFill="1" applyBorder="1" applyAlignment="1">
      <alignment horizontal="left" vertical="top"/>
    </xf>
    <xf numFmtId="0" fontId="0" fillId="5" borderId="3" xfId="0" applyFill="1" applyBorder="1" applyAlignment="1"/>
    <xf numFmtId="0" fontId="0" fillId="5" borderId="4" xfId="0" applyFill="1" applyBorder="1"/>
    <xf numFmtId="0" fontId="0" fillId="5" borderId="6" xfId="0" applyFill="1" applyBorder="1" applyAlignment="1">
      <alignment horizontal="left" vertical="top"/>
    </xf>
    <xf numFmtId="0" fontId="0" fillId="5" borderId="7" xfId="0" applyFill="1" applyBorder="1" applyAlignment="1"/>
    <xf numFmtId="0" fontId="0" fillId="5" borderId="9" xfId="0" applyFill="1" applyBorder="1" applyAlignment="1">
      <alignment horizontal="left" vertical="top"/>
    </xf>
    <xf numFmtId="0" fontId="6" fillId="8" borderId="2" xfId="0" applyFont="1" applyFill="1" applyBorder="1" applyAlignment="1">
      <alignment horizontal="left" vertical="top"/>
    </xf>
    <xf numFmtId="0" fontId="0" fillId="8" borderId="6" xfId="0" applyFill="1" applyBorder="1" applyAlignment="1">
      <alignment horizontal="left" vertical="top"/>
    </xf>
    <xf numFmtId="0" fontId="0" fillId="8" borderId="9" xfId="0" applyFill="1" applyBorder="1" applyAlignment="1">
      <alignment horizontal="left" vertical="top"/>
    </xf>
    <xf numFmtId="0" fontId="0" fillId="6" borderId="3" xfId="0" applyFill="1" applyBorder="1"/>
    <xf numFmtId="0" fontId="2" fillId="6" borderId="6" xfId="0" applyFont="1" applyFill="1" applyBorder="1" applyAlignment="1">
      <alignment horizontal="left" vertical="top"/>
    </xf>
    <xf numFmtId="0" fontId="0" fillId="6" borderId="10" xfId="0" applyFill="1" applyBorder="1"/>
    <xf numFmtId="0" fontId="6" fillId="3" borderId="2" xfId="0" applyFont="1" applyFill="1" applyBorder="1" applyAlignment="1">
      <alignment horizontal="left" vertical="top"/>
    </xf>
    <xf numFmtId="0" fontId="0" fillId="3" borderId="6" xfId="0" applyFill="1" applyBorder="1" applyAlignment="1">
      <alignment horizontal="left" vertical="top"/>
    </xf>
    <xf numFmtId="0" fontId="0" fillId="3" borderId="9" xfId="0" applyFill="1" applyBorder="1" applyAlignment="1">
      <alignment horizontal="left" vertical="top"/>
    </xf>
    <xf numFmtId="0" fontId="15" fillId="5" borderId="0" xfId="0" applyFont="1" applyFill="1" applyBorder="1" applyAlignment="1">
      <alignment horizontal="left"/>
    </xf>
    <xf numFmtId="0" fontId="17" fillId="0" borderId="0" xfId="0" applyFont="1" applyFill="1" applyBorder="1" applyAlignment="1">
      <alignment horizontal="center"/>
    </xf>
    <xf numFmtId="0" fontId="0" fillId="0" borderId="0" xfId="0" applyFill="1" applyBorder="1"/>
    <xf numFmtId="0" fontId="0" fillId="4" borderId="3" xfId="0" applyFill="1" applyBorder="1" applyAlignment="1"/>
    <xf numFmtId="0" fontId="0" fillId="4" borderId="0" xfId="0" applyFill="1" applyBorder="1" applyAlignment="1"/>
    <xf numFmtId="0" fontId="0" fillId="14" borderId="0" xfId="0" applyFill="1" applyBorder="1"/>
    <xf numFmtId="0" fontId="0" fillId="14" borderId="3" xfId="0" applyFill="1" applyBorder="1"/>
    <xf numFmtId="0" fontId="0" fillId="14" borderId="3" xfId="0" applyFill="1" applyBorder="1" applyAlignment="1"/>
    <xf numFmtId="0" fontId="0" fillId="14" borderId="0" xfId="0" applyFill="1" applyBorder="1" applyAlignment="1"/>
    <xf numFmtId="0" fontId="1" fillId="0" borderId="0" xfId="0" applyFont="1" applyFill="1" applyBorder="1"/>
    <xf numFmtId="0" fontId="1" fillId="2" borderId="0" xfId="0" applyFont="1" applyFill="1" applyBorder="1"/>
    <xf numFmtId="0" fontId="0" fillId="6" borderId="0" xfId="0" quotePrefix="1" applyFill="1" applyBorder="1"/>
    <xf numFmtId="16" fontId="0" fillId="6" borderId="0" xfId="0" quotePrefix="1" applyNumberFormat="1" applyFill="1" applyBorder="1"/>
    <xf numFmtId="0" fontId="2" fillId="4" borderId="2" xfId="0" applyFont="1" applyFill="1" applyBorder="1" applyAlignment="1">
      <alignment horizontal="left" vertical="top"/>
    </xf>
    <xf numFmtId="0" fontId="0" fillId="4" borderId="6" xfId="0" applyFill="1" applyBorder="1" applyAlignment="1">
      <alignment horizontal="left" vertical="top"/>
    </xf>
    <xf numFmtId="0" fontId="0" fillId="4" borderId="9" xfId="0" applyFill="1" applyBorder="1" applyAlignment="1">
      <alignment horizontal="left" vertical="top"/>
    </xf>
    <xf numFmtId="0" fontId="0" fillId="4" borderId="10" xfId="0" applyFill="1" applyBorder="1" applyAlignment="1"/>
    <xf numFmtId="0" fontId="0" fillId="4" borderId="4" xfId="0" applyFill="1" applyBorder="1" applyAlignment="1"/>
    <xf numFmtId="0" fontId="0" fillId="4" borderId="11" xfId="0" applyFill="1" applyBorder="1" applyAlignment="1"/>
    <xf numFmtId="0" fontId="17" fillId="3" borderId="0" xfId="0" applyFont="1" applyFill="1" applyBorder="1" applyAlignment="1">
      <alignment horizontal="left"/>
    </xf>
    <xf numFmtId="0" fontId="17" fillId="6" borderId="0" xfId="0" applyFont="1" applyFill="1" applyBorder="1" applyAlignment="1">
      <alignment horizontal="left"/>
    </xf>
    <xf numFmtId="0" fontId="17" fillId="5" borderId="0" xfId="0" applyFont="1" applyFill="1" applyBorder="1" applyAlignment="1">
      <alignment horizontal="left"/>
    </xf>
    <xf numFmtId="0" fontId="17" fillId="4" borderId="0" xfId="0" applyFont="1" applyFill="1" applyBorder="1" applyAlignment="1">
      <alignment horizontal="left"/>
    </xf>
    <xf numFmtId="0" fontId="17" fillId="8" borderId="0" xfId="0" applyFont="1" applyFill="1" applyBorder="1" applyAlignment="1">
      <alignment horizontal="left"/>
    </xf>
    <xf numFmtId="0" fontId="17" fillId="3" borderId="0" xfId="0" applyFont="1" applyFill="1" applyBorder="1" applyAlignment="1"/>
    <xf numFmtId="0" fontId="17" fillId="6" borderId="0" xfId="0" applyFont="1" applyFill="1" applyBorder="1" applyAlignment="1"/>
    <xf numFmtId="0" fontId="17" fillId="5" borderId="0" xfId="0" applyFont="1" applyFill="1" applyBorder="1" applyAlignment="1"/>
    <xf numFmtId="0" fontId="17" fillId="4" borderId="0" xfId="0" applyFont="1" applyFill="1" applyBorder="1" applyAlignment="1"/>
    <xf numFmtId="0" fontId="17" fillId="8" borderId="0" xfId="0" applyFont="1" applyFill="1" applyBorder="1" applyAlignment="1"/>
  </cellXfs>
  <cellStyles count="1">
    <cellStyle name="Normal" xfId="0" builtinId="0"/>
  </cellStyles>
  <dxfs count="2">
    <dxf>
      <font>
        <b/>
        <i val="0"/>
        <condense val="0"/>
        <extend val="0"/>
        <color indexed="9"/>
      </font>
      <fill>
        <patternFill>
          <bgColor indexed="10"/>
        </patternFill>
      </fill>
    </dxf>
    <dxf>
      <font>
        <b/>
        <i val="0"/>
        <condense val="0"/>
        <extend val="0"/>
        <color indexed="9"/>
      </font>
      <fill>
        <patternFill>
          <bgColor indexed="1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 Id="rId2"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18</xdr:row>
      <xdr:rowOff>0</xdr:rowOff>
    </xdr:from>
    <xdr:to>
      <xdr:col>2</xdr:col>
      <xdr:colOff>9525</xdr:colOff>
      <xdr:row>18</xdr:row>
      <xdr:rowOff>9525</xdr:rowOff>
    </xdr:to>
    <xdr:pic>
      <xdr:nvPicPr>
        <xdr:cNvPr id="2" name="Picture 1" descr="http://www.googleadservices.com/pagead/conversion/1011350631/?label=PGuDCPGdyQYQ5_if4gM&amp;guid=ON&amp;script=0&amp;ord=3887677944864474.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r="http://schemas.openxmlformats.org/officeDocument/2006/relationships" xmlns:a="http://schemas.openxmlformats.org/drawingml/2006/main" xmlns:xdr="http://schemas.openxmlformats.org/drawingml/2006/spreadsheetDrawing" xmlns="" val="0"/>
            </a:ext>
          </a:extLst>
        </a:blip>
        <a:srcRect/>
        <a:stretch>
          <a:fillRect/>
        </a:stretch>
      </xdr:blipFill>
      <xdr:spPr bwMode="auto">
        <a:xfrm>
          <a:off x="5943600" y="7175500"/>
          <a:ext cx="9525" cy="9525"/>
        </a:xfrm>
        <a:prstGeom prst="rect">
          <a:avLst/>
        </a:prstGeom>
        <a:noFill/>
        <a:extLst>
          <a:ext uri="{909E8E84-426E-40DD-AFC4-6F175D3DCCD1}">
            <a14:hiddenFill xmlns:a14="http://schemas.microsoft.com/office/drawing/2010/main" xmlns:a="http://schemas.openxmlformats.org/drawingml/2006/main" xmlns:xdr="http://schemas.openxmlformats.org/drawingml/2006/spreadsheetDrawing" xmlns="">
              <a:solidFill>
                <a:srgbClr val="FFFFFF"/>
              </a:solidFill>
            </a14:hiddenFill>
          </a:ext>
        </a:extLst>
      </xdr:spPr>
    </xdr:pic>
    <xdr:clientData/>
  </xdr:twoCellAnchor>
  <xdr:twoCellAnchor editAs="oneCell">
    <xdr:from>
      <xdr:col>2</xdr:col>
      <xdr:colOff>19050</xdr:colOff>
      <xdr:row>18</xdr:row>
      <xdr:rowOff>0</xdr:rowOff>
    </xdr:from>
    <xdr:to>
      <xdr:col>2</xdr:col>
      <xdr:colOff>28575</xdr:colOff>
      <xdr:row>18</xdr:row>
      <xdr:rowOff>9525</xdr:rowOff>
    </xdr:to>
    <xdr:sp macro="" textlink="">
      <xdr:nvSpPr>
        <xdr:cNvPr id="3" name="AutoShape 2" descr="http://ib.adnxs.com/seg?add=545541&amp;t=2"/>
        <xdr:cNvSpPr>
          <a:spLocks noChangeAspect="1" noChangeArrowheads="1"/>
        </xdr:cNvSpPr>
      </xdr:nvSpPr>
      <xdr:spPr bwMode="auto">
        <a:xfrm>
          <a:off x="5962650" y="7175500"/>
          <a:ext cx="9525" cy="9525"/>
        </a:xfrm>
        <a:prstGeom prst="rect">
          <a:avLst/>
        </a:prstGeom>
        <a:noFill/>
        <a:extLst>
          <a:ext uri="{909E8E84-426E-40DD-AFC4-6F175D3DCCD1}">
            <a14:hiddenFill xmlns:a14="http://schemas.microsoft.com/office/drawing/2010/main" xmlns:a="http://schemas.openxmlformats.org/drawingml/2006/main" xmlns:xdr="http://schemas.openxmlformats.org/drawingml/2006/spreadsheetDrawing" xmlns="">
              <a:solidFill>
                <a:srgbClr val="FFFFFF"/>
              </a:solidFill>
            </a14:hiddenFill>
          </a:ext>
        </a:extLst>
      </xdr:spPr>
    </xdr:sp>
    <xdr:clientData/>
  </xdr:twoCellAnchor>
  <xdr:twoCellAnchor editAs="oneCell">
    <xdr:from>
      <xdr:col>2</xdr:col>
      <xdr:colOff>0</xdr:colOff>
      <xdr:row>12</xdr:row>
      <xdr:rowOff>0</xdr:rowOff>
    </xdr:from>
    <xdr:to>
      <xdr:col>2</xdr:col>
      <xdr:colOff>9525</xdr:colOff>
      <xdr:row>12</xdr:row>
      <xdr:rowOff>9525</xdr:rowOff>
    </xdr:to>
    <xdr:pic>
      <xdr:nvPicPr>
        <xdr:cNvPr id="4" name="Picture 3" descr="http://www.googleadservices.com/pagead/conversion/1011350631/?label=PGuDCPGdyQYQ5_if4gM&amp;guid=ON&amp;script=0&amp;ord=3887677944864474.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r="http://schemas.openxmlformats.org/officeDocument/2006/relationships" xmlns:a="http://schemas.openxmlformats.org/drawingml/2006/main" xmlns:xdr="http://schemas.openxmlformats.org/drawingml/2006/spreadsheetDrawing" xmlns="" val="0"/>
            </a:ext>
          </a:extLst>
        </a:blip>
        <a:srcRect/>
        <a:stretch>
          <a:fillRect/>
        </a:stretch>
      </xdr:blipFill>
      <xdr:spPr bwMode="auto">
        <a:xfrm>
          <a:off x="5943600" y="4775200"/>
          <a:ext cx="9525" cy="9525"/>
        </a:xfrm>
        <a:prstGeom prst="rect">
          <a:avLst/>
        </a:prstGeom>
        <a:noFill/>
        <a:extLst>
          <a:ext uri="{909E8E84-426E-40DD-AFC4-6F175D3DCCD1}">
            <a14:hiddenFill xmlns:a14="http://schemas.microsoft.com/office/drawing/2010/main" xmlns:a="http://schemas.openxmlformats.org/drawingml/2006/main" xmlns:xdr="http://schemas.openxmlformats.org/drawingml/2006/spreadsheetDrawing" xmlns="">
              <a:solidFill>
                <a:srgbClr val="FFFFFF"/>
              </a:solidFill>
            </a14:hiddenFill>
          </a:ext>
        </a:extLst>
      </xdr:spPr>
    </xdr:pic>
    <xdr:clientData/>
  </xdr:twoCellAnchor>
  <xdr:twoCellAnchor editAs="oneCell">
    <xdr:from>
      <xdr:col>2</xdr:col>
      <xdr:colOff>19050</xdr:colOff>
      <xdr:row>12</xdr:row>
      <xdr:rowOff>0</xdr:rowOff>
    </xdr:from>
    <xdr:to>
      <xdr:col>2</xdr:col>
      <xdr:colOff>28575</xdr:colOff>
      <xdr:row>12</xdr:row>
      <xdr:rowOff>9525</xdr:rowOff>
    </xdr:to>
    <xdr:pic>
      <xdr:nvPicPr>
        <xdr:cNvPr id="5" name="Picture 4" descr="http://ib.adnxs.com/seg?add=545541&amp;t=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xmlns:r="http://schemas.openxmlformats.org/officeDocument/2006/relationships" xmlns:a="http://schemas.openxmlformats.org/drawingml/2006/main" xmlns:xdr="http://schemas.openxmlformats.org/drawingml/2006/spreadsheetDrawing" xmlns="" val="0"/>
            </a:ext>
          </a:extLst>
        </a:blip>
        <a:srcRect/>
        <a:stretch>
          <a:fillRect/>
        </a:stretch>
      </xdr:blipFill>
      <xdr:spPr bwMode="auto">
        <a:xfrm>
          <a:off x="5962650" y="4775200"/>
          <a:ext cx="9525" cy="9525"/>
        </a:xfrm>
        <a:prstGeom prst="rect">
          <a:avLst/>
        </a:prstGeom>
        <a:noFill/>
        <a:extLst>
          <a:ext uri="{909E8E84-426E-40DD-AFC4-6F175D3DCCD1}">
            <a14:hiddenFill xmlns:a14="http://schemas.microsoft.com/office/drawing/2010/main" xmlns:a="http://schemas.openxmlformats.org/drawingml/2006/main" xmlns:xdr="http://schemas.openxmlformats.org/drawingml/2006/spreadsheetDrawing"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R76"/>
  <sheetViews>
    <sheetView tabSelected="1" workbookViewId="0">
      <pane xSplit="1" ySplit="2" topLeftCell="B3" activePane="bottomRight" state="frozen"/>
      <selection pane="topRight" activeCell="B1" sqref="B1"/>
      <selection pane="bottomLeft" activeCell="A3" sqref="A3"/>
      <selection pane="bottomRight" activeCell="J40" sqref="J40"/>
    </sheetView>
  </sheetViews>
  <sheetFormatPr baseColWidth="10" defaultRowHeight="13"/>
  <cols>
    <col min="1" max="1" width="14" customWidth="1"/>
    <col min="2" max="2" width="16.28515625" customWidth="1"/>
    <col min="3" max="3" width="13.85546875" customWidth="1"/>
    <col min="4" max="4" width="12.5703125" customWidth="1"/>
    <col min="5" max="5" width="16.140625" bestFit="1" customWidth="1"/>
    <col min="6" max="6" width="12.85546875" customWidth="1"/>
    <col min="7" max="8" width="13.42578125" customWidth="1"/>
    <col min="9" max="9" width="16" bestFit="1" customWidth="1"/>
    <col min="10" max="10" width="10.7109375" bestFit="1" customWidth="1"/>
    <col min="11" max="11" width="14.7109375" bestFit="1" customWidth="1"/>
    <col min="12" max="12" width="12.140625" customWidth="1"/>
    <col min="13" max="13" width="9.140625" bestFit="1" customWidth="1"/>
    <col min="14" max="14" width="12.140625" customWidth="1"/>
    <col min="15" max="15" width="11.85546875" bestFit="1" customWidth="1"/>
    <col min="16" max="16" width="10.7109375" bestFit="1" customWidth="1"/>
    <col min="17" max="17" width="9.140625" bestFit="1" customWidth="1"/>
    <col min="18" max="18" width="11.7109375" bestFit="1" customWidth="1"/>
  </cols>
  <sheetData>
    <row r="1" spans="1:18" ht="16">
      <c r="A1" s="33"/>
      <c r="B1" s="59" t="s">
        <v>218</v>
      </c>
      <c r="C1" s="59" t="s">
        <v>218</v>
      </c>
      <c r="D1" s="59" t="s">
        <v>218</v>
      </c>
      <c r="E1" s="59" t="s">
        <v>91</v>
      </c>
      <c r="F1" s="63" t="s">
        <v>507</v>
      </c>
      <c r="G1" s="63" t="s">
        <v>507</v>
      </c>
      <c r="H1" s="63" t="s">
        <v>507</v>
      </c>
      <c r="I1" s="63" t="s">
        <v>93</v>
      </c>
      <c r="J1" s="86" t="s">
        <v>508</v>
      </c>
      <c r="K1" s="86" t="s">
        <v>508</v>
      </c>
      <c r="L1" s="86" t="s">
        <v>508</v>
      </c>
      <c r="M1" s="86" t="s">
        <v>508</v>
      </c>
      <c r="N1" s="86" t="s">
        <v>97</v>
      </c>
      <c r="O1" s="37" t="s">
        <v>105</v>
      </c>
      <c r="P1" s="37" t="s">
        <v>534</v>
      </c>
      <c r="Q1" s="38" t="s">
        <v>181</v>
      </c>
      <c r="R1" s="38" t="s">
        <v>181</v>
      </c>
    </row>
    <row r="2" spans="1:18">
      <c r="A2" s="51" t="s">
        <v>221</v>
      </c>
      <c r="B2" s="35" t="s">
        <v>419</v>
      </c>
      <c r="C2" s="35" t="s">
        <v>89</v>
      </c>
      <c r="D2" s="35" t="s">
        <v>90</v>
      </c>
      <c r="E2" s="35" t="s">
        <v>92</v>
      </c>
      <c r="F2" s="64" t="s">
        <v>507</v>
      </c>
      <c r="G2" s="64" t="s">
        <v>96</v>
      </c>
      <c r="H2" s="64" t="s">
        <v>95</v>
      </c>
      <c r="I2" s="64" t="s">
        <v>94</v>
      </c>
      <c r="J2" s="36" t="s">
        <v>508</v>
      </c>
      <c r="K2" s="36" t="s">
        <v>102</v>
      </c>
      <c r="L2" s="36" t="s">
        <v>279</v>
      </c>
      <c r="M2" s="36" t="s">
        <v>193</v>
      </c>
      <c r="N2" s="36" t="s">
        <v>279</v>
      </c>
      <c r="O2" s="37" t="s">
        <v>534</v>
      </c>
      <c r="P2" s="37" t="s">
        <v>107</v>
      </c>
      <c r="Q2" s="37" t="s">
        <v>181</v>
      </c>
      <c r="R2" s="37" t="s">
        <v>106</v>
      </c>
    </row>
    <row r="3" spans="1:18" ht="13" customHeight="1">
      <c r="A3" s="83" t="s">
        <v>8</v>
      </c>
      <c r="B3" s="15" t="s">
        <v>469</v>
      </c>
      <c r="C3" s="15" t="s">
        <v>206</v>
      </c>
      <c r="D3" s="25" t="s">
        <v>373</v>
      </c>
      <c r="E3" s="25" t="s">
        <v>496</v>
      </c>
      <c r="F3" s="25" t="s">
        <v>454</v>
      </c>
      <c r="G3" s="25" t="s">
        <v>496</v>
      </c>
      <c r="H3" s="25" t="s">
        <v>373</v>
      </c>
      <c r="I3" s="25" t="s">
        <v>496</v>
      </c>
      <c r="J3" s="15" t="s">
        <v>224</v>
      </c>
      <c r="K3" s="15" t="s">
        <v>230</v>
      </c>
      <c r="L3" s="15" t="s">
        <v>206</v>
      </c>
      <c r="M3" s="25" t="s">
        <v>373</v>
      </c>
      <c r="N3" s="25" t="s">
        <v>496</v>
      </c>
      <c r="O3" s="15" t="s">
        <v>495</v>
      </c>
      <c r="P3" s="15" t="s">
        <v>206</v>
      </c>
      <c r="Q3" s="92" t="s">
        <v>429</v>
      </c>
      <c r="R3" s="15" t="s">
        <v>206</v>
      </c>
    </row>
    <row r="4" spans="1:18" ht="13" customHeight="1">
      <c r="A4" s="84"/>
      <c r="B4" s="16" t="s">
        <v>311</v>
      </c>
      <c r="C4" s="16" t="s">
        <v>207</v>
      </c>
      <c r="D4" s="16" t="s">
        <v>121</v>
      </c>
      <c r="E4" s="16" t="s">
        <v>206</v>
      </c>
      <c r="F4" s="16" t="s">
        <v>252</v>
      </c>
      <c r="G4" s="16" t="s">
        <v>206</v>
      </c>
      <c r="H4" s="16" t="s">
        <v>122</v>
      </c>
      <c r="I4" s="16" t="s">
        <v>206</v>
      </c>
      <c r="J4" s="16" t="s">
        <v>108</v>
      </c>
      <c r="K4" s="16" t="s">
        <v>230</v>
      </c>
      <c r="L4" s="16" t="s">
        <v>207</v>
      </c>
      <c r="M4" s="20"/>
      <c r="N4" s="20"/>
      <c r="O4" s="91" t="s">
        <v>520</v>
      </c>
      <c r="P4" s="16" t="s">
        <v>363</v>
      </c>
      <c r="Q4" s="16"/>
      <c r="R4" s="16" t="s">
        <v>363</v>
      </c>
    </row>
    <row r="5" spans="1:18" ht="13" customHeight="1">
      <c r="A5" s="84"/>
      <c r="B5" s="16" t="s">
        <v>184</v>
      </c>
      <c r="C5" s="16"/>
      <c r="D5" s="16"/>
      <c r="E5" s="16" t="s">
        <v>207</v>
      </c>
      <c r="F5" s="16" t="s">
        <v>250</v>
      </c>
      <c r="G5" s="16" t="s">
        <v>207</v>
      </c>
      <c r="H5" s="16"/>
      <c r="I5" s="16" t="s">
        <v>207</v>
      </c>
      <c r="J5" s="16" t="s">
        <v>225</v>
      </c>
      <c r="K5" s="16" t="s">
        <v>232</v>
      </c>
      <c r="L5" s="16"/>
      <c r="M5" s="20"/>
      <c r="N5" s="20"/>
      <c r="O5" s="91" t="s">
        <v>280</v>
      </c>
      <c r="P5" s="16" t="s">
        <v>86</v>
      </c>
      <c r="Q5" s="16"/>
      <c r="R5" s="17"/>
    </row>
    <row r="6" spans="1:18" ht="13" customHeight="1">
      <c r="A6" s="84"/>
      <c r="B6" s="16" t="s">
        <v>144</v>
      </c>
      <c r="C6" s="16"/>
      <c r="D6" s="16"/>
      <c r="E6" s="16" t="s">
        <v>203</v>
      </c>
      <c r="F6" s="16" t="s">
        <v>251</v>
      </c>
      <c r="G6" s="16" t="s">
        <v>203</v>
      </c>
      <c r="H6" s="16"/>
      <c r="I6" s="16" t="s">
        <v>203</v>
      </c>
      <c r="J6" s="16" t="s">
        <v>369</v>
      </c>
      <c r="K6" s="16" t="s">
        <v>232</v>
      </c>
      <c r="L6" s="16"/>
      <c r="M6" s="20"/>
      <c r="N6" s="20"/>
      <c r="O6" s="16"/>
      <c r="P6" s="16"/>
      <c r="Q6" s="16"/>
      <c r="R6" s="17"/>
    </row>
    <row r="7" spans="1:18" ht="13" customHeight="1">
      <c r="A7" s="84"/>
      <c r="B7" s="16"/>
      <c r="C7" s="16"/>
      <c r="D7" s="16"/>
      <c r="E7" s="16" t="s">
        <v>1</v>
      </c>
      <c r="F7" s="16"/>
      <c r="G7" s="16"/>
      <c r="H7" s="16"/>
      <c r="I7" s="16" t="s">
        <v>86</v>
      </c>
      <c r="J7" s="16"/>
      <c r="K7" s="16"/>
      <c r="L7" s="16"/>
      <c r="M7" s="20"/>
      <c r="N7" s="20"/>
      <c r="O7" s="16"/>
      <c r="P7" s="16"/>
      <c r="Q7" s="16"/>
      <c r="R7" s="17"/>
    </row>
    <row r="8" spans="1:18" ht="13" customHeight="1">
      <c r="A8" s="85"/>
      <c r="B8" s="18"/>
      <c r="C8" s="18"/>
      <c r="D8" s="18"/>
      <c r="E8" s="18"/>
      <c r="F8" s="18"/>
      <c r="G8" s="18"/>
      <c r="H8" s="18"/>
      <c r="I8" s="18"/>
      <c r="J8" s="18"/>
      <c r="K8" s="18"/>
      <c r="L8" s="18"/>
      <c r="M8" s="23"/>
      <c r="N8" s="23"/>
      <c r="O8" s="18"/>
      <c r="P8" s="18"/>
      <c r="Q8" s="18"/>
      <c r="R8" s="19"/>
    </row>
    <row r="9" spans="1:18" ht="13" customHeight="1">
      <c r="A9" s="68" t="s">
        <v>299</v>
      </c>
      <c r="B9" s="39" t="s">
        <v>183</v>
      </c>
      <c r="C9" s="39" t="s">
        <v>206</v>
      </c>
      <c r="D9" s="25" t="s">
        <v>373</v>
      </c>
      <c r="E9" s="25" t="s">
        <v>496</v>
      </c>
      <c r="F9" s="25" t="s">
        <v>453</v>
      </c>
      <c r="G9" s="25" t="s">
        <v>213</v>
      </c>
      <c r="H9" s="25" t="s">
        <v>457</v>
      </c>
      <c r="I9" s="25" t="s">
        <v>457</v>
      </c>
      <c r="J9" s="80" t="s">
        <v>177</v>
      </c>
      <c r="K9" s="80" t="s">
        <v>229</v>
      </c>
      <c r="L9" s="25" t="s">
        <v>134</v>
      </c>
      <c r="M9" s="25" t="s">
        <v>373</v>
      </c>
      <c r="N9" s="25" t="s">
        <v>457</v>
      </c>
      <c r="O9" s="39" t="s">
        <v>495</v>
      </c>
      <c r="P9" s="39" t="s">
        <v>206</v>
      </c>
      <c r="Q9" s="93" t="s">
        <v>470</v>
      </c>
      <c r="R9" s="40" t="s">
        <v>206</v>
      </c>
    </row>
    <row r="10" spans="1:18" ht="13" customHeight="1">
      <c r="A10" s="81"/>
      <c r="B10" s="41" t="s">
        <v>386</v>
      </c>
      <c r="C10" s="41" t="s">
        <v>207</v>
      </c>
      <c r="D10" s="41" t="s">
        <v>117</v>
      </c>
      <c r="E10" s="41" t="s">
        <v>206</v>
      </c>
      <c r="F10" s="34" t="s">
        <v>252</v>
      </c>
      <c r="G10" s="34" t="s">
        <v>206</v>
      </c>
      <c r="H10" s="20"/>
      <c r="I10" s="20"/>
      <c r="J10" s="34"/>
      <c r="K10" s="34"/>
      <c r="L10" s="41"/>
      <c r="M10" s="20"/>
      <c r="N10" s="20"/>
      <c r="O10" s="94" t="s">
        <v>510</v>
      </c>
      <c r="P10" s="41" t="s">
        <v>207</v>
      </c>
      <c r="Q10" s="41"/>
      <c r="R10" s="42" t="s">
        <v>207</v>
      </c>
    </row>
    <row r="11" spans="1:18" ht="13" customHeight="1">
      <c r="A11" s="69"/>
      <c r="B11" s="41"/>
      <c r="C11" s="41"/>
      <c r="D11" s="41"/>
      <c r="E11" s="41" t="s">
        <v>207</v>
      </c>
      <c r="F11" s="34" t="s">
        <v>250</v>
      </c>
      <c r="G11" s="34" t="s">
        <v>207</v>
      </c>
      <c r="H11" s="20"/>
      <c r="I11" s="20"/>
      <c r="J11" s="34"/>
      <c r="K11" s="34"/>
      <c r="L11" s="41"/>
      <c r="M11" s="20"/>
      <c r="N11" s="20"/>
      <c r="O11" s="94" t="s">
        <v>348</v>
      </c>
      <c r="P11" s="41" t="s">
        <v>2</v>
      </c>
      <c r="Q11" s="41"/>
      <c r="R11" s="42"/>
    </row>
    <row r="12" spans="1:18" ht="13" customHeight="1">
      <c r="A12" s="69"/>
      <c r="B12" s="41"/>
      <c r="C12" s="41"/>
      <c r="D12" s="41"/>
      <c r="E12" s="41" t="s">
        <v>203</v>
      </c>
      <c r="F12" s="34" t="s">
        <v>261</v>
      </c>
      <c r="G12" s="34" t="s">
        <v>203</v>
      </c>
      <c r="H12" s="20"/>
      <c r="I12" s="20"/>
      <c r="J12" s="34"/>
      <c r="K12" s="34"/>
      <c r="L12" s="41"/>
      <c r="M12" s="20"/>
      <c r="N12" s="20"/>
      <c r="O12" s="41"/>
      <c r="P12" s="41"/>
      <c r="Q12" s="41"/>
      <c r="R12" s="42"/>
    </row>
    <row r="13" spans="1:18" ht="13" customHeight="1">
      <c r="A13" s="69"/>
      <c r="B13" s="41"/>
      <c r="C13" s="41"/>
      <c r="D13" s="41"/>
      <c r="E13" s="41" t="s">
        <v>2</v>
      </c>
      <c r="F13" s="34"/>
      <c r="G13" s="34"/>
      <c r="H13" s="20"/>
      <c r="I13" s="20"/>
      <c r="J13" s="34"/>
      <c r="K13" s="34"/>
      <c r="L13" s="41"/>
      <c r="M13" s="20"/>
      <c r="N13" s="20"/>
      <c r="O13" s="41"/>
      <c r="P13" s="41"/>
      <c r="Q13" s="41"/>
      <c r="R13" s="42"/>
    </row>
    <row r="14" spans="1:18" ht="13" customHeight="1">
      <c r="A14" s="70"/>
      <c r="B14" s="43"/>
      <c r="C14" s="43"/>
      <c r="D14" s="43"/>
      <c r="E14" s="43"/>
      <c r="F14" s="82"/>
      <c r="G14" s="82"/>
      <c r="H14" s="23"/>
      <c r="I14" s="23"/>
      <c r="J14" s="82"/>
      <c r="K14" s="82"/>
      <c r="L14" s="43"/>
      <c r="M14" s="23"/>
      <c r="N14" s="23"/>
      <c r="O14" s="43"/>
      <c r="P14" s="43"/>
      <c r="Q14" s="43"/>
      <c r="R14" s="44"/>
    </row>
    <row r="15" spans="1:18" ht="13" customHeight="1">
      <c r="A15" s="71" t="s">
        <v>248</v>
      </c>
      <c r="B15" s="27" t="s">
        <v>542</v>
      </c>
      <c r="C15" s="27" t="s">
        <v>132</v>
      </c>
      <c r="D15" s="25" t="s">
        <v>373</v>
      </c>
      <c r="E15" s="25" t="s">
        <v>496</v>
      </c>
      <c r="F15" s="25" t="s">
        <v>454</v>
      </c>
      <c r="G15" s="25" t="s">
        <v>134</v>
      </c>
      <c r="H15" s="25" t="s">
        <v>456</v>
      </c>
      <c r="I15" s="25" t="s">
        <v>456</v>
      </c>
      <c r="J15" s="27" t="s">
        <v>332</v>
      </c>
      <c r="K15" s="27" t="s">
        <v>229</v>
      </c>
      <c r="L15" s="25" t="s">
        <v>134</v>
      </c>
      <c r="M15" s="25" t="s">
        <v>178</v>
      </c>
      <c r="N15" s="25" t="s">
        <v>456</v>
      </c>
      <c r="O15" s="27" t="s">
        <v>426</v>
      </c>
      <c r="P15" s="27" t="s">
        <v>135</v>
      </c>
      <c r="Q15" s="27" t="s">
        <v>136</v>
      </c>
      <c r="R15" s="73" t="s">
        <v>136</v>
      </c>
    </row>
    <row r="16" spans="1:18" ht="13" customHeight="1">
      <c r="A16" s="74"/>
      <c r="B16" s="28"/>
      <c r="C16" s="28"/>
      <c r="D16" s="28" t="s">
        <v>117</v>
      </c>
      <c r="E16" s="28" t="s">
        <v>132</v>
      </c>
      <c r="F16" s="28" t="s">
        <v>272</v>
      </c>
      <c r="G16" s="28" t="s">
        <v>132</v>
      </c>
      <c r="H16" s="20"/>
      <c r="I16" s="20"/>
      <c r="J16" s="28"/>
      <c r="K16" s="28"/>
      <c r="L16" s="28"/>
      <c r="M16" s="20"/>
      <c r="N16" s="20"/>
      <c r="O16" s="30" t="s">
        <v>140</v>
      </c>
      <c r="P16" s="28"/>
      <c r="Q16" s="30"/>
      <c r="R16" s="75"/>
    </row>
    <row r="17" spans="1:18" ht="13" customHeight="1">
      <c r="A17" s="74"/>
      <c r="B17" s="28"/>
      <c r="C17" s="28"/>
      <c r="D17" s="28"/>
      <c r="E17" s="28" t="s">
        <v>133</v>
      </c>
      <c r="F17" s="28" t="s">
        <v>274</v>
      </c>
      <c r="G17" s="28" t="s">
        <v>133</v>
      </c>
      <c r="H17" s="20"/>
      <c r="I17" s="20"/>
      <c r="J17" s="28"/>
      <c r="K17" s="28"/>
      <c r="L17" s="28"/>
      <c r="M17" s="20"/>
      <c r="N17" s="20"/>
      <c r="O17" s="30"/>
      <c r="P17" s="30"/>
      <c r="Q17" s="30"/>
      <c r="R17" s="75"/>
    </row>
    <row r="18" spans="1:18" ht="13" customHeight="1">
      <c r="A18" s="76"/>
      <c r="B18" s="29"/>
      <c r="C18" s="29"/>
      <c r="D18" s="29"/>
      <c r="E18" s="29"/>
      <c r="F18" s="29"/>
      <c r="G18" s="29"/>
      <c r="H18" s="23"/>
      <c r="I18" s="23"/>
      <c r="J18" s="29"/>
      <c r="K18" s="29"/>
      <c r="L18" s="29"/>
      <c r="M18" s="23"/>
      <c r="N18" s="23"/>
      <c r="O18" s="32"/>
      <c r="P18" s="32"/>
      <c r="Q18" s="32"/>
      <c r="R18" s="31"/>
    </row>
    <row r="19" spans="1:18">
      <c r="A19" s="99" t="s">
        <v>9</v>
      </c>
      <c r="B19" s="89" t="s">
        <v>494</v>
      </c>
      <c r="C19" s="89" t="s">
        <v>143</v>
      </c>
      <c r="D19" s="25" t="s">
        <v>373</v>
      </c>
      <c r="E19" s="25" t="s">
        <v>496</v>
      </c>
      <c r="F19" s="65" t="s">
        <v>111</v>
      </c>
      <c r="G19" s="65" t="s">
        <v>213</v>
      </c>
      <c r="H19" s="65" t="s">
        <v>455</v>
      </c>
      <c r="I19" s="65" t="s">
        <v>455</v>
      </c>
      <c r="J19" s="89" t="s">
        <v>173</v>
      </c>
      <c r="K19" s="89" t="s">
        <v>172</v>
      </c>
      <c r="L19" s="25" t="s">
        <v>134</v>
      </c>
      <c r="M19" s="65" t="s">
        <v>179</v>
      </c>
      <c r="N19" s="65" t="s">
        <v>455</v>
      </c>
      <c r="O19" s="89" t="s">
        <v>138</v>
      </c>
      <c r="P19" s="89" t="s">
        <v>132</v>
      </c>
      <c r="Q19" s="93" t="s">
        <v>182</v>
      </c>
      <c r="R19" s="103" t="s">
        <v>200</v>
      </c>
    </row>
    <row r="20" spans="1:18">
      <c r="A20" s="100"/>
      <c r="B20" s="90" t="s">
        <v>461</v>
      </c>
      <c r="C20" s="90" t="s">
        <v>207</v>
      </c>
      <c r="D20" s="90" t="s">
        <v>117</v>
      </c>
      <c r="E20" s="90" t="s">
        <v>200</v>
      </c>
      <c r="F20" s="90" t="s">
        <v>252</v>
      </c>
      <c r="G20" s="90" t="s">
        <v>200</v>
      </c>
      <c r="H20" s="66"/>
      <c r="I20" s="66"/>
      <c r="J20" s="90"/>
      <c r="K20" s="90"/>
      <c r="L20" s="90"/>
      <c r="M20" s="66"/>
      <c r="N20" s="66"/>
      <c r="O20" s="94" t="s">
        <v>520</v>
      </c>
      <c r="P20" s="90" t="s">
        <v>207</v>
      </c>
      <c r="Q20" s="90"/>
      <c r="R20" s="90" t="s">
        <v>207</v>
      </c>
    </row>
    <row r="21" spans="1:18">
      <c r="A21" s="100"/>
      <c r="B21" s="90" t="s">
        <v>459</v>
      </c>
      <c r="C21" s="90" t="s">
        <v>203</v>
      </c>
      <c r="D21" s="90"/>
      <c r="E21" s="90" t="s">
        <v>207</v>
      </c>
      <c r="F21" s="90" t="s">
        <v>250</v>
      </c>
      <c r="G21" s="90" t="s">
        <v>207</v>
      </c>
      <c r="H21" s="66"/>
      <c r="I21" s="66"/>
      <c r="J21" s="90"/>
      <c r="K21" s="90"/>
      <c r="L21" s="90"/>
      <c r="M21" s="66"/>
      <c r="N21" s="66"/>
      <c r="O21" s="94" t="s">
        <v>468</v>
      </c>
      <c r="P21" s="90" t="s">
        <v>86</v>
      </c>
      <c r="Q21" s="90"/>
      <c r="R21" s="90" t="s">
        <v>203</v>
      </c>
    </row>
    <row r="22" spans="1:18">
      <c r="A22" s="100"/>
      <c r="B22" s="90"/>
      <c r="C22" s="90"/>
      <c r="D22" s="90"/>
      <c r="E22" s="90" t="s">
        <v>203</v>
      </c>
      <c r="F22" s="90" t="s">
        <v>465</v>
      </c>
      <c r="G22" s="90" t="s">
        <v>203</v>
      </c>
      <c r="H22" s="66"/>
      <c r="I22" s="66"/>
      <c r="J22" s="90"/>
      <c r="K22" s="90"/>
      <c r="L22" s="90"/>
      <c r="M22" s="66"/>
      <c r="N22" s="66"/>
      <c r="O22" s="94"/>
      <c r="P22" s="90"/>
      <c r="Q22" s="90"/>
      <c r="R22" s="90"/>
    </row>
    <row r="23" spans="1:18">
      <c r="A23" s="101"/>
      <c r="B23" s="102"/>
      <c r="C23" s="102"/>
      <c r="D23" s="102"/>
      <c r="E23" s="102"/>
      <c r="F23" s="102"/>
      <c r="G23" s="102"/>
      <c r="H23" s="67"/>
      <c r="I23" s="67"/>
      <c r="J23" s="102"/>
      <c r="K23" s="102"/>
      <c r="L23" s="102"/>
      <c r="M23" s="67"/>
      <c r="N23" s="67"/>
      <c r="O23" s="102"/>
      <c r="P23" s="102"/>
      <c r="Q23" s="102"/>
      <c r="R23" s="104"/>
    </row>
    <row r="24" spans="1:18" ht="13" customHeight="1">
      <c r="A24" s="77" t="s">
        <v>432</v>
      </c>
      <c r="B24" s="45" t="s">
        <v>145</v>
      </c>
      <c r="C24" s="45" t="s">
        <v>132</v>
      </c>
      <c r="D24" s="25" t="s">
        <v>373</v>
      </c>
      <c r="E24" s="25" t="s">
        <v>496</v>
      </c>
      <c r="F24" s="45" t="s">
        <v>114</v>
      </c>
      <c r="G24" s="25" t="s">
        <v>134</v>
      </c>
      <c r="H24" s="25" t="s">
        <v>217</v>
      </c>
      <c r="I24" s="25" t="s">
        <v>213</v>
      </c>
      <c r="J24" s="45" t="s">
        <v>174</v>
      </c>
      <c r="K24" s="45" t="s">
        <v>176</v>
      </c>
      <c r="L24" s="25" t="s">
        <v>134</v>
      </c>
      <c r="M24" s="25" t="s">
        <v>180</v>
      </c>
      <c r="N24" s="25" t="s">
        <v>496</v>
      </c>
      <c r="O24" s="45" t="s">
        <v>142</v>
      </c>
      <c r="P24" s="45" t="s">
        <v>200</v>
      </c>
      <c r="Q24" s="92" t="s">
        <v>425</v>
      </c>
      <c r="R24" s="46" t="s">
        <v>132</v>
      </c>
    </row>
    <row r="25" spans="1:18" ht="13" customHeight="1">
      <c r="A25" s="78"/>
      <c r="B25" s="47" t="s">
        <v>146</v>
      </c>
      <c r="C25" s="47"/>
      <c r="D25" s="47" t="s">
        <v>117</v>
      </c>
      <c r="E25" s="47" t="s">
        <v>132</v>
      </c>
      <c r="F25" s="47" t="s">
        <v>115</v>
      </c>
      <c r="G25" s="47"/>
      <c r="H25" s="47" t="s">
        <v>123</v>
      </c>
      <c r="I25" s="47" t="s">
        <v>3</v>
      </c>
      <c r="J25" s="47"/>
      <c r="K25" s="47"/>
      <c r="L25" s="47"/>
      <c r="M25" s="20"/>
      <c r="N25" s="20"/>
      <c r="O25" s="91" t="s">
        <v>520</v>
      </c>
      <c r="P25" s="47" t="s">
        <v>207</v>
      </c>
      <c r="Q25" s="91" t="s">
        <v>464</v>
      </c>
      <c r="R25" s="48"/>
    </row>
    <row r="26" spans="1:18">
      <c r="A26" s="78"/>
      <c r="B26" s="47"/>
      <c r="C26" s="47"/>
      <c r="D26" s="47"/>
      <c r="E26" s="47"/>
      <c r="F26" s="47" t="s">
        <v>116</v>
      </c>
      <c r="G26" s="47"/>
      <c r="H26" s="47"/>
      <c r="I26" s="47"/>
      <c r="J26" s="47"/>
      <c r="K26" s="47"/>
      <c r="L26" s="47"/>
      <c r="M26" s="20"/>
      <c r="N26" s="20"/>
      <c r="O26" s="91" t="s">
        <v>452</v>
      </c>
      <c r="P26" s="47" t="s">
        <v>86</v>
      </c>
      <c r="Q26" s="47"/>
      <c r="R26" s="48"/>
    </row>
    <row r="27" spans="1:18">
      <c r="A27" s="79"/>
      <c r="B27" s="49"/>
      <c r="C27" s="49"/>
      <c r="D27" s="49"/>
      <c r="E27" s="49"/>
      <c r="F27" s="49"/>
      <c r="G27" s="49"/>
      <c r="H27" s="49"/>
      <c r="I27" s="49"/>
      <c r="J27" s="49"/>
      <c r="K27" s="49"/>
      <c r="L27" s="49"/>
      <c r="M27" s="23"/>
      <c r="N27" s="23"/>
      <c r="O27" s="49"/>
      <c r="P27" s="49"/>
      <c r="Q27" s="49"/>
      <c r="R27" s="50"/>
    </row>
    <row r="28" spans="1:18">
      <c r="A28" s="71" t="s">
        <v>4</v>
      </c>
      <c r="B28" s="25" t="s">
        <v>458</v>
      </c>
      <c r="C28" s="25" t="s">
        <v>496</v>
      </c>
      <c r="D28" s="25" t="s">
        <v>496</v>
      </c>
      <c r="E28" s="25" t="s">
        <v>458</v>
      </c>
      <c r="F28" s="25" t="s">
        <v>458</v>
      </c>
      <c r="G28" s="25" t="s">
        <v>458</v>
      </c>
      <c r="H28" s="25" t="s">
        <v>456</v>
      </c>
      <c r="I28" s="25" t="s">
        <v>456</v>
      </c>
      <c r="J28" s="27" t="s">
        <v>224</v>
      </c>
      <c r="K28" s="27" t="s">
        <v>229</v>
      </c>
      <c r="L28" s="27" t="s">
        <v>206</v>
      </c>
      <c r="M28" s="25" t="s">
        <v>178</v>
      </c>
      <c r="N28" s="25" t="s">
        <v>456</v>
      </c>
      <c r="O28" s="72" t="s">
        <v>495</v>
      </c>
      <c r="P28" s="72" t="s">
        <v>206</v>
      </c>
      <c r="Q28" s="27" t="s">
        <v>471</v>
      </c>
      <c r="R28" s="73" t="s">
        <v>471</v>
      </c>
    </row>
    <row r="29" spans="1:18">
      <c r="A29" s="74"/>
      <c r="B29" s="20"/>
      <c r="C29" s="20"/>
      <c r="D29" s="20"/>
      <c r="E29" s="20"/>
      <c r="F29" s="20"/>
      <c r="G29" s="20"/>
      <c r="H29" s="20"/>
      <c r="I29" s="20"/>
      <c r="J29" s="28" t="s">
        <v>227</v>
      </c>
      <c r="K29" s="28" t="s">
        <v>229</v>
      </c>
      <c r="L29" s="28" t="s">
        <v>207</v>
      </c>
      <c r="M29" s="20"/>
      <c r="N29" s="20"/>
      <c r="O29" s="94" t="s">
        <v>510</v>
      </c>
      <c r="P29" s="30" t="s">
        <v>207</v>
      </c>
      <c r="Q29" s="30"/>
      <c r="R29" s="75"/>
    </row>
    <row r="30" spans="1:18">
      <c r="A30" s="74"/>
      <c r="B30" s="20"/>
      <c r="C30" s="20"/>
      <c r="D30" s="20"/>
      <c r="E30" s="20"/>
      <c r="F30" s="20"/>
      <c r="G30" s="20"/>
      <c r="H30" s="20"/>
      <c r="I30" s="20"/>
      <c r="J30" s="28" t="s">
        <v>410</v>
      </c>
      <c r="K30" s="28" t="s">
        <v>231</v>
      </c>
      <c r="L30" s="28"/>
      <c r="M30" s="20"/>
      <c r="N30" s="20"/>
      <c r="O30" s="94" t="s">
        <v>348</v>
      </c>
      <c r="P30" s="30" t="s">
        <v>86</v>
      </c>
      <c r="Q30" s="30"/>
      <c r="R30" s="75"/>
    </row>
    <row r="31" spans="1:18">
      <c r="A31" s="74"/>
      <c r="B31" s="20"/>
      <c r="C31" s="20"/>
      <c r="D31" s="20"/>
      <c r="E31" s="20"/>
      <c r="F31" s="20"/>
      <c r="G31" s="20"/>
      <c r="H31" s="20"/>
      <c r="I31" s="20"/>
      <c r="J31" s="28" t="s">
        <v>411</v>
      </c>
      <c r="K31" s="28" t="s">
        <v>231</v>
      </c>
      <c r="L31" s="28"/>
      <c r="M31" s="20"/>
      <c r="N31" s="20"/>
      <c r="O31" s="94"/>
      <c r="P31" s="30"/>
      <c r="Q31" s="30"/>
      <c r="R31" s="75"/>
    </row>
    <row r="32" spans="1:18">
      <c r="A32" s="76"/>
      <c r="B32" s="23"/>
      <c r="C32" s="23"/>
      <c r="D32" s="23"/>
      <c r="E32" s="23"/>
      <c r="F32" s="23"/>
      <c r="G32" s="23"/>
      <c r="H32" s="23"/>
      <c r="I32" s="23"/>
      <c r="J32" s="29"/>
      <c r="K32" s="29"/>
      <c r="L32" s="29"/>
      <c r="M32" s="23"/>
      <c r="N32" s="23"/>
      <c r="O32" s="32"/>
      <c r="P32" s="32"/>
      <c r="Q32" s="32"/>
      <c r="R32" s="31"/>
    </row>
    <row r="35" spans="1:18">
      <c r="A35" s="51"/>
      <c r="B35" s="35"/>
      <c r="C35" s="35"/>
      <c r="D35" s="35"/>
      <c r="E35" s="35"/>
      <c r="F35" s="64"/>
      <c r="G35" s="64"/>
      <c r="H35" s="64"/>
      <c r="I35" s="64"/>
      <c r="J35" s="36"/>
      <c r="K35" s="36"/>
      <c r="L35" s="36"/>
      <c r="M35" s="36"/>
      <c r="N35" s="36"/>
      <c r="O35" s="37"/>
      <c r="P35" s="37"/>
      <c r="Q35" s="37"/>
      <c r="R35" s="37"/>
    </row>
    <row r="36" spans="1:18" s="61" customFormat="1">
      <c r="A36" s="51" t="str">
        <f>IF(ISBLANK(A2),"",IF(COUNTIF(PatternLookup,A2),VLOOKUP(A2,PatternLookup,2,),"?"))</f>
        <v>pat</v>
      </c>
      <c r="B36" s="35" t="str">
        <f>IF(ISBLANK(B2),"",IF(COUNTIF(NecklineLookup,B2),VLOOKUP(B2,NecklineLookup,2,),"?"))</f>
        <v>nek</v>
      </c>
      <c r="C36" s="35" t="str">
        <f>IF(ISBLANK(C2),"",IF(COUNTIF(FabricLookup,C2),VLOOKUP(C2,FabricLookup,2,),"?"))</f>
        <v>fabric_set</v>
      </c>
      <c r="D36" s="35" t="str">
        <f>IF(ISBLANK(D2),"",IF(COUNTIF(TrimLookup,D2),VLOOKUP(D2,TrimLookup,2,),"?"))</f>
        <v>tnk</v>
      </c>
      <c r="E36" s="35" t="str">
        <f>IF(ISBLANK(E2),"",IF(COUNTIF(FabricLookup,E2),VLOOKUP(E2,FabricLookup,2,),"?"))</f>
        <v>fabric_set</v>
      </c>
      <c r="F36" s="64" t="str">
        <f>IF(ISBLANK(F2),"",IF(COUNTIF(SleevesLookup,F2),VLOOKUP(F2,SleevesLookup,2,),"?"))</f>
        <v>slv</v>
      </c>
      <c r="G36" s="64" t="str">
        <f>IF(ISBLANK(G2),"",IF(COUNTIF(FabricLookup,G2),VLOOKUP(G2,FabricLookup,2,),"?"))</f>
        <v>fabric_set</v>
      </c>
      <c r="H36" s="64" t="str">
        <f>IF(ISBLANK(H2),"",IF(COUNTIF(TrimLookup,H2),VLOOKUP(H2,TrimLookup,2,),"?"))</f>
        <v>tnk</v>
      </c>
      <c r="I36" s="64" t="str">
        <f>IF(ISBLANK(I2),"",IF(COUNTIF(FabricLookup,I2),VLOOKUP(I2,FabricLookup,2,),"?"))</f>
        <v>fabric_set</v>
      </c>
      <c r="J36" s="36" t="str">
        <f>IF(ISBLANK(J2),"",IF(COUNTIF(SkirtLookup,J2),VLOOKUP(J2,SkirtLookup,2,),"?"))</f>
        <v>skt</v>
      </c>
      <c r="K36" s="36" t="str">
        <f>IF(ISBLANK(K2),"",IF(COUNTIF(SkirtLengthOpotionsLookup,K2),VLOOKUP(K2,SkirtLengthOpotionsLookup,2,),"?"))</f>
        <v>skt_len_opt</v>
      </c>
      <c r="L36" s="36" t="str">
        <f>IF(ISBLANK(L2),"",IF(COUNTIF(FabricLookup,L2),VLOOKUP(L2,FabricLookup,2,),"?"))</f>
        <v>fabric_set</v>
      </c>
      <c r="M36" s="36" t="str">
        <f>IF(ISBLANK(M2),"",IF(COUNTIF(TrimLookup,M2),VLOOKUP(M2,TrimLookup,2,),"?"))</f>
        <v>tnk</v>
      </c>
      <c r="N36" s="36" t="str">
        <f>IF(ISBLANK(N2),"",IF(COUNTIF(FabricLookup,N2),VLOOKUP(N2,FabricLookup,2,),"?"))</f>
        <v>fabric_set</v>
      </c>
      <c r="O36" s="37" t="str">
        <f>IF(ISBLANK(O2),"",IF(COUNTIF(BeltLookup,O2),VLOOKUP(O2,BeltLookup,2,),"?"))</f>
        <v>blt</v>
      </c>
      <c r="P36" s="37" t="str">
        <f>IF(ISBLANK(P2),"",IF(COUNTIF(FabricLookup,P2),VLOOKUP(P2,FabricLookup,2,),"?"))</f>
        <v>fabric_set</v>
      </c>
      <c r="Q36" s="37" t="str">
        <f>IF(ISBLANK(Q2),"",IF(COUNTIF(ExtrasLookup,Q2),VLOOKUP(Q2,ExtrasLookup,2,),"?"))</f>
        <v>ext</v>
      </c>
      <c r="R36" s="37" t="str">
        <f>IF(ISBLANK(R2),"",IF(COUNTIF(FabricLookup,R2),VLOOKUP(R2,FabricLookup,2,),"?"))</f>
        <v>fabric_set</v>
      </c>
    </row>
    <row r="37" spans="1:18" s="61" customFormat="1" ht="15">
      <c r="A37" s="105" t="str">
        <f>IF(ISBLANK(A3),"",IF(COUNTIF(PatternLookup,A3),VLOOKUP(A3,PatternLookup,2,),"?"))</f>
        <v>pat-301</v>
      </c>
      <c r="B37" s="110" t="str">
        <f>IF(ISBLANK(B3),"",IF(COUNTIF(NecklineLookup,B3),VLOOKUP(B3,NecklineLookup,2,),"?"))</f>
        <v>nek-001</v>
      </c>
      <c r="C37" s="110" t="str">
        <f>IF(ISBLANK(C3),"",IF(COUNTIF(FabricLookup,C3),VLOOKUP(C3,FabricLookup,2,),"?"))</f>
        <v>s-vc</v>
      </c>
      <c r="D37" s="110" t="str">
        <f>IF(ISBLANK(D3),"",IF(COUNTIF(TrimLookup,D3),VLOOKUP(D3,TrimLookup,2,),"?"))</f>
        <v>not</v>
      </c>
      <c r="E37" s="110" t="str">
        <f>IF(ISBLANK(E3),"",IF(COUNTIF(FabricLookup,E3),VLOOKUP(E3,FabricLookup,2,),"?"))</f>
        <v>-</v>
      </c>
      <c r="F37" s="110" t="str">
        <f>IF(ISBLANK(F3),"",IF(COUNTIF(SleevesLookup,F3),VLOOKUP(F3,SleevesLookup,2,),"?"))</f>
        <v>slv-000</v>
      </c>
      <c r="G37" s="110" t="str">
        <f>IF(ISBLANK(G3),"",IF(COUNTIF(FabricLookup,G3),VLOOKUP(G3,FabricLookup,2,),"?"))</f>
        <v>-</v>
      </c>
      <c r="H37" s="110" t="str">
        <f>IF(ISBLANK(H3),"",IF(COUNTIF(TrimLookup,H3),VLOOKUP(H3,TrimLookup,2,),"?"))</f>
        <v>not</v>
      </c>
      <c r="I37" s="110" t="str">
        <f>IF(ISBLANK(I3),"",IF(COUNTIF(FabricLookup,I3),VLOOKUP(I3,FabricLookup,2,),"?"))</f>
        <v>-</v>
      </c>
      <c r="J37" s="110" t="str">
        <f>IF(ISBLANK(J3),"",IF(COUNTIF(SkirtLookup,J3),VLOOKUP(J3,SkirtLookup,2,),"?"))</f>
        <v>skt-01</v>
      </c>
      <c r="K37" s="110" t="str">
        <f>IF(ISBLANK(K3),"",IF(COUNTIF(SkirtLengthOpotionsLookup,K3),VLOOKUP(K3,SkirtLengthOpotionsLookup,2,),"?"))</f>
        <v>1 / 2 / 4</v>
      </c>
      <c r="L37" s="110" t="str">
        <f>IF(ISBLANK(L3),"",IF(COUNTIF(FabricLookup,L3),VLOOKUP(L3,FabricLookup,2,),"?"))</f>
        <v>s-vc</v>
      </c>
      <c r="M37" s="110" t="str">
        <f>IF(ISBLANK(M3),"",IF(COUNTIF(TrimLookup,M3),VLOOKUP(M3,TrimLookup,2,),"?"))</f>
        <v>not</v>
      </c>
      <c r="N37" s="110" t="str">
        <f>IF(ISBLANK(N3),"",IF(COUNTIF(FabricLookup,N3),VLOOKUP(N3,FabricLookup,2,),"?"))</f>
        <v>-</v>
      </c>
      <c r="O37" s="110" t="str">
        <f>IF(ISBLANK(O3),"",IF(COUNTIF(BeltLookup,O3),VLOOKUP(O3,BeltLookup,2,),"?"))</f>
        <v>blt-003</v>
      </c>
      <c r="P37" s="110" t="str">
        <f>IF(ISBLANK(P3),"",IF(COUNTIF(FabricLookup,P3),VLOOKUP(P3,FabricLookup,2,),"?"))</f>
        <v>s-vc</v>
      </c>
      <c r="Q37" s="110" t="str">
        <f>IF(ISBLANK(Q3),"",IF(COUNTIF(ExtrasLookup,Q3),VLOOKUP(Q3,ExtrasLookup,2,),"?"))</f>
        <v>ext-003</v>
      </c>
      <c r="R37" s="110" t="str">
        <f>IF(ISBLANK(R3),"",IF(COUNTIF(FabricLookup,R3),VLOOKUP(R3,FabricLookup,2,),"?"))</f>
        <v>s-vc</v>
      </c>
    </row>
    <row r="38" spans="1:18" s="61" customFormat="1" ht="15">
      <c r="A38" s="105" t="str">
        <f>IF(ISBLANK(A4),"",IF(COUNTIF(PatternLookup,A4),VLOOKUP(A4,PatternLookup,2,),"?"))</f>
        <v/>
      </c>
      <c r="B38" s="110" t="str">
        <f>IF(ISBLANK(B4),"",IF(COUNTIF(NecklineLookup,B4),VLOOKUP(B4,NecklineLookup,2,),"?"))</f>
        <v>nek-002</v>
      </c>
      <c r="C38" s="110" t="str">
        <f>IF(ISBLANK(C4),"",IF(COUNTIF(FabricLookup,C4),VLOOKUP(C4,FabricLookup,2,),"?"))</f>
        <v>x-fl</v>
      </c>
      <c r="D38" s="110" t="str">
        <f>IF(ISBLANK(D4),"",IF(COUNTIF(TrimLookup,D4),VLOOKUP(D4,TrimLookup,2,),"?"))</f>
        <v>tnk</v>
      </c>
      <c r="E38" s="110" t="str">
        <f>IF(ISBLANK(E4),"",IF(COUNTIF(FabricLookup,E4),VLOOKUP(E4,FabricLookup,2,),"?"))</f>
        <v>s-vc</v>
      </c>
      <c r="F38" s="110" t="str">
        <f>IF(ISBLANK(F4),"",IF(COUNTIF(SleevesLookup,F4),VLOOKUP(F4,SleevesLookup,2,),"?"))</f>
        <v>slv-001</v>
      </c>
      <c r="G38" s="110" t="str">
        <f>IF(ISBLANK(G4),"",IF(COUNTIF(FabricLookup,G4),VLOOKUP(G4,FabricLookup,2,),"?"))</f>
        <v>s-vc</v>
      </c>
      <c r="H38" s="110" t="str">
        <f>IF(ISBLANK(H4),"",IF(COUNTIF(TrimLookup,H4),VLOOKUP(H4,TrimLookup,2,),"?"))</f>
        <v>tsl</v>
      </c>
      <c r="I38" s="110" t="str">
        <f>IF(ISBLANK(I4),"",IF(COUNTIF(FabricLookup,I4),VLOOKUP(I4,FabricLookup,2,),"?"))</f>
        <v>s-vc</v>
      </c>
      <c r="J38" s="110" t="str">
        <f>IF(ISBLANK(J4),"",IF(COUNTIF(SkirtLookup,J4),VLOOKUP(J4,SkirtLookup,2,),"?"))</f>
        <v>skt-02</v>
      </c>
      <c r="K38" s="110" t="str">
        <f>IF(ISBLANK(K4),"",IF(COUNTIF(SkirtLengthOpotionsLookup,K4),VLOOKUP(K4,SkirtLengthOpotionsLookup,2,),"?"))</f>
        <v>1 / 2 / 4</v>
      </c>
      <c r="L38" s="110" t="str">
        <f>IF(ISBLANK(L4),"",IF(COUNTIF(FabricLookup,L4),VLOOKUP(L4,FabricLookup,2,),"?"))</f>
        <v>x-fl</v>
      </c>
      <c r="M38" s="110" t="str">
        <f>IF(ISBLANK(M4),"",IF(COUNTIF(TrimLookup,M4),VLOOKUP(M4,TrimLookup,2,),"?"))</f>
        <v/>
      </c>
      <c r="N38" s="110" t="str">
        <f>IF(ISBLANK(N4),"",IF(COUNTIF(FabricLookup,N4),VLOOKUP(N4,FabricLookup,2,),"?"))</f>
        <v/>
      </c>
      <c r="O38" s="110" t="str">
        <f>IF(ISBLANK(O4),"",IF(COUNTIF(BeltLookup,O4),VLOOKUP(O4,BeltLookup,2,),"?"))</f>
        <v>blt-004</v>
      </c>
      <c r="P38" s="110" t="str">
        <f>IF(ISBLANK(P4),"",IF(COUNTIF(FabricLookup,P4),VLOOKUP(P4,FabricLookup,2,),"?"))</f>
        <v>x-fl</v>
      </c>
      <c r="Q38" s="110" t="str">
        <f>IF(ISBLANK(Q4),"",IF(COUNTIF(ExtrasLookup,Q4),VLOOKUP(Q4,ExtrasLookup,2,),"?"))</f>
        <v/>
      </c>
      <c r="R38" s="110" t="str">
        <f>IF(ISBLANK(R4),"",IF(COUNTIF(FabricLookup,R4),VLOOKUP(R4,FabricLookup,2,),"?"))</f>
        <v>x-fl</v>
      </c>
    </row>
    <row r="39" spans="1:18" s="61" customFormat="1" ht="15">
      <c r="A39" s="105" t="str">
        <f>IF(ISBLANK(A5),"",IF(COUNTIF(PatternLookup,A5),VLOOKUP(A5,PatternLookup,2,),"?"))</f>
        <v/>
      </c>
      <c r="B39" s="110" t="str">
        <f>IF(ISBLANK(B5),"",IF(COUNTIF(NecklineLookup,B5),VLOOKUP(B5,NecklineLookup,2,),"?"))</f>
        <v>nek-003</v>
      </c>
      <c r="C39" s="110" t="str">
        <f>IF(ISBLANK(C5),"",IF(COUNTIF(FabricLookup,C5),VLOOKUP(C5,FabricLookup,2,),"?"))</f>
        <v/>
      </c>
      <c r="D39" s="110" t="str">
        <f>IF(ISBLANK(D5),"",IF(COUNTIF(TrimLookup,D5),VLOOKUP(D5,TrimLookup,2,),"?"))</f>
        <v/>
      </c>
      <c r="E39" s="110" t="str">
        <f>IF(ISBLANK(E5),"",IF(COUNTIF(FabricLookup,E5),VLOOKUP(E5,FabricLookup,2,),"?"))</f>
        <v>x-fl</v>
      </c>
      <c r="F39" s="110" t="str">
        <f>IF(ISBLANK(F5),"",IF(COUNTIF(SleevesLookup,F5),VLOOKUP(F5,SleevesLookup,2,),"?"))</f>
        <v>slv-006</v>
      </c>
      <c r="G39" s="110" t="str">
        <f>IF(ISBLANK(G5),"",IF(COUNTIF(FabricLookup,G5),VLOOKUP(G5,FabricLookup,2,),"?"))</f>
        <v>x-fl</v>
      </c>
      <c r="H39" s="110" t="str">
        <f>IF(ISBLANK(H5),"",IF(COUNTIF(TrimLookup,H5),VLOOKUP(H5,TrimLookup,2,),"?"))</f>
        <v/>
      </c>
      <c r="I39" s="110" t="str">
        <f>IF(ISBLANK(I5),"",IF(COUNTIF(FabricLookup,I5),VLOOKUP(I5,FabricLookup,2,),"?"))</f>
        <v>x-fl</v>
      </c>
      <c r="J39" s="110" t="str">
        <f>IF(ISBLANK(J5),"",IF(COUNTIF(SkirtLookup,J5),VLOOKUP(J5,SkirtLookup,2,),"?"))</f>
        <v>skt-05</v>
      </c>
      <c r="K39" s="110" t="str">
        <f>IF(ISBLANK(K5),"",IF(COUNTIF(SkirtLengthOpotionsLookup,K5),VLOOKUP(K5,SkirtLengthOpotionsLookup,2,),"?"))</f>
        <v>1 / 2</v>
      </c>
      <c r="L39" s="110" t="str">
        <f>IF(ISBLANK(L5),"",IF(COUNTIF(FabricLookup,L5),VLOOKUP(L5,FabricLookup,2,),"?"))</f>
        <v/>
      </c>
      <c r="M39" s="110" t="str">
        <f>IF(ISBLANK(M5),"",IF(COUNTIF(TrimLookup,M5),VLOOKUP(M5,TrimLookup,2,),"?"))</f>
        <v/>
      </c>
      <c r="N39" s="110" t="str">
        <f>IF(ISBLANK(N5),"",IF(COUNTIF(FabricLookup,N5),VLOOKUP(N5,FabricLookup,2,),"?"))</f>
        <v/>
      </c>
      <c r="O39" s="110" t="str">
        <f>IF(ISBLANK(O5),"",IF(COUNTIF(BeltLookup,O5),VLOOKUP(O5,BeltLookup,2,),"?"))</f>
        <v>blt-002</v>
      </c>
      <c r="P39" s="110" t="str">
        <f>IF(ISBLANK(P5),"",IF(COUNTIF(FabricLookup,P5),VLOOKUP(P5,FabricLookup,2,),"?"))</f>
        <v>x-pt</v>
      </c>
      <c r="Q39" s="110" t="str">
        <f>IF(ISBLANK(Q5),"",IF(COUNTIF(ExtrasLookup,Q5),VLOOKUP(Q5,ExtrasLookup,2,),"?"))</f>
        <v/>
      </c>
      <c r="R39" s="110" t="str">
        <f>IF(ISBLANK(R5),"",IF(COUNTIF(FabricLookup,R5),VLOOKUP(R5,FabricLookup,2,),"?"))</f>
        <v/>
      </c>
    </row>
    <row r="40" spans="1:18" s="61" customFormat="1" ht="15">
      <c r="A40" s="105" t="str">
        <f>IF(ISBLANK(A6),"",IF(COUNTIF(PatternLookup,A6),VLOOKUP(A6,PatternLookup,2,),"?"))</f>
        <v/>
      </c>
      <c r="B40" s="110" t="str">
        <f>IF(ISBLANK(B6),"",IF(COUNTIF(NecklineLookup,B6),VLOOKUP(B6,NecklineLookup,2,),"?"))</f>
        <v>nek-004</v>
      </c>
      <c r="C40" s="110" t="str">
        <f>IF(ISBLANK(C6),"",IF(COUNTIF(FabricLookup,C6),VLOOKUP(C6,FabricLookup,2,),"?"))</f>
        <v/>
      </c>
      <c r="D40" s="110" t="str">
        <f>IF(ISBLANK(D6),"",IF(COUNTIF(TrimLookup,D6),VLOOKUP(D6,TrimLookup,2,),"?"))</f>
        <v/>
      </c>
      <c r="E40" s="110" t="str">
        <f>IF(ISBLANK(E6),"",IF(COUNTIF(FabricLookup,E6),VLOOKUP(E6,FabricLookup,2,),"?"))</f>
        <v>x-sq</v>
      </c>
      <c r="F40" s="110" t="str">
        <f>IF(ISBLANK(F6),"",IF(COUNTIF(SleevesLookup,F6),VLOOKUP(F6,SleevesLookup,2,),"?"))</f>
        <v>slv-009</v>
      </c>
      <c r="G40" s="110" t="str">
        <f>IF(ISBLANK(G6),"",IF(COUNTIF(FabricLookup,G6),VLOOKUP(G6,FabricLookup,2,),"?"))</f>
        <v>x-sq</v>
      </c>
      <c r="H40" s="110" t="str">
        <f>IF(ISBLANK(H6),"",IF(COUNTIF(TrimLookup,H6),VLOOKUP(H6,TrimLookup,2,),"?"))</f>
        <v/>
      </c>
      <c r="I40" s="110" t="str">
        <f>IF(ISBLANK(I6),"",IF(COUNTIF(FabricLookup,I6),VLOOKUP(I6,FabricLookup,2,),"?"))</f>
        <v>x-sq</v>
      </c>
      <c r="J40" s="110" t="str">
        <f>IF(ISBLANK(J6),"",IF(COUNTIF(SkirtLookup,J6),VLOOKUP(J6,SkirtLookup,2,),"?"))</f>
        <v>skt-07</v>
      </c>
      <c r="K40" s="110" t="str">
        <f>IF(ISBLANK(K6),"",IF(COUNTIF(SkirtLengthOpotionsLookup,K6),VLOOKUP(K6,SkirtLengthOpotionsLookup,2,),"?"))</f>
        <v>1 / 2</v>
      </c>
      <c r="L40" s="110" t="str">
        <f>IF(ISBLANK(L6),"",IF(COUNTIF(FabricLookup,L6),VLOOKUP(L6,FabricLookup,2,),"?"))</f>
        <v/>
      </c>
      <c r="M40" s="110" t="str">
        <f>IF(ISBLANK(M6),"",IF(COUNTIF(TrimLookup,M6),VLOOKUP(M6,TrimLookup,2,),"?"))</f>
        <v/>
      </c>
      <c r="N40" s="110" t="str">
        <f>IF(ISBLANK(N6),"",IF(COUNTIF(FabricLookup,N6),VLOOKUP(N6,FabricLookup,2,),"?"))</f>
        <v/>
      </c>
      <c r="O40" s="110" t="str">
        <f>IF(ISBLANK(O6),"",IF(COUNTIF(BeltLookup,O6),VLOOKUP(O6,BeltLookup,2,),"?"))</f>
        <v/>
      </c>
      <c r="P40" s="110" t="str">
        <f>IF(ISBLANK(P6),"",IF(COUNTIF(FabricLookup,P6),VLOOKUP(P6,FabricLookup,2,),"?"))</f>
        <v/>
      </c>
      <c r="Q40" s="110" t="str">
        <f>IF(ISBLANK(Q6),"",IF(COUNTIF(ExtrasLookup,Q6),VLOOKUP(Q6,ExtrasLookup,2,),"?"))</f>
        <v/>
      </c>
      <c r="R40" s="110" t="str">
        <f>IF(ISBLANK(R6),"",IF(COUNTIF(FabricLookup,R6),VLOOKUP(R6,FabricLookup,2,),"?"))</f>
        <v/>
      </c>
    </row>
    <row r="41" spans="1:18" s="61" customFormat="1" ht="15">
      <c r="A41" s="105" t="str">
        <f>IF(ISBLANK(A7),"",IF(COUNTIF(PatternLookup,A7),VLOOKUP(A7,PatternLookup,2,),"?"))</f>
        <v/>
      </c>
      <c r="B41" s="110" t="str">
        <f>IF(ISBLANK(B7),"",IF(COUNTIF(NecklineLookup,B7),VLOOKUP(B7,NecklineLookup,2,),"?"))</f>
        <v/>
      </c>
      <c r="C41" s="110" t="str">
        <f>IF(ISBLANK(C7),"",IF(COUNTIF(FabricLookup,C7),VLOOKUP(C7,FabricLookup,2,),"?"))</f>
        <v/>
      </c>
      <c r="D41" s="110" t="str">
        <f>IF(ISBLANK(D7),"",IF(COUNTIF(TrimLookup,D7),VLOOKUP(D7,TrimLookup,2,),"?"))</f>
        <v/>
      </c>
      <c r="E41" s="110" t="str">
        <f>IF(ISBLANK(E7),"",IF(COUNTIF(FabricLookup,E7),VLOOKUP(E7,FabricLookup,2,),"?"))</f>
        <v>x-pt</v>
      </c>
      <c r="F41" s="110" t="str">
        <f>IF(ISBLANK(F7),"",IF(COUNTIF(SleevesLookup,F7),VLOOKUP(F7,SleevesLookup,2,),"?"))</f>
        <v/>
      </c>
      <c r="G41" s="110" t="str">
        <f>IF(ISBLANK(G7),"",IF(COUNTIF(FabricLookup,G7),VLOOKUP(G7,FabricLookup,2,),"?"))</f>
        <v/>
      </c>
      <c r="H41" s="110" t="str">
        <f>IF(ISBLANK(H7),"",IF(COUNTIF(TrimLookup,H7),VLOOKUP(H7,TrimLookup,2,),"?"))</f>
        <v/>
      </c>
      <c r="I41" s="110" t="str">
        <f>IF(ISBLANK(I7),"",IF(COUNTIF(FabricLookup,I7),VLOOKUP(I7,FabricLookup,2,),"?"))</f>
        <v>x-pt</v>
      </c>
      <c r="J41" s="110" t="str">
        <f>IF(ISBLANK(J7),"",IF(COUNTIF(SkirtLookup,J7),VLOOKUP(J7,SkirtLookup,2,),"?"))</f>
        <v/>
      </c>
      <c r="K41" s="110" t="str">
        <f>IF(ISBLANK(K7),"",IF(COUNTIF(SkirtLengthOpotionsLookup,K7),VLOOKUP(K7,SkirtLengthOpotionsLookup,2,),"?"))</f>
        <v/>
      </c>
      <c r="L41" s="110" t="str">
        <f>IF(ISBLANK(L7),"",IF(COUNTIF(FabricLookup,L7),VLOOKUP(L7,FabricLookup,2,),"?"))</f>
        <v/>
      </c>
      <c r="M41" s="110" t="str">
        <f>IF(ISBLANK(M7),"",IF(COUNTIF(TrimLookup,M7),VLOOKUP(M7,TrimLookup,2,),"?"))</f>
        <v/>
      </c>
      <c r="N41" s="110" t="str">
        <f>IF(ISBLANK(N7),"",IF(COUNTIF(FabricLookup,N7),VLOOKUP(N7,FabricLookup,2,),"?"))</f>
        <v/>
      </c>
      <c r="O41" s="110" t="str">
        <f>IF(ISBLANK(O7),"",IF(COUNTIF(BeltLookup,O7),VLOOKUP(O7,BeltLookup,2,),"?"))</f>
        <v/>
      </c>
      <c r="P41" s="110" t="str">
        <f>IF(ISBLANK(P7),"",IF(COUNTIF(FabricLookup,P7),VLOOKUP(P7,FabricLookup,2,),"?"))</f>
        <v/>
      </c>
      <c r="Q41" s="110" t="str">
        <f>IF(ISBLANK(Q7),"",IF(COUNTIF(ExtrasLookup,Q7),VLOOKUP(Q7,ExtrasLookup,2,),"?"))</f>
        <v/>
      </c>
      <c r="R41" s="110" t="str">
        <f>IF(ISBLANK(R7),"",IF(COUNTIF(FabricLookup,R7),VLOOKUP(R7,FabricLookup,2,),"?"))</f>
        <v/>
      </c>
    </row>
    <row r="42" spans="1:18" s="61" customFormat="1" ht="15">
      <c r="A42" s="105" t="str">
        <f>IF(ISBLANK(A8),"",IF(COUNTIF(PatternLookup,A8),VLOOKUP(A8,PatternLookup,2,),"?"))</f>
        <v/>
      </c>
      <c r="B42" s="110" t="str">
        <f>IF(ISBLANK(B8),"",IF(COUNTIF(NecklineLookup,B8),VLOOKUP(B8,NecklineLookup,2,),"?"))</f>
        <v/>
      </c>
      <c r="C42" s="110" t="str">
        <f>IF(ISBLANK(C8),"",IF(COUNTIF(FabricLookup,C8),VLOOKUP(C8,FabricLookup,2,),"?"))</f>
        <v/>
      </c>
      <c r="D42" s="110" t="str">
        <f>IF(ISBLANK(D8),"",IF(COUNTIF(TrimLookup,D8),VLOOKUP(D8,TrimLookup,2,),"?"))</f>
        <v/>
      </c>
      <c r="E42" s="110" t="str">
        <f>IF(ISBLANK(E8),"",IF(COUNTIF(FabricLookup,E8),VLOOKUP(E8,FabricLookup,2,),"?"))</f>
        <v/>
      </c>
      <c r="F42" s="110" t="str">
        <f>IF(ISBLANK(F8),"",IF(COUNTIF(SleevesLookup,F8),VLOOKUP(F8,SleevesLookup,2,),"?"))</f>
        <v/>
      </c>
      <c r="G42" s="110" t="str">
        <f>IF(ISBLANK(G8),"",IF(COUNTIF(FabricLookup,G8),VLOOKUP(G8,FabricLookup,2,),"?"))</f>
        <v/>
      </c>
      <c r="H42" s="110" t="str">
        <f>IF(ISBLANK(H8),"",IF(COUNTIF(TrimLookup,H8),VLOOKUP(H8,TrimLookup,2,),"?"))</f>
        <v/>
      </c>
      <c r="I42" s="110" t="str">
        <f>IF(ISBLANK(I8),"",IF(COUNTIF(FabricLookup,I8),VLOOKUP(I8,FabricLookup,2,),"?"))</f>
        <v/>
      </c>
      <c r="J42" s="110" t="str">
        <f>IF(ISBLANK(J8),"",IF(COUNTIF(SkirtLookup,J8),VLOOKUP(J8,SkirtLookup,2,),"?"))</f>
        <v/>
      </c>
      <c r="K42" s="110" t="str">
        <f>IF(ISBLANK(K8),"",IF(COUNTIF(SkirtLengthOpotionsLookup,K8),VLOOKUP(K8,SkirtLengthOpotionsLookup,2,),"?"))</f>
        <v/>
      </c>
      <c r="L42" s="110" t="str">
        <f>IF(ISBLANK(L8),"",IF(COUNTIF(FabricLookup,L8),VLOOKUP(L8,FabricLookup,2,),"?"))</f>
        <v/>
      </c>
      <c r="M42" s="110" t="str">
        <f>IF(ISBLANK(M8),"",IF(COUNTIF(TrimLookup,M8),VLOOKUP(M8,TrimLookup,2,),"?"))</f>
        <v/>
      </c>
      <c r="N42" s="110" t="str">
        <f>IF(ISBLANK(N8),"",IF(COUNTIF(FabricLookup,N8),VLOOKUP(N8,FabricLookup,2,),"?"))</f>
        <v/>
      </c>
      <c r="O42" s="110" t="str">
        <f>IF(ISBLANK(O8),"",IF(COUNTIF(BeltLookup,O8),VLOOKUP(O8,BeltLookup,2,),"?"))</f>
        <v/>
      </c>
      <c r="P42" s="110" t="str">
        <f>IF(ISBLANK(P8),"",IF(COUNTIF(FabricLookup,P8),VLOOKUP(P8,FabricLookup,2,),"?"))</f>
        <v/>
      </c>
      <c r="Q42" s="110" t="str">
        <f>IF(ISBLANK(Q8),"",IF(COUNTIF(ExtrasLookup,Q8),VLOOKUP(Q8,ExtrasLookup,2,),"?"))</f>
        <v/>
      </c>
      <c r="R42" s="110" t="str">
        <f>IF(ISBLANK(R8),"",IF(COUNTIF(FabricLookup,R8),VLOOKUP(R8,FabricLookup,2,),"?"))</f>
        <v/>
      </c>
    </row>
    <row r="43" spans="1:18" s="61" customFormat="1" ht="15">
      <c r="A43" s="106" t="str">
        <f>IF(ISBLANK(A9),"",IF(COUNTIF(PatternLookup,A9),VLOOKUP(A9,PatternLookup,2,),"?"))</f>
        <v>pat-302</v>
      </c>
      <c r="B43" s="111" t="str">
        <f>IF(ISBLANK(B9),"",IF(COUNTIF(NecklineLookup,B9),VLOOKUP(B9,NecklineLookup,2,),"?"))</f>
        <v>nek-010</v>
      </c>
      <c r="C43" s="111" t="str">
        <f>IF(ISBLANK(C9),"",IF(COUNTIF(FabricLookup,C9),VLOOKUP(C9,FabricLookup,2,),"?"))</f>
        <v>s-vc</v>
      </c>
      <c r="D43" s="111" t="str">
        <f>IF(ISBLANK(D9),"",IF(COUNTIF(TrimLookup,D9),VLOOKUP(D9,TrimLookup,2,),"?"))</f>
        <v>not</v>
      </c>
      <c r="E43" s="111" t="str">
        <f>IF(ISBLANK(E9),"",IF(COUNTIF(FabricLookup,E9),VLOOKUP(E9,FabricLookup,2,),"?"))</f>
        <v>-</v>
      </c>
      <c r="F43" s="111" t="str">
        <f>IF(ISBLANK(F9),"",IF(COUNTIF(SleevesLookup,F9),VLOOKUP(F9,SleevesLookup,2,),"?"))</f>
        <v>slv-000</v>
      </c>
      <c r="G43" s="111" t="str">
        <f>IF(ISBLANK(G9),"",IF(COUNTIF(FabricLookup,G9),VLOOKUP(G9,FabricLookup,2,),"?"))</f>
        <v>-</v>
      </c>
      <c r="H43" s="111" t="str">
        <f>IF(ISBLANK(H9),"",IF(COUNTIF(TrimLookup,H9),VLOOKUP(H9,TrimLookup,2,),"?"))</f>
        <v>-</v>
      </c>
      <c r="I43" s="111" t="str">
        <f>IF(ISBLANK(I9),"",IF(COUNTIF(FabricLookup,I9),VLOOKUP(I9,FabricLookup,2,),"?"))</f>
        <v>-</v>
      </c>
      <c r="J43" s="111" t="str">
        <f>IF(ISBLANK(J9),"",IF(COUNTIF(SkirtLookup,J9),VLOOKUP(J9,SkirtLookup,2,),"?"))</f>
        <v>skt-03</v>
      </c>
      <c r="K43" s="111" t="str">
        <f>IF(ISBLANK(K9),"",IF(COUNTIF(SkirtLengthOpotionsLookup,K9),VLOOKUP(K9,SkirtLengthOpotionsLookup,2,),"?"))</f>
        <v>1 / 2 / 4</v>
      </c>
      <c r="L43" s="111" t="str">
        <f>IF(ISBLANK(L9),"",IF(COUNTIF(FabricLookup,L9),VLOOKUP(L9,FabricLookup,2,),"?"))</f>
        <v>-</v>
      </c>
      <c r="M43" s="111" t="str">
        <f>IF(ISBLANK(M9),"",IF(COUNTIF(TrimLookup,M9),VLOOKUP(M9,TrimLookup,2,),"?"))</f>
        <v>not</v>
      </c>
      <c r="N43" s="111" t="str">
        <f>IF(ISBLANK(N9),"",IF(COUNTIF(FabricLookup,N9),VLOOKUP(N9,FabricLookup,2,),"?"))</f>
        <v>-</v>
      </c>
      <c r="O43" s="111" t="str">
        <f>IF(ISBLANK(O9),"",IF(COUNTIF(BeltLookup,O9),VLOOKUP(O9,BeltLookup,2,),"?"))</f>
        <v>blt-003</v>
      </c>
      <c r="P43" s="111" t="str">
        <f>IF(ISBLANK(P9),"",IF(COUNTIF(FabricLookup,P9),VLOOKUP(P9,FabricLookup,2,),"?"))</f>
        <v>s-vc</v>
      </c>
      <c r="Q43" s="111" t="str">
        <f>IF(ISBLANK(Q9),"",IF(COUNTIF(ExtrasLookup,Q9),VLOOKUP(Q9,ExtrasLookup,2,),"?"))</f>
        <v>ext-003</v>
      </c>
      <c r="R43" s="111" t="str">
        <f>IF(ISBLANK(R9),"",IF(COUNTIF(FabricLookup,R9),VLOOKUP(R9,FabricLookup,2,),"?"))</f>
        <v>s-vc</v>
      </c>
    </row>
    <row r="44" spans="1:18" s="61" customFormat="1" ht="15">
      <c r="A44" s="106" t="str">
        <f>IF(ISBLANK(A10),"",IF(COUNTIF(PatternLookup,A10),VLOOKUP(A10,PatternLookup,2,),"?"))</f>
        <v/>
      </c>
      <c r="B44" s="111" t="str">
        <f>IF(ISBLANK(B10),"",IF(COUNTIF(NecklineLookup,B10),VLOOKUP(B10,NecklineLookup,2,),"?"))</f>
        <v>nek-009</v>
      </c>
      <c r="C44" s="111" t="str">
        <f>IF(ISBLANK(C10),"",IF(COUNTIF(FabricLookup,C10),VLOOKUP(C10,FabricLookup,2,),"?"))</f>
        <v>x-fl</v>
      </c>
      <c r="D44" s="111" t="str">
        <f>IF(ISBLANK(D10),"",IF(COUNTIF(TrimLookup,D10),VLOOKUP(D10,TrimLookup,2,),"?"))</f>
        <v>tnk</v>
      </c>
      <c r="E44" s="111" t="str">
        <f>IF(ISBLANK(E10),"",IF(COUNTIF(FabricLookup,E10),VLOOKUP(E10,FabricLookup,2,),"?"))</f>
        <v>s-vc</v>
      </c>
      <c r="F44" s="111" t="str">
        <f>IF(ISBLANK(F10),"",IF(COUNTIF(SleevesLookup,F10),VLOOKUP(F10,SleevesLookup,2,),"?"))</f>
        <v>slv-001</v>
      </c>
      <c r="G44" s="111" t="str">
        <f>IF(ISBLANK(G10),"",IF(COUNTIF(FabricLookup,G10),VLOOKUP(G10,FabricLookup,2,),"?"))</f>
        <v>s-vc</v>
      </c>
      <c r="H44" s="111" t="str">
        <f>IF(ISBLANK(H10),"",IF(COUNTIF(TrimLookup,H10),VLOOKUP(H10,TrimLookup,2,),"?"))</f>
        <v/>
      </c>
      <c r="I44" s="111" t="str">
        <f>IF(ISBLANK(I10),"",IF(COUNTIF(FabricLookup,I10),VLOOKUP(I10,FabricLookup,2,),"?"))</f>
        <v/>
      </c>
      <c r="J44" s="111" t="str">
        <f>IF(ISBLANK(J10),"",IF(COUNTIF(SkirtLookup,J10),VLOOKUP(J10,SkirtLookup,2,),"?"))</f>
        <v/>
      </c>
      <c r="K44" s="111" t="str">
        <f>IF(ISBLANK(K10),"",IF(COUNTIF(SkirtLengthOpotionsLookup,K10),VLOOKUP(K10,SkirtLengthOpotionsLookup,2,),"?"))</f>
        <v/>
      </c>
      <c r="L44" s="111" t="str">
        <f>IF(ISBLANK(L10),"",IF(COUNTIF(FabricLookup,L10),VLOOKUP(L10,FabricLookup,2,),"?"))</f>
        <v/>
      </c>
      <c r="M44" s="111" t="str">
        <f>IF(ISBLANK(M10),"",IF(COUNTIF(TrimLookup,M10),VLOOKUP(M10,TrimLookup,2,),"?"))</f>
        <v/>
      </c>
      <c r="N44" s="111" t="str">
        <f>IF(ISBLANK(N10),"",IF(COUNTIF(FabricLookup,N10),VLOOKUP(N10,FabricLookup,2,),"?"))</f>
        <v/>
      </c>
      <c r="O44" s="111" t="str">
        <f>IF(ISBLANK(O10),"",IF(COUNTIF(BeltLookup,O10),VLOOKUP(O10,BeltLookup,2,),"?"))</f>
        <v>blt-004</v>
      </c>
      <c r="P44" s="111" t="str">
        <f>IF(ISBLANK(P10),"",IF(COUNTIF(FabricLookup,P10),VLOOKUP(P10,FabricLookup,2,),"?"))</f>
        <v>x-fl</v>
      </c>
      <c r="Q44" s="111" t="str">
        <f>IF(ISBLANK(Q10),"",IF(COUNTIF(ExtrasLookup,Q10),VLOOKUP(Q10,ExtrasLookup,2,),"?"))</f>
        <v/>
      </c>
      <c r="R44" s="111" t="str">
        <f>IF(ISBLANK(R10),"",IF(COUNTIF(FabricLookup,R10),VLOOKUP(R10,FabricLookup,2,),"?"))</f>
        <v>x-fl</v>
      </c>
    </row>
    <row r="45" spans="1:18" s="61" customFormat="1" ht="13" customHeight="1">
      <c r="A45" s="106" t="str">
        <f>IF(ISBLANK(A11),"",IF(COUNTIF(PatternLookup,A11),VLOOKUP(A11,PatternLookup,2,),"?"))</f>
        <v/>
      </c>
      <c r="B45" s="111" t="str">
        <f>IF(ISBLANK(B11),"",IF(COUNTIF(NecklineLookup,B11),VLOOKUP(B11,NecklineLookup,2,),"?"))</f>
        <v/>
      </c>
      <c r="C45" s="111" t="str">
        <f>IF(ISBLANK(C11),"",IF(COUNTIF(FabricLookup,C11),VLOOKUP(C11,FabricLookup,2,),"?"))</f>
        <v/>
      </c>
      <c r="D45" s="111" t="str">
        <f>IF(ISBLANK(D11),"",IF(COUNTIF(TrimLookup,D11),VLOOKUP(D11,TrimLookup,2,),"?"))</f>
        <v/>
      </c>
      <c r="E45" s="111" t="str">
        <f>IF(ISBLANK(E11),"",IF(COUNTIF(FabricLookup,E11),VLOOKUP(E11,FabricLookup,2,),"?"))</f>
        <v>x-fl</v>
      </c>
      <c r="F45" s="111" t="str">
        <f>IF(ISBLANK(F11),"",IF(COUNTIF(SleevesLookup,F11),VLOOKUP(F11,SleevesLookup,2,),"?"))</f>
        <v>slv-006</v>
      </c>
      <c r="G45" s="111" t="str">
        <f>IF(ISBLANK(G11),"",IF(COUNTIF(FabricLookup,G11),VLOOKUP(G11,FabricLookup,2,),"?"))</f>
        <v>x-fl</v>
      </c>
      <c r="H45" s="111" t="str">
        <f>IF(ISBLANK(H11),"",IF(COUNTIF(TrimLookup,H11),VLOOKUP(H11,TrimLookup,2,),"?"))</f>
        <v/>
      </c>
      <c r="I45" s="111" t="str">
        <f>IF(ISBLANK(I11),"",IF(COUNTIF(FabricLookup,I11),VLOOKUP(I11,FabricLookup,2,),"?"))</f>
        <v/>
      </c>
      <c r="J45" s="111" t="str">
        <f>IF(ISBLANK(J11),"",IF(COUNTIF(SkirtLookup,J11),VLOOKUP(J11,SkirtLookup,2,),"?"))</f>
        <v/>
      </c>
      <c r="K45" s="111" t="str">
        <f>IF(ISBLANK(K11),"",IF(COUNTIF(SkirtLengthOpotionsLookup,K11),VLOOKUP(K11,SkirtLengthOpotionsLookup,2,),"?"))</f>
        <v/>
      </c>
      <c r="L45" s="111" t="str">
        <f>IF(ISBLANK(L11),"",IF(COUNTIF(FabricLookup,L11),VLOOKUP(L11,FabricLookup,2,),"?"))</f>
        <v/>
      </c>
      <c r="M45" s="111" t="str">
        <f>IF(ISBLANK(M11),"",IF(COUNTIF(TrimLookup,M11),VLOOKUP(M11,TrimLookup,2,),"?"))</f>
        <v/>
      </c>
      <c r="N45" s="111" t="str">
        <f>IF(ISBLANK(N11),"",IF(COUNTIF(FabricLookup,N11),VLOOKUP(N11,FabricLookup,2,),"?"))</f>
        <v/>
      </c>
      <c r="O45" s="111" t="str">
        <f>IF(ISBLANK(O11),"",IF(COUNTIF(BeltLookup,O11),VLOOKUP(O11,BeltLookup,2,),"?"))</f>
        <v>blt-002</v>
      </c>
      <c r="P45" s="111" t="str">
        <f>IF(ISBLANK(P11),"",IF(COUNTIF(FabricLookup,P11),VLOOKUP(P11,FabricLookup,2,),"?"))</f>
        <v>x-pt</v>
      </c>
      <c r="Q45" s="111" t="str">
        <f>IF(ISBLANK(Q11),"",IF(COUNTIF(ExtrasLookup,Q11),VLOOKUP(Q11,ExtrasLookup,2,),"?"))</f>
        <v/>
      </c>
      <c r="R45" s="111" t="str">
        <f>IF(ISBLANK(R11),"",IF(COUNTIF(FabricLookup,R11),VLOOKUP(R11,FabricLookup,2,),"?"))</f>
        <v/>
      </c>
    </row>
    <row r="46" spans="1:18" s="61" customFormat="1" ht="15">
      <c r="A46" s="106" t="str">
        <f>IF(ISBLANK(A12),"",IF(COUNTIF(PatternLookup,A12),VLOOKUP(A12,PatternLookup,2,),"?"))</f>
        <v/>
      </c>
      <c r="B46" s="111" t="str">
        <f>IF(ISBLANK(B12),"",IF(COUNTIF(NecklineLookup,B12),VLOOKUP(B12,NecklineLookup,2,),"?"))</f>
        <v/>
      </c>
      <c r="C46" s="111" t="str">
        <f>IF(ISBLANK(C12),"",IF(COUNTIF(FabricLookup,C12),VLOOKUP(C12,FabricLookup,2,),"?"))</f>
        <v/>
      </c>
      <c r="D46" s="111" t="str">
        <f>IF(ISBLANK(D12),"",IF(COUNTIF(TrimLookup,D12),VLOOKUP(D12,TrimLookup,2,),"?"))</f>
        <v/>
      </c>
      <c r="E46" s="111" t="str">
        <f>IF(ISBLANK(E12),"",IF(COUNTIF(FabricLookup,E12),VLOOKUP(E12,FabricLookup,2,),"?"))</f>
        <v>x-sq</v>
      </c>
      <c r="F46" s="111" t="str">
        <f>IF(ISBLANK(F12),"",IF(COUNTIF(SleevesLookup,F12),VLOOKUP(F12,SleevesLookup,2,),"?"))</f>
        <v>slv-007</v>
      </c>
      <c r="G46" s="111" t="str">
        <f>IF(ISBLANK(G12),"",IF(COUNTIF(FabricLookup,G12),VLOOKUP(G12,FabricLookup,2,),"?"))</f>
        <v>x-sq</v>
      </c>
      <c r="H46" s="111" t="str">
        <f>IF(ISBLANK(H12),"",IF(COUNTIF(TrimLookup,H12),VLOOKUP(H12,TrimLookup,2,),"?"))</f>
        <v/>
      </c>
      <c r="I46" s="111" t="str">
        <f>IF(ISBLANK(I12),"",IF(COUNTIF(FabricLookup,I12),VLOOKUP(I12,FabricLookup,2,),"?"))</f>
        <v/>
      </c>
      <c r="J46" s="111" t="str">
        <f>IF(ISBLANK(J12),"",IF(COUNTIF(SkirtLookup,J12),VLOOKUP(J12,SkirtLookup,2,),"?"))</f>
        <v/>
      </c>
      <c r="K46" s="111" t="str">
        <f>IF(ISBLANK(K12),"",IF(COUNTIF(SkirtLengthOpotionsLookup,K12),VLOOKUP(K12,SkirtLengthOpotionsLookup,2,),"?"))</f>
        <v/>
      </c>
      <c r="L46" s="111" t="str">
        <f>IF(ISBLANK(L12),"",IF(COUNTIF(FabricLookup,L12),VLOOKUP(L12,FabricLookup,2,),"?"))</f>
        <v/>
      </c>
      <c r="M46" s="111" t="str">
        <f>IF(ISBLANK(M12),"",IF(COUNTIF(TrimLookup,M12),VLOOKUP(M12,TrimLookup,2,),"?"))</f>
        <v/>
      </c>
      <c r="N46" s="111" t="str">
        <f>IF(ISBLANK(N12),"",IF(COUNTIF(FabricLookup,N12),VLOOKUP(N12,FabricLookup,2,),"?"))</f>
        <v/>
      </c>
      <c r="O46" s="111" t="str">
        <f>IF(ISBLANK(O12),"",IF(COUNTIF(BeltLookup,O12),VLOOKUP(O12,BeltLookup,2,),"?"))</f>
        <v/>
      </c>
      <c r="P46" s="111" t="str">
        <f>IF(ISBLANK(P12),"",IF(COUNTIF(FabricLookup,P12),VLOOKUP(P12,FabricLookup,2,),"?"))</f>
        <v/>
      </c>
      <c r="Q46" s="111" t="str">
        <f>IF(ISBLANK(Q12),"",IF(COUNTIF(ExtrasLookup,Q12),VLOOKUP(Q12,ExtrasLookup,2,),"?"))</f>
        <v/>
      </c>
      <c r="R46" s="111" t="str">
        <f>IF(ISBLANK(R12),"",IF(COUNTIF(FabricLookup,R12),VLOOKUP(R12,FabricLookup,2,),"?"))</f>
        <v/>
      </c>
    </row>
    <row r="47" spans="1:18" s="61" customFormat="1" ht="15">
      <c r="A47" s="106" t="str">
        <f>IF(ISBLANK(A13),"",IF(COUNTIF(PatternLookup,A13),VLOOKUP(A13,PatternLookup,2,),"?"))</f>
        <v/>
      </c>
      <c r="B47" s="111" t="str">
        <f>IF(ISBLANK(B13),"",IF(COUNTIF(NecklineLookup,B13),VLOOKUP(B13,NecklineLookup,2,),"?"))</f>
        <v/>
      </c>
      <c r="C47" s="111" t="str">
        <f>IF(ISBLANK(C13),"",IF(COUNTIF(FabricLookup,C13),VLOOKUP(C13,FabricLookup,2,),"?"))</f>
        <v/>
      </c>
      <c r="D47" s="111" t="str">
        <f>IF(ISBLANK(D13),"",IF(COUNTIF(TrimLookup,D13),VLOOKUP(D13,TrimLookup,2,),"?"))</f>
        <v/>
      </c>
      <c r="E47" s="111" t="str">
        <f>IF(ISBLANK(E13),"",IF(COUNTIF(FabricLookup,E13),VLOOKUP(E13,FabricLookup,2,),"?"))</f>
        <v>x-pt</v>
      </c>
      <c r="F47" s="111" t="str">
        <f>IF(ISBLANK(F13),"",IF(COUNTIF(SleevesLookup,F13),VLOOKUP(F13,SleevesLookup,2,),"?"))</f>
        <v/>
      </c>
      <c r="G47" s="111" t="str">
        <f>IF(ISBLANK(G13),"",IF(COUNTIF(FabricLookup,G13),VLOOKUP(G13,FabricLookup,2,),"?"))</f>
        <v/>
      </c>
      <c r="H47" s="111" t="str">
        <f>IF(ISBLANK(H13),"",IF(COUNTIF(TrimLookup,H13),VLOOKUP(H13,TrimLookup,2,),"?"))</f>
        <v/>
      </c>
      <c r="I47" s="111" t="str">
        <f>IF(ISBLANK(I13),"",IF(COUNTIF(FabricLookup,I13),VLOOKUP(I13,FabricLookup,2,),"?"))</f>
        <v/>
      </c>
      <c r="J47" s="111" t="str">
        <f>IF(ISBLANK(J13),"",IF(COUNTIF(SkirtLookup,J13),VLOOKUP(J13,SkirtLookup,2,),"?"))</f>
        <v/>
      </c>
      <c r="K47" s="111" t="str">
        <f>IF(ISBLANK(K13),"",IF(COUNTIF(SkirtLengthOpotionsLookup,K13),VLOOKUP(K13,SkirtLengthOpotionsLookup,2,),"?"))</f>
        <v/>
      </c>
      <c r="L47" s="111" t="str">
        <f>IF(ISBLANK(L13),"",IF(COUNTIF(FabricLookup,L13),VLOOKUP(L13,FabricLookup,2,),"?"))</f>
        <v/>
      </c>
      <c r="M47" s="111" t="str">
        <f>IF(ISBLANK(M13),"",IF(COUNTIF(TrimLookup,M13),VLOOKUP(M13,TrimLookup,2,),"?"))</f>
        <v/>
      </c>
      <c r="N47" s="111" t="str">
        <f>IF(ISBLANK(N13),"",IF(COUNTIF(FabricLookup,N13),VLOOKUP(N13,FabricLookup,2,),"?"))</f>
        <v/>
      </c>
      <c r="O47" s="111" t="str">
        <f>IF(ISBLANK(O13),"",IF(COUNTIF(BeltLookup,O13),VLOOKUP(O13,BeltLookup,2,),"?"))</f>
        <v/>
      </c>
      <c r="P47" s="111" t="str">
        <f>IF(ISBLANK(P13),"",IF(COUNTIF(FabricLookup,P13),VLOOKUP(P13,FabricLookup,2,),"?"))</f>
        <v/>
      </c>
      <c r="Q47" s="111" t="str">
        <f>IF(ISBLANK(Q13),"",IF(COUNTIF(ExtrasLookup,Q13),VLOOKUP(Q13,ExtrasLookup,2,),"?"))</f>
        <v/>
      </c>
      <c r="R47" s="111" t="str">
        <f>IF(ISBLANK(R13),"",IF(COUNTIF(FabricLookup,R13),VLOOKUP(R13,FabricLookup,2,),"?"))</f>
        <v/>
      </c>
    </row>
    <row r="48" spans="1:18" s="61" customFormat="1" ht="15">
      <c r="A48" s="106" t="str">
        <f>IF(ISBLANK(A14),"",IF(COUNTIF(PatternLookup,A14),VLOOKUP(A14,PatternLookup,2,),"?"))</f>
        <v/>
      </c>
      <c r="B48" s="111" t="str">
        <f>IF(ISBLANK(B14),"",IF(COUNTIF(NecklineLookup,B14),VLOOKUP(B14,NecklineLookup,2,),"?"))</f>
        <v/>
      </c>
      <c r="C48" s="111" t="str">
        <f>IF(ISBLANK(C14),"",IF(COUNTIF(FabricLookup,C14),VLOOKUP(C14,FabricLookup,2,),"?"))</f>
        <v/>
      </c>
      <c r="D48" s="111" t="str">
        <f>IF(ISBLANK(D14),"",IF(COUNTIF(TrimLookup,D14),VLOOKUP(D14,TrimLookup,2,),"?"))</f>
        <v/>
      </c>
      <c r="E48" s="111" t="str">
        <f>IF(ISBLANK(E14),"",IF(COUNTIF(FabricLookup,E14),VLOOKUP(E14,FabricLookup,2,),"?"))</f>
        <v/>
      </c>
      <c r="F48" s="111" t="str">
        <f>IF(ISBLANK(F14),"",IF(COUNTIF(SleevesLookup,F14),VLOOKUP(F14,SleevesLookup,2,),"?"))</f>
        <v/>
      </c>
      <c r="G48" s="111" t="str">
        <f>IF(ISBLANK(G14),"",IF(COUNTIF(FabricLookup,G14),VLOOKUP(G14,FabricLookup,2,),"?"))</f>
        <v/>
      </c>
      <c r="H48" s="111" t="str">
        <f>IF(ISBLANK(H14),"",IF(COUNTIF(TrimLookup,H14),VLOOKUP(H14,TrimLookup,2,),"?"))</f>
        <v/>
      </c>
      <c r="I48" s="111" t="str">
        <f>IF(ISBLANK(I14),"",IF(COUNTIF(FabricLookup,I14),VLOOKUP(I14,FabricLookup,2,),"?"))</f>
        <v/>
      </c>
      <c r="J48" s="111" t="str">
        <f>IF(ISBLANK(J14),"",IF(COUNTIF(SkirtLookup,J14),VLOOKUP(J14,SkirtLookup,2,),"?"))</f>
        <v/>
      </c>
      <c r="K48" s="111" t="str">
        <f>IF(ISBLANK(K14),"",IF(COUNTIF(SkirtLengthOpotionsLookup,K14),VLOOKUP(K14,SkirtLengthOpotionsLookup,2,),"?"))</f>
        <v/>
      </c>
      <c r="L48" s="111" t="str">
        <f>IF(ISBLANK(L14),"",IF(COUNTIF(FabricLookup,L14),VLOOKUP(L14,FabricLookup,2,),"?"))</f>
        <v/>
      </c>
      <c r="M48" s="111" t="str">
        <f>IF(ISBLANK(M14),"",IF(COUNTIF(TrimLookup,M14),VLOOKUP(M14,TrimLookup,2,),"?"))</f>
        <v/>
      </c>
      <c r="N48" s="111" t="str">
        <f>IF(ISBLANK(N14),"",IF(COUNTIF(FabricLookup,N14),VLOOKUP(N14,FabricLookup,2,),"?"))</f>
        <v/>
      </c>
      <c r="O48" s="111" t="str">
        <f>IF(ISBLANK(O14),"",IF(COUNTIF(BeltLookup,O14),VLOOKUP(O14,BeltLookup,2,),"?"))</f>
        <v/>
      </c>
      <c r="P48" s="111" t="str">
        <f>IF(ISBLANK(P14),"",IF(COUNTIF(FabricLookup,P14),VLOOKUP(P14,FabricLookup,2,),"?"))</f>
        <v/>
      </c>
      <c r="Q48" s="111" t="str">
        <f>IF(ISBLANK(Q14),"",IF(COUNTIF(ExtrasLookup,Q14),VLOOKUP(Q14,ExtrasLookup,2,),"?"))</f>
        <v/>
      </c>
      <c r="R48" s="111" t="str">
        <f>IF(ISBLANK(R14),"",IF(COUNTIF(FabricLookup,R14),VLOOKUP(R14,FabricLookup,2,),"?"))</f>
        <v/>
      </c>
    </row>
    <row r="49" spans="1:18" s="61" customFormat="1" ht="15">
      <c r="A49" s="107" t="str">
        <f>IF(ISBLANK(A15),"",IF(COUNTIF(PatternLookup,A15),VLOOKUP(A15,PatternLookup,2,),"?"))</f>
        <v>pat-201</v>
      </c>
      <c r="B49" s="112" t="str">
        <f>IF(ISBLANK(B15),"",IF(COUNTIF(NecklineLookup,B15),VLOOKUP(B15,NecklineLookup,2,),"?"))</f>
        <v>nek-013</v>
      </c>
      <c r="C49" s="112" t="str">
        <f>IF(ISBLANK(C15),"",IF(COUNTIF(FabricLookup,C15),VLOOKUP(C15,FabricLookup,2,),"?"))</f>
        <v>p-sk</v>
      </c>
      <c r="D49" s="112" t="str">
        <f>IF(ISBLANK(D15),"",IF(COUNTIF(TrimLookup,D15),VLOOKUP(D15,TrimLookup,2,),"?"))</f>
        <v>not</v>
      </c>
      <c r="E49" s="112" t="str">
        <f>IF(ISBLANK(E15),"",IF(COUNTIF(FabricLookup,E15),VLOOKUP(E15,FabricLookup,2,),"?"))</f>
        <v>-</v>
      </c>
      <c r="F49" s="112" t="str">
        <f>IF(ISBLANK(F15),"",IF(COUNTIF(SleevesLookup,F15),VLOOKUP(F15,SleevesLookup,2,),"?"))</f>
        <v>slv-000</v>
      </c>
      <c r="G49" s="112" t="str">
        <f>IF(ISBLANK(G15),"",IF(COUNTIF(FabricLookup,G15),VLOOKUP(G15,FabricLookup,2,),"?"))</f>
        <v>-</v>
      </c>
      <c r="H49" s="112" t="str">
        <f>IF(ISBLANK(H15),"",IF(COUNTIF(TrimLookup,H15),VLOOKUP(H15,TrimLookup,2,),"?"))</f>
        <v>-</v>
      </c>
      <c r="I49" s="112" t="str">
        <f>IF(ISBLANK(I15),"",IF(COUNTIF(FabricLookup,I15),VLOOKUP(I15,FabricLookup,2,),"?"))</f>
        <v>-</v>
      </c>
      <c r="J49" s="112" t="str">
        <f>IF(ISBLANK(J15),"",IF(COUNTIF(SkirtLookup,J15),VLOOKUP(J15,SkirtLookup,2,),"?"))</f>
        <v>skt-09</v>
      </c>
      <c r="K49" s="112" t="str">
        <f>IF(ISBLANK(K15),"",IF(COUNTIF(SkirtLengthOpotionsLookup,K15),VLOOKUP(K15,SkirtLengthOpotionsLookup,2,),"?"))</f>
        <v>1 / 2 / 4</v>
      </c>
      <c r="L49" s="112" t="str">
        <f>IF(ISBLANK(L15),"",IF(COUNTIF(FabricLookup,L15),VLOOKUP(L15,FabricLookup,2,),"?"))</f>
        <v>-</v>
      </c>
      <c r="M49" s="112" t="str">
        <f>IF(ISBLANK(M15),"",IF(COUNTIF(TrimLookup,M15),VLOOKUP(M15,TrimLookup,2,),"?"))</f>
        <v>not</v>
      </c>
      <c r="N49" s="112" t="str">
        <f>IF(ISBLANK(N15),"",IF(COUNTIF(FabricLookup,N15),VLOOKUP(N15,FabricLookup,2,),"?"))</f>
        <v>-</v>
      </c>
      <c r="O49" s="112" t="str">
        <f>IF(ISBLANK(O15),"",IF(COUNTIF(BeltLookup,O15),VLOOKUP(O15,BeltLookup,2,),"?"))</f>
        <v>blt-001</v>
      </c>
      <c r="P49" s="112" t="str">
        <f>IF(ISBLANK(P15),"",IF(COUNTIF(FabricLookup,P15),VLOOKUP(P15,FabricLookup,2,),"?"))</f>
        <v>p-sk</v>
      </c>
      <c r="Q49" s="112" t="str">
        <f>IF(ISBLANK(Q15),"",IF(COUNTIF(ExtrasLookup,Q15),VLOOKUP(Q15,ExtrasLookup,2,),"?"))</f>
        <v>-</v>
      </c>
      <c r="R49" s="112" t="str">
        <f>IF(ISBLANK(R15),"",IF(COUNTIF(FabricLookup,R15),VLOOKUP(R15,FabricLookup,2,),"?"))</f>
        <v>-</v>
      </c>
    </row>
    <row r="50" spans="1:18" s="61" customFormat="1" ht="15">
      <c r="A50" s="107" t="str">
        <f>IF(ISBLANK(A16),"",IF(COUNTIF(PatternLookup,A16),VLOOKUP(A16,PatternLookup,2,),"?"))</f>
        <v/>
      </c>
      <c r="B50" s="112" t="str">
        <f>IF(ISBLANK(B16),"",IF(COUNTIF(NecklineLookup,B16),VLOOKUP(B16,NecklineLookup,2,),"?"))</f>
        <v/>
      </c>
      <c r="C50" s="112" t="str">
        <f>IF(ISBLANK(C16),"",IF(COUNTIF(FabricLookup,C16),VLOOKUP(C16,FabricLookup,2,),"?"))</f>
        <v/>
      </c>
      <c r="D50" s="112" t="str">
        <f>IF(ISBLANK(D16),"",IF(COUNTIF(TrimLookup,D16),VLOOKUP(D16,TrimLookup,2,),"?"))</f>
        <v>tnk</v>
      </c>
      <c r="E50" s="112" t="str">
        <f>IF(ISBLANK(E16),"",IF(COUNTIF(FabricLookup,E16),VLOOKUP(E16,FabricLookup,2,),"?"))</f>
        <v>p-sk</v>
      </c>
      <c r="F50" s="112" t="str">
        <f>IF(ISBLANK(F16),"",IF(COUNTIF(SleevesLookup,F16),VLOOKUP(F16,SleevesLookup,2,),"?"))</f>
        <v>slv-013</v>
      </c>
      <c r="G50" s="112" t="str">
        <f>IF(ISBLANK(G16),"",IF(COUNTIF(FabricLookup,G16),VLOOKUP(G16,FabricLookup,2,),"?"))</f>
        <v>p-sk</v>
      </c>
      <c r="H50" s="112" t="str">
        <f>IF(ISBLANK(H16),"",IF(COUNTIF(TrimLookup,H16),VLOOKUP(H16,TrimLookup,2,),"?"))</f>
        <v/>
      </c>
      <c r="I50" s="112" t="str">
        <f>IF(ISBLANK(I16),"",IF(COUNTIF(FabricLookup,I16),VLOOKUP(I16,FabricLookup,2,),"?"))</f>
        <v/>
      </c>
      <c r="J50" s="112" t="str">
        <f>IF(ISBLANK(J16),"",IF(COUNTIF(SkirtLookup,J16),VLOOKUP(J16,SkirtLookup,2,),"?"))</f>
        <v/>
      </c>
      <c r="K50" s="112" t="str">
        <f>IF(ISBLANK(K16),"",IF(COUNTIF(SkirtLengthOpotionsLookup,K16),VLOOKUP(K16,SkirtLengthOpotionsLookup,2,),"?"))</f>
        <v/>
      </c>
      <c r="L50" s="112" t="str">
        <f>IF(ISBLANK(L16),"",IF(COUNTIF(FabricLookup,L16),VLOOKUP(L16,FabricLookup,2,),"?"))</f>
        <v/>
      </c>
      <c r="M50" s="112" t="str">
        <f>IF(ISBLANK(M16),"",IF(COUNTIF(TrimLookup,M16),VLOOKUP(M16,TrimLookup,2,),"?"))</f>
        <v/>
      </c>
      <c r="N50" s="112" t="str">
        <f>IF(ISBLANK(N16),"",IF(COUNTIF(FabricLookup,N16),VLOOKUP(N16,FabricLookup,2,),"?"))</f>
        <v/>
      </c>
      <c r="O50" s="112" t="str">
        <f>IF(ISBLANK(O16),"",IF(COUNTIF(BeltLookup,O16),VLOOKUP(O16,BeltLookup,2,),"?"))</f>
        <v>blt-006</v>
      </c>
      <c r="P50" s="112" t="str">
        <f>IF(ISBLANK(P16),"",IF(COUNTIF(FabricLookup,P16),VLOOKUP(P16,FabricLookup,2,),"?"))</f>
        <v/>
      </c>
      <c r="Q50" s="112" t="str">
        <f>IF(ISBLANK(Q16),"",IF(COUNTIF(ExtrasLookup,Q16),VLOOKUP(Q16,ExtrasLookup,2,),"?"))</f>
        <v/>
      </c>
      <c r="R50" s="112" t="str">
        <f>IF(ISBLANK(R16),"",IF(COUNTIF(FabricLookup,R16),VLOOKUP(R16,FabricLookup,2,),"?"))</f>
        <v/>
      </c>
    </row>
    <row r="51" spans="1:18" s="61" customFormat="1" ht="15">
      <c r="A51" s="107" t="str">
        <f>IF(ISBLANK(A17),"",IF(COUNTIF(PatternLookup,A17),VLOOKUP(A17,PatternLookup,2,),"?"))</f>
        <v/>
      </c>
      <c r="B51" s="112" t="str">
        <f>IF(ISBLANK(B17),"",IF(COUNTIF(NecklineLookup,B17),VLOOKUP(B17,NecklineLookup,2,),"?"))</f>
        <v/>
      </c>
      <c r="C51" s="112" t="str">
        <f>IF(ISBLANK(C17),"",IF(COUNTIF(FabricLookup,C17),VLOOKUP(C17,FabricLookup,2,),"?"))</f>
        <v/>
      </c>
      <c r="D51" s="112" t="str">
        <f>IF(ISBLANK(D17),"",IF(COUNTIF(TrimLookup,D17),VLOOKUP(D17,TrimLookup,2,),"?"))</f>
        <v/>
      </c>
      <c r="E51" s="112" t="str">
        <f>IF(ISBLANK(E17),"",IF(COUNTIF(FabricLookup,E17),VLOOKUP(E17,FabricLookup,2,),"?"))</f>
        <v>x-sq</v>
      </c>
      <c r="F51" s="112" t="str">
        <f>IF(ISBLANK(F17),"",IF(COUNTIF(SleevesLookup,F17),VLOOKUP(F17,SleevesLookup,2,),"?"))</f>
        <v>slv-014</v>
      </c>
      <c r="G51" s="112" t="str">
        <f>IF(ISBLANK(G17),"",IF(COUNTIF(FabricLookup,G17),VLOOKUP(G17,FabricLookup,2,),"?"))</f>
        <v>x-sq</v>
      </c>
      <c r="H51" s="112" t="str">
        <f>IF(ISBLANK(H17),"",IF(COUNTIF(TrimLookup,H17),VLOOKUP(H17,TrimLookup,2,),"?"))</f>
        <v/>
      </c>
      <c r="I51" s="112" t="str">
        <f>IF(ISBLANK(I17),"",IF(COUNTIF(FabricLookup,I17),VLOOKUP(I17,FabricLookup,2,),"?"))</f>
        <v/>
      </c>
      <c r="J51" s="112" t="str">
        <f>IF(ISBLANK(J17),"",IF(COUNTIF(SkirtLookup,J17),VLOOKUP(J17,SkirtLookup,2,),"?"))</f>
        <v/>
      </c>
      <c r="K51" s="112" t="str">
        <f>IF(ISBLANK(K17),"",IF(COUNTIF(SkirtLengthOpotionsLookup,K17),VLOOKUP(K17,SkirtLengthOpotionsLookup,2,),"?"))</f>
        <v/>
      </c>
      <c r="L51" s="112" t="str">
        <f>IF(ISBLANK(L17),"",IF(COUNTIF(FabricLookup,L17),VLOOKUP(L17,FabricLookup,2,),"?"))</f>
        <v/>
      </c>
      <c r="M51" s="112" t="str">
        <f>IF(ISBLANK(M17),"",IF(COUNTIF(TrimLookup,M17),VLOOKUP(M17,TrimLookup,2,),"?"))</f>
        <v/>
      </c>
      <c r="N51" s="112" t="str">
        <f>IF(ISBLANK(N17),"",IF(COUNTIF(FabricLookup,N17),VLOOKUP(N17,FabricLookup,2,),"?"))</f>
        <v/>
      </c>
      <c r="O51" s="112" t="str">
        <f>IF(ISBLANK(O17),"",IF(COUNTIF(BeltLookup,O17),VLOOKUP(O17,BeltLookup,2,),"?"))</f>
        <v/>
      </c>
      <c r="P51" s="112" t="str">
        <f>IF(ISBLANK(P17),"",IF(COUNTIF(FabricLookup,P17),VLOOKUP(P17,FabricLookup,2,),"?"))</f>
        <v/>
      </c>
      <c r="Q51" s="112" t="str">
        <f>IF(ISBLANK(Q17),"",IF(COUNTIF(ExtrasLookup,Q17),VLOOKUP(Q17,ExtrasLookup,2,),"?"))</f>
        <v/>
      </c>
      <c r="R51" s="112" t="str">
        <f>IF(ISBLANK(R17),"",IF(COUNTIF(FabricLookup,R17),VLOOKUP(R17,FabricLookup,2,),"?"))</f>
        <v/>
      </c>
    </row>
    <row r="52" spans="1:18" s="61" customFormat="1" ht="15">
      <c r="A52" s="107" t="str">
        <f>IF(ISBLANK(A18),"",IF(COUNTIF(PatternLookup,A18),VLOOKUP(A18,PatternLookup,2,),"?"))</f>
        <v/>
      </c>
      <c r="B52" s="112" t="str">
        <f>IF(ISBLANK(B18),"",IF(COUNTIF(NecklineLookup,B18),VLOOKUP(B18,NecklineLookup,2,),"?"))</f>
        <v/>
      </c>
      <c r="C52" s="112" t="str">
        <f>IF(ISBLANK(C18),"",IF(COUNTIF(FabricLookup,C18),VLOOKUP(C18,FabricLookup,2,),"?"))</f>
        <v/>
      </c>
      <c r="D52" s="112" t="str">
        <f>IF(ISBLANK(D18),"",IF(COUNTIF(TrimLookup,D18),VLOOKUP(D18,TrimLookup,2,),"?"))</f>
        <v/>
      </c>
      <c r="E52" s="112" t="str">
        <f>IF(ISBLANK(E18),"",IF(COUNTIF(FabricLookup,E18),VLOOKUP(E18,FabricLookup,2,),"?"))</f>
        <v/>
      </c>
      <c r="F52" s="112" t="str">
        <f>IF(ISBLANK(F18),"",IF(COUNTIF(SleevesLookup,F18),VLOOKUP(F18,SleevesLookup,2,),"?"))</f>
        <v/>
      </c>
      <c r="G52" s="112" t="str">
        <f>IF(ISBLANK(G18),"",IF(COUNTIF(FabricLookup,G18),VLOOKUP(G18,FabricLookup,2,),"?"))</f>
        <v/>
      </c>
      <c r="H52" s="112" t="str">
        <f>IF(ISBLANK(H18),"",IF(COUNTIF(TrimLookup,H18),VLOOKUP(H18,TrimLookup,2,),"?"))</f>
        <v/>
      </c>
      <c r="I52" s="112" t="str">
        <f>IF(ISBLANK(I18),"",IF(COUNTIF(FabricLookup,I18),VLOOKUP(I18,FabricLookup,2,),"?"))</f>
        <v/>
      </c>
      <c r="J52" s="112" t="str">
        <f>IF(ISBLANK(J18),"",IF(COUNTIF(SkirtLookup,J18),VLOOKUP(J18,SkirtLookup,2,),"?"))</f>
        <v/>
      </c>
      <c r="K52" s="112" t="str">
        <f>IF(ISBLANK(K18),"",IF(COUNTIF(SkirtLengthOpotionsLookup,K18),VLOOKUP(K18,SkirtLengthOpotionsLookup,2,),"?"))</f>
        <v/>
      </c>
      <c r="L52" s="112" t="str">
        <f>IF(ISBLANK(L18),"",IF(COUNTIF(FabricLookup,L18),VLOOKUP(L18,FabricLookup,2,),"?"))</f>
        <v/>
      </c>
      <c r="M52" s="112" t="str">
        <f>IF(ISBLANK(M18),"",IF(COUNTIF(TrimLookup,M18),VLOOKUP(M18,TrimLookup,2,),"?"))</f>
        <v/>
      </c>
      <c r="N52" s="112" t="str">
        <f>IF(ISBLANK(N18),"",IF(COUNTIF(FabricLookup,N18),VLOOKUP(N18,FabricLookup,2,),"?"))</f>
        <v/>
      </c>
      <c r="O52" s="112" t="str">
        <f>IF(ISBLANK(O18),"",IF(COUNTIF(BeltLookup,O18),VLOOKUP(O18,BeltLookup,2,),"?"))</f>
        <v/>
      </c>
      <c r="P52" s="112" t="str">
        <f>IF(ISBLANK(P18),"",IF(COUNTIF(FabricLookup,P18),VLOOKUP(P18,FabricLookup,2,),"?"))</f>
        <v/>
      </c>
      <c r="Q52" s="112" t="str">
        <f>IF(ISBLANK(Q18),"",IF(COUNTIF(ExtrasLookup,Q18),VLOOKUP(Q18,ExtrasLookup,2,),"?"))</f>
        <v/>
      </c>
      <c r="R52" s="112" t="str">
        <f>IF(ISBLANK(R18),"",IF(COUNTIF(FabricLookup,R18),VLOOKUP(R18,FabricLookup,2,),"?"))</f>
        <v/>
      </c>
    </row>
    <row r="53" spans="1:18" s="61" customFormat="1" ht="15">
      <c r="A53" s="108" t="str">
        <f>IF(ISBLANK(A19),"",IF(COUNTIF(PatternLookup,A19),VLOOKUP(A19,PatternLookup,2,),"?"))</f>
        <v>pat-202</v>
      </c>
      <c r="B53" s="113" t="str">
        <f>IF(ISBLANK(B19),"",IF(COUNTIF(NecklineLookup,B19),VLOOKUP(B19,NecklineLookup,2,),"?"))</f>
        <v>nek-014</v>
      </c>
      <c r="C53" s="113" t="str">
        <f>IF(ISBLANK(C19),"",IF(COUNTIF(FabricLookup,C19),VLOOKUP(C19,FabricLookup,2,),"?"))</f>
        <v>p-sk</v>
      </c>
      <c r="D53" s="113" t="str">
        <f>IF(ISBLANK(D19),"",IF(COUNTIF(TrimLookup,D19),VLOOKUP(D19,TrimLookup,2,),"?"))</f>
        <v>not</v>
      </c>
      <c r="E53" s="113" t="str">
        <f>IF(ISBLANK(E19),"",IF(COUNTIF(FabricLookup,E19),VLOOKUP(E19,FabricLookup,2,),"?"))</f>
        <v>-</v>
      </c>
      <c r="F53" s="113" t="str">
        <f>IF(ISBLANK(F19),"",IF(COUNTIF(SleevesLookup,F19),VLOOKUP(F19,SleevesLookup,2,),"?"))</f>
        <v>slv-000</v>
      </c>
      <c r="G53" s="113" t="str">
        <f>IF(ISBLANK(G19),"",IF(COUNTIF(FabricLookup,G19),VLOOKUP(G19,FabricLookup,2,),"?"))</f>
        <v>-</v>
      </c>
      <c r="H53" s="113" t="str">
        <f>IF(ISBLANK(H19),"",IF(COUNTIF(TrimLookup,H19),VLOOKUP(H19,TrimLookup,2,),"?"))</f>
        <v>-</v>
      </c>
      <c r="I53" s="113" t="str">
        <f>IF(ISBLANK(I19),"",IF(COUNTIF(FabricLookup,I19),VLOOKUP(I19,FabricLookup,2,),"?"))</f>
        <v>-</v>
      </c>
      <c r="J53" s="113" t="str">
        <f>IF(ISBLANK(J19),"",IF(COUNTIF(SkirtLookup,J19),VLOOKUP(J19,SkirtLookup,2,),"?"))</f>
        <v>skt-10</v>
      </c>
      <c r="K53" s="113" t="str">
        <f>IF(ISBLANK(K19),"",IF(COUNTIF(SkirtLengthOpotionsLookup,K19),VLOOKUP(K19,SkirtLengthOpotionsLookup,2,),"?"))</f>
        <v>1 / 3</v>
      </c>
      <c r="L53" s="113" t="str">
        <f>IF(ISBLANK(L19),"",IF(COUNTIF(FabricLookup,L19),VLOOKUP(L19,FabricLookup,2,),"?"))</f>
        <v>-</v>
      </c>
      <c r="M53" s="113" t="str">
        <f>IF(ISBLANK(M19),"",IF(COUNTIF(TrimLookup,M19),VLOOKUP(M19,TrimLookup,2,),"?"))</f>
        <v>not</v>
      </c>
      <c r="N53" s="113" t="str">
        <f>IF(ISBLANK(N19),"",IF(COUNTIF(FabricLookup,N19),VLOOKUP(N19,FabricLookup,2,),"?"))</f>
        <v>-</v>
      </c>
      <c r="O53" s="113" t="str">
        <f>IF(ISBLANK(O19),"",IF(COUNTIF(BeltLookup,O19),VLOOKUP(O19,BeltLookup,2,),"?"))</f>
        <v>blt-007</v>
      </c>
      <c r="P53" s="113" t="str">
        <f>IF(ISBLANK(P19),"",IF(COUNTIF(FabricLookup,P19),VLOOKUP(P19,FabricLookup,2,),"?"))</f>
        <v>p-sk</v>
      </c>
      <c r="Q53" s="113" t="str">
        <f>IF(ISBLANK(Q19),"",IF(COUNTIF(ExtrasLookup,Q19),VLOOKUP(Q19,ExtrasLookup,2,),"?"))</f>
        <v>ext-005</v>
      </c>
      <c r="R53" s="113" t="str">
        <f>IF(ISBLANK(R19),"",IF(COUNTIF(FabricLookup,R19),VLOOKUP(R19,FabricLookup,2,),"?"))</f>
        <v>p-sk</v>
      </c>
    </row>
    <row r="54" spans="1:18" s="61" customFormat="1" ht="15">
      <c r="A54" s="108" t="str">
        <f>IF(ISBLANK(A20),"",IF(COUNTIF(PatternLookup,A20),VLOOKUP(A20,PatternLookup,2,),"?"))</f>
        <v/>
      </c>
      <c r="B54" s="113" t="str">
        <f>IF(ISBLANK(B20),"",IF(COUNTIF(NecklineLookup,B20),VLOOKUP(B20,NecklineLookup,2,),"?"))</f>
        <v>nek-016</v>
      </c>
      <c r="C54" s="113" t="str">
        <f>IF(ISBLANK(C20),"",IF(COUNTIF(FabricLookup,C20),VLOOKUP(C20,FabricLookup,2,),"?"))</f>
        <v>x-fl</v>
      </c>
      <c r="D54" s="113" t="str">
        <f>IF(ISBLANK(D20),"",IF(COUNTIF(TrimLookup,D20),VLOOKUP(D20,TrimLookup,2,),"?"))</f>
        <v>tnk</v>
      </c>
      <c r="E54" s="113" t="str">
        <f>IF(ISBLANK(E20),"",IF(COUNTIF(FabricLookup,E20),VLOOKUP(E20,FabricLookup,2,),"?"))</f>
        <v>p-sk</v>
      </c>
      <c r="F54" s="113" t="str">
        <f>IF(ISBLANK(F20),"",IF(COUNTIF(SleevesLookup,F20),VLOOKUP(F20,SleevesLookup,2,),"?"))</f>
        <v>slv-001</v>
      </c>
      <c r="G54" s="113" t="str">
        <f>IF(ISBLANK(G20),"",IF(COUNTIF(FabricLookup,G20),VLOOKUP(G20,FabricLookup,2,),"?"))</f>
        <v>p-sk</v>
      </c>
      <c r="H54" s="113" t="str">
        <f>IF(ISBLANK(H20),"",IF(COUNTIF(TrimLookup,H20),VLOOKUP(H20,TrimLookup,2,),"?"))</f>
        <v/>
      </c>
      <c r="I54" s="113" t="str">
        <f>IF(ISBLANK(I20),"",IF(COUNTIF(FabricLookup,I20),VLOOKUP(I20,FabricLookup,2,),"?"))</f>
        <v/>
      </c>
      <c r="J54" s="113" t="str">
        <f>IF(ISBLANK(J20),"",IF(COUNTIF(SkirtLookup,J20),VLOOKUP(J20,SkirtLookup,2,),"?"))</f>
        <v/>
      </c>
      <c r="K54" s="113" t="str">
        <f>IF(ISBLANK(K20),"",IF(COUNTIF(SkirtLengthOpotionsLookup,K20),VLOOKUP(K20,SkirtLengthOpotionsLookup,2,),"?"))</f>
        <v/>
      </c>
      <c r="L54" s="113" t="str">
        <f>IF(ISBLANK(L20),"",IF(COUNTIF(FabricLookup,L20),VLOOKUP(L20,FabricLookup,2,),"?"))</f>
        <v/>
      </c>
      <c r="M54" s="113" t="str">
        <f>IF(ISBLANK(M20),"",IF(COUNTIF(TrimLookup,M20),VLOOKUP(M20,TrimLookup,2,),"?"))</f>
        <v/>
      </c>
      <c r="N54" s="113" t="str">
        <f>IF(ISBLANK(N20),"",IF(COUNTIF(FabricLookup,N20),VLOOKUP(N20,FabricLookup,2,),"?"))</f>
        <v/>
      </c>
      <c r="O54" s="113" t="str">
        <f>IF(ISBLANK(O20),"",IF(COUNTIF(BeltLookup,O20),VLOOKUP(O20,BeltLookup,2,),"?"))</f>
        <v>blt-004</v>
      </c>
      <c r="P54" s="113" t="str">
        <f>IF(ISBLANK(P20),"",IF(COUNTIF(FabricLookup,P20),VLOOKUP(P20,FabricLookup,2,),"?"))</f>
        <v>x-fl</v>
      </c>
      <c r="Q54" s="113" t="str">
        <f>IF(ISBLANK(Q20),"",IF(COUNTIF(ExtrasLookup,Q20),VLOOKUP(Q20,ExtrasLookup,2,),"?"))</f>
        <v/>
      </c>
      <c r="R54" s="113" t="str">
        <f>IF(ISBLANK(R20),"",IF(COUNTIF(FabricLookup,R20),VLOOKUP(R20,FabricLookup,2,),"?"))</f>
        <v>x-fl</v>
      </c>
    </row>
    <row r="55" spans="1:18" s="61" customFormat="1" ht="15">
      <c r="A55" s="108" t="str">
        <f>IF(ISBLANK(A21),"",IF(COUNTIF(PatternLookup,A21),VLOOKUP(A21,PatternLookup,2,),"?"))</f>
        <v/>
      </c>
      <c r="B55" s="113" t="str">
        <f>IF(ISBLANK(B21),"",IF(COUNTIF(NecklineLookup,B21),VLOOKUP(B21,NecklineLookup,2,),"?"))</f>
        <v>nek-015</v>
      </c>
      <c r="C55" s="113" t="str">
        <f>IF(ISBLANK(C21),"",IF(COUNTIF(FabricLookup,C21),VLOOKUP(C21,FabricLookup,2,),"?"))</f>
        <v>x-sq</v>
      </c>
      <c r="D55" s="113" t="str">
        <f>IF(ISBLANK(D21),"",IF(COUNTIF(TrimLookup,D21),VLOOKUP(D21,TrimLookup,2,),"?"))</f>
        <v/>
      </c>
      <c r="E55" s="113" t="str">
        <f>IF(ISBLANK(E21),"",IF(COUNTIF(FabricLookup,E21),VLOOKUP(E21,FabricLookup,2,),"?"))</f>
        <v>x-fl</v>
      </c>
      <c r="F55" s="113" t="str">
        <f>IF(ISBLANK(F21),"",IF(COUNTIF(SleevesLookup,F21),VLOOKUP(F21,SleevesLookup,2,),"?"))</f>
        <v>slv-006</v>
      </c>
      <c r="G55" s="113" t="str">
        <f>IF(ISBLANK(G21),"",IF(COUNTIF(FabricLookup,G21),VLOOKUP(G21,FabricLookup,2,),"?"))</f>
        <v>x-fl</v>
      </c>
      <c r="H55" s="113" t="str">
        <f>IF(ISBLANK(H21),"",IF(COUNTIF(TrimLookup,H21),VLOOKUP(H21,TrimLookup,2,),"?"))</f>
        <v/>
      </c>
      <c r="I55" s="113" t="str">
        <f>IF(ISBLANK(I21),"",IF(COUNTIF(FabricLookup,I21),VLOOKUP(I21,FabricLookup,2,),"?"))</f>
        <v/>
      </c>
      <c r="J55" s="113" t="str">
        <f>IF(ISBLANK(J21),"",IF(COUNTIF(SkirtLookup,J21),VLOOKUP(J21,SkirtLookup,2,),"?"))</f>
        <v/>
      </c>
      <c r="K55" s="113" t="str">
        <f>IF(ISBLANK(K21),"",IF(COUNTIF(SkirtLengthOpotionsLookup,K21),VLOOKUP(K21,SkirtLengthOpotionsLookup,2,),"?"))</f>
        <v/>
      </c>
      <c r="L55" s="113" t="str">
        <f>IF(ISBLANK(L21),"",IF(COUNTIF(FabricLookup,L21),VLOOKUP(L21,FabricLookup,2,),"?"))</f>
        <v/>
      </c>
      <c r="M55" s="113" t="str">
        <f>IF(ISBLANK(M21),"",IF(COUNTIF(TrimLookup,M21),VLOOKUP(M21,TrimLookup,2,),"?"))</f>
        <v/>
      </c>
      <c r="N55" s="113" t="str">
        <f>IF(ISBLANK(N21),"",IF(COUNTIF(FabricLookup,N21),VLOOKUP(N21,FabricLookup,2,),"?"))</f>
        <v/>
      </c>
      <c r="O55" s="113" t="str">
        <f>IF(ISBLANK(O21),"",IF(COUNTIF(BeltLookup,O21),VLOOKUP(O21,BeltLookup,2,),"?"))</f>
        <v>blt-002</v>
      </c>
      <c r="P55" s="113" t="str">
        <f>IF(ISBLANK(P21),"",IF(COUNTIF(FabricLookup,P21),VLOOKUP(P21,FabricLookup,2,),"?"))</f>
        <v>x-pt</v>
      </c>
      <c r="Q55" s="113" t="str">
        <f>IF(ISBLANK(Q21),"",IF(COUNTIF(ExtrasLookup,Q21),VLOOKUP(Q21,ExtrasLookup,2,),"?"))</f>
        <v/>
      </c>
      <c r="R55" s="113" t="str">
        <f>IF(ISBLANK(R21),"",IF(COUNTIF(FabricLookup,R21),VLOOKUP(R21,FabricLookup,2,),"?"))</f>
        <v>x-sq</v>
      </c>
    </row>
    <row r="56" spans="1:18" s="61" customFormat="1" ht="15">
      <c r="A56" s="108" t="str">
        <f>IF(ISBLANK(A22),"",IF(COUNTIF(PatternLookup,A22),VLOOKUP(A22,PatternLookup,2,),"?"))</f>
        <v/>
      </c>
      <c r="B56" s="113" t="str">
        <f>IF(ISBLANK(B22),"",IF(COUNTIF(NecklineLookup,B22),VLOOKUP(B22,NecklineLookup,2,),"?"))</f>
        <v/>
      </c>
      <c r="C56" s="113" t="str">
        <f>IF(ISBLANK(C22),"",IF(COUNTIF(FabricLookup,C22),VLOOKUP(C22,FabricLookup,2,),"?"))</f>
        <v/>
      </c>
      <c r="D56" s="113" t="str">
        <f>IF(ISBLANK(D22),"",IF(COUNTIF(TrimLookup,D22),VLOOKUP(D22,TrimLookup,2,),"?"))</f>
        <v/>
      </c>
      <c r="E56" s="113" t="str">
        <f>IF(ISBLANK(E22),"",IF(COUNTIF(FabricLookup,E22),VLOOKUP(E22,FabricLookup,2,),"?"))</f>
        <v>x-sq</v>
      </c>
      <c r="F56" s="113" t="str">
        <f>IF(ISBLANK(F22),"",IF(COUNTIF(SleevesLookup,F22),VLOOKUP(F22,SleevesLookup,2,),"?"))</f>
        <v>slv-008</v>
      </c>
      <c r="G56" s="113" t="str">
        <f>IF(ISBLANK(G22),"",IF(COUNTIF(FabricLookup,G22),VLOOKUP(G22,FabricLookup,2,),"?"))</f>
        <v>x-sq</v>
      </c>
      <c r="H56" s="113" t="str">
        <f>IF(ISBLANK(H22),"",IF(COUNTIF(TrimLookup,H22),VLOOKUP(H22,TrimLookup,2,),"?"))</f>
        <v/>
      </c>
      <c r="I56" s="113" t="str">
        <f>IF(ISBLANK(I22),"",IF(COUNTIF(FabricLookup,I22),VLOOKUP(I22,FabricLookup,2,),"?"))</f>
        <v/>
      </c>
      <c r="J56" s="113" t="str">
        <f>IF(ISBLANK(J22),"",IF(COUNTIF(SkirtLookup,J22),VLOOKUP(J22,SkirtLookup,2,),"?"))</f>
        <v/>
      </c>
      <c r="K56" s="113" t="str">
        <f>IF(ISBLANK(K22),"",IF(COUNTIF(SkirtLengthOpotionsLookup,K22),VLOOKUP(K22,SkirtLengthOpotionsLookup,2,),"?"))</f>
        <v/>
      </c>
      <c r="L56" s="113" t="str">
        <f>IF(ISBLANK(L22),"",IF(COUNTIF(FabricLookup,L22),VLOOKUP(L22,FabricLookup,2,),"?"))</f>
        <v/>
      </c>
      <c r="M56" s="113" t="str">
        <f>IF(ISBLANK(M22),"",IF(COUNTIF(TrimLookup,M22),VLOOKUP(M22,TrimLookup,2,),"?"))</f>
        <v/>
      </c>
      <c r="N56" s="113" t="str">
        <f>IF(ISBLANK(N22),"",IF(COUNTIF(FabricLookup,N22),VLOOKUP(N22,FabricLookup,2,),"?"))</f>
        <v/>
      </c>
      <c r="O56" s="113" t="str">
        <f>IF(ISBLANK(O22),"",IF(COUNTIF(BeltLookup,O22),VLOOKUP(O22,BeltLookup,2,),"?"))</f>
        <v/>
      </c>
      <c r="P56" s="113" t="str">
        <f>IF(ISBLANK(P22),"",IF(COUNTIF(FabricLookup,P22),VLOOKUP(P22,FabricLookup,2,),"?"))</f>
        <v/>
      </c>
      <c r="Q56" s="113" t="str">
        <f>IF(ISBLANK(Q22),"",IF(COUNTIF(ExtrasLookup,Q22),VLOOKUP(Q22,ExtrasLookup,2,),"?"))</f>
        <v/>
      </c>
      <c r="R56" s="113" t="str">
        <f>IF(ISBLANK(R22),"",IF(COUNTIF(FabricLookup,R22),VLOOKUP(R22,FabricLookup,2,),"?"))</f>
        <v/>
      </c>
    </row>
    <row r="57" spans="1:18" s="61" customFormat="1" ht="15">
      <c r="A57" s="108" t="str">
        <f>IF(ISBLANK(A23),"",IF(COUNTIF(PatternLookup,A23),VLOOKUP(A23,PatternLookup,2,),"?"))</f>
        <v/>
      </c>
      <c r="B57" s="113" t="str">
        <f>IF(ISBLANK(B23),"",IF(COUNTIF(NecklineLookup,B23),VLOOKUP(B23,NecklineLookup,2,),"?"))</f>
        <v/>
      </c>
      <c r="C57" s="113" t="str">
        <f>IF(ISBLANK(C23),"",IF(COUNTIF(FabricLookup,C23),VLOOKUP(C23,FabricLookup,2,),"?"))</f>
        <v/>
      </c>
      <c r="D57" s="113" t="str">
        <f>IF(ISBLANK(D23),"",IF(COUNTIF(TrimLookup,D23),VLOOKUP(D23,TrimLookup,2,),"?"))</f>
        <v/>
      </c>
      <c r="E57" s="113" t="str">
        <f>IF(ISBLANK(E23),"",IF(COUNTIF(FabricLookup,E23),VLOOKUP(E23,FabricLookup,2,),"?"))</f>
        <v/>
      </c>
      <c r="F57" s="113" t="str">
        <f>IF(ISBLANK(F23),"",IF(COUNTIF(SleevesLookup,F23),VLOOKUP(F23,SleevesLookup,2,),"?"))</f>
        <v/>
      </c>
      <c r="G57" s="113" t="str">
        <f>IF(ISBLANK(G23),"",IF(COUNTIF(FabricLookup,G23),VLOOKUP(G23,FabricLookup,2,),"?"))</f>
        <v/>
      </c>
      <c r="H57" s="113" t="str">
        <f>IF(ISBLANK(H23),"",IF(COUNTIF(TrimLookup,H23),VLOOKUP(H23,TrimLookup,2,),"?"))</f>
        <v/>
      </c>
      <c r="I57" s="113" t="str">
        <f>IF(ISBLANK(I23),"",IF(COUNTIF(FabricLookup,I23),VLOOKUP(I23,FabricLookup,2,),"?"))</f>
        <v/>
      </c>
      <c r="J57" s="113" t="str">
        <f>IF(ISBLANK(J23),"",IF(COUNTIF(SkirtLookup,J23),VLOOKUP(J23,SkirtLookup,2,),"?"))</f>
        <v/>
      </c>
      <c r="K57" s="113" t="str">
        <f>IF(ISBLANK(K23),"",IF(COUNTIF(SkirtLengthOpotionsLookup,K23),VLOOKUP(K23,SkirtLengthOpotionsLookup,2,),"?"))</f>
        <v/>
      </c>
      <c r="L57" s="113" t="str">
        <f>IF(ISBLANK(L23),"",IF(COUNTIF(FabricLookup,L23),VLOOKUP(L23,FabricLookup,2,),"?"))</f>
        <v/>
      </c>
      <c r="M57" s="113" t="str">
        <f>IF(ISBLANK(M23),"",IF(COUNTIF(TrimLookup,M23),VLOOKUP(M23,TrimLookup,2,),"?"))</f>
        <v/>
      </c>
      <c r="N57" s="113" t="str">
        <f>IF(ISBLANK(N23),"",IF(COUNTIF(FabricLookup,N23),VLOOKUP(N23,FabricLookup,2,),"?"))</f>
        <v/>
      </c>
      <c r="O57" s="113" t="str">
        <f>IF(ISBLANK(O23),"",IF(COUNTIF(BeltLookup,O23),VLOOKUP(O23,BeltLookup,2,),"?"))</f>
        <v/>
      </c>
      <c r="P57" s="113" t="str">
        <f>IF(ISBLANK(P23),"",IF(COUNTIF(FabricLookup,P23),VLOOKUP(P23,FabricLookup,2,),"?"))</f>
        <v/>
      </c>
      <c r="Q57" s="113" t="str">
        <f>IF(ISBLANK(Q23),"",IF(COUNTIF(ExtrasLookup,Q23),VLOOKUP(Q23,ExtrasLookup,2,),"?"))</f>
        <v/>
      </c>
      <c r="R57" s="113" t="str">
        <f>IF(ISBLANK(R23),"",IF(COUNTIF(FabricLookup,R23),VLOOKUP(R23,FabricLookup,2,),"?"))</f>
        <v/>
      </c>
    </row>
    <row r="58" spans="1:18" s="61" customFormat="1" ht="15">
      <c r="A58" s="109" t="str">
        <f>IF(ISBLANK(A24),"",IF(COUNTIF(PatternLookup,A24),VLOOKUP(A24,PatternLookup,2,),"?"))</f>
        <v>pat-203</v>
      </c>
      <c r="B58" s="114" t="str">
        <f>IF(ISBLANK(B24),"",IF(COUNTIF(NecklineLookup,B24),VLOOKUP(B24,NecklineLookup,2,),"?"))</f>
        <v>nek-017</v>
      </c>
      <c r="C58" s="114" t="str">
        <f>IF(ISBLANK(C24),"",IF(COUNTIF(FabricLookup,C24),VLOOKUP(C24,FabricLookup,2,),"?"))</f>
        <v>p-sk</v>
      </c>
      <c r="D58" s="114" t="str">
        <f>IF(ISBLANK(D24),"",IF(COUNTIF(TrimLookup,D24),VLOOKUP(D24,TrimLookup,2,),"?"))</f>
        <v>not</v>
      </c>
      <c r="E58" s="114" t="str">
        <f>IF(ISBLANK(E24),"",IF(COUNTIF(FabricLookup,E24),VLOOKUP(E24,FabricLookup,2,),"?"))</f>
        <v>-</v>
      </c>
      <c r="F58" s="114" t="str">
        <f>IF(ISBLANK(F24),"",IF(COUNTIF(SleevesLookup,F24),VLOOKUP(F24,SleevesLookup,2,),"?"))</f>
        <v>slv-016</v>
      </c>
      <c r="G58" s="114" t="str">
        <f>IF(ISBLANK(G24),"",IF(COUNTIF(FabricLookup,G24),VLOOKUP(G24,FabricLookup,2,),"?"))</f>
        <v>-</v>
      </c>
      <c r="H58" s="114" t="str">
        <f>IF(ISBLANK(H24),"",IF(COUNTIF(TrimLookup,H24),VLOOKUP(H24,TrimLookup,2,),"?"))</f>
        <v>not</v>
      </c>
      <c r="I58" s="114" t="str">
        <f>IF(ISBLANK(I24),"",IF(COUNTIF(FabricLookup,I24),VLOOKUP(I24,FabricLookup,2,),"?"))</f>
        <v>-</v>
      </c>
      <c r="J58" s="114" t="str">
        <f>IF(ISBLANK(J24),"",IF(COUNTIF(SkirtLookup,J24),VLOOKUP(J24,SkirtLookup,2,),"?"))</f>
        <v>skt-12</v>
      </c>
      <c r="K58" s="114" t="str">
        <f>IF(ISBLANK(K24),"",IF(COUNTIF(SkirtLengthOpotionsLookup,K24),VLOOKUP(K24,SkirtLengthOpotionsLookup,2,),"?"))</f>
        <v>2 / 4</v>
      </c>
      <c r="L58" s="114" t="str">
        <f>IF(ISBLANK(L24),"",IF(COUNTIF(FabricLookup,L24),VLOOKUP(L24,FabricLookup,2,),"?"))</f>
        <v>-</v>
      </c>
      <c r="M58" s="114" t="str">
        <f>IF(ISBLANK(M24),"",IF(COUNTIF(TrimLookup,M24),VLOOKUP(M24,TrimLookup,2,),"?"))</f>
        <v>not</v>
      </c>
      <c r="N58" s="114" t="str">
        <f>IF(ISBLANK(N24),"",IF(COUNTIF(FabricLookup,N24),VLOOKUP(N24,FabricLookup,2,),"?"))</f>
        <v>-</v>
      </c>
      <c r="O58" s="114" t="str">
        <f>IF(ISBLANK(O24),"",IF(COUNTIF(BeltLookup,O24),VLOOKUP(O24,BeltLookup,2,),"?"))</f>
        <v>blt-008</v>
      </c>
      <c r="P58" s="114" t="str">
        <f>IF(ISBLANK(P24),"",IF(COUNTIF(FabricLookup,P24),VLOOKUP(P24,FabricLookup,2,),"?"))</f>
        <v>p-sk</v>
      </c>
      <c r="Q58" s="114" t="str">
        <f>IF(ISBLANK(Q24),"",IF(COUNTIF(ExtrasLookup,Q24),VLOOKUP(Q24,ExtrasLookup,2,),"?"))</f>
        <v>ext-004</v>
      </c>
      <c r="R58" s="114" t="str">
        <f>IF(ISBLANK(R24),"",IF(COUNTIF(FabricLookup,R24),VLOOKUP(R24,FabricLookup,2,),"?"))</f>
        <v>p-sk</v>
      </c>
    </row>
    <row r="59" spans="1:18" s="61" customFormat="1" ht="15">
      <c r="A59" s="109" t="str">
        <f>IF(ISBLANK(A25),"",IF(COUNTIF(PatternLookup,A25),VLOOKUP(A25,PatternLookup,2,),"?"))</f>
        <v/>
      </c>
      <c r="B59" s="114" t="str">
        <f>IF(ISBLANK(B25),"",IF(COUNTIF(NecklineLookup,B25),VLOOKUP(B25,NecklineLookup,2,),"?"))</f>
        <v>nek-018</v>
      </c>
      <c r="C59" s="114" t="str">
        <f>IF(ISBLANK(C25),"",IF(COUNTIF(FabricLookup,C25),VLOOKUP(C25,FabricLookup,2,),"?"))</f>
        <v/>
      </c>
      <c r="D59" s="114" t="str">
        <f>IF(ISBLANK(D25),"",IF(COUNTIF(TrimLookup,D25),VLOOKUP(D25,TrimLookup,2,),"?"))</f>
        <v>tnk</v>
      </c>
      <c r="E59" s="114" t="str">
        <f>IF(ISBLANK(E25),"",IF(COUNTIF(FabricLookup,E25),VLOOKUP(E25,FabricLookup,2,),"?"))</f>
        <v>p-sk</v>
      </c>
      <c r="F59" s="114" t="str">
        <f>IF(ISBLANK(F25),"",IF(COUNTIF(SleevesLookup,F25),VLOOKUP(F25,SleevesLookup,2,),"?"))</f>
        <v>slv-012</v>
      </c>
      <c r="G59" s="114" t="str">
        <f>IF(ISBLANK(G25),"",IF(COUNTIF(FabricLookup,G25),VLOOKUP(G25,FabricLookup,2,),"?"))</f>
        <v/>
      </c>
      <c r="H59" s="114" t="str">
        <f>IF(ISBLANK(H25),"",IF(COUNTIF(TrimLookup,H25),VLOOKUP(H25,TrimLookup,2,),"?"))</f>
        <v>tsl</v>
      </c>
      <c r="I59" s="114" t="str">
        <f>IF(ISBLANK(I25),"",IF(COUNTIF(FabricLookup,I25),VLOOKUP(I25,FabricLookup,2,),"?"))</f>
        <v>p-sk</v>
      </c>
      <c r="J59" s="114" t="str">
        <f>IF(ISBLANK(J25),"",IF(COUNTIF(SkirtLookup,J25),VLOOKUP(J25,SkirtLookup,2,),"?"))</f>
        <v/>
      </c>
      <c r="K59" s="114" t="str">
        <f>IF(ISBLANK(K25),"",IF(COUNTIF(SkirtLengthOpotionsLookup,K25),VLOOKUP(K25,SkirtLengthOpotionsLookup,2,),"?"))</f>
        <v/>
      </c>
      <c r="L59" s="114" t="str">
        <f>IF(ISBLANK(L25),"",IF(COUNTIF(FabricLookup,L25),VLOOKUP(L25,FabricLookup,2,),"?"))</f>
        <v/>
      </c>
      <c r="M59" s="114" t="str">
        <f>IF(ISBLANK(M25),"",IF(COUNTIF(TrimLookup,M25),VLOOKUP(M25,TrimLookup,2,),"?"))</f>
        <v/>
      </c>
      <c r="N59" s="114" t="str">
        <f>IF(ISBLANK(N25),"",IF(COUNTIF(FabricLookup,N25),VLOOKUP(N25,FabricLookup,2,),"?"))</f>
        <v/>
      </c>
      <c r="O59" s="114" t="str">
        <f>IF(ISBLANK(O25),"",IF(COUNTIF(BeltLookup,O25),VLOOKUP(O25,BeltLookup,2,),"?"))</f>
        <v>blt-004</v>
      </c>
      <c r="P59" s="114" t="str">
        <f>IF(ISBLANK(P25),"",IF(COUNTIF(FabricLookup,P25),VLOOKUP(P25,FabricLookup,2,),"?"))</f>
        <v>x-fl</v>
      </c>
      <c r="Q59" s="114" t="str">
        <f>IF(ISBLANK(Q25),"",IF(COUNTIF(ExtrasLookup,Q25),VLOOKUP(Q25,ExtrasLookup,2,),"?"))</f>
        <v>ext-001</v>
      </c>
      <c r="R59" s="114" t="str">
        <f>IF(ISBLANK(R25),"",IF(COUNTIF(FabricLookup,R25),VLOOKUP(R25,FabricLookup,2,),"?"))</f>
        <v/>
      </c>
    </row>
    <row r="60" spans="1:18" s="61" customFormat="1" ht="15">
      <c r="A60" s="109" t="str">
        <f>IF(ISBLANK(A26),"",IF(COUNTIF(PatternLookup,A26),VLOOKUP(A26,PatternLookup,2,),"?"))</f>
        <v/>
      </c>
      <c r="B60" s="114" t="str">
        <f>IF(ISBLANK(B26),"",IF(COUNTIF(NecklineLookup,B26),VLOOKUP(B26,NecklineLookup,2,),"?"))</f>
        <v/>
      </c>
      <c r="C60" s="114" t="str">
        <f>IF(ISBLANK(C26),"",IF(COUNTIF(FabricLookup,C26),VLOOKUP(C26,FabricLookup,2,),"?"))</f>
        <v/>
      </c>
      <c r="D60" s="114" t="str">
        <f>IF(ISBLANK(D26),"",IF(COUNTIF(TrimLookup,D26),VLOOKUP(D26,TrimLookup,2,),"?"))</f>
        <v/>
      </c>
      <c r="E60" s="114" t="str">
        <f>IF(ISBLANK(E26),"",IF(COUNTIF(FabricLookup,E26),VLOOKUP(E26,FabricLookup,2,),"?"))</f>
        <v/>
      </c>
      <c r="F60" s="114" t="str">
        <f>IF(ISBLANK(F26),"",IF(COUNTIF(SleevesLookup,F26),VLOOKUP(F26,SleevesLookup,2,),"?"))</f>
        <v>slv-011</v>
      </c>
      <c r="G60" s="114" t="str">
        <f>IF(ISBLANK(G26),"",IF(COUNTIF(FabricLookup,G26),VLOOKUP(G26,FabricLookup,2,),"?"))</f>
        <v/>
      </c>
      <c r="H60" s="114" t="str">
        <f>IF(ISBLANK(H26),"",IF(COUNTIF(TrimLookup,H26),VLOOKUP(H26,TrimLookup,2,),"?"))</f>
        <v/>
      </c>
      <c r="I60" s="114" t="str">
        <f>IF(ISBLANK(I26),"",IF(COUNTIF(FabricLookup,I26),VLOOKUP(I26,FabricLookup,2,),"?"))</f>
        <v/>
      </c>
      <c r="J60" s="114" t="str">
        <f>IF(ISBLANK(J26),"",IF(COUNTIF(SkirtLookup,J26),VLOOKUP(J26,SkirtLookup,2,),"?"))</f>
        <v/>
      </c>
      <c r="K60" s="114" t="str">
        <f>IF(ISBLANK(K26),"",IF(COUNTIF(SkirtLengthOpotionsLookup,K26),VLOOKUP(K26,SkirtLengthOpotionsLookup,2,),"?"))</f>
        <v/>
      </c>
      <c r="L60" s="114" t="str">
        <f>IF(ISBLANK(L26),"",IF(COUNTIF(FabricLookup,L26),VLOOKUP(L26,FabricLookup,2,),"?"))</f>
        <v/>
      </c>
      <c r="M60" s="114" t="str">
        <f>IF(ISBLANK(M26),"",IF(COUNTIF(TrimLookup,M26),VLOOKUP(M26,TrimLookup,2,),"?"))</f>
        <v/>
      </c>
      <c r="N60" s="114" t="str">
        <f>IF(ISBLANK(N26),"",IF(COUNTIF(FabricLookup,N26),VLOOKUP(N26,FabricLookup,2,),"?"))</f>
        <v/>
      </c>
      <c r="O60" s="114" t="str">
        <f>IF(ISBLANK(O26),"",IF(COUNTIF(BeltLookup,O26),VLOOKUP(O26,BeltLookup,2,),"?"))</f>
        <v>blt-002</v>
      </c>
      <c r="P60" s="114" t="str">
        <f>IF(ISBLANK(P26),"",IF(COUNTIF(FabricLookup,P26),VLOOKUP(P26,FabricLookup,2,),"?"))</f>
        <v>x-pt</v>
      </c>
      <c r="Q60" s="114" t="str">
        <f>IF(ISBLANK(Q26),"",IF(COUNTIF(ExtrasLookup,Q26),VLOOKUP(Q26,ExtrasLookup,2,),"?"))</f>
        <v/>
      </c>
      <c r="R60" s="114" t="str">
        <f>IF(ISBLANK(R26),"",IF(COUNTIF(FabricLookup,R26),VLOOKUP(R26,FabricLookup,2,),"?"))</f>
        <v/>
      </c>
    </row>
    <row r="61" spans="1:18" s="61" customFormat="1" ht="15">
      <c r="A61" s="109" t="str">
        <f>IF(ISBLANK(A27),"",IF(COUNTIF(PatternLookup,A27),VLOOKUP(A27,PatternLookup,2,),"?"))</f>
        <v/>
      </c>
      <c r="B61" s="114" t="str">
        <f>IF(ISBLANK(B27),"",IF(COUNTIF(NecklineLookup,B27),VLOOKUP(B27,NecklineLookup,2,),"?"))</f>
        <v/>
      </c>
      <c r="C61" s="114" t="str">
        <f>IF(ISBLANK(C27),"",IF(COUNTIF(FabricLookup,C27),VLOOKUP(C27,FabricLookup,2,),"?"))</f>
        <v/>
      </c>
      <c r="D61" s="114" t="str">
        <f>IF(ISBLANK(D27),"",IF(COUNTIF(TrimLookup,D27),VLOOKUP(D27,TrimLookup,2,),"?"))</f>
        <v/>
      </c>
      <c r="E61" s="114" t="str">
        <f>IF(ISBLANK(E27),"",IF(COUNTIF(FabricLookup,E27),VLOOKUP(E27,FabricLookup,2,),"?"))</f>
        <v/>
      </c>
      <c r="F61" s="114" t="str">
        <f>IF(ISBLANK(F27),"",IF(COUNTIF(SleevesLookup,F27),VLOOKUP(F27,SleevesLookup,2,),"?"))</f>
        <v/>
      </c>
      <c r="G61" s="114" t="str">
        <f>IF(ISBLANK(G27),"",IF(COUNTIF(FabricLookup,G27),VLOOKUP(G27,FabricLookup,2,),"?"))</f>
        <v/>
      </c>
      <c r="H61" s="114" t="str">
        <f>IF(ISBLANK(H27),"",IF(COUNTIF(TrimLookup,H27),VLOOKUP(H27,TrimLookup,2,),"?"))</f>
        <v/>
      </c>
      <c r="I61" s="114" t="str">
        <f>IF(ISBLANK(I27),"",IF(COUNTIF(FabricLookup,I27),VLOOKUP(I27,FabricLookup,2,),"?"))</f>
        <v/>
      </c>
      <c r="J61" s="114" t="str">
        <f>IF(ISBLANK(J27),"",IF(COUNTIF(SkirtLookup,J27),VLOOKUP(J27,SkirtLookup,2,),"?"))</f>
        <v/>
      </c>
      <c r="K61" s="114" t="str">
        <f>IF(ISBLANK(K27),"",IF(COUNTIF(SkirtLengthOpotionsLookup,K27),VLOOKUP(K27,SkirtLengthOpotionsLookup,2,),"?"))</f>
        <v/>
      </c>
      <c r="L61" s="114" t="str">
        <f>IF(ISBLANK(L27),"",IF(COUNTIF(FabricLookup,L27),VLOOKUP(L27,FabricLookup,2,),"?"))</f>
        <v/>
      </c>
      <c r="M61" s="114" t="str">
        <f>IF(ISBLANK(M27),"",IF(COUNTIF(TrimLookup,M27),VLOOKUP(M27,TrimLookup,2,),"?"))</f>
        <v/>
      </c>
      <c r="N61" s="114" t="str">
        <f>IF(ISBLANK(N27),"",IF(COUNTIF(FabricLookup,N27),VLOOKUP(N27,FabricLookup,2,),"?"))</f>
        <v/>
      </c>
      <c r="O61" s="114" t="str">
        <f>IF(ISBLANK(O27),"",IF(COUNTIF(BeltLookup,O27),VLOOKUP(O27,BeltLookup,2,),"?"))</f>
        <v/>
      </c>
      <c r="P61" s="114" t="str">
        <f>IF(ISBLANK(P27),"",IF(COUNTIF(FabricLookup,P27),VLOOKUP(P27,FabricLookup,2,),"?"))</f>
        <v/>
      </c>
      <c r="Q61" s="114" t="str">
        <f>IF(ISBLANK(Q27),"",IF(COUNTIF(ExtrasLookup,Q27),VLOOKUP(Q27,ExtrasLookup,2,),"?"))</f>
        <v/>
      </c>
      <c r="R61" s="114" t="str">
        <f>IF(ISBLANK(R27),"",IF(COUNTIF(FabricLookup,R27),VLOOKUP(R27,FabricLookup,2,),"?"))</f>
        <v/>
      </c>
    </row>
    <row r="62" spans="1:18" s="61" customFormat="1" ht="15">
      <c r="A62" s="105" t="str">
        <f>IF(ISBLANK(A28),"",IF(COUNTIF(PatternLookup,A28),VLOOKUP(A28,PatternLookup,2,),"?"))</f>
        <v>pat-101</v>
      </c>
      <c r="B62" s="110" t="str">
        <f>IF(ISBLANK(B28),"",IF(COUNTIF(NecklineLookup,B28),VLOOKUP(B28,NecklineLookup,2,),"?"))</f>
        <v>-</v>
      </c>
      <c r="C62" s="110" t="str">
        <f>IF(ISBLANK(C28),"",IF(COUNTIF(FabricLookup,C28),VLOOKUP(C28,FabricLookup,2,),"?"))</f>
        <v>-</v>
      </c>
      <c r="D62" s="110" t="str">
        <f>IF(ISBLANK(D28),"",IF(COUNTIF(TrimLookup,D28),VLOOKUP(D28,TrimLookup,2,),"?"))</f>
        <v>-</v>
      </c>
      <c r="E62" s="110" t="str">
        <f>IF(ISBLANK(E28),"",IF(COUNTIF(FabricLookup,E28),VLOOKUP(E28,FabricLookup,2,),"?"))</f>
        <v>-</v>
      </c>
      <c r="F62" s="110" t="str">
        <f>IF(ISBLANK(F28),"",IF(COUNTIF(SleevesLookup,F28),VLOOKUP(F28,SleevesLookup,2,),"?"))</f>
        <v>-</v>
      </c>
      <c r="G62" s="110" t="str">
        <f>IF(ISBLANK(G28),"",IF(COUNTIF(FabricLookup,G28),VLOOKUP(G28,FabricLookup,2,),"?"))</f>
        <v>-</v>
      </c>
      <c r="H62" s="110" t="str">
        <f>IF(ISBLANK(H28),"",IF(COUNTIF(TrimLookup,H28),VLOOKUP(H28,TrimLookup,2,),"?"))</f>
        <v>-</v>
      </c>
      <c r="I62" s="110" t="str">
        <f>IF(ISBLANK(I28),"",IF(COUNTIF(FabricLookup,I28),VLOOKUP(I28,FabricLookup,2,),"?"))</f>
        <v>-</v>
      </c>
      <c r="J62" s="110" t="str">
        <f>IF(ISBLANK(J28),"",IF(COUNTIF(SkirtLookup,J28),VLOOKUP(J28,SkirtLookup,2,),"?"))</f>
        <v>skt-01</v>
      </c>
      <c r="K62" s="110" t="str">
        <f>IF(ISBLANK(K28),"",IF(COUNTIF(SkirtLengthOpotionsLookup,K28),VLOOKUP(K28,SkirtLengthOpotionsLookup,2,),"?"))</f>
        <v>1 / 2 / 4</v>
      </c>
      <c r="L62" s="110" t="str">
        <f>IF(ISBLANK(L28),"",IF(COUNTIF(FabricLookup,L28),VLOOKUP(L28,FabricLookup,2,),"?"))</f>
        <v>s-vc</v>
      </c>
      <c r="M62" s="110" t="str">
        <f>IF(ISBLANK(M28),"",IF(COUNTIF(TrimLookup,M28),VLOOKUP(M28,TrimLookup,2,),"?"))</f>
        <v>not</v>
      </c>
      <c r="N62" s="110" t="str">
        <f>IF(ISBLANK(N28),"",IF(COUNTIF(FabricLookup,N28),VLOOKUP(N28,FabricLookup,2,),"?"))</f>
        <v>-</v>
      </c>
      <c r="O62" s="110" t="str">
        <f>IF(ISBLANK(O28),"",IF(COUNTIF(BeltLookup,O28),VLOOKUP(O28,BeltLookup,2,),"?"))</f>
        <v>blt-003</v>
      </c>
      <c r="P62" s="110" t="str">
        <f>IF(ISBLANK(P28),"",IF(COUNTIF(FabricLookup,P28),VLOOKUP(P28,FabricLookup,2,),"?"))</f>
        <v>s-vc</v>
      </c>
      <c r="Q62" s="110" t="str">
        <f>IF(ISBLANK(Q28),"",IF(COUNTIF(ExtrasLookup,Q28),VLOOKUP(Q28,ExtrasLookup,2,),"?"))</f>
        <v>-</v>
      </c>
      <c r="R62" s="110" t="str">
        <f>IF(ISBLANK(R28),"",IF(COUNTIF(FabricLookup,R28),VLOOKUP(R28,FabricLookup,2,),"?"))</f>
        <v>-</v>
      </c>
    </row>
    <row r="63" spans="1:18" s="61" customFormat="1" ht="15">
      <c r="A63" s="105" t="str">
        <f>IF(ISBLANK(A29),"",IF(COUNTIF(PatternLookup,A29),VLOOKUP(A29,PatternLookup,2,),"?"))</f>
        <v/>
      </c>
      <c r="B63" s="110" t="str">
        <f>IF(ISBLANK(B29),"",IF(COUNTIF(NecklineLookup,B29),VLOOKUP(B29,NecklineLookup,2,),"?"))</f>
        <v/>
      </c>
      <c r="C63" s="110" t="str">
        <f>IF(ISBLANK(C29),"",IF(COUNTIF(FabricLookup,C29),VLOOKUP(C29,FabricLookup,2,),"?"))</f>
        <v/>
      </c>
      <c r="D63" s="110" t="str">
        <f>IF(ISBLANK(D29),"",IF(COUNTIF(TrimLookup,D29),VLOOKUP(D29,TrimLookup,2,),"?"))</f>
        <v/>
      </c>
      <c r="E63" s="110" t="str">
        <f>IF(ISBLANK(E29),"",IF(COUNTIF(FabricLookup,E29),VLOOKUP(E29,FabricLookup,2,),"?"))</f>
        <v/>
      </c>
      <c r="F63" s="110" t="str">
        <f>IF(ISBLANK(F29),"",IF(COUNTIF(SleevesLookup,F29),VLOOKUP(F29,SleevesLookup,2,),"?"))</f>
        <v/>
      </c>
      <c r="G63" s="110" t="str">
        <f>IF(ISBLANK(G29),"",IF(COUNTIF(FabricLookup,G29),VLOOKUP(G29,FabricLookup,2,),"?"))</f>
        <v/>
      </c>
      <c r="H63" s="110" t="str">
        <f>IF(ISBLANK(H29),"",IF(COUNTIF(TrimLookup,H29),VLOOKUP(H29,TrimLookup,2,),"?"))</f>
        <v/>
      </c>
      <c r="I63" s="110" t="str">
        <f>IF(ISBLANK(I29),"",IF(COUNTIF(FabricLookup,I29),VLOOKUP(I29,FabricLookup,2,),"?"))</f>
        <v/>
      </c>
      <c r="J63" s="110" t="str">
        <f>IF(ISBLANK(J29),"",IF(COUNTIF(SkirtLookup,J29),VLOOKUP(J29,SkirtLookup,2,),"?"))</f>
        <v>skt-02</v>
      </c>
      <c r="K63" s="110" t="str">
        <f>IF(ISBLANK(K29),"",IF(COUNTIF(SkirtLengthOpotionsLookup,K29),VLOOKUP(K29,SkirtLengthOpotionsLookup,2,),"?"))</f>
        <v>1 / 2 / 4</v>
      </c>
      <c r="L63" s="110" t="str">
        <f>IF(ISBLANK(L29),"",IF(COUNTIF(FabricLookup,L29),VLOOKUP(L29,FabricLookup,2,),"?"))</f>
        <v>x-fl</v>
      </c>
      <c r="M63" s="110" t="str">
        <f>IF(ISBLANK(M29),"",IF(COUNTIF(TrimLookup,M29),VLOOKUP(M29,TrimLookup,2,),"?"))</f>
        <v/>
      </c>
      <c r="N63" s="110" t="str">
        <f>IF(ISBLANK(N29),"",IF(COUNTIF(FabricLookup,N29),VLOOKUP(N29,FabricLookup,2,),"?"))</f>
        <v/>
      </c>
      <c r="O63" s="110" t="str">
        <f>IF(ISBLANK(O29),"",IF(COUNTIF(BeltLookup,O29),VLOOKUP(O29,BeltLookup,2,),"?"))</f>
        <v>blt-004</v>
      </c>
      <c r="P63" s="110" t="str">
        <f>IF(ISBLANK(P29),"",IF(COUNTIF(FabricLookup,P29),VLOOKUP(P29,FabricLookup,2,),"?"))</f>
        <v>x-fl</v>
      </c>
      <c r="Q63" s="110" t="str">
        <f>IF(ISBLANK(Q29),"",IF(COUNTIF(ExtrasLookup,Q29),VLOOKUP(Q29,ExtrasLookup,2,),"?"))</f>
        <v/>
      </c>
      <c r="R63" s="110" t="str">
        <f>IF(ISBLANK(R29),"",IF(COUNTIF(FabricLookup,R29),VLOOKUP(R29,FabricLookup,2,),"?"))</f>
        <v/>
      </c>
    </row>
    <row r="64" spans="1:18" s="61" customFormat="1" ht="15">
      <c r="A64" s="105" t="str">
        <f>IF(ISBLANK(A30),"",IF(COUNTIF(PatternLookup,A30),VLOOKUP(A30,PatternLookup,2,),"?"))</f>
        <v/>
      </c>
      <c r="B64" s="110" t="str">
        <f>IF(ISBLANK(B30),"",IF(COUNTIF(NecklineLookup,B30),VLOOKUP(B30,NecklineLookup,2,),"?"))</f>
        <v/>
      </c>
      <c r="C64" s="110" t="str">
        <f>IF(ISBLANK(C30),"",IF(COUNTIF(FabricLookup,C30),VLOOKUP(C30,FabricLookup,2,),"?"))</f>
        <v/>
      </c>
      <c r="D64" s="110" t="str">
        <f>IF(ISBLANK(D30),"",IF(COUNTIF(TrimLookup,D30),VLOOKUP(D30,TrimLookup,2,),"?"))</f>
        <v/>
      </c>
      <c r="E64" s="110" t="str">
        <f>IF(ISBLANK(E30),"",IF(COUNTIF(FabricLookup,E30),VLOOKUP(E30,FabricLookup,2,),"?"))</f>
        <v/>
      </c>
      <c r="F64" s="110" t="str">
        <f>IF(ISBLANK(F30),"",IF(COUNTIF(SleevesLookup,F30),VLOOKUP(F30,SleevesLookup,2,),"?"))</f>
        <v/>
      </c>
      <c r="G64" s="110" t="str">
        <f>IF(ISBLANK(G30),"",IF(COUNTIF(FabricLookup,G30),VLOOKUP(G30,FabricLookup,2,),"?"))</f>
        <v/>
      </c>
      <c r="H64" s="110" t="str">
        <f>IF(ISBLANK(H30),"",IF(COUNTIF(TrimLookup,H30),VLOOKUP(H30,TrimLookup,2,),"?"))</f>
        <v/>
      </c>
      <c r="I64" s="110" t="str">
        <f>IF(ISBLANK(I30),"",IF(COUNTIF(FabricLookup,I30),VLOOKUP(I30,FabricLookup,2,),"?"))</f>
        <v/>
      </c>
      <c r="J64" s="110" t="str">
        <f>IF(ISBLANK(J30),"",IF(COUNTIF(SkirtLookup,J30),VLOOKUP(J30,SkirtLookup,2,),"?"))</f>
        <v>skt-05</v>
      </c>
      <c r="K64" s="110" t="str">
        <f>IF(ISBLANK(K30),"",IF(COUNTIF(SkirtLengthOpotionsLookup,K30),VLOOKUP(K30,SkirtLengthOpotionsLookup,2,),"?"))</f>
        <v>1 / 2</v>
      </c>
      <c r="L64" s="110" t="str">
        <f>IF(ISBLANK(L30),"",IF(COUNTIF(FabricLookup,L30),VLOOKUP(L30,FabricLookup,2,),"?"))</f>
        <v/>
      </c>
      <c r="M64" s="110" t="str">
        <f>IF(ISBLANK(M30),"",IF(COUNTIF(TrimLookup,M30),VLOOKUP(M30,TrimLookup,2,),"?"))</f>
        <v/>
      </c>
      <c r="N64" s="110" t="str">
        <f>IF(ISBLANK(N30),"",IF(COUNTIF(FabricLookup,N30),VLOOKUP(N30,FabricLookup,2,),"?"))</f>
        <v/>
      </c>
      <c r="O64" s="110" t="str">
        <f>IF(ISBLANK(O30),"",IF(COUNTIF(BeltLookup,O30),VLOOKUP(O30,BeltLookup,2,),"?"))</f>
        <v>blt-002</v>
      </c>
      <c r="P64" s="110" t="str">
        <f>IF(ISBLANK(P30),"",IF(COUNTIF(FabricLookup,P30),VLOOKUP(P30,FabricLookup,2,),"?"))</f>
        <v>x-pt</v>
      </c>
      <c r="Q64" s="110" t="str">
        <f>IF(ISBLANK(Q30),"",IF(COUNTIF(ExtrasLookup,Q30),VLOOKUP(Q30,ExtrasLookup,2,),"?"))</f>
        <v/>
      </c>
      <c r="R64" s="110" t="str">
        <f>IF(ISBLANK(R30),"",IF(COUNTIF(FabricLookup,R30),VLOOKUP(R30,FabricLookup,2,),"?"))</f>
        <v/>
      </c>
    </row>
    <row r="65" spans="1:18" s="61" customFormat="1" ht="15">
      <c r="A65" s="105" t="str">
        <f>IF(ISBLANK(A31),"",IF(COUNTIF(PatternLookup,A31),VLOOKUP(A31,PatternLookup,2,),"?"))</f>
        <v/>
      </c>
      <c r="B65" s="110" t="str">
        <f>IF(ISBLANK(B31),"",IF(COUNTIF(NecklineLookup,B31),VLOOKUP(B31,NecklineLookup,2,),"?"))</f>
        <v/>
      </c>
      <c r="C65" s="110" t="str">
        <f>IF(ISBLANK(C31),"",IF(COUNTIF(FabricLookup,C31),VLOOKUP(C31,FabricLookup,2,),"?"))</f>
        <v/>
      </c>
      <c r="D65" s="110" t="str">
        <f>IF(ISBLANK(D31),"",IF(COUNTIF(TrimLookup,D31),VLOOKUP(D31,TrimLookup,2,),"?"))</f>
        <v/>
      </c>
      <c r="E65" s="110" t="str">
        <f>IF(ISBLANK(E31),"",IF(COUNTIF(FabricLookup,E31),VLOOKUP(E31,FabricLookup,2,),"?"))</f>
        <v/>
      </c>
      <c r="F65" s="110" t="str">
        <f>IF(ISBLANK(F31),"",IF(COUNTIF(SleevesLookup,F31),VLOOKUP(F31,SleevesLookup,2,),"?"))</f>
        <v/>
      </c>
      <c r="G65" s="110" t="str">
        <f>IF(ISBLANK(G31),"",IF(COUNTIF(FabricLookup,G31),VLOOKUP(G31,FabricLookup,2,),"?"))</f>
        <v/>
      </c>
      <c r="H65" s="110" t="str">
        <f>IF(ISBLANK(H31),"",IF(COUNTIF(TrimLookup,H31),VLOOKUP(H31,TrimLookup,2,),"?"))</f>
        <v/>
      </c>
      <c r="I65" s="110" t="str">
        <f>IF(ISBLANK(I31),"",IF(COUNTIF(FabricLookup,I31),VLOOKUP(I31,FabricLookup,2,),"?"))</f>
        <v/>
      </c>
      <c r="J65" s="110" t="str">
        <f>IF(ISBLANK(J31),"",IF(COUNTIF(SkirtLookup,J31),VLOOKUP(J31,SkirtLookup,2,),"?"))</f>
        <v>skt-07</v>
      </c>
      <c r="K65" s="110" t="str">
        <f>IF(ISBLANK(K31),"",IF(COUNTIF(SkirtLengthOpotionsLookup,K31),VLOOKUP(K31,SkirtLengthOpotionsLookup,2,),"?"))</f>
        <v>1 / 2</v>
      </c>
      <c r="L65" s="110" t="str">
        <f>IF(ISBLANK(L31),"",IF(COUNTIF(FabricLookup,L31),VLOOKUP(L31,FabricLookup,2,),"?"))</f>
        <v/>
      </c>
      <c r="M65" s="110" t="str">
        <f>IF(ISBLANK(M31),"",IF(COUNTIF(TrimLookup,M31),VLOOKUP(M31,TrimLookup,2,),"?"))</f>
        <v/>
      </c>
      <c r="N65" s="110" t="str">
        <f>IF(ISBLANK(N31),"",IF(COUNTIF(FabricLookup,N31),VLOOKUP(N31,FabricLookup,2,),"?"))</f>
        <v/>
      </c>
      <c r="O65" s="110" t="str">
        <f>IF(ISBLANK(O31),"",IF(COUNTIF(BeltLookup,O31),VLOOKUP(O31,BeltLookup,2,),"?"))</f>
        <v/>
      </c>
      <c r="P65" s="110" t="str">
        <f>IF(ISBLANK(P31),"",IF(COUNTIF(FabricLookup,P31),VLOOKUP(P31,FabricLookup,2,),"?"))</f>
        <v/>
      </c>
      <c r="Q65" s="110" t="str">
        <f>IF(ISBLANK(Q31),"",IF(COUNTIF(ExtrasLookup,Q31),VLOOKUP(Q31,ExtrasLookup,2,),"?"))</f>
        <v/>
      </c>
      <c r="R65" s="110" t="str">
        <f>IF(ISBLANK(R31),"",IF(COUNTIF(FabricLookup,R31),VLOOKUP(R31,FabricLookup,2,),"?"))</f>
        <v/>
      </c>
    </row>
    <row r="66" spans="1:18" s="61" customFormat="1" ht="15">
      <c r="A66" s="105" t="str">
        <f>IF(ISBLANK(A32),"",IF(COUNTIF(PatternLookup,A32),VLOOKUP(A32,PatternLookup,2,),"?"))</f>
        <v/>
      </c>
      <c r="B66" s="110" t="str">
        <f>IF(ISBLANK(B32),"",IF(COUNTIF(NecklineLookup,B32),VLOOKUP(B32,NecklineLookup,2,),"?"))</f>
        <v/>
      </c>
      <c r="C66" s="110" t="str">
        <f>IF(ISBLANK(C32),"",IF(COUNTIF(FabricLookup,C32),VLOOKUP(C32,FabricLookup,2,),"?"))</f>
        <v/>
      </c>
      <c r="D66" s="110" t="str">
        <f>IF(ISBLANK(D32),"",IF(COUNTIF(TrimLookup,D32),VLOOKUP(D32,TrimLookup,2,),"?"))</f>
        <v/>
      </c>
      <c r="E66" s="110" t="str">
        <f>IF(ISBLANK(E32),"",IF(COUNTIF(FabricLookup,E32),VLOOKUP(E32,FabricLookup,2,),"?"))</f>
        <v/>
      </c>
      <c r="F66" s="110" t="str">
        <f>IF(ISBLANK(F32),"",IF(COUNTIF(SleevesLookup,F32),VLOOKUP(F32,SleevesLookup,2,),"?"))</f>
        <v/>
      </c>
      <c r="G66" s="110" t="str">
        <f>IF(ISBLANK(G32),"",IF(COUNTIF(FabricLookup,G32),VLOOKUP(G32,FabricLookup,2,),"?"))</f>
        <v/>
      </c>
      <c r="H66" s="110" t="str">
        <f>IF(ISBLANK(H32),"",IF(COUNTIF(TrimLookup,H32),VLOOKUP(H32,TrimLookup,2,),"?"))</f>
        <v/>
      </c>
      <c r="I66" s="110" t="str">
        <f>IF(ISBLANK(I32),"",IF(COUNTIF(FabricLookup,I32),VLOOKUP(I32,FabricLookup,2,),"?"))</f>
        <v/>
      </c>
      <c r="J66" s="110" t="str">
        <f>IF(ISBLANK(J32),"",IF(COUNTIF(SkirtLookup,J32),VLOOKUP(J32,SkirtLookup,2,),"?"))</f>
        <v/>
      </c>
      <c r="K66" s="110" t="str">
        <f>IF(ISBLANK(K32),"",IF(COUNTIF(SkirtLengthOpotionsLookup,K32),VLOOKUP(K32,SkirtLengthOpotionsLookup,2,),"?"))</f>
        <v/>
      </c>
      <c r="L66" s="110" t="str">
        <f>IF(ISBLANK(L32),"",IF(COUNTIF(FabricLookup,L32),VLOOKUP(L32,FabricLookup,2,),"?"))</f>
        <v/>
      </c>
      <c r="M66" s="110" t="str">
        <f>IF(ISBLANK(M32),"",IF(COUNTIF(TrimLookup,M32),VLOOKUP(M32,TrimLookup,2,),"?"))</f>
        <v/>
      </c>
      <c r="N66" s="110" t="str">
        <f>IF(ISBLANK(N32),"",IF(COUNTIF(FabricLookup,N32),VLOOKUP(N32,FabricLookup,2,),"?"))</f>
        <v/>
      </c>
      <c r="O66" s="110" t="str">
        <f>IF(ISBLANK(O32),"",IF(COUNTIF(BeltLookup,O32),VLOOKUP(O32,BeltLookup,2,),"?"))</f>
        <v/>
      </c>
      <c r="P66" s="110" t="str">
        <f>IF(ISBLANK(P32),"",IF(COUNTIF(FabricLookup,P32),VLOOKUP(P32,FabricLookup,2,),"?"))</f>
        <v/>
      </c>
      <c r="Q66" s="110" t="str">
        <f>IF(ISBLANK(Q32),"",IF(COUNTIF(ExtrasLookup,Q32),VLOOKUP(Q32,ExtrasLookup,2,),"?"))</f>
        <v/>
      </c>
      <c r="R66" s="110" t="str">
        <f>IF(ISBLANK(R32),"",IF(COUNTIF(FabricLookup,R32),VLOOKUP(R32,FabricLookup,2,),"?"))</f>
        <v/>
      </c>
    </row>
    <row r="67" spans="1:18" s="61" customFormat="1" ht="15">
      <c r="A67" s="87" t="str">
        <f>IF(ISBLANK(A34),"",IF(COUNTIF(PatternLookup,A34),VLOOKUP(A34,PatternLookup,2,),"?"))</f>
        <v/>
      </c>
      <c r="B67" s="88" t="str">
        <f>IF(ISBLANK(B34),"",IF(COUNTIF(NecklineLookup,B34),VLOOKUP(B34,NecklineLookup,2,),"?"))</f>
        <v/>
      </c>
      <c r="C67" s="87" t="str">
        <f>IF(ISBLANK(C34),"",IF(COUNTIF(FabricLookup,C34),VLOOKUP(C34,FabricLookup,2,),"?"))</f>
        <v/>
      </c>
      <c r="D67" s="87" t="str">
        <f>IF(ISBLANK(D34),"",IF(COUNTIF(TrimLookup,D34),VLOOKUP(D34,TrimLookup,2,),"?"))</f>
        <v/>
      </c>
      <c r="E67" s="87" t="str">
        <f>IF(ISBLANK(E34),"",IF(COUNTIF(FabricLookup,E34),VLOOKUP(E34,FabricLookup,2,),"?"))</f>
        <v/>
      </c>
      <c r="F67" s="87" t="str">
        <f>IF(ISBLANK(F34),"",IF(COUNTIF(SleevesLookup,F34),VLOOKUP(F34,SleevesLookup,2,),"?"))</f>
        <v/>
      </c>
      <c r="G67" s="87" t="str">
        <f>IF(ISBLANK(G34),"",IF(COUNTIF(FabricLookup,G34),VLOOKUP(G34,FabricLookup,2,),"?"))</f>
        <v/>
      </c>
      <c r="H67" s="87" t="str">
        <f>IF(ISBLANK(H34),"",IF(COUNTIF(TrimLookup,H34),VLOOKUP(H34,TrimLookup,2,),"?"))</f>
        <v/>
      </c>
      <c r="I67" s="87" t="str">
        <f>IF(ISBLANK(I34),"",IF(COUNTIF(FabricLookup,I34),VLOOKUP(I34,FabricLookup,2,),"?"))</f>
        <v/>
      </c>
      <c r="J67" s="87" t="str">
        <f>IF(ISBLANK(J34),"",IF(COUNTIF(SkirtLookup,J34),VLOOKUP(J34,SkirtLookup,2,),"?"))</f>
        <v/>
      </c>
      <c r="K67" t="str">
        <f>IF(ISBLANK(K34),"",IF(COUNTIF(SkirtLengthOpotionsLookup,K34),VLOOKUP(K34,SkirtLengthOpotionsLookup,2,),"?"))</f>
        <v/>
      </c>
      <c r="L67" t="str">
        <f>IF(ISBLANK(L34),"",IF(COUNTIF(FabricLookup,L34),VLOOKUP(L34,FabricLookup,2,),"?"))</f>
        <v/>
      </c>
      <c r="M67" t="str">
        <f>IF(ISBLANK(M34),"",IF(COUNTIF(TrimLookup,M34),VLOOKUP(M34,TrimLookup,2,),"?"))</f>
        <v/>
      </c>
      <c r="N67" t="str">
        <f>IF(ISBLANK(N34),"",IF(COUNTIF(FabricLookup,N34),VLOOKUP(N34,FabricLookup,2,),"?"))</f>
        <v/>
      </c>
      <c r="O67" t="str">
        <f>IF(ISBLANK(O34),"",IF(COUNTIF(BeltLookup,O34),VLOOKUP(O34,BeltLookup,2,),"?"))</f>
        <v/>
      </c>
      <c r="P67" t="str">
        <f>IF(ISBLANK(P34),"",IF(COUNTIF(FabricLookup,P34),VLOOKUP(P34,FabricLookup,2,),"?"))</f>
        <v/>
      </c>
      <c r="Q67" s="87" t="str">
        <f>IF(ISBLANK(Q34),"",IF(COUNTIF(ExtrasLookup,Q34),VLOOKUP(Q34,ExtrasLookup,2,),"?"))</f>
        <v/>
      </c>
      <c r="R67" s="87" t="str">
        <f>IF(ISBLANK(R34),"",IF(COUNTIF(FabricLookup,R34),VLOOKUP(R34,FabricLookup,2,),"?"))</f>
        <v/>
      </c>
    </row>
    <row r="68" spans="1:18" s="61" customFormat="1" ht="13" customHeight="1">
      <c r="A68" s="87" t="str">
        <f>IF(ISBLANK(A35),"",IF(COUNTIF(PatternLookup,A35),VLOOKUP(A35,PatternLookup,2,),"?"))</f>
        <v/>
      </c>
      <c r="B68" s="88" t="str">
        <f>IF(ISBLANK(B35),"",IF(COUNTIF(NecklineLookup,B35),VLOOKUP(B35,NecklineLookup,2,),"?"))</f>
        <v/>
      </c>
      <c r="C68" s="87" t="str">
        <f>IF(ISBLANK(C35),"",IF(COUNTIF(FabricLookup,C35),VLOOKUP(C35,FabricLookup,2,),"?"))</f>
        <v/>
      </c>
      <c r="D68" s="87" t="str">
        <f>IF(ISBLANK(D35),"",IF(COUNTIF(TrimLookup,D35),VLOOKUP(D35,TrimLookup,2,),"?"))</f>
        <v/>
      </c>
      <c r="E68" s="87" t="str">
        <f>IF(ISBLANK(E35),"",IF(COUNTIF(FabricLookup,E35),VLOOKUP(E35,FabricLookup,2,),"?"))</f>
        <v/>
      </c>
      <c r="F68" s="87" t="str">
        <f>IF(ISBLANK(F35),"",IF(COUNTIF(SleevesLookup,F35),VLOOKUP(F35,SleevesLookup,2,),"?"))</f>
        <v/>
      </c>
      <c r="G68" s="87" t="str">
        <f>IF(ISBLANK(G35),"",IF(COUNTIF(FabricLookup,G35),VLOOKUP(G35,FabricLookup,2,),"?"))</f>
        <v/>
      </c>
      <c r="H68" s="87" t="str">
        <f>IF(ISBLANK(H35),"",IF(COUNTIF(TrimLookup,H35),VLOOKUP(H35,TrimLookup,2,),"?"))</f>
        <v/>
      </c>
      <c r="I68" s="87" t="str">
        <f>IF(ISBLANK(I35),"",IF(COUNTIF(FabricLookup,I35),VLOOKUP(I35,FabricLookup,2,),"?"))</f>
        <v/>
      </c>
      <c r="J68" s="87" t="str">
        <f>IF(ISBLANK(J35),"",IF(COUNTIF(SkirtLookup,J35),VLOOKUP(J35,SkirtLookup,2,),"?"))</f>
        <v/>
      </c>
      <c r="K68" t="str">
        <f>IF(ISBLANK(K35),"",IF(COUNTIF(SkirtLengthOpotionsLookup,K35),VLOOKUP(K35,SkirtLengthOpotionsLookup,2,),"?"))</f>
        <v/>
      </c>
      <c r="L68" t="str">
        <f>IF(ISBLANK(L35),"",IF(COUNTIF(FabricLookup,L35),VLOOKUP(L35,FabricLookup,2,),"?"))</f>
        <v/>
      </c>
      <c r="M68" t="str">
        <f>IF(ISBLANK(M35),"",IF(COUNTIF(TrimLookup,M35),VLOOKUP(M35,TrimLookup,2,),"?"))</f>
        <v/>
      </c>
      <c r="N68" t="str">
        <f>IF(ISBLANK(N35),"",IF(COUNTIF(FabricLookup,N35),VLOOKUP(N35,FabricLookup,2,),"?"))</f>
        <v/>
      </c>
      <c r="O68" t="str">
        <f>IF(ISBLANK(O35),"",IF(COUNTIF(BeltLookup,O35),VLOOKUP(O35,BeltLookup,2,),"?"))</f>
        <v/>
      </c>
      <c r="P68" t="str">
        <f>IF(ISBLANK(P35),"",IF(COUNTIF(FabricLookup,P35),VLOOKUP(P35,FabricLookup,2,),"?"))</f>
        <v/>
      </c>
      <c r="Q68" s="87" t="str">
        <f>IF(ISBLANK(Q35),"",IF(COUNTIF(ExtrasLookup,Q35),VLOOKUP(Q35,ExtrasLookup,2,),"?"))</f>
        <v/>
      </c>
      <c r="R68" s="87" t="str">
        <f>IF(ISBLANK(R35),"",IF(COUNTIF(FabricLookup,R35),VLOOKUP(R35,FabricLookup,2,),"?"))</f>
        <v/>
      </c>
    </row>
    <row r="69" spans="1:18" ht="13" customHeight="1"/>
    <row r="70" spans="1:18" ht="13" customHeight="1"/>
    <row r="71" spans="1:18" ht="13" customHeight="1"/>
    <row r="72" spans="1:18" ht="13" customHeight="1"/>
    <row r="73" spans="1:18" ht="15"/>
    <row r="74" spans="1:18" ht="15"/>
    <row r="75" spans="1:18" ht="15"/>
    <row r="76" spans="1:18" ht="15"/>
  </sheetData>
  <sheetCalcPr fullCalcOnLoad="1"/>
  <phoneticPr fontId="7" type="noConversion"/>
  <conditionalFormatting sqref="C67:J68 Q67:R68 A67:A68 A37:R66">
    <cfRule type="cellIs" dxfId="1" priority="0" stopIfTrue="1" operator="equal">
      <formula>"?"</formula>
    </cfRule>
  </conditionalFormatting>
  <dataValidations count="11">
    <dataValidation type="list" allowBlank="1" showInputMessage="1" showErrorMessage="1" sqref="H37 G33:H35 F2:F1048576 H42:H1048576 G37:G1048576">
      <formula1>Sleeves</formula1>
    </dataValidation>
    <dataValidation type="list" allowBlank="1" showInputMessage="1" showErrorMessage="1" sqref="J2:J1048576 L33:N35 K37:N1048576 K2:K35">
      <formula1>Skirt</formula1>
    </dataValidation>
    <dataValidation type="list" allowBlank="1" showInputMessage="1" showErrorMessage="1" sqref="O1:P1 O33:P35 R33:R35 Q2:Q35 O46:P420 Q37:R465">
      <formula1>Extras</formula1>
    </dataValidation>
    <dataValidation type="list" allowBlank="1" showInputMessage="1" showErrorMessage="1" sqref="D37:D38 C33:E35 D50:D631 C38:C631 E37:E631">
      <formula1>TrimNeck</formula1>
    </dataValidation>
    <dataValidation type="list" allowBlank="1" showInputMessage="1" showErrorMessage="1" sqref="I429:I631">
      <formula1>"TrimSleeves"</formula1>
    </dataValidation>
    <dataValidation type="list" allowBlank="1" showInputMessage="1" showErrorMessage="1" sqref="I33:I35 I37:I428">
      <formula1>TrimSleeves</formula1>
    </dataValidation>
    <dataValidation type="list" allowBlank="1" showInputMessage="1" showErrorMessage="1" sqref="A2:A1048576">
      <formula1>Style</formula1>
    </dataValidation>
    <dataValidation type="list" allowBlank="1" showErrorMessage="1" errorTitle="Invalid NEckline" sqref="K36:R36 C36:C37 D36:E36 G36:I36 B1:B1048576">
      <formula1>Neckline</formula1>
    </dataValidation>
    <dataValidation type="list" allowBlank="1" showInputMessage="1" showErrorMessage="1" sqref="C2:C32 R2:R32 E2:E32 I2:I32 G2:G32 N2:N32 P2:P32 L2:L32">
      <formula1>Fabric</formula1>
    </dataValidation>
    <dataValidation type="list" allowBlank="1" showInputMessage="1" showErrorMessage="1" sqref="D2:D32 M2:M32 H2:H32">
      <formula1>Trim</formula1>
    </dataValidation>
    <dataValidation type="list" allowBlank="1" showInputMessage="1" showErrorMessage="1" sqref="O2:O32">
      <formula1>Belt</formula1>
    </dataValidation>
  </dataValidations>
  <pageMargins left="0.4" right="0.46" top="0.49" bottom="0.5" header="0.24" footer="0.5"/>
  <pageSetup paperSize="10" orientation="portrait" horizontalDpi="4294967292" verticalDpi="4294967292"/>
  <headerFooter>
    <oddFooter>&amp;R&amp;D</oddFooter>
  </headerFooter>
  <rowBreaks count="2" manualBreakCount="2">
    <brk id="29" max="16383" man="1"/>
    <brk id="65" max="16383" man="1"/>
  </rowBreaks>
  <ignoredErrors>
    <ignoredError sqref="A37:C55 A56:XFD56 A66:C68 A57:C64 A65:G65 I65:L65 R65:XFD65" emptyCellReference="1"/>
    <ignoredError sqref="D37:R55 D66:R68 D57:R64 H65 M65:Q65" formula="1" emptyCellReference="1"/>
    <ignoredError sqref="D36:R36" formula="1"/>
  </ignoredError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L103"/>
  <sheetViews>
    <sheetView zoomScale="130" zoomScaleNormal="75" zoomScalePageLayoutView="75" workbookViewId="0">
      <pane ySplit="1" topLeftCell="A2" activePane="bottomLeft" state="frozen"/>
      <selection pane="bottomLeft" activeCell="AI28" sqref="AI28:AI38"/>
    </sheetView>
  </sheetViews>
  <sheetFormatPr baseColWidth="10" defaultRowHeight="13"/>
  <cols>
    <col min="1" max="1" width="12" style="61" bestFit="1" customWidth="1"/>
    <col min="2" max="2" width="8" style="61" customWidth="1"/>
    <col min="3" max="3" width="2" style="61" customWidth="1"/>
    <col min="4" max="4" width="12.7109375" style="61" bestFit="1" customWidth="1"/>
    <col min="5" max="5" width="8" style="61" customWidth="1"/>
    <col min="6" max="6" width="1.7109375" style="61" customWidth="1"/>
    <col min="7" max="7" width="12.7109375" style="61" bestFit="1" customWidth="1"/>
    <col min="8" max="8" width="10.28515625" style="61" bestFit="1" customWidth="1"/>
    <col min="9" max="9" width="1.5703125" style="61" customWidth="1"/>
    <col min="10" max="10" width="16.7109375" style="61" bestFit="1" customWidth="1"/>
    <col min="11" max="11" width="6.7109375" style="61" bestFit="1" customWidth="1"/>
    <col min="12" max="12" width="1.85546875" style="61" customWidth="1"/>
    <col min="13" max="13" width="13.28515625" style="61" bestFit="1" customWidth="1"/>
    <col min="14" max="14" width="8.7109375" style="61" customWidth="1"/>
    <col min="15" max="15" width="1.7109375" style="61" customWidth="1"/>
    <col min="16" max="16" width="13.28515625" style="61" customWidth="1"/>
    <col min="17" max="17" width="9.7109375" style="61" bestFit="1" customWidth="1"/>
    <col min="18" max="18" width="2.28515625" style="61" customWidth="1"/>
    <col min="19" max="19" width="11.85546875" style="61" bestFit="1" customWidth="1"/>
    <col min="20" max="20" width="8" style="61" customWidth="1"/>
    <col min="21" max="21" width="1.7109375" style="61" customWidth="1"/>
    <col min="22" max="22" width="6.140625" style="61" bestFit="1" customWidth="1"/>
    <col min="23" max="23" width="6.42578125" style="61" bestFit="1" customWidth="1"/>
    <col min="24" max="24" width="1.7109375" style="61" customWidth="1"/>
    <col min="25" max="25" width="15" style="61" customWidth="1"/>
    <col min="26" max="26" width="9.5703125" style="61" bestFit="1" customWidth="1"/>
    <col min="27" max="27" width="1.5703125" style="61" customWidth="1"/>
    <col min="28" max="28" width="9.140625" style="61" bestFit="1" customWidth="1"/>
    <col min="29" max="29" width="7" style="61" bestFit="1" customWidth="1"/>
    <col min="30" max="30" width="1.85546875" style="61" customWidth="1"/>
    <col min="31" max="31" width="15.140625" style="61" customWidth="1"/>
    <col min="32" max="32" width="7.5703125" style="61" customWidth="1"/>
    <col min="33" max="33" width="1.42578125" style="61" customWidth="1"/>
    <col min="34" max="34" width="10.7109375" style="61"/>
    <col min="35" max="35" width="8.140625" style="61" bestFit="1" customWidth="1"/>
    <col min="36" max="36" width="1.85546875" style="61" customWidth="1"/>
    <col min="37" max="37" width="12" style="61" customWidth="1"/>
    <col min="38" max="38" width="9.85546875" style="61" bestFit="1" customWidth="1"/>
    <col min="39" max="16384" width="10.7109375" style="61"/>
  </cols>
  <sheetData>
    <row r="1" spans="1:38" ht="13" customHeight="1">
      <c r="A1" s="60" t="s">
        <v>219</v>
      </c>
      <c r="B1" s="60" t="s">
        <v>220</v>
      </c>
      <c r="D1" s="60" t="s">
        <v>419</v>
      </c>
      <c r="E1" s="60" t="s">
        <v>446</v>
      </c>
      <c r="G1" s="60" t="s">
        <v>210</v>
      </c>
      <c r="H1" s="60" t="s">
        <v>447</v>
      </c>
      <c r="J1" s="60" t="s">
        <v>194</v>
      </c>
      <c r="K1" s="60" t="s">
        <v>447</v>
      </c>
      <c r="M1" s="60" t="s">
        <v>448</v>
      </c>
      <c r="N1" s="60" t="s">
        <v>449</v>
      </c>
      <c r="P1" s="60" t="s">
        <v>450</v>
      </c>
      <c r="Q1" s="60" t="s">
        <v>433</v>
      </c>
      <c r="S1" s="60" t="s">
        <v>442</v>
      </c>
      <c r="T1" s="60" t="s">
        <v>443</v>
      </c>
      <c r="V1" s="60" t="s">
        <v>167</v>
      </c>
      <c r="W1" s="60" t="s">
        <v>168</v>
      </c>
      <c r="Y1" s="60" t="s">
        <v>103</v>
      </c>
      <c r="Z1" s="60" t="s">
        <v>104</v>
      </c>
      <c r="AB1" s="60" t="s">
        <v>441</v>
      </c>
      <c r="AC1" s="60" t="s">
        <v>434</v>
      </c>
      <c r="AE1" s="60" t="s">
        <v>198</v>
      </c>
      <c r="AF1" s="60" t="s">
        <v>486</v>
      </c>
      <c r="AH1" s="60" t="s">
        <v>199</v>
      </c>
      <c r="AI1" s="60" t="s">
        <v>166</v>
      </c>
      <c r="AK1" s="20" t="s">
        <v>444</v>
      </c>
      <c r="AL1" s="20" t="s">
        <v>445</v>
      </c>
    </row>
    <row r="2" spans="1:38" ht="13" customHeight="1">
      <c r="A2" s="60"/>
      <c r="B2" s="60" t="s">
        <v>435</v>
      </c>
      <c r="D2" s="60"/>
      <c r="E2" s="60"/>
      <c r="G2" s="60"/>
      <c r="H2" s="60"/>
      <c r="J2" s="60"/>
      <c r="K2" s="60"/>
      <c r="M2" s="60"/>
      <c r="N2" s="60"/>
      <c r="P2" s="60"/>
      <c r="Q2" s="60"/>
      <c r="S2" s="60"/>
      <c r="T2" s="60"/>
      <c r="V2" s="60"/>
      <c r="W2" s="60"/>
      <c r="Y2" s="60"/>
      <c r="Z2" s="60"/>
      <c r="AB2" s="60"/>
      <c r="AC2" s="60"/>
      <c r="AE2" s="60"/>
      <c r="AF2" s="60"/>
      <c r="AH2" s="60"/>
      <c r="AI2" s="60"/>
      <c r="AK2" s="20"/>
      <c r="AL2" s="20"/>
    </row>
    <row r="3" spans="1:38" ht="13" customHeight="1">
      <c r="A3" s="16"/>
      <c r="B3" s="34"/>
      <c r="D3" s="16" t="s">
        <v>214</v>
      </c>
      <c r="E3" s="34" t="s">
        <v>211</v>
      </c>
      <c r="G3" s="16" t="s">
        <v>216</v>
      </c>
      <c r="H3" s="34" t="s">
        <v>211</v>
      </c>
      <c r="J3" s="16" t="s">
        <v>216</v>
      </c>
      <c r="K3" s="34" t="s">
        <v>211</v>
      </c>
      <c r="M3" s="16" t="s">
        <v>216</v>
      </c>
      <c r="N3" s="34" t="s">
        <v>211</v>
      </c>
      <c r="P3" s="16" t="s">
        <v>216</v>
      </c>
      <c r="Q3" s="34" t="s">
        <v>211</v>
      </c>
      <c r="S3" s="16" t="s">
        <v>216</v>
      </c>
      <c r="T3" s="34" t="s">
        <v>211</v>
      </c>
      <c r="V3" s="16"/>
      <c r="W3" s="34"/>
      <c r="Y3" s="16"/>
      <c r="Z3" s="34"/>
      <c r="AB3" s="16" t="s">
        <v>216</v>
      </c>
      <c r="AC3" s="34" t="s">
        <v>211</v>
      </c>
      <c r="AE3" s="16" t="s">
        <v>216</v>
      </c>
      <c r="AF3" s="34" t="s">
        <v>211</v>
      </c>
      <c r="AH3" s="16" t="s">
        <v>213</v>
      </c>
      <c r="AI3" s="34" t="s">
        <v>211</v>
      </c>
      <c r="AK3" s="20" t="s">
        <v>216</v>
      </c>
      <c r="AL3" s="20" t="s">
        <v>211</v>
      </c>
    </row>
    <row r="4" spans="1:38">
      <c r="A4" s="16" t="s">
        <v>6</v>
      </c>
      <c r="B4" s="34" t="s">
        <v>186</v>
      </c>
      <c r="D4" s="20" t="s">
        <v>215</v>
      </c>
      <c r="E4" s="20" t="s">
        <v>212</v>
      </c>
      <c r="G4" s="16" t="s">
        <v>246</v>
      </c>
      <c r="H4" s="34" t="s">
        <v>19</v>
      </c>
      <c r="J4" s="16" t="s">
        <v>373</v>
      </c>
      <c r="K4" s="34" t="s">
        <v>195</v>
      </c>
      <c r="M4" s="16" t="s">
        <v>226</v>
      </c>
      <c r="N4" s="34" t="s">
        <v>286</v>
      </c>
      <c r="P4" s="16" t="s">
        <v>226</v>
      </c>
      <c r="Q4" s="34" t="s">
        <v>21</v>
      </c>
      <c r="S4" s="20" t="s">
        <v>147</v>
      </c>
      <c r="T4" s="20" t="s">
        <v>148</v>
      </c>
      <c r="V4" s="16" t="s">
        <v>222</v>
      </c>
      <c r="W4" s="34">
        <v>1</v>
      </c>
      <c r="Y4" s="16" t="s">
        <v>229</v>
      </c>
      <c r="Z4" s="97" t="s">
        <v>101</v>
      </c>
      <c r="AB4" s="16" t="s">
        <v>440</v>
      </c>
      <c r="AC4" s="34" t="s">
        <v>407</v>
      </c>
      <c r="AE4" s="16" t="s">
        <v>287</v>
      </c>
      <c r="AF4" s="34" t="s">
        <v>288</v>
      </c>
      <c r="AH4" s="16" t="s">
        <v>124</v>
      </c>
      <c r="AI4" s="34" t="s">
        <v>125</v>
      </c>
      <c r="AK4" s="20" t="s">
        <v>373</v>
      </c>
      <c r="AL4" s="20" t="s">
        <v>55</v>
      </c>
    </row>
    <row r="5" spans="1:38">
      <c r="A5" s="16" t="s">
        <v>299</v>
      </c>
      <c r="B5" s="34" t="s">
        <v>187</v>
      </c>
      <c r="D5" s="16" t="s">
        <v>469</v>
      </c>
      <c r="E5" s="34" t="s">
        <v>380</v>
      </c>
      <c r="G5" s="16" t="s">
        <v>469</v>
      </c>
      <c r="H5" s="34" t="s">
        <v>20</v>
      </c>
      <c r="J5" s="16" t="s">
        <v>118</v>
      </c>
      <c r="K5" s="34" t="s">
        <v>192</v>
      </c>
      <c r="M5" s="16" t="s">
        <v>252</v>
      </c>
      <c r="N5" s="34" t="s">
        <v>409</v>
      </c>
      <c r="P5" s="16" t="s">
        <v>252</v>
      </c>
      <c r="Q5" s="34" t="s">
        <v>22</v>
      </c>
      <c r="S5" s="16" t="s">
        <v>149</v>
      </c>
      <c r="T5" s="61" t="s">
        <v>156</v>
      </c>
      <c r="V5" s="16" t="s">
        <v>223</v>
      </c>
      <c r="W5" s="34">
        <v>2</v>
      </c>
      <c r="Y5" s="16" t="s">
        <v>231</v>
      </c>
      <c r="Z5" s="98" t="s">
        <v>98</v>
      </c>
      <c r="AB5" s="16" t="s">
        <v>525</v>
      </c>
      <c r="AC5" s="34" t="s">
        <v>249</v>
      </c>
      <c r="AE5" s="16" t="s">
        <v>126</v>
      </c>
      <c r="AF5" s="34" t="s">
        <v>489</v>
      </c>
      <c r="AH5" s="58" t="s">
        <v>131</v>
      </c>
      <c r="AI5" s="34" t="s">
        <v>14</v>
      </c>
      <c r="AK5" s="20" t="s">
        <v>264</v>
      </c>
      <c r="AL5" s="20" t="s">
        <v>56</v>
      </c>
    </row>
    <row r="6" spans="1:38">
      <c r="A6" s="16" t="s">
        <v>185</v>
      </c>
      <c r="B6" s="34" t="s">
        <v>188</v>
      </c>
      <c r="D6" s="16" t="s">
        <v>311</v>
      </c>
      <c r="E6" s="34" t="s">
        <v>296</v>
      </c>
      <c r="G6" s="16" t="s">
        <v>311</v>
      </c>
      <c r="H6" s="34" t="s">
        <v>38</v>
      </c>
      <c r="J6" s="16" t="s">
        <v>119</v>
      </c>
      <c r="K6" s="34" t="s">
        <v>196</v>
      </c>
      <c r="M6" s="16" t="s">
        <v>377</v>
      </c>
      <c r="N6" s="34" t="s">
        <v>420</v>
      </c>
      <c r="P6" s="16" t="s">
        <v>377</v>
      </c>
      <c r="Q6" s="34" t="s">
        <v>23</v>
      </c>
      <c r="S6" s="16" t="s">
        <v>153</v>
      </c>
      <c r="T6" s="61" t="s">
        <v>157</v>
      </c>
      <c r="V6" s="16" t="s">
        <v>154</v>
      </c>
      <c r="W6" s="34">
        <v>3</v>
      </c>
      <c r="Y6" s="16" t="s">
        <v>233</v>
      </c>
      <c r="Z6" s="98" t="s">
        <v>99</v>
      </c>
      <c r="AB6" s="16" t="s">
        <v>511</v>
      </c>
      <c r="AC6" s="34" t="s">
        <v>427</v>
      </c>
      <c r="AE6" s="16" t="s">
        <v>348</v>
      </c>
      <c r="AF6" s="34" t="s">
        <v>490</v>
      </c>
      <c r="AH6" s="58" t="s">
        <v>206</v>
      </c>
      <c r="AI6" s="34" t="s">
        <v>10</v>
      </c>
      <c r="AK6" s="20" t="s">
        <v>263</v>
      </c>
      <c r="AL6" s="20" t="s">
        <v>57</v>
      </c>
    </row>
    <row r="7" spans="1:38">
      <c r="A7" s="16" t="s">
        <v>7</v>
      </c>
      <c r="B7" s="34" t="s">
        <v>189</v>
      </c>
      <c r="D7" s="16" t="s">
        <v>208</v>
      </c>
      <c r="E7" s="34" t="s">
        <v>297</v>
      </c>
      <c r="G7" s="16" t="s">
        <v>208</v>
      </c>
      <c r="H7" s="34" t="s">
        <v>39</v>
      </c>
      <c r="J7" s="16" t="s">
        <v>120</v>
      </c>
      <c r="K7" s="34" t="s">
        <v>197</v>
      </c>
      <c r="M7" s="16" t="s">
        <v>517</v>
      </c>
      <c r="N7" s="34" t="s">
        <v>421</v>
      </c>
      <c r="P7" s="16" t="s">
        <v>517</v>
      </c>
      <c r="Q7" s="34" t="s">
        <v>24</v>
      </c>
      <c r="S7" s="16" t="s">
        <v>165</v>
      </c>
      <c r="T7" s="61" t="s">
        <v>159</v>
      </c>
      <c r="V7" s="16" t="s">
        <v>378</v>
      </c>
      <c r="W7" s="34">
        <v>4</v>
      </c>
      <c r="Y7" s="16" t="s">
        <v>175</v>
      </c>
      <c r="Z7" s="97" t="s">
        <v>100</v>
      </c>
      <c r="AB7" s="16" t="s">
        <v>470</v>
      </c>
      <c r="AC7" s="34" t="s">
        <v>428</v>
      </c>
      <c r="AE7" s="16" t="s">
        <v>509</v>
      </c>
      <c r="AF7" s="34" t="s">
        <v>487</v>
      </c>
      <c r="AH7" s="58" t="s">
        <v>82</v>
      </c>
      <c r="AI7" s="34" t="s">
        <v>15</v>
      </c>
      <c r="AK7" s="20" t="s">
        <v>422</v>
      </c>
      <c r="AL7" s="20" t="s">
        <v>58</v>
      </c>
    </row>
    <row r="8" spans="1:38">
      <c r="A8" s="16" t="s">
        <v>412</v>
      </c>
      <c r="B8" s="34" t="s">
        <v>190</v>
      </c>
      <c r="D8" s="16" t="s">
        <v>209</v>
      </c>
      <c r="E8" s="34" t="s">
        <v>298</v>
      </c>
      <c r="G8" s="16" t="s">
        <v>209</v>
      </c>
      <c r="H8" s="34" t="s">
        <v>40</v>
      </c>
      <c r="J8" s="16"/>
      <c r="K8" s="34"/>
      <c r="M8" s="16" t="s">
        <v>247</v>
      </c>
      <c r="N8" s="34" t="s">
        <v>504</v>
      </c>
      <c r="P8" s="16" t="s">
        <v>247</v>
      </c>
      <c r="Q8" s="34" t="s">
        <v>25</v>
      </c>
      <c r="S8" s="16" t="s">
        <v>158</v>
      </c>
      <c r="T8" s="61" t="s">
        <v>160</v>
      </c>
      <c r="V8" s="16" t="s">
        <v>155</v>
      </c>
      <c r="W8" s="34">
        <v>5</v>
      </c>
      <c r="Y8" s="16"/>
      <c r="Z8" s="34"/>
      <c r="AB8" s="16" t="s">
        <v>526</v>
      </c>
      <c r="AC8" s="34" t="s">
        <v>527</v>
      </c>
      <c r="AE8" s="16" t="s">
        <v>510</v>
      </c>
      <c r="AF8" s="34" t="s">
        <v>488</v>
      </c>
      <c r="AH8" s="58" t="s">
        <v>83</v>
      </c>
      <c r="AI8" s="34" t="s">
        <v>16</v>
      </c>
      <c r="AK8" s="20" t="s">
        <v>258</v>
      </c>
      <c r="AL8" s="20" t="s">
        <v>59</v>
      </c>
    </row>
    <row r="9" spans="1:38">
      <c r="A9" s="16" t="s">
        <v>5</v>
      </c>
      <c r="B9" s="34" t="s">
        <v>191</v>
      </c>
      <c r="D9" s="16" t="s">
        <v>370</v>
      </c>
      <c r="E9" s="34" t="s">
        <v>383</v>
      </c>
      <c r="G9" s="16" t="s">
        <v>370</v>
      </c>
      <c r="H9" s="34" t="s">
        <v>41</v>
      </c>
      <c r="M9" s="16" t="s">
        <v>262</v>
      </c>
      <c r="N9" s="34" t="s">
        <v>512</v>
      </c>
      <c r="P9" s="16" t="s">
        <v>262</v>
      </c>
      <c r="Q9" s="34" t="s">
        <v>26</v>
      </c>
      <c r="S9" s="16" t="s">
        <v>150</v>
      </c>
      <c r="T9" s="61" t="s">
        <v>161</v>
      </c>
      <c r="V9" s="16"/>
      <c r="W9" s="34"/>
      <c r="Y9" s="16"/>
      <c r="Z9" s="34"/>
      <c r="AB9" s="16" t="s">
        <v>112</v>
      </c>
      <c r="AC9" s="34" t="s">
        <v>113</v>
      </c>
      <c r="AE9" s="16" t="s">
        <v>513</v>
      </c>
      <c r="AF9" s="34" t="s">
        <v>491</v>
      </c>
      <c r="AH9" s="58" t="s">
        <v>109</v>
      </c>
      <c r="AI9" s="34" t="s">
        <v>11</v>
      </c>
      <c r="AK9" s="20" t="s">
        <v>259</v>
      </c>
      <c r="AL9" s="20" t="s">
        <v>60</v>
      </c>
    </row>
    <row r="10" spans="1:38">
      <c r="A10" s="16"/>
      <c r="B10" s="34"/>
      <c r="D10" s="16" t="s">
        <v>473</v>
      </c>
      <c r="E10" s="34" t="s">
        <v>349</v>
      </c>
      <c r="G10" s="16" t="s">
        <v>518</v>
      </c>
      <c r="H10" s="34" t="s">
        <v>42</v>
      </c>
      <c r="M10" s="16" t="s">
        <v>250</v>
      </c>
      <c r="N10" s="34" t="s">
        <v>543</v>
      </c>
      <c r="P10" s="16" t="s">
        <v>250</v>
      </c>
      <c r="Q10" s="34" t="s">
        <v>27</v>
      </c>
      <c r="S10" s="16" t="s">
        <v>110</v>
      </c>
      <c r="T10" s="61" t="s">
        <v>162</v>
      </c>
      <c r="AB10" s="16"/>
      <c r="AC10" s="34"/>
      <c r="AE10" s="16" t="s">
        <v>139</v>
      </c>
      <c r="AF10" s="34" t="s">
        <v>127</v>
      </c>
      <c r="AH10" s="58" t="s">
        <v>85</v>
      </c>
      <c r="AI10" s="34" t="s">
        <v>17</v>
      </c>
      <c r="AK10" s="20" t="s">
        <v>260</v>
      </c>
      <c r="AL10" s="20" t="s">
        <v>61</v>
      </c>
    </row>
    <row r="11" spans="1:38">
      <c r="A11" s="16"/>
      <c r="B11" s="34"/>
      <c r="D11" s="16" t="s">
        <v>472</v>
      </c>
      <c r="E11" s="34" t="s">
        <v>350</v>
      </c>
      <c r="G11" s="16" t="s">
        <v>472</v>
      </c>
      <c r="H11" s="34" t="s">
        <v>43</v>
      </c>
      <c r="M11" s="16" t="s">
        <v>261</v>
      </c>
      <c r="N11" s="34" t="s">
        <v>544</v>
      </c>
      <c r="P11" s="16" t="s">
        <v>261</v>
      </c>
      <c r="Q11" s="34" t="s">
        <v>28</v>
      </c>
      <c r="S11" s="16" t="s">
        <v>151</v>
      </c>
      <c r="T11" s="61" t="s">
        <v>163</v>
      </c>
      <c r="AE11" s="16" t="s">
        <v>137</v>
      </c>
      <c r="AF11" s="34" t="s">
        <v>128</v>
      </c>
      <c r="AH11" s="58" t="s">
        <v>207</v>
      </c>
      <c r="AI11" s="34" t="s">
        <v>12</v>
      </c>
      <c r="AK11" s="20" t="s">
        <v>267</v>
      </c>
      <c r="AL11" s="20" t="s">
        <v>62</v>
      </c>
    </row>
    <row r="12" spans="1:38">
      <c r="D12" s="16" t="s">
        <v>379</v>
      </c>
      <c r="E12" s="34" t="s">
        <v>351</v>
      </c>
      <c r="G12" s="16" t="s">
        <v>379</v>
      </c>
      <c r="H12" s="34" t="s">
        <v>44</v>
      </c>
      <c r="M12" s="16" t="s">
        <v>465</v>
      </c>
      <c r="N12" s="34" t="s">
        <v>545</v>
      </c>
      <c r="P12" s="16" t="s">
        <v>465</v>
      </c>
      <c r="Q12" s="34" t="s">
        <v>29</v>
      </c>
      <c r="S12" s="16" t="s">
        <v>152</v>
      </c>
      <c r="T12" s="61" t="s">
        <v>164</v>
      </c>
      <c r="AE12" s="16" t="s">
        <v>141</v>
      </c>
      <c r="AF12" s="34" t="s">
        <v>129</v>
      </c>
      <c r="AH12" s="58" t="s">
        <v>203</v>
      </c>
      <c r="AI12" s="57" t="s">
        <v>13</v>
      </c>
      <c r="AK12" s="20" t="s">
        <v>266</v>
      </c>
      <c r="AL12" s="20" t="s">
        <v>63</v>
      </c>
    </row>
    <row r="13" spans="1:38">
      <c r="D13" s="16" t="s">
        <v>386</v>
      </c>
      <c r="E13" s="34" t="s">
        <v>352</v>
      </c>
      <c r="G13" s="16" t="s">
        <v>386</v>
      </c>
      <c r="H13" s="34" t="s">
        <v>45</v>
      </c>
      <c r="M13" s="16" t="s">
        <v>251</v>
      </c>
      <c r="N13" s="34" t="s">
        <v>546</v>
      </c>
      <c r="P13" s="16" t="s">
        <v>251</v>
      </c>
      <c r="Q13" s="34" t="s">
        <v>30</v>
      </c>
      <c r="S13" s="16"/>
      <c r="AE13" s="16"/>
      <c r="AF13" s="34"/>
      <c r="AH13" s="58" t="s">
        <v>0</v>
      </c>
      <c r="AI13" s="34" t="s">
        <v>18</v>
      </c>
      <c r="AK13" s="20" t="s">
        <v>265</v>
      </c>
      <c r="AL13" s="20" t="s">
        <v>64</v>
      </c>
    </row>
    <row r="14" spans="1:38">
      <c r="D14" s="16" t="s">
        <v>312</v>
      </c>
      <c r="E14" s="34" t="s">
        <v>353</v>
      </c>
      <c r="G14" s="16" t="s">
        <v>312</v>
      </c>
      <c r="H14" s="34" t="s">
        <v>46</v>
      </c>
      <c r="M14" s="16" t="s">
        <v>253</v>
      </c>
      <c r="N14" s="34" t="s">
        <v>437</v>
      </c>
      <c r="P14" s="16" t="s">
        <v>253</v>
      </c>
      <c r="Q14" s="34" t="s">
        <v>31</v>
      </c>
      <c r="S14" s="16"/>
      <c r="AH14" s="58" t="s">
        <v>87</v>
      </c>
      <c r="AI14" s="34" t="s">
        <v>88</v>
      </c>
      <c r="AK14" s="20" t="s">
        <v>536</v>
      </c>
      <c r="AL14" s="20" t="s">
        <v>65</v>
      </c>
    </row>
    <row r="15" spans="1:38">
      <c r="D15" s="16" t="s">
        <v>371</v>
      </c>
      <c r="E15" s="34" t="s">
        <v>354</v>
      </c>
      <c r="G15" s="16" t="s">
        <v>371</v>
      </c>
      <c r="H15" s="34" t="s">
        <v>47</v>
      </c>
      <c r="M15" s="16" t="s">
        <v>283</v>
      </c>
      <c r="N15" s="34" t="s">
        <v>438</v>
      </c>
      <c r="P15" s="16" t="s">
        <v>283</v>
      </c>
      <c r="Q15" s="34" t="s">
        <v>32</v>
      </c>
      <c r="S15" s="88"/>
      <c r="T15" s="88"/>
      <c r="AH15" s="16"/>
      <c r="AI15" s="34"/>
      <c r="AK15" s="20" t="s">
        <v>254</v>
      </c>
      <c r="AL15" s="20" t="s">
        <v>66</v>
      </c>
    </row>
    <row r="16" spans="1:38">
      <c r="D16" s="16" t="s">
        <v>372</v>
      </c>
      <c r="E16" s="34" t="s">
        <v>355</v>
      </c>
      <c r="G16" s="16" t="s">
        <v>372</v>
      </c>
      <c r="H16" s="34" t="s">
        <v>48</v>
      </c>
      <c r="M16" s="16" t="s">
        <v>519</v>
      </c>
      <c r="N16" s="34" t="s">
        <v>439</v>
      </c>
      <c r="P16" s="16" t="s">
        <v>519</v>
      </c>
      <c r="Q16" s="34" t="s">
        <v>33</v>
      </c>
      <c r="S16" s="95"/>
      <c r="T16" s="95"/>
      <c r="AK16" s="96" t="s">
        <v>451</v>
      </c>
      <c r="AL16" s="20" t="s">
        <v>67</v>
      </c>
    </row>
    <row r="17" spans="4:38">
      <c r="D17" s="16" t="s">
        <v>542</v>
      </c>
      <c r="E17" s="34" t="s">
        <v>356</v>
      </c>
      <c r="G17" s="16" t="s">
        <v>542</v>
      </c>
      <c r="H17" s="34" t="s">
        <v>49</v>
      </c>
      <c r="M17" s="16" t="s">
        <v>273</v>
      </c>
      <c r="N17" s="34" t="s">
        <v>462</v>
      </c>
      <c r="P17" s="16" t="s">
        <v>273</v>
      </c>
      <c r="Q17" s="34" t="s">
        <v>34</v>
      </c>
      <c r="S17" s="95"/>
      <c r="T17" s="95"/>
      <c r="AK17" s="96" t="s">
        <v>460</v>
      </c>
      <c r="AL17" s="20" t="s">
        <v>68</v>
      </c>
    </row>
    <row r="18" spans="4:38">
      <c r="D18" s="16" t="s">
        <v>494</v>
      </c>
      <c r="E18" s="34" t="s">
        <v>357</v>
      </c>
      <c r="G18" s="16" t="s">
        <v>494</v>
      </c>
      <c r="H18" s="34" t="s">
        <v>50</v>
      </c>
      <c r="M18" s="16" t="s">
        <v>516</v>
      </c>
      <c r="N18" s="34" t="s">
        <v>463</v>
      </c>
      <c r="P18" s="16" t="s">
        <v>516</v>
      </c>
      <c r="Q18" s="34" t="s">
        <v>35</v>
      </c>
      <c r="S18" s="88"/>
      <c r="T18" s="88"/>
      <c r="AK18" s="20" t="s">
        <v>538</v>
      </c>
      <c r="AL18" s="20" t="s">
        <v>69</v>
      </c>
    </row>
    <row r="19" spans="4:38">
      <c r="D19" s="16" t="s">
        <v>474</v>
      </c>
      <c r="E19" s="34" t="s">
        <v>358</v>
      </c>
      <c r="G19" s="16" t="s">
        <v>474</v>
      </c>
      <c r="H19" s="34" t="s">
        <v>51</v>
      </c>
      <c r="M19" s="16" t="s">
        <v>498</v>
      </c>
      <c r="N19" s="34" t="s">
        <v>255</v>
      </c>
      <c r="P19" s="16" t="s">
        <v>497</v>
      </c>
      <c r="Q19" s="34" t="s">
        <v>36</v>
      </c>
      <c r="S19" s="88"/>
      <c r="T19" s="88"/>
      <c r="AK19" s="20" t="s">
        <v>537</v>
      </c>
      <c r="AL19" s="20" t="s">
        <v>70</v>
      </c>
    </row>
    <row r="20" spans="4:38">
      <c r="D20" s="16" t="s">
        <v>475</v>
      </c>
      <c r="E20" s="34" t="s">
        <v>418</v>
      </c>
      <c r="G20" s="16" t="s">
        <v>475</v>
      </c>
      <c r="H20" s="34" t="s">
        <v>52</v>
      </c>
      <c r="M20" s="16" t="s">
        <v>284</v>
      </c>
      <c r="N20" s="34" t="s">
        <v>285</v>
      </c>
      <c r="P20" s="16" t="s">
        <v>284</v>
      </c>
      <c r="Q20" s="34" t="s">
        <v>37</v>
      </c>
      <c r="S20" s="88"/>
      <c r="T20" s="88"/>
      <c r="AI20"/>
      <c r="AK20" s="20" t="s">
        <v>541</v>
      </c>
      <c r="AL20" s="20" t="s">
        <v>71</v>
      </c>
    </row>
    <row r="21" spans="4:38" ht="13" customHeight="1">
      <c r="D21" s="16" t="s">
        <v>482</v>
      </c>
      <c r="E21" s="34" t="s">
        <v>484</v>
      </c>
      <c r="G21" s="16" t="s">
        <v>482</v>
      </c>
      <c r="H21" s="34" t="s">
        <v>53</v>
      </c>
      <c r="M21" s="16"/>
      <c r="N21" s="34"/>
      <c r="P21" s="16"/>
      <c r="Q21" s="34"/>
      <c r="S21" s="88"/>
      <c r="T21" s="88"/>
      <c r="AH21"/>
      <c r="AI21"/>
      <c r="AJ21"/>
      <c r="AK21" s="20" t="s">
        <v>540</v>
      </c>
      <c r="AL21" s="20" t="s">
        <v>72</v>
      </c>
    </row>
    <row r="22" spans="4:38">
      <c r="D22" s="16" t="s">
        <v>483</v>
      </c>
      <c r="E22" s="34" t="s">
        <v>485</v>
      </c>
      <c r="G22" s="16" t="s">
        <v>501</v>
      </c>
      <c r="H22" s="34" t="s">
        <v>54</v>
      </c>
      <c r="S22" s="88"/>
      <c r="T22" s="88"/>
      <c r="AH22"/>
      <c r="AI22"/>
      <c r="AJ22"/>
      <c r="AK22" s="20" t="s">
        <v>539</v>
      </c>
      <c r="AL22" s="20" t="s">
        <v>73</v>
      </c>
    </row>
    <row r="23" spans="4:38">
      <c r="D23" s="16"/>
      <c r="E23" s="34"/>
      <c r="G23" s="16"/>
      <c r="H23" s="34"/>
      <c r="S23" s="88"/>
      <c r="T23" s="88"/>
      <c r="AH23"/>
      <c r="AI23"/>
      <c r="AJ23"/>
      <c r="AK23" s="20" t="s">
        <v>466</v>
      </c>
      <c r="AL23" s="20" t="s">
        <v>74</v>
      </c>
    </row>
    <row r="24" spans="4:38">
      <c r="G24" s="88"/>
      <c r="H24" s="88"/>
      <c r="S24" s="88"/>
      <c r="T24" s="88"/>
      <c r="AH24"/>
      <c r="AI24"/>
      <c r="AJ24"/>
      <c r="AK24" s="20" t="s">
        <v>467</v>
      </c>
      <c r="AL24" s="20" t="s">
        <v>75</v>
      </c>
    </row>
    <row r="25" spans="4:38">
      <c r="S25" s="88"/>
      <c r="T25" s="88"/>
      <c r="AH25"/>
      <c r="AI25"/>
      <c r="AJ25"/>
    </row>
    <row r="26" spans="4:38">
      <c r="S26" s="88"/>
      <c r="T26" s="88"/>
      <c r="AH26"/>
      <c r="AJ26"/>
    </row>
    <row r="27" spans="4:38">
      <c r="S27" s="88"/>
      <c r="T27" s="88"/>
      <c r="AI27"/>
    </row>
    <row r="28" spans="4:38">
      <c r="AH28"/>
      <c r="AJ28"/>
    </row>
    <row r="29" spans="4:38">
      <c r="AH29"/>
      <c r="AI29"/>
      <c r="AJ29"/>
    </row>
    <row r="30" spans="4:38">
      <c r="AH30"/>
      <c r="AI30"/>
      <c r="AJ30"/>
    </row>
    <row r="31" spans="4:38">
      <c r="AH31"/>
      <c r="AI31"/>
      <c r="AJ31"/>
    </row>
    <row r="32" spans="4:38">
      <c r="AH32"/>
      <c r="AI32"/>
      <c r="AJ32"/>
    </row>
    <row r="33" spans="19:36">
      <c r="AI33"/>
    </row>
    <row r="34" spans="19:36">
      <c r="AH34"/>
      <c r="AI34"/>
      <c r="AJ34"/>
    </row>
    <row r="35" spans="19:36">
      <c r="AH35"/>
      <c r="AJ35"/>
    </row>
    <row r="36" spans="19:36">
      <c r="AH36"/>
      <c r="AI36"/>
      <c r="AJ36"/>
    </row>
    <row r="37" spans="19:36" ht="13" customHeight="1">
      <c r="AH37"/>
      <c r="AI37"/>
      <c r="AJ37"/>
    </row>
    <row r="38" spans="19:36">
      <c r="AI38"/>
    </row>
    <row r="41" spans="19:36">
      <c r="S41" s="88" t="s">
        <v>264</v>
      </c>
      <c r="T41" s="61" t="s">
        <v>436</v>
      </c>
    </row>
    <row r="42" spans="19:36">
      <c r="S42" s="88" t="s">
        <v>263</v>
      </c>
      <c r="T42" s="61" t="s">
        <v>408</v>
      </c>
    </row>
    <row r="43" spans="19:36">
      <c r="S43" s="88" t="s">
        <v>422</v>
      </c>
      <c r="T43" s="61" t="s">
        <v>244</v>
      </c>
    </row>
    <row r="44" spans="19:36">
      <c r="S44" s="88" t="s">
        <v>228</v>
      </c>
      <c r="T44" s="61" t="s">
        <v>245</v>
      </c>
    </row>
    <row r="45" spans="19:36">
      <c r="S45" s="88"/>
      <c r="T45" s="61" t="s">
        <v>256</v>
      </c>
    </row>
    <row r="46" spans="19:36">
      <c r="S46" s="88"/>
      <c r="T46" s="61" t="s">
        <v>257</v>
      </c>
    </row>
    <row r="47" spans="19:36">
      <c r="S47" s="88" t="s">
        <v>267</v>
      </c>
      <c r="T47" s="61" t="s">
        <v>413</v>
      </c>
    </row>
    <row r="48" spans="19:36">
      <c r="S48" s="88" t="s">
        <v>266</v>
      </c>
      <c r="T48" s="61" t="s">
        <v>290</v>
      </c>
    </row>
    <row r="49" spans="19:36">
      <c r="S49" s="88" t="s">
        <v>265</v>
      </c>
      <c r="T49" s="61" t="s">
        <v>291</v>
      </c>
    </row>
    <row r="50" spans="19:36" ht="13" customHeight="1">
      <c r="S50" s="88" t="s">
        <v>536</v>
      </c>
      <c r="T50" s="61" t="s">
        <v>514</v>
      </c>
    </row>
    <row r="51" spans="19:36">
      <c r="S51" s="88" t="s">
        <v>254</v>
      </c>
      <c r="T51" s="61" t="s">
        <v>292</v>
      </c>
    </row>
    <row r="52" spans="19:36">
      <c r="S52" s="95" t="s">
        <v>523</v>
      </c>
      <c r="T52" s="62" t="s">
        <v>502</v>
      </c>
    </row>
    <row r="53" spans="19:36">
      <c r="S53" s="95" t="s">
        <v>524</v>
      </c>
      <c r="T53" s="62" t="s">
        <v>503</v>
      </c>
    </row>
    <row r="54" spans="19:36">
      <c r="S54" s="88" t="s">
        <v>538</v>
      </c>
      <c r="T54" s="61" t="s">
        <v>515</v>
      </c>
    </row>
    <row r="55" spans="19:36">
      <c r="S55" s="88" t="s">
        <v>537</v>
      </c>
      <c r="T55" s="61" t="s">
        <v>295</v>
      </c>
    </row>
    <row r="56" spans="19:36">
      <c r="S56" s="88" t="s">
        <v>541</v>
      </c>
      <c r="T56" s="61" t="s">
        <v>414</v>
      </c>
    </row>
    <row r="57" spans="19:36">
      <c r="S57" s="88" t="s">
        <v>540</v>
      </c>
      <c r="T57" s="61" t="s">
        <v>293</v>
      </c>
    </row>
    <row r="58" spans="19:36">
      <c r="S58" s="88" t="s">
        <v>539</v>
      </c>
      <c r="T58" s="61" t="s">
        <v>294</v>
      </c>
    </row>
    <row r="59" spans="19:36">
      <c r="S59" s="88" t="s">
        <v>466</v>
      </c>
      <c r="T59" s="61" t="s">
        <v>415</v>
      </c>
    </row>
    <row r="60" spans="19:36">
      <c r="S60" s="88" t="s">
        <v>467</v>
      </c>
      <c r="T60" s="61" t="s">
        <v>500</v>
      </c>
    </row>
    <row r="61" spans="19:36">
      <c r="S61" s="88" t="s">
        <v>492</v>
      </c>
      <c r="T61" s="61" t="s">
        <v>521</v>
      </c>
    </row>
    <row r="62" spans="19:36">
      <c r="S62" s="88" t="s">
        <v>493</v>
      </c>
      <c r="T62" s="61" t="s">
        <v>522</v>
      </c>
    </row>
    <row r="64" spans="19:36">
      <c r="AH64"/>
      <c r="AI64"/>
      <c r="AJ64"/>
    </row>
    <row r="65" spans="34:36">
      <c r="AH65"/>
      <c r="AI65"/>
      <c r="AJ65"/>
    </row>
    <row r="66" spans="34:36">
      <c r="AH66"/>
      <c r="AI66"/>
      <c r="AJ66"/>
    </row>
    <row r="67" spans="34:36">
      <c r="AH67"/>
      <c r="AI67"/>
      <c r="AJ67"/>
    </row>
    <row r="68" spans="34:36">
      <c r="AH68"/>
      <c r="AI68"/>
      <c r="AJ68"/>
    </row>
    <row r="69" spans="34:36">
      <c r="AH69"/>
      <c r="AI69"/>
      <c r="AJ69"/>
    </row>
    <row r="70" spans="34:36">
      <c r="AH70"/>
      <c r="AI70"/>
      <c r="AJ70"/>
    </row>
    <row r="71" spans="34:36">
      <c r="AH71"/>
      <c r="AI71"/>
      <c r="AJ71"/>
    </row>
    <row r="72" spans="34:36" ht="13" customHeight="1">
      <c r="AH72"/>
      <c r="AI72"/>
      <c r="AJ72"/>
    </row>
    <row r="73" spans="34:36">
      <c r="AH73"/>
      <c r="AI73"/>
      <c r="AJ73"/>
    </row>
    <row r="74" spans="34:36">
      <c r="AH74"/>
      <c r="AI74"/>
      <c r="AJ74"/>
    </row>
    <row r="75" spans="34:36">
      <c r="AH75"/>
      <c r="AI75"/>
      <c r="AJ75"/>
    </row>
    <row r="77" spans="34:36">
      <c r="AH77"/>
    </row>
    <row r="78" spans="34:36" ht="13" customHeight="1"/>
    <row r="103" spans="31:31">
      <c r="AE103"/>
    </row>
  </sheetData>
  <sheetCalcPr fullCalcOnLoad="1"/>
  <phoneticPr fontId="7" type="noConversion"/>
  <conditionalFormatting sqref="A9">
    <cfRule type="cellIs" dxfId="0" priority="0" stopIfTrue="1" operator="equal">
      <formula>"?"</formula>
    </cfRule>
  </conditionalFormatting>
  <pageMargins left="0.75" right="0.75" top="0.81" bottom="1" header="0.5" footer="0.5"/>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95"/>
  <sheetViews>
    <sheetView topLeftCell="A35" workbookViewId="0">
      <selection activeCell="C71" sqref="C71:C81"/>
    </sheetView>
  </sheetViews>
  <sheetFormatPr baseColWidth="10" defaultRowHeight="13"/>
  <cols>
    <col min="2" max="2" width="15.140625" customWidth="1"/>
    <col min="6" max="6" width="15.140625" bestFit="1" customWidth="1"/>
  </cols>
  <sheetData>
    <row r="1" spans="1:15">
      <c r="A1" t="s">
        <v>268</v>
      </c>
    </row>
    <row r="3" spans="1:15">
      <c r="A3" s="52" t="s">
        <v>269</v>
      </c>
      <c r="B3" s="25"/>
      <c r="C3" s="53"/>
      <c r="D3" s="26"/>
    </row>
    <row r="4" spans="1:15">
      <c r="A4" s="22" t="s">
        <v>430</v>
      </c>
      <c r="B4" s="20" t="s">
        <v>316</v>
      </c>
      <c r="C4" s="20" t="s">
        <v>317</v>
      </c>
      <c r="D4" s="21">
        <v>1</v>
      </c>
      <c r="E4" s="20" t="s">
        <v>169</v>
      </c>
      <c r="F4" t="s">
        <v>131</v>
      </c>
      <c r="H4" s="33"/>
      <c r="I4" s="54" t="s">
        <v>318</v>
      </c>
      <c r="J4" s="54" t="s">
        <v>319</v>
      </c>
      <c r="K4" s="54" t="s">
        <v>320</v>
      </c>
      <c r="L4" s="54" t="s">
        <v>321</v>
      </c>
    </row>
    <row r="5" spans="1:15">
      <c r="A5" s="22"/>
      <c r="B5" s="20"/>
      <c r="C5" s="20" t="s">
        <v>479</v>
      </c>
      <c r="D5" s="21">
        <v>2</v>
      </c>
      <c r="H5" s="33" t="s">
        <v>275</v>
      </c>
    </row>
    <row r="6" spans="1:15">
      <c r="A6" s="22"/>
      <c r="B6" s="20"/>
      <c r="C6" s="20"/>
      <c r="D6" s="21"/>
      <c r="H6" s="33"/>
      <c r="I6" t="s">
        <v>322</v>
      </c>
      <c r="J6" t="s">
        <v>322</v>
      </c>
      <c r="K6" t="s">
        <v>322</v>
      </c>
      <c r="L6" t="s">
        <v>322</v>
      </c>
      <c r="M6" t="s">
        <v>333</v>
      </c>
      <c r="O6" t="s">
        <v>202</v>
      </c>
    </row>
    <row r="7" spans="1:15">
      <c r="A7" s="22"/>
      <c r="B7" s="20"/>
      <c r="C7" s="20"/>
      <c r="D7" s="21"/>
      <c r="H7" s="33"/>
      <c r="I7" t="s">
        <v>363</v>
      </c>
      <c r="J7" t="s">
        <v>363</v>
      </c>
      <c r="K7" t="s">
        <v>363</v>
      </c>
      <c r="L7" t="s">
        <v>363</v>
      </c>
      <c r="M7" t="s">
        <v>334</v>
      </c>
      <c r="O7" t="s">
        <v>204</v>
      </c>
    </row>
    <row r="8" spans="1:15">
      <c r="A8" s="22" t="s">
        <v>431</v>
      </c>
      <c r="B8" s="20" t="s">
        <v>322</v>
      </c>
      <c r="C8" s="20" t="s">
        <v>323</v>
      </c>
      <c r="D8" s="21">
        <v>3</v>
      </c>
      <c r="E8" s="20" t="s">
        <v>170</v>
      </c>
      <c r="F8" t="s">
        <v>206</v>
      </c>
      <c r="H8" s="33"/>
      <c r="K8" t="s">
        <v>324</v>
      </c>
      <c r="L8" t="s">
        <v>324</v>
      </c>
      <c r="M8" t="s">
        <v>335</v>
      </c>
      <c r="O8" t="s">
        <v>205</v>
      </c>
    </row>
    <row r="9" spans="1:15">
      <c r="A9" s="22"/>
      <c r="B9" s="20"/>
      <c r="C9" s="20" t="s">
        <v>325</v>
      </c>
      <c r="D9" s="21">
        <v>4</v>
      </c>
      <c r="H9" s="33"/>
      <c r="L9" t="s">
        <v>326</v>
      </c>
    </row>
    <row r="10" spans="1:15">
      <c r="A10" s="22"/>
      <c r="B10" s="20"/>
      <c r="C10" s="20" t="s">
        <v>391</v>
      </c>
      <c r="D10" s="21">
        <v>5</v>
      </c>
      <c r="H10" s="33"/>
    </row>
    <row r="11" spans="1:15">
      <c r="A11" s="22"/>
      <c r="B11" s="20"/>
      <c r="C11" s="20" t="s">
        <v>392</v>
      </c>
      <c r="D11" s="21">
        <v>6</v>
      </c>
      <c r="H11" s="33" t="s">
        <v>276</v>
      </c>
    </row>
    <row r="12" spans="1:15">
      <c r="A12" s="22"/>
      <c r="B12" s="20"/>
      <c r="C12" s="20" t="s">
        <v>394</v>
      </c>
      <c r="D12" s="21">
        <v>7</v>
      </c>
      <c r="H12" s="33"/>
      <c r="I12" t="s">
        <v>322</v>
      </c>
      <c r="J12" t="s">
        <v>322</v>
      </c>
      <c r="K12" t="s">
        <v>322</v>
      </c>
      <c r="L12" t="s">
        <v>322</v>
      </c>
      <c r="M12" t="s">
        <v>333</v>
      </c>
    </row>
    <row r="13" spans="1:15">
      <c r="A13" s="22"/>
      <c r="B13" s="20"/>
      <c r="C13" s="20" t="s">
        <v>327</v>
      </c>
      <c r="D13" s="21">
        <v>8</v>
      </c>
      <c r="H13" s="33"/>
      <c r="I13" t="s">
        <v>363</v>
      </c>
      <c r="J13" t="s">
        <v>363</v>
      </c>
      <c r="K13" t="s">
        <v>363</v>
      </c>
      <c r="L13" t="s">
        <v>363</v>
      </c>
      <c r="M13" t="s">
        <v>334</v>
      </c>
    </row>
    <row r="14" spans="1:15">
      <c r="A14" s="22"/>
      <c r="B14" s="20"/>
      <c r="C14" s="20" t="s">
        <v>328</v>
      </c>
      <c r="D14" s="21">
        <v>9</v>
      </c>
      <c r="H14" s="33"/>
      <c r="K14" t="s">
        <v>324</v>
      </c>
      <c r="L14" t="s">
        <v>324</v>
      </c>
      <c r="M14" t="s">
        <v>335</v>
      </c>
    </row>
    <row r="15" spans="1:15">
      <c r="A15" s="22"/>
      <c r="B15" s="20"/>
      <c r="C15" s="20" t="s">
        <v>329</v>
      </c>
      <c r="D15" s="21">
        <v>10</v>
      </c>
      <c r="H15" s="33"/>
      <c r="L15" t="s">
        <v>326</v>
      </c>
    </row>
    <row r="16" spans="1:15">
      <c r="A16" s="22"/>
      <c r="B16" s="20"/>
      <c r="C16" s="20" t="s">
        <v>317</v>
      </c>
      <c r="D16" s="21">
        <v>11</v>
      </c>
      <c r="H16" s="33"/>
    </row>
    <row r="17" spans="1:13">
      <c r="A17" s="22"/>
      <c r="B17" s="20"/>
      <c r="C17" s="20" t="s">
        <v>479</v>
      </c>
      <c r="D17" s="21">
        <v>12</v>
      </c>
      <c r="H17" s="33" t="s">
        <v>277</v>
      </c>
    </row>
    <row r="18" spans="1:13">
      <c r="A18" s="55"/>
      <c r="B18" s="23"/>
      <c r="C18" s="23" t="s">
        <v>330</v>
      </c>
      <c r="D18" s="24">
        <v>13</v>
      </c>
      <c r="H18" s="33"/>
      <c r="I18" t="s">
        <v>322</v>
      </c>
      <c r="J18" t="s">
        <v>322</v>
      </c>
      <c r="K18" t="s">
        <v>322</v>
      </c>
      <c r="L18" t="s">
        <v>322</v>
      </c>
      <c r="M18" t="s">
        <v>333</v>
      </c>
    </row>
    <row r="19" spans="1:13">
      <c r="H19" s="33"/>
      <c r="I19" t="s">
        <v>363</v>
      </c>
      <c r="J19" t="s">
        <v>363</v>
      </c>
      <c r="K19" t="s">
        <v>363</v>
      </c>
      <c r="L19" t="s">
        <v>363</v>
      </c>
      <c r="M19" t="s">
        <v>334</v>
      </c>
    </row>
    <row r="20" spans="1:13">
      <c r="A20" s="52" t="s">
        <v>337</v>
      </c>
      <c r="B20" s="25"/>
      <c r="C20" s="25"/>
      <c r="D20" s="26"/>
      <c r="H20" s="33"/>
      <c r="K20" t="s">
        <v>324</v>
      </c>
      <c r="L20" t="s">
        <v>324</v>
      </c>
      <c r="M20" t="s">
        <v>335</v>
      </c>
    </row>
    <row r="21" spans="1:13">
      <c r="A21" s="22" t="s">
        <v>430</v>
      </c>
      <c r="B21" s="20" t="s">
        <v>393</v>
      </c>
      <c r="C21" s="20" t="s">
        <v>317</v>
      </c>
      <c r="D21" s="21">
        <v>40</v>
      </c>
      <c r="E21" s="20" t="s">
        <v>171</v>
      </c>
      <c r="F21" t="s">
        <v>82</v>
      </c>
      <c r="H21" s="33"/>
      <c r="L21" t="s">
        <v>326</v>
      </c>
    </row>
    <row r="22" spans="1:13">
      <c r="A22" s="22"/>
      <c r="B22" s="20"/>
      <c r="C22" s="20" t="s">
        <v>479</v>
      </c>
      <c r="D22" s="21">
        <v>41</v>
      </c>
      <c r="H22" s="33" t="s">
        <v>278</v>
      </c>
    </row>
    <row r="23" spans="1:13">
      <c r="A23" s="22"/>
      <c r="B23" s="20"/>
      <c r="C23" s="20"/>
      <c r="D23" s="21"/>
      <c r="H23" s="33"/>
      <c r="I23" t="s">
        <v>322</v>
      </c>
      <c r="J23" t="s">
        <v>322</v>
      </c>
      <c r="K23" t="s">
        <v>322</v>
      </c>
      <c r="L23" t="s">
        <v>322</v>
      </c>
      <c r="M23" t="s">
        <v>333</v>
      </c>
    </row>
    <row r="24" spans="1:13">
      <c r="A24" s="22"/>
      <c r="B24" s="20"/>
      <c r="C24" s="20"/>
      <c r="D24" s="21"/>
      <c r="H24" s="33"/>
      <c r="I24" t="s">
        <v>363</v>
      </c>
      <c r="J24" t="s">
        <v>363</v>
      </c>
      <c r="K24" t="s">
        <v>363</v>
      </c>
      <c r="L24" t="s">
        <v>363</v>
      </c>
      <c r="M24" t="s">
        <v>334</v>
      </c>
    </row>
    <row r="25" spans="1:13">
      <c r="A25" s="22" t="s">
        <v>431</v>
      </c>
      <c r="B25" s="20" t="s">
        <v>395</v>
      </c>
      <c r="C25" s="20" t="s">
        <v>323</v>
      </c>
      <c r="D25" s="21">
        <v>42</v>
      </c>
      <c r="E25" s="20" t="s">
        <v>76</v>
      </c>
      <c r="F25" t="s">
        <v>83</v>
      </c>
      <c r="H25" s="33"/>
      <c r="K25" t="s">
        <v>366</v>
      </c>
      <c r="L25" t="s">
        <v>366</v>
      </c>
      <c r="M25" t="s">
        <v>335</v>
      </c>
    </row>
    <row r="26" spans="1:13">
      <c r="A26" s="22"/>
      <c r="B26" s="20"/>
      <c r="C26" s="20" t="s">
        <v>325</v>
      </c>
      <c r="D26" s="21">
        <v>43</v>
      </c>
      <c r="H26" s="33"/>
      <c r="L26" t="s">
        <v>326</v>
      </c>
    </row>
    <row r="27" spans="1:13">
      <c r="A27" s="22"/>
      <c r="B27" s="20"/>
      <c r="C27" s="20" t="s">
        <v>391</v>
      </c>
      <c r="D27" s="21">
        <v>44</v>
      </c>
      <c r="H27" s="33"/>
    </row>
    <row r="28" spans="1:13">
      <c r="A28" s="22"/>
      <c r="B28" s="20"/>
      <c r="C28" s="20" t="s">
        <v>392</v>
      </c>
      <c r="D28" s="21">
        <v>45</v>
      </c>
      <c r="H28" s="56" t="s">
        <v>332</v>
      </c>
      <c r="I28" t="s">
        <v>339</v>
      </c>
      <c r="J28" t="s">
        <v>339</v>
      </c>
      <c r="K28" t="s">
        <v>339</v>
      </c>
      <c r="M28" t="s">
        <v>336</v>
      </c>
    </row>
    <row r="29" spans="1:13">
      <c r="A29" s="22"/>
      <c r="B29" s="20"/>
      <c r="C29" s="20" t="s">
        <v>394</v>
      </c>
      <c r="D29" s="21">
        <v>46</v>
      </c>
      <c r="H29" s="33"/>
    </row>
    <row r="30" spans="1:13">
      <c r="A30" s="22"/>
      <c r="B30" s="20"/>
      <c r="C30" s="20" t="s">
        <v>327</v>
      </c>
      <c r="D30" s="21">
        <v>47</v>
      </c>
      <c r="H30" s="33"/>
      <c r="K30" t="s">
        <v>324</v>
      </c>
      <c r="L30" t="s">
        <v>324</v>
      </c>
      <c r="M30" t="s">
        <v>335</v>
      </c>
    </row>
    <row r="31" spans="1:13">
      <c r="A31" s="22"/>
      <c r="B31" s="20"/>
      <c r="C31" s="20" t="s">
        <v>328</v>
      </c>
      <c r="D31" s="21">
        <v>48</v>
      </c>
      <c r="H31" s="33"/>
      <c r="L31" t="s">
        <v>326</v>
      </c>
    </row>
    <row r="32" spans="1:13">
      <c r="A32" s="22"/>
      <c r="B32" s="20"/>
      <c r="C32" s="20" t="s">
        <v>329</v>
      </c>
      <c r="D32" s="21">
        <v>49</v>
      </c>
      <c r="H32" s="33"/>
    </row>
    <row r="33" spans="1:13">
      <c r="A33" s="22"/>
      <c r="B33" s="20"/>
      <c r="C33" s="20" t="s">
        <v>317</v>
      </c>
      <c r="D33" s="21">
        <v>50</v>
      </c>
      <c r="H33" s="33"/>
    </row>
    <row r="34" spans="1:13">
      <c r="A34" s="22"/>
      <c r="B34" s="20"/>
      <c r="C34" s="20" t="s">
        <v>479</v>
      </c>
      <c r="D34" s="21">
        <v>51</v>
      </c>
      <c r="H34" s="33" t="s">
        <v>338</v>
      </c>
      <c r="I34" s="33" t="s">
        <v>316</v>
      </c>
      <c r="J34" s="33" t="s">
        <v>316</v>
      </c>
      <c r="K34" s="33" t="s">
        <v>316</v>
      </c>
      <c r="L34" s="33"/>
    </row>
    <row r="35" spans="1:13">
      <c r="A35" s="55"/>
      <c r="B35" s="23"/>
      <c r="C35" s="23" t="s">
        <v>330</v>
      </c>
      <c r="D35" s="24">
        <v>52</v>
      </c>
      <c r="H35" s="33"/>
      <c r="I35" s="33" t="s">
        <v>322</v>
      </c>
      <c r="J35" s="33" t="s">
        <v>322</v>
      </c>
      <c r="K35" s="33" t="s">
        <v>322</v>
      </c>
      <c r="L35" s="33" t="s">
        <v>322</v>
      </c>
    </row>
    <row r="36" spans="1:13">
      <c r="H36" s="33"/>
      <c r="I36" s="33" t="s">
        <v>363</v>
      </c>
      <c r="J36" s="33" t="s">
        <v>363</v>
      </c>
      <c r="K36" s="33" t="s">
        <v>363</v>
      </c>
      <c r="L36" s="33" t="s">
        <v>363</v>
      </c>
    </row>
    <row r="37" spans="1:13">
      <c r="A37" s="52" t="s">
        <v>340</v>
      </c>
      <c r="B37" s="25"/>
      <c r="C37" s="25"/>
      <c r="D37" s="26"/>
      <c r="H37" s="33"/>
      <c r="I37" s="33"/>
      <c r="J37" s="33"/>
      <c r="K37" s="33"/>
      <c r="L37" s="33" t="s">
        <v>324</v>
      </c>
    </row>
    <row r="38" spans="1:13">
      <c r="A38" s="22" t="s">
        <v>430</v>
      </c>
      <c r="B38" s="20" t="s">
        <v>478</v>
      </c>
      <c r="C38" s="20" t="s">
        <v>317</v>
      </c>
      <c r="D38" s="21">
        <v>80</v>
      </c>
      <c r="E38" s="20" t="s">
        <v>77</v>
      </c>
      <c r="F38" t="s">
        <v>84</v>
      </c>
      <c r="H38" s="33"/>
      <c r="I38" s="33"/>
      <c r="J38" s="33"/>
      <c r="K38" s="33"/>
      <c r="L38" s="33" t="s">
        <v>326</v>
      </c>
    </row>
    <row r="39" spans="1:13">
      <c r="A39" s="22"/>
      <c r="B39" s="20"/>
      <c r="C39" s="20" t="s">
        <v>480</v>
      </c>
      <c r="D39" s="21">
        <v>81</v>
      </c>
      <c r="H39" s="33"/>
    </row>
    <row r="40" spans="1:13">
      <c r="A40" s="22"/>
      <c r="B40" s="20"/>
      <c r="C40" s="20" t="s">
        <v>341</v>
      </c>
      <c r="D40" s="21">
        <v>83</v>
      </c>
      <c r="H40" s="33" t="s">
        <v>331</v>
      </c>
      <c r="I40" t="s">
        <v>339</v>
      </c>
      <c r="J40" t="s">
        <v>339</v>
      </c>
      <c r="K40" t="s">
        <v>339</v>
      </c>
      <c r="L40" s="33" t="s">
        <v>201</v>
      </c>
      <c r="M40" t="s">
        <v>336</v>
      </c>
    </row>
    <row r="41" spans="1:13">
      <c r="A41" s="22"/>
      <c r="B41" s="20"/>
      <c r="C41" s="20" t="s">
        <v>342</v>
      </c>
      <c r="D41" s="21">
        <v>84</v>
      </c>
      <c r="H41" s="33"/>
    </row>
    <row r="42" spans="1:13">
      <c r="A42" s="22"/>
      <c r="B42" s="20"/>
      <c r="C42" s="20" t="s">
        <v>392</v>
      </c>
      <c r="D42" s="21">
        <v>85</v>
      </c>
      <c r="H42" s="33"/>
      <c r="I42" t="s">
        <v>363</v>
      </c>
      <c r="J42" t="s">
        <v>363</v>
      </c>
      <c r="K42" t="s">
        <v>363</v>
      </c>
      <c r="L42" t="s">
        <v>363</v>
      </c>
      <c r="M42" t="s">
        <v>334</v>
      </c>
    </row>
    <row r="43" spans="1:13">
      <c r="A43" s="22"/>
      <c r="B43" s="20"/>
      <c r="C43" s="20" t="s">
        <v>343</v>
      </c>
      <c r="D43" s="21">
        <v>86</v>
      </c>
      <c r="H43" s="33"/>
      <c r="I43" t="s">
        <v>324</v>
      </c>
      <c r="J43" t="s">
        <v>324</v>
      </c>
      <c r="K43" t="s">
        <v>324</v>
      </c>
      <c r="L43" t="s">
        <v>324</v>
      </c>
      <c r="M43" t="s">
        <v>335</v>
      </c>
    </row>
    <row r="44" spans="1:13">
      <c r="A44" s="22"/>
      <c r="B44" s="20"/>
      <c r="C44" s="20" t="s">
        <v>330</v>
      </c>
      <c r="D44" s="21">
        <v>87</v>
      </c>
      <c r="H44" s="33"/>
    </row>
    <row r="45" spans="1:13">
      <c r="A45" s="22"/>
      <c r="B45" s="20"/>
      <c r="C45" s="20" t="s">
        <v>344</v>
      </c>
      <c r="D45" s="21">
        <v>88</v>
      </c>
      <c r="H45" s="33"/>
    </row>
    <row r="46" spans="1:13">
      <c r="A46" s="22"/>
      <c r="B46" s="20"/>
      <c r="C46" s="20" t="s">
        <v>323</v>
      </c>
      <c r="D46" s="21">
        <v>89</v>
      </c>
      <c r="H46" s="33"/>
    </row>
    <row r="47" spans="1:13">
      <c r="A47" s="22"/>
      <c r="B47" s="20"/>
      <c r="C47" s="20" t="s">
        <v>396</v>
      </c>
      <c r="D47" s="21">
        <v>90</v>
      </c>
      <c r="H47" s="33" t="s">
        <v>432</v>
      </c>
      <c r="I47" t="s">
        <v>339</v>
      </c>
      <c r="J47" t="s">
        <v>496</v>
      </c>
      <c r="K47" t="s">
        <v>339</v>
      </c>
      <c r="L47" t="s">
        <v>339</v>
      </c>
      <c r="M47" t="s">
        <v>336</v>
      </c>
    </row>
    <row r="48" spans="1:13">
      <c r="A48" s="22"/>
      <c r="B48" s="20"/>
      <c r="C48" s="20"/>
      <c r="D48" s="21"/>
      <c r="H48" s="33"/>
    </row>
    <row r="49" spans="1:8">
      <c r="A49" s="22" t="s">
        <v>397</v>
      </c>
      <c r="B49" s="20" t="s">
        <v>398</v>
      </c>
      <c r="C49" s="20" t="s">
        <v>399</v>
      </c>
      <c r="D49" s="21">
        <v>91</v>
      </c>
      <c r="E49" s="20" t="s">
        <v>78</v>
      </c>
      <c r="F49" t="s">
        <v>85</v>
      </c>
      <c r="H49" s="33"/>
    </row>
    <row r="50" spans="1:8">
      <c r="A50" s="22"/>
      <c r="B50" s="20"/>
      <c r="C50" s="20" t="s">
        <v>400</v>
      </c>
      <c r="D50" s="21">
        <v>92</v>
      </c>
      <c r="H50" s="33"/>
    </row>
    <row r="51" spans="1:8">
      <c r="A51" s="22"/>
      <c r="B51" s="20"/>
      <c r="C51" s="20" t="s">
        <v>401</v>
      </c>
      <c r="D51" s="21">
        <v>93</v>
      </c>
      <c r="H51" s="33"/>
    </row>
    <row r="52" spans="1:8">
      <c r="A52" s="22"/>
      <c r="B52" s="20"/>
      <c r="C52" s="20" t="s">
        <v>402</v>
      </c>
      <c r="D52" s="21">
        <v>94</v>
      </c>
      <c r="H52" s="33"/>
    </row>
    <row r="53" spans="1:8">
      <c r="A53" s="22"/>
      <c r="B53" s="20"/>
      <c r="C53" s="20" t="s">
        <v>270</v>
      </c>
      <c r="D53" s="21">
        <v>95</v>
      </c>
      <c r="H53" s="33"/>
    </row>
    <row r="54" spans="1:8">
      <c r="A54" s="22"/>
      <c r="B54" s="20"/>
      <c r="C54" s="20" t="s">
        <v>271</v>
      </c>
      <c r="D54" s="21">
        <v>96</v>
      </c>
      <c r="H54" s="33"/>
    </row>
    <row r="55" spans="1:8">
      <c r="A55" s="22"/>
      <c r="B55" s="20"/>
      <c r="C55" s="20" t="s">
        <v>359</v>
      </c>
      <c r="D55" s="21">
        <v>97</v>
      </c>
      <c r="H55" s="33"/>
    </row>
    <row r="56" spans="1:8">
      <c r="A56" s="22"/>
      <c r="B56" s="20"/>
      <c r="C56" s="20" t="s">
        <v>360</v>
      </c>
      <c r="D56" s="21">
        <v>98</v>
      </c>
      <c r="H56" s="33"/>
    </row>
    <row r="57" spans="1:8">
      <c r="A57" s="22"/>
      <c r="B57" s="20"/>
      <c r="C57" s="20" t="s">
        <v>361</v>
      </c>
      <c r="D57" s="21">
        <v>99</v>
      </c>
      <c r="H57" s="33"/>
    </row>
    <row r="58" spans="1:8">
      <c r="A58" s="55"/>
      <c r="B58" s="23"/>
      <c r="C58" s="23" t="s">
        <v>396</v>
      </c>
      <c r="D58" s="24">
        <v>100</v>
      </c>
      <c r="H58" s="33"/>
    </row>
    <row r="60" spans="1:8">
      <c r="A60" s="52" t="s">
        <v>362</v>
      </c>
      <c r="B60" s="25" t="s">
        <v>363</v>
      </c>
      <c r="C60" s="25" t="s">
        <v>399</v>
      </c>
      <c r="D60" s="26">
        <v>120</v>
      </c>
      <c r="E60" s="20" t="s">
        <v>79</v>
      </c>
      <c r="F60" t="s">
        <v>207</v>
      </c>
    </row>
    <row r="61" spans="1:8">
      <c r="A61" s="22"/>
      <c r="B61" s="20"/>
      <c r="C61" s="20" t="s">
        <v>400</v>
      </c>
      <c r="D61" s="21">
        <v>121</v>
      </c>
    </row>
    <row r="62" spans="1:8">
      <c r="A62" s="22"/>
      <c r="B62" s="20"/>
      <c r="C62" s="20" t="s">
        <v>364</v>
      </c>
      <c r="D62" s="21">
        <v>122</v>
      </c>
    </row>
    <row r="63" spans="1:8">
      <c r="A63" s="22"/>
      <c r="B63" s="20"/>
      <c r="C63" s="20" t="s">
        <v>365</v>
      </c>
      <c r="D63" s="21">
        <v>123</v>
      </c>
    </row>
    <row r="64" spans="1:8">
      <c r="A64" s="22"/>
      <c r="B64" s="20"/>
      <c r="C64" s="20"/>
      <c r="D64" s="21"/>
    </row>
    <row r="65" spans="1:6">
      <c r="A65" s="22"/>
      <c r="B65" s="20"/>
      <c r="C65" s="20"/>
      <c r="D65" s="21"/>
    </row>
    <row r="66" spans="1:6">
      <c r="A66" s="22"/>
      <c r="B66" s="20" t="s">
        <v>366</v>
      </c>
      <c r="C66" s="20" t="s">
        <v>367</v>
      </c>
      <c r="D66" s="21">
        <v>135</v>
      </c>
      <c r="E66" t="s">
        <v>80</v>
      </c>
      <c r="F66" t="s">
        <v>203</v>
      </c>
    </row>
    <row r="67" spans="1:6">
      <c r="A67" s="22"/>
      <c r="B67" s="20"/>
      <c r="C67" s="20" t="s">
        <v>404</v>
      </c>
      <c r="D67" s="21">
        <v>136</v>
      </c>
    </row>
    <row r="68" spans="1:6">
      <c r="A68" s="22"/>
      <c r="B68" s="20"/>
      <c r="C68" s="20" t="s">
        <v>234</v>
      </c>
      <c r="D68" s="21">
        <v>137</v>
      </c>
    </row>
    <row r="69" spans="1:6">
      <c r="A69" s="55"/>
      <c r="B69" s="23"/>
      <c r="C69" s="23" t="s">
        <v>235</v>
      </c>
      <c r="D69" s="24">
        <v>138</v>
      </c>
    </row>
    <row r="71" spans="1:6">
      <c r="A71" s="52" t="s">
        <v>236</v>
      </c>
      <c r="B71" s="25" t="s">
        <v>130</v>
      </c>
      <c r="C71" s="25" t="s">
        <v>361</v>
      </c>
      <c r="D71" s="26">
        <v>160</v>
      </c>
      <c r="E71" s="20" t="s">
        <v>81</v>
      </c>
      <c r="F71" t="s">
        <v>86</v>
      </c>
    </row>
    <row r="72" spans="1:6">
      <c r="A72" s="22"/>
      <c r="B72" s="20"/>
      <c r="C72" s="20" t="s">
        <v>237</v>
      </c>
      <c r="D72" s="21">
        <v>161</v>
      </c>
    </row>
    <row r="73" spans="1:6">
      <c r="A73" s="22"/>
      <c r="B73" s="20"/>
      <c r="C73" s="20" t="s">
        <v>238</v>
      </c>
      <c r="D73" s="21">
        <v>162</v>
      </c>
    </row>
    <row r="74" spans="1:6">
      <c r="A74" s="22"/>
      <c r="B74" s="20"/>
      <c r="C74" s="20" t="s">
        <v>270</v>
      </c>
      <c r="D74" s="21">
        <v>163</v>
      </c>
    </row>
    <row r="75" spans="1:6">
      <c r="A75" s="22"/>
      <c r="B75" s="20"/>
      <c r="C75" s="20" t="s">
        <v>239</v>
      </c>
      <c r="D75" s="21">
        <v>164</v>
      </c>
    </row>
    <row r="76" spans="1:6">
      <c r="A76" s="22"/>
      <c r="B76" s="20"/>
      <c r="C76" s="20" t="s">
        <v>240</v>
      </c>
      <c r="D76" s="21">
        <v>165</v>
      </c>
    </row>
    <row r="77" spans="1:6">
      <c r="A77" s="22"/>
      <c r="B77" s="20"/>
      <c r="C77" s="20" t="s">
        <v>241</v>
      </c>
      <c r="D77" s="21">
        <v>166</v>
      </c>
    </row>
    <row r="78" spans="1:6">
      <c r="A78" s="22"/>
      <c r="B78" s="20"/>
      <c r="C78" s="20" t="s">
        <v>242</v>
      </c>
      <c r="D78" s="21">
        <v>167</v>
      </c>
    </row>
    <row r="79" spans="1:6">
      <c r="A79" s="22"/>
      <c r="B79" s="20"/>
      <c r="C79" s="20" t="s">
        <v>399</v>
      </c>
      <c r="D79" s="21">
        <v>168</v>
      </c>
    </row>
    <row r="80" spans="1:6">
      <c r="A80" s="22"/>
      <c r="B80" s="20"/>
      <c r="C80" s="20" t="s">
        <v>364</v>
      </c>
      <c r="D80" s="21">
        <v>169</v>
      </c>
    </row>
    <row r="81" spans="1:6">
      <c r="A81" s="55"/>
      <c r="B81" s="23"/>
      <c r="C81" s="23" t="s">
        <v>359</v>
      </c>
      <c r="D81" s="24">
        <v>170</v>
      </c>
    </row>
    <row r="84" spans="1:6">
      <c r="A84" s="52" t="s">
        <v>314</v>
      </c>
      <c r="B84" s="25" t="s">
        <v>315</v>
      </c>
      <c r="C84" s="25" t="s">
        <v>499</v>
      </c>
      <c r="D84" s="26">
        <v>185</v>
      </c>
      <c r="E84" s="20" t="s">
        <v>81</v>
      </c>
      <c r="F84" t="s">
        <v>87</v>
      </c>
    </row>
    <row r="85" spans="1:6">
      <c r="A85" s="22"/>
      <c r="B85" s="20"/>
      <c r="C85" s="20"/>
      <c r="D85" s="21">
        <v>185</v>
      </c>
    </row>
    <row r="86" spans="1:6">
      <c r="A86" s="22"/>
      <c r="B86" s="20"/>
      <c r="C86" s="20"/>
      <c r="D86" s="21">
        <v>185</v>
      </c>
    </row>
    <row r="87" spans="1:6">
      <c r="A87" s="22"/>
      <c r="B87" s="20"/>
      <c r="C87" s="20"/>
      <c r="D87" s="21">
        <v>185</v>
      </c>
    </row>
    <row r="88" spans="1:6">
      <c r="A88" s="22"/>
      <c r="B88" s="20"/>
      <c r="C88" s="20"/>
      <c r="D88" s="21">
        <v>185</v>
      </c>
    </row>
    <row r="89" spans="1:6">
      <c r="A89" s="22"/>
      <c r="B89" s="20"/>
      <c r="C89" s="20"/>
      <c r="D89" s="21">
        <v>185</v>
      </c>
    </row>
    <row r="90" spans="1:6">
      <c r="A90" s="22"/>
      <c r="B90" s="20"/>
      <c r="C90" s="20"/>
      <c r="D90" s="21">
        <v>185</v>
      </c>
    </row>
    <row r="91" spans="1:6">
      <c r="A91" s="22"/>
      <c r="B91" s="20"/>
      <c r="C91" s="20"/>
      <c r="D91" s="21">
        <v>185</v>
      </c>
    </row>
    <row r="92" spans="1:6">
      <c r="A92" s="22"/>
      <c r="B92" s="20"/>
      <c r="C92" s="20"/>
      <c r="D92" s="21">
        <v>185</v>
      </c>
    </row>
    <row r="93" spans="1:6">
      <c r="A93" s="22"/>
      <c r="B93" s="20"/>
      <c r="C93" s="20"/>
      <c r="D93" s="21">
        <v>185</v>
      </c>
    </row>
    <row r="94" spans="1:6">
      <c r="A94" s="22"/>
      <c r="B94" s="20"/>
      <c r="C94" s="20"/>
      <c r="D94" s="21">
        <v>185</v>
      </c>
    </row>
    <row r="95" spans="1:6">
      <c r="A95" s="55"/>
      <c r="B95" s="23"/>
      <c r="C95" s="23"/>
      <c r="D95" s="24">
        <v>185</v>
      </c>
    </row>
  </sheetData>
  <sheetCalcPr fullCalcOnLoad="1"/>
  <phoneticPr fontId="7" type="noConversion"/>
  <pageMargins left="0.75" right="0.75" top="1" bottom="1" header="0.5" footer="0.5"/>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J24"/>
  <sheetViews>
    <sheetView view="pageLayout" workbookViewId="0">
      <selection activeCell="B6" sqref="B6"/>
    </sheetView>
  </sheetViews>
  <sheetFormatPr baseColWidth="10" defaultColWidth="7.5703125" defaultRowHeight="14"/>
  <cols>
    <col min="1" max="1" width="15.85546875" customWidth="1"/>
    <col min="2" max="2" width="51" style="1" customWidth="1"/>
    <col min="3" max="3" width="60.28515625" style="2" customWidth="1"/>
    <col min="4" max="4" width="37.42578125" style="2" customWidth="1"/>
    <col min="5" max="5" width="60.85546875" style="2" customWidth="1"/>
    <col min="6" max="6" width="16.140625" style="2" customWidth="1"/>
    <col min="7" max="7" width="43.85546875" style="2" customWidth="1"/>
    <col min="8" max="8" width="41.7109375" style="2" customWidth="1"/>
    <col min="9" max="9" width="37.28515625" style="2" customWidth="1"/>
    <col min="10" max="10" width="7.5703125" style="2"/>
  </cols>
  <sheetData>
    <row r="2" spans="1:10">
      <c r="B2" s="3" t="s">
        <v>531</v>
      </c>
      <c r="C2" s="2" t="s">
        <v>532</v>
      </c>
      <c r="D2" s="2" t="s">
        <v>533</v>
      </c>
      <c r="E2" s="2" t="s">
        <v>301</v>
      </c>
      <c r="F2" s="2" t="s">
        <v>302</v>
      </c>
      <c r="G2" s="2" t="s">
        <v>303</v>
      </c>
      <c r="H2" s="2" t="s">
        <v>304</v>
      </c>
      <c r="I2" s="2" t="s">
        <v>305</v>
      </c>
    </row>
    <row r="3" spans="1:10" s="4" customFormat="1">
      <c r="A3" s="4" t="s">
        <v>306</v>
      </c>
      <c r="B3" s="3" t="s">
        <v>307</v>
      </c>
      <c r="C3" s="5"/>
      <c r="D3" s="5" t="s">
        <v>308</v>
      </c>
      <c r="E3" s="5" t="s">
        <v>309</v>
      </c>
      <c r="F3" s="5" t="s">
        <v>310</v>
      </c>
      <c r="G3" s="5"/>
      <c r="H3" s="5" t="s">
        <v>535</v>
      </c>
      <c r="I3" s="5"/>
      <c r="J3" s="5"/>
    </row>
    <row r="4" spans="1:10" ht="50.25" customHeight="1">
      <c r="B4" s="6" t="s">
        <v>381</v>
      </c>
      <c r="D4" s="7" t="s">
        <v>416</v>
      </c>
      <c r="E4" s="8" t="s">
        <v>476</v>
      </c>
      <c r="F4" s="2" t="s">
        <v>477</v>
      </c>
      <c r="H4" s="8" t="s">
        <v>346</v>
      </c>
    </row>
    <row r="5" spans="1:10" s="4" customFormat="1">
      <c r="A5" s="4" t="s">
        <v>347</v>
      </c>
      <c r="B5" s="3" t="s">
        <v>385</v>
      </c>
      <c r="C5" s="5"/>
      <c r="D5" s="5"/>
      <c r="E5" s="5"/>
      <c r="F5" s="5"/>
      <c r="G5" s="5"/>
      <c r="H5" s="5"/>
      <c r="I5" s="5"/>
      <c r="J5" s="5"/>
    </row>
    <row r="6" spans="1:10" ht="56.25" customHeight="1">
      <c r="B6" s="6" t="s">
        <v>403</v>
      </c>
    </row>
    <row r="7" spans="1:10" s="4" customFormat="1">
      <c r="A7" s="4" t="s">
        <v>369</v>
      </c>
      <c r="B7" s="3" t="s">
        <v>505</v>
      </c>
      <c r="C7" s="5"/>
      <c r="D7" s="5"/>
      <c r="E7" s="5" t="s">
        <v>506</v>
      </c>
      <c r="F7" s="5"/>
      <c r="G7" s="5"/>
      <c r="H7" s="5"/>
      <c r="I7" s="5"/>
      <c r="J7" s="5"/>
    </row>
    <row r="8" spans="1:10" ht="69" customHeight="1">
      <c r="B8" s="6" t="s">
        <v>417</v>
      </c>
      <c r="E8" s="8" t="s">
        <v>405</v>
      </c>
    </row>
    <row r="9" spans="1:10" s="4" customFormat="1">
      <c r="A9" s="4" t="s">
        <v>406</v>
      </c>
      <c r="B9" s="3" t="s">
        <v>299</v>
      </c>
      <c r="C9" s="5"/>
      <c r="D9" s="5"/>
      <c r="E9" s="5"/>
      <c r="F9" s="5"/>
      <c r="G9" s="5"/>
      <c r="H9" s="5"/>
      <c r="I9" s="5" t="s">
        <v>300</v>
      </c>
      <c r="J9" s="5"/>
    </row>
    <row r="10" spans="1:10" ht="70.5" customHeight="1">
      <c r="B10" s="6" t="s">
        <v>384</v>
      </c>
      <c r="I10" s="8" t="s">
        <v>528</v>
      </c>
    </row>
    <row r="11" spans="1:10" s="4" customFormat="1">
      <c r="A11" s="4" t="s">
        <v>529</v>
      </c>
      <c r="B11" s="3" t="s">
        <v>529</v>
      </c>
      <c r="C11" s="5" t="s">
        <v>530</v>
      </c>
      <c r="D11" s="5"/>
      <c r="E11" s="5"/>
      <c r="F11" s="5"/>
      <c r="G11" s="5" t="s">
        <v>389</v>
      </c>
      <c r="H11" s="5"/>
      <c r="I11" s="5"/>
      <c r="J11" s="5"/>
    </row>
    <row r="12" spans="1:10" ht="33" customHeight="1">
      <c r="B12" s="6" t="s">
        <v>390</v>
      </c>
      <c r="C12" s="9" t="s">
        <v>382</v>
      </c>
      <c r="G12" s="10" t="s">
        <v>345</v>
      </c>
    </row>
    <row r="13" spans="1:10" s="4" customFormat="1">
      <c r="A13" s="4" t="s">
        <v>243</v>
      </c>
      <c r="B13" s="3" t="s">
        <v>481</v>
      </c>
      <c r="C13" s="5"/>
      <c r="D13" s="5"/>
      <c r="E13" s="5"/>
      <c r="F13" s="5"/>
      <c r="G13" s="5"/>
      <c r="H13" s="5"/>
      <c r="I13" s="5"/>
      <c r="J13" s="5"/>
    </row>
    <row r="14" spans="1:10" ht="53.25" customHeight="1">
      <c r="B14" s="6" t="s">
        <v>289</v>
      </c>
      <c r="C14" s="11"/>
    </row>
    <row r="15" spans="1:10" s="4" customFormat="1">
      <c r="A15" s="4" t="s">
        <v>423</v>
      </c>
      <c r="B15" s="3" t="s">
        <v>248</v>
      </c>
      <c r="C15" s="5"/>
      <c r="D15" s="5"/>
      <c r="E15" s="5"/>
      <c r="F15" s="5"/>
      <c r="G15" s="5"/>
      <c r="H15" s="5"/>
      <c r="I15" s="5"/>
      <c r="J15" s="5"/>
    </row>
    <row r="16" spans="1:10" ht="41.25" customHeight="1">
      <c r="B16" s="6" t="s">
        <v>374</v>
      </c>
      <c r="C16" s="11"/>
    </row>
    <row r="17" spans="1:10" s="4" customFormat="1">
      <c r="A17" s="4" t="s">
        <v>375</v>
      </c>
      <c r="B17" s="3" t="s">
        <v>376</v>
      </c>
      <c r="C17" s="12"/>
      <c r="D17" s="5"/>
      <c r="E17" s="5"/>
      <c r="F17" s="5"/>
      <c r="G17" s="5"/>
      <c r="H17" s="5"/>
      <c r="I17" s="5"/>
      <c r="J17" s="5"/>
    </row>
    <row r="18" spans="1:10" ht="53.25" customHeight="1">
      <c r="B18" s="6" t="s">
        <v>281</v>
      </c>
      <c r="C18" s="13"/>
    </row>
    <row r="19" spans="1:10" s="4" customFormat="1">
      <c r="A19" s="4" t="s">
        <v>282</v>
      </c>
      <c r="B19" s="3" t="s">
        <v>282</v>
      </c>
      <c r="C19" s="14"/>
      <c r="D19" s="5"/>
      <c r="E19" s="5"/>
      <c r="F19" s="5"/>
      <c r="G19" s="5"/>
      <c r="H19" s="5"/>
      <c r="I19" s="5"/>
      <c r="J19" s="5"/>
    </row>
    <row r="20" spans="1:10" ht="58.5" customHeight="1">
      <c r="B20" s="6" t="s">
        <v>424</v>
      </c>
    </row>
    <row r="21" spans="1:10" s="4" customFormat="1">
      <c r="A21" s="4" t="s">
        <v>368</v>
      </c>
      <c r="B21" s="3"/>
      <c r="C21" s="5"/>
      <c r="D21" s="5"/>
      <c r="E21" s="5"/>
      <c r="F21" s="5"/>
      <c r="G21" s="5"/>
      <c r="H21" s="5"/>
      <c r="I21" s="5"/>
      <c r="J21" s="5"/>
    </row>
    <row r="22" spans="1:10" ht="44.25" customHeight="1">
      <c r="B22" s="6" t="s">
        <v>387</v>
      </c>
    </row>
    <row r="23" spans="1:10" s="4" customFormat="1">
      <c r="A23" s="4" t="s">
        <v>388</v>
      </c>
      <c r="B23" s="3"/>
      <c r="C23" s="5"/>
      <c r="D23" s="5"/>
      <c r="E23" s="5"/>
      <c r="F23" s="5"/>
      <c r="G23" s="5"/>
      <c r="H23" s="5"/>
      <c r="I23" s="5"/>
      <c r="J23" s="5"/>
    </row>
    <row r="24" spans="1:10" ht="53.25" customHeight="1">
      <c r="B24" s="6" t="s">
        <v>313</v>
      </c>
    </row>
  </sheetData>
  <sheetCalcPr fullCalcOnLoad="1"/>
  <phoneticPr fontId="7" type="noConversion"/>
  <pageMargins left="0.75" right="0.75" top="1" bottom="1" header="0.5" footer="0.5"/>
  <pageSetup paperSize="10" orientation="portrait" horizontalDpi="4294967292" verticalDpi="4294967292"/>
  <drawing r:id="rId1"/>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Design Builders</vt:lpstr>
      <vt:lpstr>Codes</vt:lpstr>
      <vt:lpstr>fabric</vt:lpstr>
      <vt:lpstr>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 Stephens</dc:creator>
  <cp:lastModifiedBy>Peter Stephens</cp:lastModifiedBy>
  <cp:lastPrinted>2013-05-25T03:24:06Z</cp:lastPrinted>
  <dcterms:created xsi:type="dcterms:W3CDTF">2013-01-30T08:26:24Z</dcterms:created>
  <dcterms:modified xsi:type="dcterms:W3CDTF">2013-06-17T04:17:50Z</dcterms:modified>
</cp:coreProperties>
</file>