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<sst xmlns="http://schemas.openxmlformats.org/spreadsheetml/2006/main" count="31" uniqueCount="28">
  <si>
    <t xml:space="preserve">使用方法:　</t>
  </si>
  <si>
    <t>請自行建立副本</t>
  </si>
  <si>
    <t>星象合約計算</t>
  </si>
  <si>
    <t>輸入兩個紅框內的目標</t>
  </si>
  <si>
    <t>預計角色等級</t>
  </si>
  <si>
    <t>目標星象等級</t>
  </si>
  <si>
    <t>注意:</t>
  </si>
  <si>
    <t>計算</t>
  </si>
  <si>
    <t>左側遺物等級那些都是在預計角色等級下所能獲得的最高分數</t>
  </si>
  <si>
    <t>項目</t>
  </si>
  <si>
    <t>等級</t>
  </si>
  <si>
    <t>積分</t>
  </si>
  <si>
    <t>如無法達到就需要更多的裝備強化等級去補足</t>
  </si>
  <si>
    <t>角色等級</t>
  </si>
  <si>
    <t>裝備所需積分</t>
  </si>
  <si>
    <t>左側哪一項沒達到可以手動輸入</t>
  </si>
  <si>
    <t>技能等級</t>
  </si>
  <si>
    <t>裝備所需等級</t>
  </si>
  <si>
    <t>建議星象等級</t>
  </si>
  <si>
    <t>遺物等級</t>
  </si>
  <si>
    <t>部位平均等級</t>
  </si>
  <si>
    <t>效果</t>
  </si>
  <si>
    <t>經驗加成+2%</t>
  </si>
  <si>
    <t>副本昇華+3%</t>
  </si>
  <si>
    <t>寶石掉落+5%</t>
  </si>
  <si>
    <t>幻獸等級</t>
  </si>
  <si>
    <t>總分</t>
  </si>
  <si>
    <t>副本翻倍+2%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</si>
</sst>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FF"/>
      <name val="Arial"/>
      <scheme val="minor"/>
    </font>
    <font>
      <color rgb="FFFF0000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</fills>
  <borders count="3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6AA84F"/>
      </left>
      <right style="thick">
        <color rgb="FF6AA84F"/>
      </right>
      <top style="thick">
        <color rgb="FF6AA84F"/>
      </top>
      <bottom style="thick">
        <color rgb="FF6AA84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0" fillId="3" fontId="1" numFmtId="0" xfId="0" applyAlignment="1" applyFont="1">
      <alignment horizontal="center"/>
    </xf>
    <xf borderId="0" fillId="2" fontId="5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2" fontId="5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2" fillId="3" fontId="1" numFmtId="0" xfId="0" applyBorder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7" max="7" width="2.63"/>
  </cols>
  <sheetData>
    <row r="1">
      <c r="A1" s="1"/>
      <c r="B1" s="1"/>
      <c r="G1" s="1"/>
      <c r="H1" s="2" t="s">
        <v>0</v>
      </c>
      <c r="I1" s="3" t="s">
        <v>1</v>
      </c>
      <c r="N1" s="4"/>
    </row>
    <row r="2">
      <c r="B2" s="5" t="s">
        <v>2</v>
      </c>
      <c r="H2" s="2" t="s">
        <v>3</v>
      </c>
      <c r="J2" s="1"/>
      <c r="K2" s="1"/>
      <c r="N2" s="4"/>
    </row>
    <row r="3">
      <c r="B3" s="6" t="s">
        <v>4</v>
      </c>
      <c r="C3" s="7">
        <v>127.0</v>
      </c>
      <c r="D3" s="8"/>
      <c r="E3" s="6" t="s">
        <v>5</v>
      </c>
      <c r="F3" s="7">
        <v>200.0</v>
      </c>
      <c r="H3" s="2" t="s">
        <v>6</v>
      </c>
      <c r="J3" s="1"/>
      <c r="K3" s="1"/>
      <c r="N3" s="4"/>
    </row>
    <row r="4">
      <c r="B4" s="5" t="s">
        <v>7</v>
      </c>
      <c r="H4" s="9" t="s">
        <v>8</v>
      </c>
      <c r="N4" s="4"/>
    </row>
    <row r="5">
      <c r="B5" s="10" t="s">
        <v>9</v>
      </c>
      <c r="C5" s="10" t="s">
        <v>10</v>
      </c>
      <c r="D5" s="10" t="s">
        <v>11</v>
      </c>
      <c r="E5" s="11"/>
      <c r="F5" s="11"/>
      <c r="H5" s="9" t="s">
        <v>12</v>
      </c>
      <c r="N5" s="4"/>
    </row>
    <row r="6">
      <c r="B6" s="10" t="s">
        <v>13</v>
      </c>
      <c r="C6" s="11">
        <f>C3</f>
        <v>127</v>
      </c>
      <c r="D6" s="11">
        <f>(C6-100)*100</f>
        <v>2700</v>
      </c>
      <c r="E6" s="10" t="s">
        <v>14</v>
      </c>
      <c r="F6" s="11">
        <f>((F3-10)*100)-D10</f>
        <v>8392</v>
      </c>
      <c r="H6" s="12" t="s">
        <v>15</v>
      </c>
      <c r="L6" s="4"/>
      <c r="M6" s="4"/>
      <c r="N6" s="4"/>
    </row>
    <row r="7">
      <c r="B7" s="10" t="s">
        <v>16</v>
      </c>
      <c r="C7" s="11">
        <f>C3</f>
        <v>127</v>
      </c>
      <c r="D7" s="11">
        <f>(C7-100)*8*13</f>
        <v>2808</v>
      </c>
      <c r="E7" s="10" t="s">
        <v>17</v>
      </c>
      <c r="F7" s="11">
        <f>QUOTIENT(F6 , 38)+1</f>
        <v>221</v>
      </c>
      <c r="H7" s="12" t="s">
        <v>18</v>
      </c>
      <c r="I7" s="13">
        <v>104.0</v>
      </c>
      <c r="J7" s="14">
        <v>128.0</v>
      </c>
      <c r="K7" s="14">
        <v>152.0</v>
      </c>
      <c r="L7" s="4"/>
      <c r="M7" s="4"/>
      <c r="N7" s="4"/>
    </row>
    <row r="8">
      <c r="B8" s="10" t="s">
        <v>19</v>
      </c>
      <c r="C8" s="11">
        <f>QUOTIENT(C3 , 10)+1</f>
        <v>13</v>
      </c>
      <c r="D8" s="11">
        <f>((C8-10)*20)*57</f>
        <v>3420</v>
      </c>
      <c r="E8" s="10" t="s">
        <v>20</v>
      </c>
      <c r="F8" s="15">
        <f>(QUOTIENT(F7 , 5)+1) + 100</f>
        <v>145</v>
      </c>
      <c r="H8" s="16" t="s">
        <v>21</v>
      </c>
      <c r="I8" s="17" t="s">
        <v>22</v>
      </c>
      <c r="J8" s="17" t="s">
        <v>23</v>
      </c>
      <c r="K8" s="17" t="s">
        <v>24</v>
      </c>
      <c r="L8" s="4"/>
      <c r="M8" s="4"/>
      <c r="N8" s="4"/>
    </row>
    <row r="9">
      <c r="B9" s="10" t="s">
        <v>25</v>
      </c>
      <c r="C9" s="11">
        <f>(QUOTIENT(C3 , 10)+1)*10</f>
        <v>130</v>
      </c>
      <c r="D9" s="11">
        <f>(C9-100)*4*14</f>
        <v>1680</v>
      </c>
      <c r="E9" s="11"/>
      <c r="F9" s="11"/>
      <c r="H9" s="12" t="s">
        <v>18</v>
      </c>
      <c r="I9" s="13">
        <v>176.0</v>
      </c>
      <c r="J9" s="13">
        <v>200.0</v>
      </c>
      <c r="K9" s="13"/>
      <c r="L9" s="4"/>
      <c r="M9" s="4"/>
      <c r="N9" s="4"/>
    </row>
    <row r="10">
      <c r="B10" s="10" t="s">
        <v>26</v>
      </c>
      <c r="C10" s="11"/>
      <c r="D10" s="15">
        <f>D6+D7+D8+D9</f>
        <v>10608</v>
      </c>
      <c r="E10" s="11"/>
      <c r="F10" s="11"/>
      <c r="H10" s="16" t="s">
        <v>21</v>
      </c>
      <c r="I10" s="17" t="s">
        <v>27</v>
      </c>
      <c r="J10" s="17" t="s">
        <v>22</v>
      </c>
      <c r="K10" s="17"/>
      <c r="L10" s="18"/>
      <c r="M10" s="18"/>
      <c r="N10" s="4"/>
    </row>
    <row r="11">
      <c r="B11" s="1"/>
      <c r="L11" s="19"/>
      <c r="M11" s="19"/>
    </row>
  </sheetData>
  <mergeCells count="12">
    <mergeCell ref="B4:F4"/>
    <mergeCell ref="H4:K4"/>
    <mergeCell ref="H5:K5"/>
    <mergeCell ref="H6:K6"/>
    <mergeCell ref="A1:A11"/>
    <mergeCell ref="B1:F1"/>
    <mergeCell ref="G1:G11"/>
    <mergeCell ref="I1:K1"/>
    <mergeCell ref="B2:F2"/>
    <mergeCell ref="H2:I2"/>
    <mergeCell ref="H3:I3"/>
    <mergeCell ref="B11:F11"/>
  </mergeCells>
  <drawing r:id="rId1"/>
</worksheet>
</file>