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'RELEVANCIA-PUNTAJE'!$A$4</definedName>
    <definedName name="L">'RELEVANCIA-PUNTAJE'!$C$2</definedName>
    <definedName name="PR">'RELEVANCIA-PUNTAJE'!$A$5</definedName>
    <definedName name="RE_TL">'RELEVANCIA-PUNTAJE'!$B$4</definedName>
    <definedName name="MR_L">'RELEVANCIA-PUNTAJE'!$C$3</definedName>
    <definedName name="CL">'RELEVANCIA-PUNTAJE'!$B$2</definedName>
    <definedName name="RE_NL">'RELEVANCIA-PUNTAJE'!$E$4</definedName>
    <definedName name="MR">'RELEVANCIA-PUNTAJE'!$A$3</definedName>
    <definedName name="MR_TL">'RELEVANCIA-PUNTAJE'!$B$3</definedName>
    <definedName name="TL">'RELEVANCIA-PUNTAJE'!$B$2</definedName>
    <definedName name="PR_TL">'RELEVANCIA-PUNTAJE'!$B$5</definedName>
    <definedName name="ML">'RELEVANCIA-PUNTAJE'!$D$2</definedName>
    <definedName name="MR_CL">'RELEVANCIA-PUNTAJE'!$B$3</definedName>
    <definedName name="RE_ML">'RELEVANCIA-PUNTAJE'!$D$4</definedName>
    <definedName name="PR_ML">'RELEVANCIA-PUNTAJE'!$D$5</definedName>
    <definedName name="MR_ML">'RELEVANCIA-PUNTAJE'!$D$3</definedName>
    <definedName name="PR_NL">'RELEVANCIA-PUNTAJE'!$E$5</definedName>
    <definedName name="NL">'RELEVANCIA-PUNTAJE'!$E$2</definedName>
    <definedName name="MR_NL">'RELEVANCIA-PUNTAJE'!$E$3</definedName>
  </definedNames>
  <calcPr/>
  <extLst>
    <ext uri="GoogleSheetsCustomDataVersion2">
      <go:sheetsCustomData xmlns:go="http://customooxmlschemas.google.com/" r:id="rId10" roundtripDataChecksum="Cf88SUF6DyzIgVdNelyNkcP0eLXeVzUC/MZCEhtsNLY="/>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<sst xmlns="http://schemas.openxmlformats.org/spreadsheetml/2006/main" count="138" uniqueCount="79">
  <si>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</si>
  <si>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</si>
  <si>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</si>
  <si>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</si>
  <si>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</si>
  <si>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</si>
  <si>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</si>
  <si>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</si>
  <si>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</si>
  <si>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</si>
  <si>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</si>
  <si>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</si>
  <si>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</si>
  <si>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</si>
  <si>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</si>
  <si>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</si>
  <si>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</si>
  <si>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</si>
  <si>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</si>
  <si>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</si>
  <si>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</si>
  <si>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</si>
  <si>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</si>
  <si>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</si>
  <si>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</si>
  <si>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</si>
  <si>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</si>
  <si>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</si>
  <si>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</si>
  <si>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</si>
  <si>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</si>
  <si>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</si>
  <si>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</si>
  <si>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</si>
  <si>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</si>
  <si>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</si>
  <si>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</si>
  <si>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</si>
  <si>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</si>
  <si>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</si>
  <si>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</si>
  <si>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</si>
  <si>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</si>
  <si>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</si>
  <si>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</si>
  <si>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</si>
  <si>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</si>
  <si>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</si>
  <si>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</si>
  <si>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</si>
  <si>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</si>
  <si>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</si>
  <si>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</si>
  <si>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</si>
  <si>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</si>
  <si>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</si>
  <si>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</si>
  <si>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</si>
  <si>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</si>
  <si>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</si>
  <si>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Francisco Galdames</t>
  </si>
  <si>
    <t>Jorge Parra</t>
  </si>
  <si>
    <t>Gabriel Soto</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</si>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</sst>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29" t="s">
        <v>62</v>
      </c>
      <c r="C6" s="30">
        <f>EVALUACION1!$C$21</f>
        <v>7</v>
      </c>
      <c r="D6" s="30">
        <f>C55</f>
        <v>7</v>
      </c>
      <c r="E6" s="31">
        <f t="shared" si="1"/>
        <v>7</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tr">
        <f>IF($C13=CL,"X","")</f>
        <v>X</v>
      </c>
      <c r="E13" s="40">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t="str">
        <f>IF($C14=CL,"X","")</f>
        <v>X</v>
      </c>
      <c r="E14" s="40">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t="str">
        <f>IF($C15=CL,"X","")</f>
        <v>X</v>
      </c>
      <c r="E15" s="40">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t="str">
        <f>IF($C16=CL,"X","")</f>
        <v>X</v>
      </c>
      <c r="E16" s="40">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tr">
        <f>IF($C18=CL,"X","")</f>
        <v>X</v>
      </c>
      <c r="E18" s="40">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t="str">
        <f>IF($C19=CL,"X","")</f>
        <v>X</v>
      </c>
      <c r="E19" s="40">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f>E20+G20+I20+K20</f>
        <v>75</v>
      </c>
      <c r="D20" s="43"/>
      <c r="E20" s="43">
        <f>SUM(E13:E19)</f>
        <v>75</v>
      </c>
      <c r="F20" s="43"/>
      <c r="G20" s="43">
        <f>SUM(G13:G19)</f>
        <v>0</v>
      </c>
      <c r="H20" s="43"/>
      <c r="I20" s="43">
        <f>SUM(I13:I19)</f>
        <v>0</v>
      </c>
      <c r="J20" s="43"/>
      <c r="K20" s="43">
        <f>SUM(K13:K19)</f>
        <v>0</v>
      </c>
    </row>
    <row r="21" ht="15.75" customHeight="1" outlineLevel="1">
      <c r="A21" s="9"/>
      <c r="B21" s="44" t="s">
        <v>70</v>
      </c>
      <c r="C21" s="45">
        <f>VLOOKUP(C20,ESCALA_IEP!A1:B152,2,FALSE)</f>
        <v>7</v>
      </c>
    </row>
    <row r="22" ht="15.75" customHeight="1"/>
    <row r="23" ht="15.75" customHeight="1"/>
    <row r="24" ht="15.75" customHeight="1">
      <c r="A24" s="46" t="s">
        <v>59</v>
      </c>
      <c r="B24" s="47" t="s">
        <v>71</v>
      </c>
      <c r="C24" s="48" t="str">
        <f>$B$4</f>
        <v>Francisco Galdames</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t="str">
        <f>IF($C28=CL,"X","")</f>
        <v>X</v>
      </c>
      <c r="E28" s="40">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t="str">
        <f>IF($C29=CL,"X","")</f>
        <v>X</v>
      </c>
      <c r="E29" s="40">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t="str">
        <f>IF($C30=CL,"X","")</f>
        <v>X</v>
      </c>
      <c r="E30" s="40">
        <f t="shared" si="10"/>
        <v>10</v>
      </c>
      <c r="F30" s="40" t="str">
        <f>IF($C30=L,"X","")</f>
        <v/>
      </c>
      <c r="G30" s="40" t="str">
        <f t="shared" si="11"/>
        <v/>
      </c>
      <c r="H30" s="40" t="str">
        <f>IF($C30=ML,"X","")</f>
        <v/>
      </c>
      <c r="I30" s="40" t="str">
        <f t="shared" si="12"/>
        <v/>
      </c>
      <c r="J30" s="40" t="str">
        <f>IF($C30=NL,"X","")</f>
        <v/>
      </c>
      <c r="K30" s="40" t="str">
        <f t="shared" si="9"/>
        <v/>
      </c>
    </row>
    <row r="31" ht="15.75" customHeight="1">
      <c r="A31" s="5"/>
      <c r="B31" s="55" t="s">
        <v>73</v>
      </c>
      <c r="C31" s="56">
        <f>E31+G31+I31+K31</f>
        <v>25</v>
      </c>
      <c r="D31" s="43"/>
      <c r="E31" s="43">
        <f>SUM(E28:E30)</f>
        <v>25</v>
      </c>
      <c r="F31" s="43"/>
      <c r="G31" s="43">
        <f>SUM(G28:G30)</f>
        <v>0</v>
      </c>
      <c r="H31" s="43"/>
      <c r="I31" s="43">
        <f>SUM(I28:I30)</f>
        <v>0</v>
      </c>
      <c r="J31" s="43"/>
      <c r="K31" s="43">
        <f>SUM(K29:K30)</f>
        <v>0</v>
      </c>
    </row>
    <row r="32" ht="15.75" customHeight="1">
      <c r="A32" s="9"/>
      <c r="B32" s="57" t="s">
        <v>70</v>
      </c>
      <c r="C32" s="45">
        <f>VLOOKUP(C31,ESCALA_TRAB_EQUIP!A1:B52,2,FALSE)</f>
        <v>7</v>
      </c>
    </row>
    <row r="33" ht="15.75" customHeight="1">
      <c r="B33" s="58"/>
      <c r="C33" s="59"/>
    </row>
    <row r="34" ht="15.75" customHeight="1">
      <c r="B34" s="58"/>
      <c r="C34" s="59"/>
    </row>
    <row r="35" ht="15.75" customHeight="1"/>
    <row r="36" ht="15.75" customHeight="1">
      <c r="A36" s="46" t="s">
        <v>59</v>
      </c>
      <c r="B36" s="47" t="s">
        <v>71</v>
      </c>
      <c r="C36" s="48" t="str">
        <f>B5</f>
        <v>Jorge Parra</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t="str">
        <f>IF($C40=CL,"X","")</f>
        <v>X</v>
      </c>
      <c r="E40" s="40">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t="str">
        <f>IF($C41=CL,"X","")</f>
        <v>X</v>
      </c>
      <c r="E41" s="40">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t="str">
        <f>IF($C42=CL,"X","")</f>
        <v>X</v>
      </c>
      <c r="E42" s="40">
        <f t="shared" si="14"/>
        <v>10</v>
      </c>
      <c r="F42" s="40" t="str">
        <f>IF($C42=L,"X","")</f>
        <v/>
      </c>
      <c r="G42" s="40" t="str">
        <f t="shared" si="15"/>
        <v/>
      </c>
      <c r="H42" s="40" t="str">
        <f>IF($C42=ML,"X","")</f>
        <v/>
      </c>
      <c r="I42" s="40" t="str">
        <f t="shared" si="16"/>
        <v/>
      </c>
      <c r="J42" s="40" t="str">
        <f>IF($C42=NL,"X","")</f>
        <v/>
      </c>
      <c r="K42" s="40" t="str">
        <f t="shared" si="13"/>
        <v/>
      </c>
    </row>
    <row r="43" ht="15.75" customHeight="1">
      <c r="A43" s="5"/>
      <c r="B43" s="55" t="s">
        <v>73</v>
      </c>
      <c r="C43" s="56">
        <f>E43+G43+I43+K43</f>
        <v>25</v>
      </c>
      <c r="D43" s="43"/>
      <c r="E43" s="43">
        <f>SUM(E40:E42)</f>
        <v>25</v>
      </c>
      <c r="F43" s="43"/>
      <c r="G43" s="43">
        <f>SUM(G40:G42)</f>
        <v>0</v>
      </c>
      <c r="H43" s="43"/>
      <c r="I43" s="43">
        <f>SUM(I40:I42)</f>
        <v>0</v>
      </c>
      <c r="J43" s="43"/>
      <c r="K43" s="43">
        <f>SUM(K41:K42)</f>
        <v>0</v>
      </c>
    </row>
    <row r="44" ht="15.75" customHeight="1">
      <c r="A44" s="9"/>
      <c r="B44" s="57" t="s">
        <v>70</v>
      </c>
      <c r="C44" s="45">
        <f>VLOOKUP(C43,ESCALA_TRAB_EQUIP!A1:B52,2,FALSE)</f>
        <v>7</v>
      </c>
    </row>
    <row r="45" ht="15.75" customHeight="1">
      <c r="B45" s="58"/>
      <c r="C45" s="59"/>
    </row>
    <row r="46" ht="15.75" customHeight="1">
      <c r="B46" s="58"/>
      <c r="C46" s="59"/>
    </row>
    <row r="47" ht="15.75" customHeight="1">
      <c r="A47" s="46" t="s">
        <v>59</v>
      </c>
      <c r="B47" s="47" t="s">
        <v>71</v>
      </c>
      <c r="C47" s="48" t="str">
        <f>B6</f>
        <v>Gabriel Soto</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t="str">
        <f>IF($C51=CL,"X","")</f>
        <v>X</v>
      </c>
      <c r="E51" s="40">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t="str">
        <f>IF($C52=CL,"X","")</f>
        <v>X</v>
      </c>
      <c r="E52" s="40">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t="str">
        <f>IF($C53=CL,"X","")</f>
        <v>X</v>
      </c>
      <c r="E53" s="40">
        <f t="shared" si="18"/>
        <v>10</v>
      </c>
      <c r="F53" s="40" t="str">
        <f>IF($C53=L,"X","")</f>
        <v/>
      </c>
      <c r="G53" s="40" t="str">
        <f t="shared" si="19"/>
        <v/>
      </c>
      <c r="H53" s="40" t="str">
        <f>IF($C53=ML,"X","")</f>
        <v/>
      </c>
      <c r="I53" s="40" t="str">
        <f t="shared" si="20"/>
        <v/>
      </c>
      <c r="J53" s="40" t="str">
        <f>IF($C53=NL,"X","")</f>
        <v/>
      </c>
      <c r="K53" s="40" t="str">
        <f t="shared" si="17"/>
        <v/>
      </c>
    </row>
    <row r="54" ht="15.75" customHeight="1">
      <c r="A54" s="5"/>
      <c r="B54" s="55" t="s">
        <v>73</v>
      </c>
      <c r="C54" s="56">
        <f>E54+G54+I54+K54</f>
        <v>25</v>
      </c>
      <c r="D54" s="43"/>
      <c r="E54" s="43">
        <f>SUM(E51:E53)</f>
        <v>25</v>
      </c>
      <c r="F54" s="43"/>
      <c r="G54" s="43">
        <f>SUM(G51:G53)</f>
        <v>0</v>
      </c>
      <c r="H54" s="43"/>
      <c r="I54" s="43">
        <f>SUM(I51:I53)</f>
        <v>0</v>
      </c>
      <c r="J54" s="43"/>
      <c r="K54" s="43">
        <f>SUM(K52:K53)</f>
        <v>0</v>
      </c>
    </row>
    <row r="55" ht="15.75" customHeight="1">
      <c r="A55" s="9"/>
      <c r="B55" s="57" t="s">
        <v>70</v>
      </c>
      <c r="C55" s="45">
        <f>VLOOKUP(C54,ESCALA_TRAB_EQUIP!A1:B52,2,FALSE)</f>
        <v>7</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74</v>
      </c>
      <c r="B1" s="60" t="s">
        <v>75</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76</v>
      </c>
      <c r="B1" s="62" t="s">
        <v>69</v>
      </c>
      <c r="C1" s="63"/>
      <c r="D1" s="63"/>
      <c r="E1" s="64"/>
    </row>
    <row r="2">
      <c r="A2" s="65"/>
      <c r="B2" s="66" t="s">
        <v>66</v>
      </c>
      <c r="C2" s="67" t="s">
        <v>67</v>
      </c>
      <c r="D2" s="67" t="s">
        <v>77</v>
      </c>
      <c r="E2" s="68" t="s">
        <v>6</v>
      </c>
    </row>
    <row r="3">
      <c r="A3" s="69" t="s">
        <v>78</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