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\Desktop\"/>
    </mc:Choice>
  </mc:AlternateContent>
  <xr:revisionPtr revIDLastSave="0" documentId="8_{59B1EFC2-688F-40CB-A9E4-8579812E0021}" xr6:coauthVersionLast="47" xr6:coauthVersionMax="47" xr10:uidLastSave="{00000000-0000-0000-0000-000000000000}"/>
  <bookViews>
    <workbookView xWindow="60" yWindow="75" windowWidth="28035" windowHeight="15900" xr2:uid="{E05A5959-96A7-4D98-A627-B35CB69B0F67}"/>
  </bookViews>
  <sheets>
    <sheet name="Datos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2" i="2"/>
  <c r="C30" i="2"/>
  <c r="C28" i="2"/>
  <c r="C22" i="2"/>
  <c r="C19" i="2"/>
  <c r="C16" i="2"/>
  <c r="C10" i="2"/>
  <c r="C7" i="2"/>
  <c r="C4" i="2"/>
</calcChain>
</file>

<file path=xl/sharedStrings.xml><?xml version="1.0" encoding="utf-8"?>
<sst xmlns="http://schemas.openxmlformats.org/spreadsheetml/2006/main" count="69" uniqueCount="60">
  <si>
    <t>Nro</t>
  </si>
  <si>
    <t>Métrica de Testing</t>
  </si>
  <si>
    <t>Datos obtenidos de diseño y resultados de casos de prueba</t>
  </si>
  <si>
    <t>1.</t>
  </si>
  <si>
    <t>Cantidad de Requerimientos</t>
  </si>
  <si>
    <t>2.</t>
  </si>
  <si>
    <t>Cantidad Promedio de casos de prueba por requerimiento</t>
  </si>
  <si>
    <t>3.</t>
  </si>
  <si>
    <t>Cantidad total de casos de prueba</t>
  </si>
  <si>
    <t>4.</t>
  </si>
  <si>
    <t>Cantidad total de casos de prueba ejecutados</t>
  </si>
  <si>
    <t>5.</t>
  </si>
  <si>
    <t>Cantidad de casos de prueba exitosos</t>
  </si>
  <si>
    <t>6.</t>
  </si>
  <si>
    <t>Cantidad de casos de prueba no exitosos</t>
  </si>
  <si>
    <t>7.</t>
  </si>
  <si>
    <t>Cantidad de casos de pruebas pendientes</t>
  </si>
  <si>
    <t>8.</t>
  </si>
  <si>
    <t>Cantidad de casos de prueba no ejecutados aun</t>
  </si>
  <si>
    <t>9.</t>
  </si>
  <si>
    <t>Cantidad total de defectos identificados</t>
  </si>
  <si>
    <t>10.</t>
  </si>
  <si>
    <t>Cantidad de defectos críticos detectados</t>
  </si>
  <si>
    <t>11.</t>
  </si>
  <si>
    <t>Cantidad de defectos de alto nivel detectados</t>
  </si>
  <si>
    <t>12.</t>
  </si>
  <si>
    <t>Cantidad de defectos de nivel medio detectados</t>
  </si>
  <si>
    <t>13.</t>
  </si>
  <si>
    <t>Cantidad de defectos de bajo nivel detectados</t>
  </si>
  <si>
    <t>Datos Base</t>
  </si>
  <si>
    <t>Porcentaje de casos de prueba ejecutados:</t>
  </si>
  <si>
    <t>Para los dos resultados anteriores, presente el grafico circular correspondiente.</t>
  </si>
  <si>
    <t>Porcentaje de casos de prueba que han resultado exitosos:</t>
  </si>
  <si>
    <t>Porcentaje de casos de prueba no exitosos.</t>
  </si>
  <si>
    <t>Porcentaje de casos de prueba pendientes:</t>
  </si>
  <si>
    <t>Para los tres resultados anteriores, presente el grafico circular correspondiente</t>
  </si>
  <si>
    <t>Densidad de defectos:</t>
  </si>
  <si>
    <t>Porcentaje de defectos por prioridad:</t>
  </si>
  <si>
    <t>Presente grafico circular en base a los datos obtenidos en el punto anterior (9)</t>
  </si>
  <si>
    <t>Formula: (Cantidad de casos de prueba ejecutados / Cantidad total de casos de prueba) * 100</t>
  </si>
  <si>
    <t>Formula: (Cantidad de casos de prueba no ejecutados / Cantidad total de casos de prueba) * 100</t>
  </si>
  <si>
    <t>Formula: (Cantidad de casos de prueba exitosos / Cantidad total de casos de prueba ejecutados) *100</t>
  </si>
  <si>
    <t>Formula: (Cantidad de casos de prueba no exitosos / Cantidad total de casos de prueba ejecutados) *100</t>
  </si>
  <si>
    <t>Fórmula: Cantidad de casos de prueba pendientes / Cantidad total de casos de prueba ejecutados) *100</t>
  </si>
  <si>
    <t>Formula: (cantidad total de defectos / cantidad de requerimientos) * 100</t>
  </si>
  <si>
    <t>Formula:</t>
  </si>
  <si>
    <t>Porcentaje de defectos críticos: (cantidad de defectos críticos detectados / cantidad total de defectos identificados) * 100</t>
  </si>
  <si>
    <t>Porcentaje de defectos de alto nivel: (cantidad de defectos de alto nivel detectados / cantidad total de defectos identificados) * 100</t>
  </si>
  <si>
    <t>Porcentaje de defectos de nivel medio: (cantidad de defectos de nivel medio detectados / cantidad total de defectos identificados) * 100</t>
  </si>
  <si>
    <t>Porcentaje de defectos de bajo nivel: (cantidad de defectos de bajo nivel detectados / cantidad total de defectos identificados) * 100</t>
  </si>
  <si>
    <t>METRICA</t>
  </si>
  <si>
    <t>Porcentaje de casos de prueba no ejecutados:</t>
  </si>
  <si>
    <t>9.1</t>
  </si>
  <si>
    <t>9.2</t>
  </si>
  <si>
    <t>9.3</t>
  </si>
  <si>
    <t>9.4</t>
  </si>
  <si>
    <t>Porcentaje de defectos de nivel medio:</t>
  </si>
  <si>
    <t>Porcentaje de defectos de bajo nivel:</t>
  </si>
  <si>
    <t>Porcentaje de defectos de alto nivel:</t>
  </si>
  <si>
    <t>Porcentaje de defectos criticos: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</si>
</sst>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justify"/>
    </xf>
    <xf numFmtId="0" fontId="1" fillId="0" borderId="0" xfId="0" applyFont="1"/>
    <xf numFmtId="9" fontId="0" fillId="0" borderId="1" xfId="0" applyNumberFormat="1" applyBorder="1"/>
    <xf numFmtId="0" fontId="1" fillId="3" borderId="0" xfId="0" applyFont="1" applyFill="1"/>
    <xf numFmtId="2" fontId="0" fillId="3" borderId="0" xfId="0" applyNumberFormat="1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2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Porcentaje de casos de prueba utilizados y no utilizados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Datos!$G$6:$G$7</c:f>
              <c:strCache>
                <c:ptCount val="2"/>
                <c:pt idx="0">
                  <c:v>Porcentaje de casos de prueba ejecutados:</c:v>
                </c:pt>
                <c:pt idx="1">
                  <c:v>Porcentaje de casos de prueba no ejecutados:</c:v>
                </c:pt>
              </c:strCache>
            </c:strRef>
          </c:cat>
          <c:val>
            <c:numRef>
              <c:f>Datos!$H$6:$H$7</c:f>
              <c:numCache>
                <c:formatCode>0.00</c:formatCode>
                <c:ptCount val="2"/>
                <c:pt idx="0">
                  <c:v>22.222222222222221</c:v>
                </c:pt>
                <c:pt idx="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4-4054-8EBC-45A9F9C1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Porcentajes</a:t>
            </a:r>
            <a:r>
              <a:rPr lang="es-CL" baseline="0"/>
              <a:t> de los diferentes casos de prueba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5-4056-BEA6-7B59142E4CD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5-4056-BEA6-7B59142E4CD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A5-4056-BEA6-7B59142E4CD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A5-4056-BEA6-7B59142E4CD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A5-4056-BEA6-7B59142E4CD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A5-4056-BEA6-7B59142E4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Datos!$G$9:$G$11</c:f>
              <c:strCache>
                <c:ptCount val="3"/>
                <c:pt idx="0">
                  <c:v>Porcentaje de casos de prueba que han resultado exitosos:</c:v>
                </c:pt>
                <c:pt idx="1">
                  <c:v>Porcentaje de casos de prueba no exitosos.</c:v>
                </c:pt>
                <c:pt idx="2">
                  <c:v>Porcentaje de casos de prueba pendientes:</c:v>
                </c:pt>
              </c:strCache>
            </c:strRef>
          </c:cat>
          <c:val>
            <c:numRef>
              <c:f>Datos!$H$9:$H$11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5-4056-BEA6-7B59142E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Porcentaje de defectos por nivel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Datos!$G$15:$G$18</c:f>
              <c:strCache>
                <c:ptCount val="4"/>
                <c:pt idx="0">
                  <c:v>Porcentaje de defectos criticos:</c:v>
                </c:pt>
                <c:pt idx="1">
                  <c:v>Porcentaje de defectos de alto nivel:</c:v>
                </c:pt>
                <c:pt idx="2">
                  <c:v>Porcentaje de defectos de nivel medio:</c:v>
                </c:pt>
                <c:pt idx="3">
                  <c:v>Porcentaje de defectos de bajo nivel:</c:v>
                </c:pt>
              </c:strCache>
            </c:strRef>
          </c:cat>
          <c:val>
            <c:numRef>
              <c:f>Datos!$H$15:$H$18</c:f>
              <c:numCache>
                <c:formatCode>0.00</c:formatCode>
                <c:ptCount val="4"/>
                <c:pt idx="0" formatCode="General">
                  <c:v>37.5</c:v>
                </c:pt>
                <c:pt idx="1">
                  <c:v>20.833333333333336</c:v>
                </c:pt>
                <c:pt idx="2">
                  <c:v>16.666666666666664</c:v>
                </c:pt>
                <c:pt idx="3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6A9-B1AE-F6BB71AA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2240</xdr:colOff>
      <xdr:row>20</xdr:row>
      <xdr:rowOff>183496</xdr:rowOff>
    </xdr:from>
    <xdr:to>
      <xdr:col>6</xdr:col>
      <xdr:colOff>4056529</xdr:colOff>
      <xdr:row>36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2AF366-4116-FCCF-7C09-9C86C9B87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4824131</xdr:colOff>
      <xdr:row>21</xdr:row>
      <xdr:rowOff>3519</xdr:rowOff>
    </xdr:from>
    <xdr:to>
      <xdr:col>14</xdr:col>
      <xdr:colOff>11205</xdr:colOff>
      <xdr:row>35</xdr:row>
      <xdr:rowOff>181694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B75A00-35FD-9EF0-5E28-44C47FB14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16807</xdr:colOff>
      <xdr:row>38</xdr:row>
      <xdr:rowOff>1120</xdr:rowOff>
    </xdr:from>
    <xdr:to>
      <xdr:col>7</xdr:col>
      <xdr:colOff>11205</xdr:colOff>
      <xdr:row>52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6A4346-D509-A592-6A82-7DEE40CA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FCAE-ABA3-4185-B99B-0B6809E68E40}">
  <dimension ref="B2:H19"/>
  <sheetViews>
    <sheetView tabSelected="1" topLeftCell="A4" zoomScale="70" zoomScaleNormal="70" workbookViewId="0">
      <selection activeCell="K48" sqref="K48"/>
    </sheetView>
  </sheetViews>
  <sheetFormatPr baseColWidth="10" defaultRowHeight="15" x14ac:dyDescent="0.25"/>
  <cols>
    <col min="3" max="3" width="53.28515625" bestFit="1" customWidth="1"/>
    <col min="4" max="4" width="16.140625" customWidth="1"/>
    <col min="5" max="6" width="8" customWidth="1"/>
    <col min="7" max="7" width="72.42578125" bestFit="1" customWidth="1"/>
  </cols>
  <sheetData>
    <row r="2" spans="2:8" x14ac:dyDescent="0.25">
      <c r="B2" s="5" t="s">
        <v>29</v>
      </c>
    </row>
    <row r="4" spans="2:8" ht="62.25" customHeight="1" x14ac:dyDescent="0.25">
      <c r="B4" s="3" t="s">
        <v>0</v>
      </c>
      <c r="C4" s="3" t="s">
        <v>1</v>
      </c>
      <c r="D4" s="4" t="s">
        <v>2</v>
      </c>
    </row>
    <row r="5" spans="2:8" x14ac:dyDescent="0.25">
      <c r="B5" s="1" t="s">
        <v>3</v>
      </c>
      <c r="C5" s="1" t="s">
        <v>4</v>
      </c>
      <c r="D5" s="1">
        <v>50</v>
      </c>
    </row>
    <row r="6" spans="2:8" x14ac:dyDescent="0.25">
      <c r="B6" s="1" t="s">
        <v>5</v>
      </c>
      <c r="C6" s="1" t="s">
        <v>6</v>
      </c>
      <c r="D6" s="1">
        <v>10</v>
      </c>
      <c r="F6" s="2">
        <v>1</v>
      </c>
      <c r="G6" s="1" t="s">
        <v>30</v>
      </c>
      <c r="H6" s="12">
        <v>22.222222222222221</v>
      </c>
    </row>
    <row r="7" spans="2:8" x14ac:dyDescent="0.25">
      <c r="B7" s="1" t="s">
        <v>7</v>
      </c>
      <c r="C7" s="1" t="s">
        <v>8</v>
      </c>
      <c r="D7" s="1">
        <v>450</v>
      </c>
      <c r="F7" s="2">
        <v>2</v>
      </c>
      <c r="G7" s="1" t="s">
        <v>51</v>
      </c>
      <c r="H7" s="12">
        <v>3.3333333333333335</v>
      </c>
    </row>
    <row r="8" spans="2:8" x14ac:dyDescent="0.25">
      <c r="B8" s="1" t="s">
        <v>9</v>
      </c>
      <c r="C8" s="1" t="s">
        <v>10</v>
      </c>
      <c r="D8" s="1">
        <v>100</v>
      </c>
      <c r="F8" s="2">
        <v>3</v>
      </c>
      <c r="G8" s="1" t="s">
        <v>31</v>
      </c>
      <c r="H8" s="6"/>
    </row>
    <row r="9" spans="2:8" x14ac:dyDescent="0.25">
      <c r="B9" s="1" t="s">
        <v>11</v>
      </c>
      <c r="C9" s="1" t="s">
        <v>12</v>
      </c>
      <c r="D9" s="1">
        <v>40</v>
      </c>
      <c r="F9" s="2">
        <v>4</v>
      </c>
      <c r="G9" s="1" t="s">
        <v>32</v>
      </c>
      <c r="H9" s="13">
        <v>40</v>
      </c>
    </row>
    <row r="10" spans="2:8" x14ac:dyDescent="0.25">
      <c r="B10" s="1" t="s">
        <v>13</v>
      </c>
      <c r="C10" s="1" t="s">
        <v>14</v>
      </c>
      <c r="D10" s="1">
        <v>25</v>
      </c>
      <c r="F10" s="2">
        <v>5</v>
      </c>
      <c r="G10" s="1" t="s">
        <v>33</v>
      </c>
      <c r="H10" s="13">
        <v>25</v>
      </c>
    </row>
    <row r="11" spans="2:8" x14ac:dyDescent="0.25">
      <c r="B11" s="1" t="s">
        <v>15</v>
      </c>
      <c r="C11" s="1" t="s">
        <v>16</v>
      </c>
      <c r="D11" s="1">
        <v>20</v>
      </c>
      <c r="F11" s="2">
        <v>6</v>
      </c>
      <c r="G11" s="1" t="s">
        <v>34</v>
      </c>
      <c r="H11" s="13">
        <v>20</v>
      </c>
    </row>
    <row r="12" spans="2:8" x14ac:dyDescent="0.25">
      <c r="B12" s="1" t="s">
        <v>17</v>
      </c>
      <c r="C12" s="1" t="s">
        <v>18</v>
      </c>
      <c r="D12" s="1">
        <v>15</v>
      </c>
      <c r="F12" s="2">
        <v>7</v>
      </c>
      <c r="G12" s="1" t="s">
        <v>35</v>
      </c>
      <c r="H12" s="1"/>
    </row>
    <row r="13" spans="2:8" x14ac:dyDescent="0.25">
      <c r="B13" s="1" t="s">
        <v>19</v>
      </c>
      <c r="C13" s="1" t="s">
        <v>20</v>
      </c>
      <c r="D13" s="1">
        <v>48</v>
      </c>
      <c r="F13" s="2">
        <v>8</v>
      </c>
      <c r="G13" s="1" t="s">
        <v>36</v>
      </c>
      <c r="H13" s="13">
        <v>96</v>
      </c>
    </row>
    <row r="14" spans="2:8" x14ac:dyDescent="0.25">
      <c r="B14" s="1" t="s">
        <v>21</v>
      </c>
      <c r="C14" s="1" t="s">
        <v>22</v>
      </c>
      <c r="D14" s="1">
        <v>18</v>
      </c>
      <c r="F14" s="2">
        <v>9</v>
      </c>
      <c r="G14" s="14" t="s">
        <v>37</v>
      </c>
      <c r="H14" s="14"/>
    </row>
    <row r="15" spans="2:8" x14ac:dyDescent="0.25">
      <c r="B15" s="1" t="s">
        <v>23</v>
      </c>
      <c r="C15" s="1" t="s">
        <v>24</v>
      </c>
      <c r="D15" s="1">
        <v>10</v>
      </c>
      <c r="F15" s="15" t="s">
        <v>52</v>
      </c>
      <c r="G15" s="1" t="s">
        <v>59</v>
      </c>
      <c r="H15" s="13">
        <v>37.5</v>
      </c>
    </row>
    <row r="16" spans="2:8" x14ac:dyDescent="0.25">
      <c r="B16" s="1" t="s">
        <v>25</v>
      </c>
      <c r="C16" s="1" t="s">
        <v>26</v>
      </c>
      <c r="D16" s="1">
        <v>8</v>
      </c>
      <c r="F16" s="15" t="s">
        <v>53</v>
      </c>
      <c r="G16" s="1" t="s">
        <v>58</v>
      </c>
      <c r="H16" s="12">
        <v>20.833333333333336</v>
      </c>
    </row>
    <row r="17" spans="2:8" x14ac:dyDescent="0.25">
      <c r="B17" s="1" t="s">
        <v>27</v>
      </c>
      <c r="C17" s="1" t="s">
        <v>28</v>
      </c>
      <c r="D17" s="1">
        <v>2</v>
      </c>
      <c r="F17" s="15" t="s">
        <v>54</v>
      </c>
      <c r="G17" s="1" t="s">
        <v>56</v>
      </c>
      <c r="H17" s="12">
        <v>16.666666666666664</v>
      </c>
    </row>
    <row r="18" spans="2:8" x14ac:dyDescent="0.25">
      <c r="F18" s="15" t="s">
        <v>55</v>
      </c>
      <c r="G18" s="1" t="s">
        <v>57</v>
      </c>
      <c r="H18" s="12">
        <v>4.1666666666666661</v>
      </c>
    </row>
    <row r="19" spans="2:8" x14ac:dyDescent="0.25">
      <c r="F19" s="2">
        <v>10</v>
      </c>
      <c r="G19" s="1" t="s">
        <v>38</v>
      </c>
      <c r="H19" s="1"/>
    </row>
  </sheetData>
  <mergeCells count="1">
    <mergeCell ref="G14:H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A383-55D9-4A49-99FB-C2EE180CE804}">
  <dimension ref="B2:C34"/>
  <sheetViews>
    <sheetView topLeftCell="A13" workbookViewId="0">
      <selection activeCell="C34" activeCellId="9" sqref="C4 C7 C10 C16 C19 C22 C28 C30 C32 C34"/>
    </sheetView>
  </sheetViews>
  <sheetFormatPr baseColWidth="10" defaultRowHeight="15" x14ac:dyDescent="0.25"/>
  <cols>
    <col min="2" max="2" width="124.7109375" bestFit="1" customWidth="1"/>
    <col min="3" max="3" width="13.5703125" bestFit="1" customWidth="1"/>
  </cols>
  <sheetData>
    <row r="2" spans="2:3" x14ac:dyDescent="0.25">
      <c r="B2" s="5" t="s">
        <v>50</v>
      </c>
    </row>
    <row r="4" spans="2:3" x14ac:dyDescent="0.25">
      <c r="B4" s="7" t="s">
        <v>30</v>
      </c>
      <c r="C4" s="8">
        <f>(100/450)*100</f>
        <v>22.222222222222221</v>
      </c>
    </row>
    <row r="5" spans="2:3" x14ac:dyDescent="0.25">
      <c r="B5" s="5" t="s">
        <v>39</v>
      </c>
    </row>
    <row r="7" spans="2:3" x14ac:dyDescent="0.25">
      <c r="B7" s="7" t="s">
        <v>51</v>
      </c>
      <c r="C7" s="8">
        <f>(15/450)*100</f>
        <v>3.3333333333333335</v>
      </c>
    </row>
    <row r="8" spans="2:3" x14ac:dyDescent="0.25">
      <c r="B8" s="5" t="s">
        <v>40</v>
      </c>
    </row>
    <row r="10" spans="2:3" x14ac:dyDescent="0.25">
      <c r="B10" s="7" t="s">
        <v>32</v>
      </c>
      <c r="C10" s="9">
        <f>(40/100)*100</f>
        <v>40</v>
      </c>
    </row>
    <row r="11" spans="2:3" x14ac:dyDescent="0.25">
      <c r="B11" s="5" t="s">
        <v>41</v>
      </c>
    </row>
    <row r="13" spans="2:3" x14ac:dyDescent="0.25">
      <c r="B13" s="10" t="s">
        <v>32</v>
      </c>
      <c r="C13" s="11"/>
    </row>
    <row r="14" spans="2:3" x14ac:dyDescent="0.25">
      <c r="B14" s="5" t="s">
        <v>41</v>
      </c>
    </row>
    <row r="16" spans="2:3" x14ac:dyDescent="0.25">
      <c r="B16" s="7" t="s">
        <v>33</v>
      </c>
      <c r="C16" s="9">
        <f>(25/100)*100</f>
        <v>25</v>
      </c>
    </row>
    <row r="17" spans="2:3" x14ac:dyDescent="0.25">
      <c r="B17" s="5" t="s">
        <v>42</v>
      </c>
    </row>
    <row r="19" spans="2:3" x14ac:dyDescent="0.25">
      <c r="B19" s="7" t="s">
        <v>34</v>
      </c>
      <c r="C19" s="9">
        <f>(20/100)*100</f>
        <v>20</v>
      </c>
    </row>
    <row r="20" spans="2:3" x14ac:dyDescent="0.25">
      <c r="B20" s="5" t="s">
        <v>43</v>
      </c>
    </row>
    <row r="22" spans="2:3" x14ac:dyDescent="0.25">
      <c r="B22" s="7" t="s">
        <v>36</v>
      </c>
      <c r="C22" s="9">
        <f>(48/50)*100</f>
        <v>96</v>
      </c>
    </row>
    <row r="23" spans="2:3" x14ac:dyDescent="0.25">
      <c r="B23" s="5" t="s">
        <v>44</v>
      </c>
    </row>
    <row r="25" spans="2:3" x14ac:dyDescent="0.25">
      <c r="B25" s="5" t="s">
        <v>37</v>
      </c>
    </row>
    <row r="26" spans="2:3" x14ac:dyDescent="0.25">
      <c r="B26" s="5" t="s">
        <v>45</v>
      </c>
    </row>
    <row r="27" spans="2:3" x14ac:dyDescent="0.25">
      <c r="B27" s="5"/>
    </row>
    <row r="28" spans="2:3" x14ac:dyDescent="0.25">
      <c r="B28" s="5" t="s">
        <v>46</v>
      </c>
      <c r="C28" s="9">
        <f>(18/48)*100</f>
        <v>37.5</v>
      </c>
    </row>
    <row r="29" spans="2:3" x14ac:dyDescent="0.25">
      <c r="B29" s="5"/>
    </row>
    <row r="30" spans="2:3" x14ac:dyDescent="0.25">
      <c r="B30" s="5" t="s">
        <v>47</v>
      </c>
      <c r="C30" s="8">
        <f>(10/48)*100</f>
        <v>20.833333333333336</v>
      </c>
    </row>
    <row r="31" spans="2:3" x14ac:dyDescent="0.25">
      <c r="B31" s="5"/>
    </row>
    <row r="32" spans="2:3" x14ac:dyDescent="0.25">
      <c r="B32" s="5" t="s">
        <v>48</v>
      </c>
      <c r="C32" s="9">
        <f>(8/48)*100</f>
        <v>16.666666666666664</v>
      </c>
    </row>
    <row r="33" spans="2:3" x14ac:dyDescent="0.25">
      <c r="B33" s="5"/>
    </row>
    <row r="34" spans="2:3" x14ac:dyDescent="0.25">
      <c r="B34" s="5" t="s">
        <v>49</v>
      </c>
      <c r="C34" s="9">
        <f>(2/48)*100</f>
        <v>4.1666666666666661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tucan</dc:creator>
  <cp:lastModifiedBy>Alfredo</cp:lastModifiedBy>
  <dcterms:created xsi:type="dcterms:W3CDTF">2022-08-29T00:04:18Z</dcterms:created>
  <dcterms:modified xsi:type="dcterms:W3CDTF">2022-08-31T04:31:43Z</dcterms:modified>
</cp:coreProperties>
</file>