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C:\Users\gabos\Downloads\"/>
    </mc:Choice>
  </mc:AlternateContent>
  <xr:revisionPtr revIDLastSave="0" documentId="13_ncr:1_{7B093AE4-AFEC-4912-AC6D-BD5359142C74}" xr6:coauthVersionLast="47" xr6:coauthVersionMax="47" xr10:uidLastSave="{00000000-0000-0000-0000-000000000000}"/>
  <bookViews>
    <workbookView xWindow="-120" yWindow="-120" windowWidth="20730" windowHeight="11160" activeTab="1" xr2:uid="{3F8BB955-BDF5-4648-B5D5-7A4BDB8BA6B6}"/>
  </bookViews>
  <sheets>
    <sheet name="Base de datos" sheetId="9" r:id="rId1"/>
    <sheet name="Problema" sheetId="1" r:id="rId2"/>
    <sheet name="Desarrollo" sheetId="8" r:id="rId3"/>
    <sheet name="Histograma"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5" i="1" l="1"/>
  <c r="G104" i="1"/>
  <c r="C16" i="8"/>
  <c r="F4" i="8"/>
  <c r="F3" i="8"/>
  <c r="E5" i="8"/>
  <c r="E6" i="8" s="1"/>
  <c r="E7" i="8" s="1"/>
  <c r="E8" i="8" s="1"/>
  <c r="E9" i="8" s="1"/>
  <c r="E10" i="8" s="1"/>
  <c r="E11" i="8" s="1"/>
  <c r="E4" i="8"/>
  <c r="C6" i="8"/>
  <c r="C5" i="8"/>
  <c r="C3" i="8"/>
  <c r="C4" i="8" s="1"/>
  <c r="E90" i="1"/>
  <c r="E89" i="1"/>
  <c r="L8" i="1"/>
  <c r="L10" i="1" s="1"/>
  <c r="L6" i="1"/>
  <c r="C7" i="8" l="1"/>
  <c r="C8" i="8"/>
</calcChain>
</file>

<file path=xl/sharedStrings.xml><?xml version="1.0" encoding="utf-8"?>
<sst xmlns="http://schemas.openxmlformats.org/spreadsheetml/2006/main" count="1033" uniqueCount="103">
  <si>
    <t>Datos del alumno</t>
  </si>
  <si>
    <t>Puntaje total</t>
  </si>
  <si>
    <t>Puntaje obtenido</t>
  </si>
  <si>
    <t>Nota</t>
  </si>
  <si>
    <t>Nombre</t>
  </si>
  <si>
    <t>RUT</t>
  </si>
  <si>
    <t>Sección</t>
  </si>
  <si>
    <t>Instrucciones:</t>
  </si>
  <si>
    <t>Valor</t>
  </si>
  <si>
    <t>Puntaje ideal</t>
  </si>
  <si>
    <t>Interpretación</t>
  </si>
  <si>
    <t>Variable</t>
  </si>
  <si>
    <t>Clasificación</t>
  </si>
  <si>
    <t>Femenino</t>
  </si>
  <si>
    <t>Masculino</t>
  </si>
  <si>
    <t>Frecuencia</t>
  </si>
  <si>
    <t>ID</t>
  </si>
  <si>
    <t>Retroalimentación:</t>
  </si>
  <si>
    <t>Medida de tendencia central</t>
  </si>
  <si>
    <t>Mediana</t>
  </si>
  <si>
    <t>Coeficiente de variación</t>
  </si>
  <si>
    <r>
      <t>f</t>
    </r>
    <r>
      <rPr>
        <b/>
        <vertAlign val="subscript"/>
        <sz val="11"/>
        <color theme="1"/>
        <rFont val="Calibri Light"/>
        <family val="2"/>
        <scheme val="major"/>
      </rPr>
      <t>i</t>
    </r>
  </si>
  <si>
    <r>
      <t>h</t>
    </r>
    <r>
      <rPr>
        <b/>
        <vertAlign val="subscript"/>
        <sz val="11"/>
        <color theme="1"/>
        <rFont val="Calibri Light"/>
        <family val="2"/>
        <scheme val="major"/>
      </rPr>
      <t>i</t>
    </r>
    <r>
      <rPr>
        <b/>
        <sz val="11"/>
        <color theme="1"/>
        <rFont val="Calibri Light"/>
        <family val="2"/>
        <scheme val="major"/>
      </rPr>
      <t>(%)</t>
    </r>
  </si>
  <si>
    <r>
      <t>F</t>
    </r>
    <r>
      <rPr>
        <b/>
        <vertAlign val="subscript"/>
        <sz val="11"/>
        <color theme="1"/>
        <rFont val="Calibri Light"/>
        <family val="2"/>
        <scheme val="major"/>
      </rPr>
      <t>i</t>
    </r>
  </si>
  <si>
    <r>
      <t>H</t>
    </r>
    <r>
      <rPr>
        <b/>
        <vertAlign val="subscript"/>
        <sz val="11"/>
        <color theme="1"/>
        <rFont val="Calibri Light"/>
        <family val="2"/>
        <scheme val="major"/>
      </rPr>
      <t>i</t>
    </r>
    <r>
      <rPr>
        <b/>
        <sz val="11"/>
        <color theme="1"/>
        <rFont val="Calibri Light"/>
        <family val="2"/>
        <scheme val="major"/>
      </rPr>
      <t>(%)</t>
    </r>
  </si>
  <si>
    <t>Prueba n°1
Estadística Descriptiva - 2022-2</t>
  </si>
  <si>
    <t>2. Escriba una variable de la base de datos entregada para cada una de las siguientes clasificaciones:</t>
  </si>
  <si>
    <t>GÉNERO</t>
  </si>
  <si>
    <t>PROVINCIA</t>
  </si>
  <si>
    <t>NIVEL EDUCACIONAL</t>
  </si>
  <si>
    <t>N° CURSOS REPROBADOS</t>
  </si>
  <si>
    <t>Valparaíso</t>
  </si>
  <si>
    <t>Media</t>
  </si>
  <si>
    <t>San Antonio</t>
  </si>
  <si>
    <t>Básica primer ciclo</t>
  </si>
  <si>
    <t>Quillota</t>
  </si>
  <si>
    <t>Básica segundo ciclo</t>
  </si>
  <si>
    <t>Los Andes</t>
  </si>
  <si>
    <t>No binario</t>
  </si>
  <si>
    <t>EDAD (en años)</t>
  </si>
  <si>
    <t>INTEGRANTES DE GRUPO FAMILIAR</t>
  </si>
  <si>
    <t>INGRESO FAMILIAR (en miles de pesos)</t>
  </si>
  <si>
    <t>GASTOS EN MATERIALES (en miles de pesos)</t>
  </si>
  <si>
    <t>PROMEDIO DE NOTAS</t>
  </si>
  <si>
    <t>Nivel educacional</t>
  </si>
  <si>
    <t>1.	Esta prueba está compuesta por una serie de actividades que usted debe realizar a partir de la información disponible en la hoja "Base de datos".
2.	Todo cálculo, fórmula y aplicación de funciones lo debe realizar exclusivamente en la hoja llamada “Desarrollo” (a excepción de la actividad 5 que se debe realizar en la hoja "Histograma").
3.	Esta prueba será evaluada con escala de 1,0 a 7,0. La nota mínima de aprobación (4,0) se obtiene con 27 puntos (60% de exigencia) y la nota máxima (7,0) con 45 puntos.
4.	Dispone de un tiempo máximo de 60 minutos para resolver las actividades.
5.	Durante la prueba debe guardar frecuentemente su trabajo, sin cambiar el nombre al archivo.
6. No se permite el uso de calculadora, teléfono celular, dispositivos de almacenamiento, hojas de papel y lápices.
7.	Al terminar la prueba, guarde el archivo y ciérrelo. No apague el computador.</t>
  </si>
  <si>
    <t>4. En base al siguiente gráfico circular para la variable "Nivel educacional", realice dos interpretaciones que usted considere relevantes.</t>
  </si>
  <si>
    <t>1. El periodista quiere incluir en la noticia la oración "la población considerada para el estudio son 300 estudiantes de colegios de la región de Valparaíso". ¿Cuál es el error?</t>
  </si>
  <si>
    <t>Cualitativa nominal</t>
  </si>
  <si>
    <t>Cuantitativa continua</t>
  </si>
  <si>
    <t>30-36,1</t>
  </si>
  <si>
    <t>36,1-42,2</t>
  </si>
  <si>
    <t>42,2-48,3</t>
  </si>
  <si>
    <t>48,3-54,4</t>
  </si>
  <si>
    <t>54,4-60,5</t>
  </si>
  <si>
    <t>60,5-66,6</t>
  </si>
  <si>
    <t>66,6-72,7</t>
  </si>
  <si>
    <t>72,7-78,8</t>
  </si>
  <si>
    <t>78,8-84,9</t>
  </si>
  <si>
    <t>84,9-91</t>
  </si>
  <si>
    <t>3. Usando la siguiente tabla de distribución de frecuencias para la variable "Gastos en materiales", determine e interprete las frecuencias pedidas:</t>
  </si>
  <si>
    <t>GASTO EN MAT. (en miles de pesos)</t>
  </si>
  <si>
    <r>
      <t>h</t>
    </r>
    <r>
      <rPr>
        <i/>
        <vertAlign val="subscript"/>
        <sz val="14"/>
        <color theme="1"/>
        <rFont val="Calibri Light"/>
        <family val="2"/>
        <scheme val="major"/>
      </rPr>
      <t>2</t>
    </r>
    <r>
      <rPr>
        <i/>
        <sz val="14"/>
        <color theme="1"/>
        <rFont val="Calibri Light"/>
        <family val="2"/>
        <scheme val="major"/>
      </rPr>
      <t>(%)</t>
    </r>
  </si>
  <si>
    <r>
      <t>F</t>
    </r>
    <r>
      <rPr>
        <i/>
        <vertAlign val="subscript"/>
        <sz val="14"/>
        <color theme="1"/>
        <rFont val="Calibri Light"/>
        <family val="2"/>
        <scheme val="major"/>
      </rPr>
      <t>9</t>
    </r>
  </si>
  <si>
    <t>5. Usando la tabla de distribución de frecuencias para la variable "Gastos en materiales" que está en la hoja "Histograma", construya un histograma. En base a este gráfico, realice una interpretación para lo cual puede considerar: mayor frecuencia, menor frecuencia o rango de interpretación.</t>
  </si>
  <si>
    <t>6. Para la variable "Promedio de notas", calcule e interprete las siguientes medidas de tendencia central (redondee a la décima).</t>
  </si>
  <si>
    <t>Moda</t>
  </si>
  <si>
    <t xml:space="preserve">7. El periodista desea hacer un estudio más exhaustivo con las y los estudiantes que tengan el 10% con más ingresos familiares. ¿Entre qué montos debería considerar este periodista? </t>
  </si>
  <si>
    <t>8. Completando la siguiente tabla, calcule el coeficiente de variación de la edad e indique en cuál de los niveles educacionales se da un comportamiento más homogéneo. Justifique su respuesta (agregue un decimal a los coeficientes).</t>
  </si>
  <si>
    <t>Un periodista tiene la labor de realizar un reportaje sobre la situación actual del sistema educacional de colegios de la región de Valparaíso. Para esto, se consideró información de 300 estudiantes y las variables registradas son: género, provincia de residencia, edad (en años), nivel educacional, promedio de notas, n° de cursos reprobados, integrantes de grupo familiar, ingreso familiar (en miles de pesos) y gasto en materiales (en miles de pesos).</t>
  </si>
  <si>
    <t>Desviación estándar edad</t>
  </si>
  <si>
    <t>Promedio edad</t>
  </si>
  <si>
    <t>Forma 4</t>
  </si>
  <si>
    <t>Gabriel Ignacio Soto Ibañez</t>
  </si>
  <si>
    <t>009D</t>
  </si>
  <si>
    <t>20.532.134-9</t>
  </si>
  <si>
    <t>Promedio de notas</t>
  </si>
  <si>
    <t>Provincia</t>
  </si>
  <si>
    <t>El 8% de los estudiantes en los colegios gasta entre 36100 pesos y 42200 pesos en gastos materiales</t>
  </si>
  <si>
    <t>276 estudiantes en los colegios no gastan mas de 84900 pesos en gastos materiales</t>
  </si>
  <si>
    <t>el 44% de estudiantes en colegios estan cursando su educacion media</t>
  </si>
  <si>
    <t>El 26% de los estudiantes en colegios estan cursando su educacion basica primer ciclo</t>
  </si>
  <si>
    <t>La poblacion a estudiar si bien son 300 estudiantes, no son todos de valparaiso, ya que muestra estudiantes que son de distintas provincias, siendo Valparaiso una de ellas (Ademas, tendria que cambiar la oracion a muestra, y esto provocaria que la cantidad de estudiantes probablemente baje)</t>
  </si>
  <si>
    <t>37 estudiantes gastan entre 30000 y 30100 pesos , y otra porcion mas de 37 estudiantes gastan entre 42200 y 48300 pesos. (Siendo estas ambas muestras las mayores frecuencias)</t>
  </si>
  <si>
    <t>La moda de promedio de notas entre los estudiantes es de 5.6</t>
  </si>
  <si>
    <t>La mediana de promedio de notas entre los estudiantes es de 5.5</t>
  </si>
  <si>
    <t>n°</t>
  </si>
  <si>
    <t>n° intervalos</t>
  </si>
  <si>
    <t>maximo</t>
  </si>
  <si>
    <t>minimo</t>
  </si>
  <si>
    <t>rango</t>
  </si>
  <si>
    <t>amplitud</t>
  </si>
  <si>
    <t>Regla Sturges (Ingreso familiar)</t>
  </si>
  <si>
    <t>li</t>
  </si>
  <si>
    <t>ls</t>
  </si>
  <si>
    <t>fi</t>
  </si>
  <si>
    <t>Fi</t>
  </si>
  <si>
    <t>hi</t>
  </si>
  <si>
    <t>Hi</t>
  </si>
  <si>
    <t>Pregunta 7</t>
  </si>
  <si>
    <t>Percentil 10% mayor</t>
  </si>
  <si>
    <t>El periodista deberia considerar a los estudiantes que paguen un valor mayor o igual a 1076000 pesos</t>
  </si>
  <si>
    <t>Los estudiantes de educacion basica primer ciclo contienen un comportamiento mas homogeneo (siendo un 14,7%), ya que su coeficiente de variacion es mayor a comparacion de los de basica de segundo ciclo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</si>
</sst>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sz val="11"/>
      <color theme="1"/>
      <name val="Calibri Light"/>
      <family val="2"/>
    </font>
    <font>
      <sz val="11"/>
      <color theme="1"/>
      <name val="Calibri Light"/>
      <family val="2"/>
      <scheme val="major"/>
    </font>
    <font>
      <b/>
      <i/>
      <sz val="11"/>
      <color theme="1"/>
      <name val="Calibri Light"/>
      <family val="2"/>
      <scheme val="major"/>
    </font>
    <font>
      <b/>
      <sz val="11"/>
      <color theme="1"/>
      <name val="Calibri Light"/>
      <family val="2"/>
      <scheme val="major"/>
    </font>
    <font>
      <i/>
      <sz val="11"/>
      <color theme="1"/>
      <name val="Calibri Light"/>
      <family val="2"/>
      <scheme val="major"/>
    </font>
    <font>
      <b/>
      <i/>
      <sz val="9"/>
      <color theme="1"/>
      <name val="Calibri Light"/>
      <family val="2"/>
      <scheme val="major"/>
    </font>
    <font>
      <b/>
      <sz val="18"/>
      <color theme="1"/>
      <name val="Calibri Light"/>
      <family val="2"/>
      <scheme val="major"/>
    </font>
    <font>
      <sz val="11"/>
      <color theme="1"/>
      <name val="Calibri"/>
      <family val="2"/>
      <scheme val="minor"/>
    </font>
    <font>
      <i/>
      <sz val="14"/>
      <color theme="1"/>
      <name val="Calibri Light"/>
      <family val="2"/>
      <scheme val="major"/>
    </font>
    <font>
      <i/>
      <vertAlign val="subscript"/>
      <sz val="14"/>
      <color theme="1"/>
      <name val="Calibri Light"/>
      <family val="2"/>
      <scheme val="major"/>
    </font>
    <font>
      <b/>
      <sz val="11"/>
      <color theme="1"/>
      <name val="Calibri Light"/>
      <family val="2"/>
    </font>
    <font>
      <b/>
      <vertAlign val="subscript"/>
      <sz val="11"/>
      <color theme="1"/>
      <name val="Calibri Light"/>
      <family val="2"/>
      <scheme val="maj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0F1F9"/>
        <bgColor indexed="64"/>
      </patternFill>
    </fill>
    <fill>
      <patternFill patternType="solid">
        <fgColor rgb="FFF0F0E2"/>
        <bgColor indexed="64"/>
      </patternFill>
    </fill>
    <fill>
      <patternFill patternType="solid">
        <fgColor rgb="FF92D05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9" fontId="8" fillId="0" borderId="0" applyFont="0" applyFill="0" applyBorder="0" applyAlignment="0" applyProtection="0"/>
  </cellStyleXfs>
  <cellXfs count="97">
    <xf numFmtId="0" fontId="0" fillId="0" borderId="0" xfId="0"/>
    <xf numFmtId="0" fontId="4" fillId="2" borderId="1" xfId="0" applyFont="1" applyFill="1" applyBorder="1" applyAlignment="1">
      <alignment horizontal="center" vertical="center" wrapText="1"/>
    </xf>
    <xf numFmtId="0" fontId="2" fillId="3" borderId="0" xfId="0" applyFont="1" applyFill="1"/>
    <xf numFmtId="0" fontId="2" fillId="3" borderId="0" xfId="0" applyFont="1" applyFill="1" applyAlignment="1">
      <alignment vertical="center"/>
    </xf>
    <xf numFmtId="0" fontId="6" fillId="3" borderId="8" xfId="0" applyFont="1" applyFill="1" applyBorder="1" applyAlignment="1">
      <alignment horizontal="center" vertical="center" wrapText="1"/>
    </xf>
    <xf numFmtId="0" fontId="2" fillId="3" borderId="1" xfId="0" applyFont="1" applyFill="1" applyBorder="1" applyAlignment="1">
      <alignment horizontal="center" wrapText="1"/>
    </xf>
    <xf numFmtId="0" fontId="0" fillId="3" borderId="0" xfId="0" applyFill="1"/>
    <xf numFmtId="0" fontId="2" fillId="3" borderId="0" xfId="0" applyFont="1" applyFill="1" applyAlignment="1">
      <alignment horizontal="left" wrapText="1"/>
    </xf>
    <xf numFmtId="0" fontId="11" fillId="2" borderId="1" xfId="0" applyFont="1" applyFill="1" applyBorder="1" applyAlignment="1">
      <alignment horizontal="center" vertical="center" wrapText="1"/>
    </xf>
    <xf numFmtId="0" fontId="1" fillId="0" borderId="1" xfId="0" applyFont="1" applyBorder="1" applyAlignment="1">
      <alignment horizontal="center"/>
    </xf>
    <xf numFmtId="0" fontId="1" fillId="0" borderId="0" xfId="0" applyFont="1" applyAlignment="1">
      <alignment horizontal="center"/>
    </xf>
    <xf numFmtId="0" fontId="11" fillId="0" borderId="0" xfId="0" applyFont="1" applyFill="1" applyBorder="1" applyAlignment="1">
      <alignment horizontal="center" vertical="center" wrapText="1"/>
    </xf>
    <xf numFmtId="0" fontId="2" fillId="0" borderId="0" xfId="0" applyFont="1"/>
    <xf numFmtId="0" fontId="2" fillId="3" borderId="0" xfId="0" applyFont="1" applyFill="1" applyProtection="1"/>
    <xf numFmtId="0" fontId="4" fillId="3" borderId="0" xfId="0" applyFont="1" applyFill="1" applyProtection="1"/>
    <xf numFmtId="0" fontId="2" fillId="3" borderId="0" xfId="0" applyFont="1" applyFill="1" applyAlignment="1" applyProtection="1">
      <alignment horizontal="center" vertical="center" wrapText="1"/>
    </xf>
    <xf numFmtId="0" fontId="2" fillId="3" borderId="5" xfId="0" applyFont="1" applyFill="1" applyBorder="1" applyAlignment="1" applyProtection="1">
      <alignment horizontal="center" vertical="center"/>
    </xf>
    <xf numFmtId="0" fontId="2" fillId="3" borderId="0" xfId="0" applyFont="1" applyFill="1" applyBorder="1" applyAlignment="1" applyProtection="1">
      <alignment horizontal="left" wrapText="1"/>
    </xf>
    <xf numFmtId="0" fontId="2" fillId="3" borderId="0" xfId="0" applyFont="1" applyFill="1" applyAlignment="1" applyProtection="1">
      <alignment vertical="center"/>
    </xf>
    <xf numFmtId="0" fontId="6" fillId="3" borderId="7"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0" fontId="5" fillId="3" borderId="0" xfId="0" applyFont="1" applyFill="1" applyAlignment="1" applyProtection="1">
      <alignment horizontal="right"/>
    </xf>
    <xf numFmtId="0" fontId="2" fillId="3" borderId="0" xfId="0" applyFont="1" applyFill="1" applyAlignment="1" applyProtection="1">
      <alignment vertical="center" wrapText="1"/>
    </xf>
    <xf numFmtId="0" fontId="3" fillId="3" borderId="1" xfId="0" applyFont="1" applyFill="1" applyBorder="1" applyAlignment="1" applyProtection="1">
      <alignment horizontal="center" vertical="center" wrapText="1"/>
    </xf>
    <xf numFmtId="0" fontId="5" fillId="3" borderId="1" xfId="0" applyFont="1" applyFill="1" applyBorder="1" applyAlignment="1" applyProtection="1">
      <alignment horizontal="center" vertical="center" wrapText="1"/>
    </xf>
    <xf numFmtId="0" fontId="2" fillId="3" borderId="6" xfId="0" applyFont="1" applyFill="1" applyBorder="1" applyAlignment="1" applyProtection="1">
      <alignment horizontal="center" vertical="center"/>
    </xf>
    <xf numFmtId="0" fontId="2" fillId="3"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wrapText="1"/>
    </xf>
    <xf numFmtId="0" fontId="2" fillId="3" borderId="1" xfId="0" applyFont="1" applyFill="1" applyBorder="1" applyAlignment="1" applyProtection="1">
      <alignment horizontal="center" wrapText="1"/>
    </xf>
    <xf numFmtId="10" fontId="2" fillId="3" borderId="1" xfId="1" applyNumberFormat="1" applyFont="1" applyFill="1" applyBorder="1" applyAlignment="1" applyProtection="1">
      <alignment horizontal="center" wrapText="1"/>
    </xf>
    <xf numFmtId="0" fontId="2" fillId="0" borderId="1" xfId="0" applyFont="1" applyFill="1" applyBorder="1" applyAlignment="1" applyProtection="1">
      <alignment horizontal="center" wrapText="1"/>
    </xf>
    <xf numFmtId="10" fontId="2" fillId="0" borderId="1" xfId="1" applyNumberFormat="1" applyFont="1" applyFill="1" applyBorder="1" applyAlignment="1" applyProtection="1">
      <alignment horizontal="center" wrapText="1"/>
    </xf>
    <xf numFmtId="0" fontId="2" fillId="0" borderId="0" xfId="0" applyFont="1" applyFill="1" applyBorder="1" applyAlignment="1" applyProtection="1">
      <alignment horizontal="left" wrapText="1"/>
    </xf>
    <xf numFmtId="0" fontId="9" fillId="3" borderId="1" xfId="0" applyFont="1" applyFill="1" applyBorder="1" applyAlignment="1" applyProtection="1">
      <alignment horizontal="center" vertical="center" wrapText="1"/>
    </xf>
    <xf numFmtId="0" fontId="2" fillId="3" borderId="0" xfId="0" applyFont="1" applyFill="1" applyAlignment="1" applyProtection="1">
      <alignment horizontal="left" wrapText="1"/>
    </xf>
    <xf numFmtId="0" fontId="0" fillId="3" borderId="0" xfId="0" applyFill="1" applyProtection="1"/>
    <xf numFmtId="0" fontId="0" fillId="0" borderId="0" xfId="0" applyFill="1" applyProtection="1"/>
    <xf numFmtId="0" fontId="3" fillId="3" borderId="0" xfId="0" applyFont="1" applyFill="1" applyBorder="1" applyAlignment="1" applyProtection="1">
      <alignment horizontal="center" vertical="center" wrapText="1"/>
    </xf>
    <xf numFmtId="0" fontId="2" fillId="3" borderId="0" xfId="0" applyFont="1" applyFill="1" applyBorder="1" applyAlignment="1" applyProtection="1">
      <alignment horizontal="center" vertical="center"/>
    </xf>
    <xf numFmtId="0" fontId="5" fillId="0" borderId="1" xfId="0" applyFont="1" applyFill="1" applyBorder="1" applyAlignment="1" applyProtection="1">
      <alignment horizontal="center" vertical="center" wrapText="1"/>
    </xf>
    <xf numFmtId="0" fontId="2" fillId="0" borderId="0" xfId="0" applyFont="1" applyFill="1" applyProtection="1"/>
    <xf numFmtId="0" fontId="2" fillId="3" borderId="1" xfId="0" applyFont="1" applyFill="1" applyBorder="1" applyAlignment="1" applyProtection="1">
      <alignment horizontal="center" vertical="center" wrapText="1"/>
    </xf>
    <xf numFmtId="1" fontId="2" fillId="5" borderId="1" xfId="0" applyNumberFormat="1" applyFont="1" applyFill="1" applyBorder="1" applyAlignment="1" applyProtection="1">
      <alignment horizontal="center" vertical="center" wrapText="1"/>
      <protection locked="0"/>
    </xf>
    <xf numFmtId="0" fontId="2" fillId="5" borderId="1" xfId="0" applyFont="1" applyFill="1" applyBorder="1" applyAlignment="1" applyProtection="1">
      <alignment horizontal="center" vertical="center" wrapText="1"/>
      <protection locked="0"/>
    </xf>
    <xf numFmtId="0" fontId="2" fillId="3" borderId="6" xfId="0" applyFont="1" applyFill="1" applyBorder="1" applyAlignment="1" applyProtection="1">
      <alignment horizontal="center" vertical="center"/>
      <protection locked="0"/>
    </xf>
    <xf numFmtId="0" fontId="2" fillId="3" borderId="1"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5" fillId="5" borderId="1" xfId="0" applyFont="1" applyFill="1" applyBorder="1" applyAlignment="1" applyProtection="1">
      <alignment horizontal="left" vertical="center" wrapText="1"/>
      <protection locked="0"/>
    </xf>
    <xf numFmtId="0" fontId="5" fillId="2" borderId="1" xfId="0" applyFont="1" applyFill="1" applyBorder="1" applyAlignment="1" applyProtection="1">
      <alignment horizontal="left" vertical="center" wrapText="1"/>
      <protection locked="0"/>
    </xf>
    <xf numFmtId="0" fontId="2" fillId="4" borderId="1" xfId="0" applyFont="1" applyFill="1" applyBorder="1" applyAlignment="1" applyProtection="1">
      <alignment horizontal="left" wrapText="1"/>
    </xf>
    <xf numFmtId="0" fontId="2" fillId="3" borderId="0" xfId="0" applyFont="1" applyFill="1" applyAlignment="1" applyProtection="1">
      <alignment vertical="center" wrapText="1"/>
    </xf>
    <xf numFmtId="0" fontId="2" fillId="3" borderId="2" xfId="0" applyFont="1" applyFill="1" applyBorder="1" applyAlignment="1" applyProtection="1">
      <alignment horizontal="left"/>
      <protection locked="0"/>
    </xf>
    <xf numFmtId="0" fontId="2" fillId="3" borderId="3" xfId="0" applyFont="1" applyFill="1" applyBorder="1" applyAlignment="1" applyProtection="1">
      <alignment horizontal="left"/>
      <protection locked="0"/>
    </xf>
    <xf numFmtId="0" fontId="2" fillId="3" borderId="4" xfId="0" applyFont="1" applyFill="1" applyBorder="1" applyAlignment="1" applyProtection="1">
      <alignment horizontal="left"/>
      <protection locked="0"/>
    </xf>
    <xf numFmtId="0" fontId="2" fillId="3" borderId="1" xfId="0" applyFont="1" applyFill="1" applyBorder="1" applyAlignment="1" applyProtection="1">
      <alignment horizontal="left"/>
      <protection locked="0"/>
    </xf>
    <xf numFmtId="0" fontId="2" fillId="3" borderId="6" xfId="0" applyFont="1" applyFill="1" applyBorder="1" applyAlignment="1" applyProtection="1">
      <alignment horizontal="center" vertical="center"/>
    </xf>
    <xf numFmtId="0" fontId="2" fillId="3" borderId="1" xfId="0" applyFont="1" applyFill="1" applyBorder="1" applyAlignment="1" applyProtection="1">
      <alignment horizontal="center" vertical="center"/>
    </xf>
    <xf numFmtId="0" fontId="2" fillId="3" borderId="6" xfId="0" applyFont="1" applyFill="1" applyBorder="1" applyAlignment="1" applyProtection="1">
      <alignment horizontal="center" vertical="center"/>
      <protection locked="0"/>
    </xf>
    <xf numFmtId="0" fontId="2" fillId="3" borderId="1" xfId="0" applyFont="1" applyFill="1" applyBorder="1" applyAlignment="1" applyProtection="1">
      <alignment horizontal="center" vertical="center"/>
      <protection locked="0"/>
    </xf>
    <xf numFmtId="0" fontId="2" fillId="5" borderId="9" xfId="0" applyFont="1" applyFill="1" applyBorder="1" applyAlignment="1" applyProtection="1">
      <alignment horizontal="left" vertical="center" wrapText="1"/>
      <protection locked="0"/>
    </xf>
    <xf numFmtId="0" fontId="2" fillId="2" borderId="10" xfId="0" applyFont="1" applyFill="1" applyBorder="1" applyAlignment="1" applyProtection="1">
      <alignment horizontal="left" vertical="center" wrapText="1"/>
      <protection locked="0"/>
    </xf>
    <xf numFmtId="0" fontId="2" fillId="2" borderId="11" xfId="0" applyFont="1" applyFill="1" applyBorder="1" applyAlignment="1" applyProtection="1">
      <alignment horizontal="left" vertical="center" wrapText="1"/>
      <protection locked="0"/>
    </xf>
    <xf numFmtId="0" fontId="2" fillId="2" borderId="12" xfId="0" applyFont="1" applyFill="1" applyBorder="1" applyAlignment="1" applyProtection="1">
      <alignment horizontal="left" vertical="center" wrapText="1"/>
      <protection locked="0"/>
    </xf>
    <xf numFmtId="0" fontId="2" fillId="2" borderId="13" xfId="0" applyFont="1" applyFill="1" applyBorder="1" applyAlignment="1" applyProtection="1">
      <alignment horizontal="left" vertical="center" wrapText="1"/>
      <protection locked="0"/>
    </xf>
    <xf numFmtId="0" fontId="2" fillId="2" borderId="14" xfId="0" applyFont="1" applyFill="1" applyBorder="1" applyAlignment="1" applyProtection="1">
      <alignment horizontal="left" vertical="center" wrapText="1"/>
      <protection locked="0"/>
    </xf>
    <xf numFmtId="0" fontId="2" fillId="3" borderId="13" xfId="0" applyFont="1" applyFill="1" applyBorder="1" applyAlignment="1" applyProtection="1">
      <alignment horizontal="left" vertical="center" wrapText="1"/>
    </xf>
    <xf numFmtId="164" fontId="7" fillId="3" borderId="15" xfId="0" applyNumberFormat="1" applyFont="1" applyFill="1" applyBorder="1" applyAlignment="1" applyProtection="1">
      <alignment horizontal="center" vertical="center"/>
    </xf>
    <xf numFmtId="164" fontId="7" fillId="3" borderId="16" xfId="0" applyNumberFormat="1" applyFont="1" applyFill="1" applyBorder="1" applyAlignment="1" applyProtection="1">
      <alignment horizontal="center" vertical="center"/>
    </xf>
    <xf numFmtId="0" fontId="2" fillId="4" borderId="1" xfId="0" applyFont="1" applyFill="1" applyBorder="1" applyAlignment="1" applyProtection="1">
      <alignment vertical="center" wrapText="1"/>
    </xf>
    <xf numFmtId="0" fontId="2" fillId="5" borderId="1" xfId="0" applyFont="1" applyFill="1" applyBorder="1" applyAlignment="1" applyProtection="1">
      <alignment horizontal="left" vertical="center" wrapText="1"/>
      <protection locked="0"/>
    </xf>
    <xf numFmtId="0" fontId="2" fillId="2" borderId="1" xfId="0" applyFont="1" applyFill="1" applyBorder="1" applyAlignment="1" applyProtection="1">
      <alignment horizontal="left" vertical="center" wrapText="1"/>
      <protection locked="0"/>
    </xf>
    <xf numFmtId="0" fontId="4" fillId="3" borderId="0" xfId="0" applyFont="1" applyFill="1" applyAlignment="1" applyProtection="1">
      <alignment horizontal="center" wrapText="1"/>
    </xf>
    <xf numFmtId="0" fontId="3" fillId="3" borderId="1" xfId="0" applyFont="1" applyFill="1" applyBorder="1" applyAlignment="1" applyProtection="1">
      <alignment horizontal="center" vertical="center" wrapText="1"/>
    </xf>
    <xf numFmtId="0" fontId="2" fillId="5" borderId="1" xfId="0" applyFont="1" applyFill="1" applyBorder="1" applyAlignment="1" applyProtection="1">
      <alignment horizontal="center" vertical="center" wrapText="1"/>
      <protection locked="0"/>
    </xf>
    <xf numFmtId="0" fontId="2" fillId="2" borderId="1" xfId="0" applyFont="1" applyFill="1" applyBorder="1" applyAlignment="1" applyProtection="1">
      <alignment horizontal="center" vertical="center" wrapText="1"/>
      <protection locked="0"/>
    </xf>
    <xf numFmtId="0" fontId="2" fillId="3" borderId="0" xfId="0" applyFont="1" applyFill="1" applyAlignment="1" applyProtection="1">
      <alignment horizontal="left" vertical="center" wrapText="1"/>
    </xf>
    <xf numFmtId="0" fontId="3" fillId="0" borderId="1" xfId="0" applyFont="1" applyFill="1" applyBorder="1" applyAlignment="1" applyProtection="1">
      <alignment horizontal="center" vertical="center" wrapText="1"/>
    </xf>
    <xf numFmtId="0" fontId="2" fillId="5" borderId="0" xfId="0" applyFont="1" applyFill="1" applyAlignment="1" applyProtection="1">
      <alignment vertical="center" wrapText="1"/>
    </xf>
    <xf numFmtId="0" fontId="2" fillId="5" borderId="0" xfId="0" applyFont="1" applyFill="1" applyAlignment="1" applyProtection="1">
      <alignment horizontal="left" vertical="center" wrapText="1"/>
    </xf>
    <xf numFmtId="0" fontId="2" fillId="5" borderId="1" xfId="0" applyFont="1" applyFill="1" applyBorder="1" applyAlignment="1" applyProtection="1">
      <alignment horizontal="center" vertical="center"/>
      <protection locked="0"/>
    </xf>
    <xf numFmtId="0" fontId="2" fillId="2" borderId="1" xfId="0" applyFont="1" applyFill="1" applyBorder="1" applyAlignment="1" applyProtection="1">
      <alignment horizontal="center" vertical="center"/>
      <protection locked="0"/>
    </xf>
    <xf numFmtId="0" fontId="2" fillId="5" borderId="2" xfId="0" applyFont="1" applyFill="1" applyBorder="1" applyAlignment="1" applyProtection="1">
      <alignment horizontal="left" vertical="center" wrapText="1"/>
      <protection locked="0"/>
    </xf>
    <xf numFmtId="0" fontId="2" fillId="5" borderId="3" xfId="0" applyFont="1" applyFill="1" applyBorder="1" applyAlignment="1" applyProtection="1">
      <alignment horizontal="left" vertical="center" wrapText="1"/>
      <protection locked="0"/>
    </xf>
    <xf numFmtId="0" fontId="2" fillId="5" borderId="4" xfId="0" applyFont="1" applyFill="1" applyBorder="1" applyAlignment="1" applyProtection="1">
      <alignment horizontal="left" vertical="center" wrapText="1"/>
      <protection locked="0"/>
    </xf>
    <xf numFmtId="0" fontId="0" fillId="6" borderId="2" xfId="0" applyFill="1" applyBorder="1" applyAlignment="1">
      <alignment horizontal="center"/>
    </xf>
    <xf numFmtId="0" fontId="0" fillId="6" borderId="4" xfId="0" applyFill="1" applyBorder="1" applyAlignment="1">
      <alignment horizontal="center"/>
    </xf>
    <xf numFmtId="0" fontId="0" fillId="0" borderId="1" xfId="0" applyBorder="1"/>
    <xf numFmtId="0" fontId="0" fillId="0" borderId="1" xfId="0" applyBorder="1" applyAlignment="1">
      <alignment horizontal="center"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0" borderId="0" xfId="0" applyBorder="1" applyAlignment="1">
      <alignment horizontal="center" vertical="center"/>
    </xf>
    <xf numFmtId="165" fontId="0" fillId="0" borderId="0" xfId="1" applyNumberFormat="1" applyFont="1" applyBorder="1" applyAlignment="1">
      <alignment horizontal="center" vertical="center"/>
    </xf>
    <xf numFmtId="165" fontId="0" fillId="0" borderId="0" xfId="0" applyNumberFormat="1" applyBorder="1" applyAlignment="1">
      <alignment horizontal="center" vertical="center"/>
    </xf>
    <xf numFmtId="165" fontId="0" fillId="0" borderId="1" xfId="1" applyNumberFormat="1" applyFont="1" applyBorder="1" applyAlignment="1">
      <alignment horizontal="center" vertical="center"/>
    </xf>
    <xf numFmtId="165" fontId="0" fillId="0" borderId="1" xfId="0" applyNumberFormat="1" applyBorder="1" applyAlignment="1">
      <alignment horizontal="center" vertical="center"/>
    </xf>
    <xf numFmtId="165" fontId="0" fillId="3" borderId="1" xfId="0" applyNumberFormat="1" applyFill="1" applyBorder="1" applyAlignment="1">
      <alignment horizontal="center" vertical="center"/>
    </xf>
    <xf numFmtId="165" fontId="0" fillId="3" borderId="1" xfId="1" applyNumberFormat="1" applyFont="1" applyFill="1"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Gasto</a:t>
            </a:r>
            <a:r>
              <a:rPr lang="en-US" baseline="0"/>
              <a:t> en Mat.(en miles de pesos)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Histograma!$B$3:$B$12</c:f>
              <c:strCache>
                <c:ptCount val="10"/>
                <c:pt idx="0">
                  <c:v>30-36,1</c:v>
                </c:pt>
                <c:pt idx="1">
                  <c:v>36,1-42,2</c:v>
                </c:pt>
                <c:pt idx="2">
                  <c:v>42,2-48,3</c:v>
                </c:pt>
                <c:pt idx="3">
                  <c:v>48,3-54,4</c:v>
                </c:pt>
                <c:pt idx="4">
                  <c:v>54,4-60,5</c:v>
                </c:pt>
                <c:pt idx="5">
                  <c:v>60,5-66,6</c:v>
                </c:pt>
                <c:pt idx="6">
                  <c:v>66,6-72,7</c:v>
                </c:pt>
                <c:pt idx="7">
                  <c:v>72,7-78,8</c:v>
                </c:pt>
                <c:pt idx="8">
                  <c:v>78,8-84,9</c:v>
                </c:pt>
                <c:pt idx="9">
                  <c:v>84,9-91</c:v>
                </c:pt>
              </c:strCache>
            </c:strRef>
          </c:cat>
          <c:val>
            <c:numRef>
              <c:f>Histograma!$C$3:$C$12</c:f>
              <c:numCache>
                <c:formatCode>General</c:formatCode>
                <c:ptCount val="10"/>
                <c:pt idx="0">
                  <c:v>37</c:v>
                </c:pt>
                <c:pt idx="1">
                  <c:v>24</c:v>
                </c:pt>
                <c:pt idx="2">
                  <c:v>37</c:v>
                </c:pt>
                <c:pt idx="3">
                  <c:v>30</c:v>
                </c:pt>
                <c:pt idx="4">
                  <c:v>30</c:v>
                </c:pt>
                <c:pt idx="5">
                  <c:v>29</c:v>
                </c:pt>
                <c:pt idx="6">
                  <c:v>25</c:v>
                </c:pt>
                <c:pt idx="7">
                  <c:v>35</c:v>
                </c:pt>
                <c:pt idx="8">
                  <c:v>29</c:v>
                </c:pt>
                <c:pt idx="9">
                  <c:v>24</c:v>
                </c:pt>
              </c:numCache>
            </c:numRef>
          </c:val>
          <c:extLst>
            <c:ext xmlns:c16="http://schemas.microsoft.com/office/drawing/2014/chart" uri="{C3380CC4-5D6E-409C-BE32-E72D297353CC}">
              <c16:uniqueId val="{00000000-37F1-48AE-B727-E0DF485431B7}"/>
            </c:ext>
          </c:extLst>
        </c:ser>
        <c:dLbls>
          <c:showLegendKey val="0"/>
          <c:showVal val="0"/>
          <c:showCatName val="0"/>
          <c:showSerName val="0"/>
          <c:showPercent val="0"/>
          <c:showBubbleSize val="0"/>
        </c:dLbls>
        <c:gapWidth val="219"/>
        <c:overlap val="-27"/>
        <c:axId val="1082023647"/>
        <c:axId val="1054386447"/>
      </c:barChart>
      <c:catAx>
        <c:axId val="108202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386447"/>
        <c:crosses val="autoZero"/>
        <c:auto val="1"/>
        <c:lblAlgn val="ctr"/>
        <c:lblOffset val="100"/>
        <c:noMultiLvlLbl val="0"/>
      </c:catAx>
      <c:valAx>
        <c:axId val="105438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0236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209550</xdr:colOff>
      <xdr:row>0</xdr:row>
      <xdr:rowOff>180975</xdr:rowOff>
    </xdr:from>
    <xdr:to>
      <xdr:col>12</xdr:col>
      <xdr:colOff>2098</xdr:colOff>
      <xdr:row>2</xdr:row>
      <xdr:rowOff>104775</xdr:rowOff>
    </xdr:to>
    <xdr:pic>
      <xdr:nvPicPr>
        <xdr:cNvPr id="3" name="Imagen 2">
          <a:extLst>
            <a:ext uri="{FF2B5EF4-FFF2-40B4-BE49-F238E27FC236}">
              <a16:creationId xmlns:a16="http://schemas.microsoft.com/office/drawing/2014/main" id="{DCEC7E18-E571-499D-A4DF-DC5E77FF9593}"/>
            </a:ext>
          </a:extLst>
        </xdr:cNvPr>
        <xdr:cNvPicPr>
          <a:picLocks noChangeAspect="1"/>
        </xdr:cNvPicPr>
      </xdr:nvPicPr>
      <xdr:blipFill>
        <a:blip xmlns:r="http://schemas.openxmlformats.org/officeDocument/2006/relationships" r:embed="rId1"/>
        <a:stretch>
          <a:fillRect/>
        </a:stretch>
      </xdr:blipFill>
      <xdr:spPr>
        <a:xfrm>
          <a:off x="9220200" y="180975"/>
          <a:ext cx="1611823" cy="495300"/>
        </a:xfrm>
        <a:prstGeom prst="rect">
          <a:avLst/>
        </a:prstGeom>
      </xdr:spPr>
    </xdr:pic>
    <xdr:clientData/>
  </xdr:twoCellAnchor>
  <xdr:twoCellAnchor editAs="oneCell">
    <xdr:from>
      <xdr:col>2</xdr:col>
      <xdr:colOff>1471276</xdr:colOff>
      <xdr:row>62</xdr:row>
      <xdr:rowOff>37716</xdr:rowOff>
    </xdr:from>
    <xdr:to>
      <xdr:col>6</xdr:col>
      <xdr:colOff>376381</xdr:colOff>
      <xdr:row>71</xdr:row>
      <xdr:rowOff>135866</xdr:rowOff>
    </xdr:to>
    <xdr:pic>
      <xdr:nvPicPr>
        <xdr:cNvPr id="2" name="Imagen 1">
          <a:extLst>
            <a:ext uri="{FF2B5EF4-FFF2-40B4-BE49-F238E27FC236}">
              <a16:creationId xmlns:a16="http://schemas.microsoft.com/office/drawing/2014/main" id="{29473A84-6193-0E42-AAF0-4F581FB95423}"/>
            </a:ext>
          </a:extLst>
        </xdr:cNvPr>
        <xdr:cNvPicPr>
          <a:picLocks noChangeAspect="1"/>
        </xdr:cNvPicPr>
      </xdr:nvPicPr>
      <xdr:blipFill>
        <a:blip xmlns:r="http://schemas.openxmlformats.org/officeDocument/2006/relationships" r:embed="rId2"/>
        <a:stretch>
          <a:fillRect/>
        </a:stretch>
      </xdr:blipFill>
      <xdr:spPr>
        <a:xfrm>
          <a:off x="2568094" y="13949989"/>
          <a:ext cx="5139651" cy="33693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685800</xdr:colOff>
      <xdr:row>0</xdr:row>
      <xdr:rowOff>166687</xdr:rowOff>
    </xdr:from>
    <xdr:to>
      <xdr:col>9</xdr:col>
      <xdr:colOff>685800</xdr:colOff>
      <xdr:row>14</xdr:row>
      <xdr:rowOff>52387</xdr:rowOff>
    </xdr:to>
    <xdr:graphicFrame macro="">
      <xdr:nvGraphicFramePr>
        <xdr:cNvPr id="2" name="Gráfico 1">
          <a:extLst>
            <a:ext uri="{FF2B5EF4-FFF2-40B4-BE49-F238E27FC236}">
              <a16:creationId xmlns:a16="http://schemas.microsoft.com/office/drawing/2014/main" id="{A28241A9-466F-6638-6813-0EB24A25D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19139-909C-4CC9-AE84-C832D1957F78}">
  <sheetPr codeName="Hoja1"/>
  <dimension ref="A1:J301"/>
  <sheetViews>
    <sheetView topLeftCell="C1" workbookViewId="0">
      <selection activeCell="C1" sqref="C1"/>
    </sheetView>
  </sheetViews>
  <sheetFormatPr baseColWidth="10" defaultColWidth="19.7109375" defaultRowHeight="15" x14ac:dyDescent="0.25"/>
  <cols>
    <col min="1" max="1" width="14.28515625" style="10" customWidth="1"/>
    <col min="2" max="3" width="15.7109375" style="10" customWidth="1"/>
    <col min="4" max="4" width="20" style="10" customWidth="1"/>
    <col min="5" max="5" width="12.85546875" style="10" customWidth="1"/>
    <col min="6" max="6" width="15.7109375" style="10" customWidth="1"/>
    <col min="7" max="7" width="14.28515625" style="10" customWidth="1"/>
    <col min="8" max="8" width="20" style="10" customWidth="1"/>
    <col min="9" max="10" width="25.7109375" style="10" customWidth="1"/>
    <col min="11" max="16384" width="19.7109375" style="10"/>
  </cols>
  <sheetData>
    <row r="1" spans="1:10" s="11" customFormat="1" ht="45" customHeight="1" x14ac:dyDescent="0.25">
      <c r="A1" s="8" t="s">
        <v>16</v>
      </c>
      <c r="B1" s="8" t="s">
        <v>27</v>
      </c>
      <c r="C1" s="8" t="s">
        <v>28</v>
      </c>
      <c r="D1" s="8" t="s">
        <v>29</v>
      </c>
      <c r="E1" s="8" t="s">
        <v>39</v>
      </c>
      <c r="F1" s="8" t="s">
        <v>30</v>
      </c>
      <c r="G1" s="8" t="s">
        <v>43</v>
      </c>
      <c r="H1" s="8" t="s">
        <v>40</v>
      </c>
      <c r="I1" s="8" t="s">
        <v>41</v>
      </c>
      <c r="J1" s="8" t="s">
        <v>42</v>
      </c>
    </row>
    <row r="2" spans="1:10" x14ac:dyDescent="0.25">
      <c r="A2" s="9">
        <v>856001</v>
      </c>
      <c r="B2" s="9" t="s">
        <v>38</v>
      </c>
      <c r="C2" s="9" t="s">
        <v>31</v>
      </c>
      <c r="D2" s="9" t="s">
        <v>34</v>
      </c>
      <c r="E2" s="9">
        <v>9</v>
      </c>
      <c r="F2" s="9">
        <v>0</v>
      </c>
      <c r="G2" s="9">
        <v>5.9</v>
      </c>
      <c r="H2" s="9">
        <v>3</v>
      </c>
      <c r="I2" s="9">
        <v>453.2</v>
      </c>
      <c r="J2" s="9">
        <v>39.799999999999997</v>
      </c>
    </row>
    <row r="3" spans="1:10" x14ac:dyDescent="0.25">
      <c r="A3" s="9">
        <v>856002</v>
      </c>
      <c r="B3" s="9" t="s">
        <v>13</v>
      </c>
      <c r="C3" s="9" t="s">
        <v>33</v>
      </c>
      <c r="D3" s="9" t="s">
        <v>32</v>
      </c>
      <c r="E3" s="9">
        <v>18</v>
      </c>
      <c r="F3" s="9">
        <v>0</v>
      </c>
      <c r="G3" s="9">
        <v>5.2</v>
      </c>
      <c r="H3" s="9">
        <v>2</v>
      </c>
      <c r="I3" s="9">
        <v>386.2</v>
      </c>
      <c r="J3" s="9">
        <v>69.2</v>
      </c>
    </row>
    <row r="4" spans="1:10" x14ac:dyDescent="0.25">
      <c r="A4" s="9">
        <v>856003</v>
      </c>
      <c r="B4" s="9" t="s">
        <v>14</v>
      </c>
      <c r="C4" s="9" t="s">
        <v>35</v>
      </c>
      <c r="D4" s="9" t="s">
        <v>36</v>
      </c>
      <c r="E4" s="9">
        <v>13</v>
      </c>
      <c r="F4" s="9">
        <v>1</v>
      </c>
      <c r="G4" s="9">
        <v>5.6</v>
      </c>
      <c r="H4" s="9">
        <v>3</v>
      </c>
      <c r="I4" s="9">
        <v>579.4</v>
      </c>
      <c r="J4" s="9">
        <v>70.2</v>
      </c>
    </row>
    <row r="5" spans="1:10" x14ac:dyDescent="0.25">
      <c r="A5" s="9">
        <v>856004</v>
      </c>
      <c r="B5" s="9" t="s">
        <v>13</v>
      </c>
      <c r="C5" s="9" t="s">
        <v>37</v>
      </c>
      <c r="D5" s="9" t="s">
        <v>32</v>
      </c>
      <c r="E5" s="9">
        <v>17</v>
      </c>
      <c r="F5" s="9">
        <v>0</v>
      </c>
      <c r="G5" s="9">
        <v>7</v>
      </c>
      <c r="H5" s="9">
        <v>6</v>
      </c>
      <c r="I5" s="9">
        <v>1358.1</v>
      </c>
      <c r="J5" s="9">
        <v>83.3</v>
      </c>
    </row>
    <row r="6" spans="1:10" x14ac:dyDescent="0.25">
      <c r="A6" s="9">
        <v>856005</v>
      </c>
      <c r="B6" s="9" t="s">
        <v>13</v>
      </c>
      <c r="C6" s="9" t="s">
        <v>37</v>
      </c>
      <c r="D6" s="9" t="s">
        <v>34</v>
      </c>
      <c r="E6" s="9">
        <v>6</v>
      </c>
      <c r="F6" s="9">
        <v>0</v>
      </c>
      <c r="G6" s="9">
        <v>5.7</v>
      </c>
      <c r="H6" s="9">
        <v>3</v>
      </c>
      <c r="I6" s="9">
        <v>541.6</v>
      </c>
      <c r="J6" s="9">
        <v>69.599999999999994</v>
      </c>
    </row>
    <row r="7" spans="1:10" x14ac:dyDescent="0.25">
      <c r="A7" s="9">
        <v>856006</v>
      </c>
      <c r="B7" s="9" t="s">
        <v>14</v>
      </c>
      <c r="C7" s="9" t="s">
        <v>33</v>
      </c>
      <c r="D7" s="9" t="s">
        <v>36</v>
      </c>
      <c r="E7" s="9">
        <v>15</v>
      </c>
      <c r="F7" s="9">
        <v>0</v>
      </c>
      <c r="G7" s="9">
        <v>4</v>
      </c>
      <c r="H7" s="9">
        <v>6</v>
      </c>
      <c r="I7" s="9">
        <v>1153.2</v>
      </c>
      <c r="J7" s="9">
        <v>70.2</v>
      </c>
    </row>
    <row r="8" spans="1:10" x14ac:dyDescent="0.25">
      <c r="A8" s="9">
        <v>856007</v>
      </c>
      <c r="B8" s="9" t="s">
        <v>14</v>
      </c>
      <c r="C8" s="9" t="s">
        <v>31</v>
      </c>
      <c r="D8" s="9" t="s">
        <v>32</v>
      </c>
      <c r="E8" s="9">
        <v>20</v>
      </c>
      <c r="F8" s="9">
        <v>2</v>
      </c>
      <c r="G8" s="9">
        <v>5.7</v>
      </c>
      <c r="H8" s="9">
        <v>3</v>
      </c>
      <c r="I8" s="9">
        <v>289.60000000000002</v>
      </c>
      <c r="J8" s="9">
        <v>32.5</v>
      </c>
    </row>
    <row r="9" spans="1:10" x14ac:dyDescent="0.25">
      <c r="A9" s="9">
        <v>856008</v>
      </c>
      <c r="B9" s="9" t="s">
        <v>14</v>
      </c>
      <c r="C9" s="9" t="s">
        <v>37</v>
      </c>
      <c r="D9" s="9" t="s">
        <v>36</v>
      </c>
      <c r="E9" s="9">
        <v>14</v>
      </c>
      <c r="F9" s="9">
        <v>0</v>
      </c>
      <c r="G9" s="9">
        <v>7</v>
      </c>
      <c r="H9" s="9">
        <v>6</v>
      </c>
      <c r="I9" s="9">
        <v>728.7</v>
      </c>
      <c r="J9" s="9">
        <v>42.6</v>
      </c>
    </row>
    <row r="10" spans="1:10" x14ac:dyDescent="0.25">
      <c r="A10" s="9">
        <v>856009</v>
      </c>
      <c r="B10" s="9" t="s">
        <v>14</v>
      </c>
      <c r="C10" s="9" t="s">
        <v>33</v>
      </c>
      <c r="D10" s="9" t="s">
        <v>34</v>
      </c>
      <c r="E10" s="9">
        <v>8</v>
      </c>
      <c r="F10" s="9">
        <v>0</v>
      </c>
      <c r="G10" s="9">
        <v>5.9</v>
      </c>
      <c r="H10" s="9">
        <v>2</v>
      </c>
      <c r="I10" s="9">
        <v>255.1</v>
      </c>
      <c r="J10" s="9">
        <v>55</v>
      </c>
    </row>
    <row r="11" spans="1:10" x14ac:dyDescent="0.25">
      <c r="A11" s="9">
        <v>856010</v>
      </c>
      <c r="B11" s="9" t="s">
        <v>13</v>
      </c>
      <c r="C11" s="9" t="s">
        <v>31</v>
      </c>
      <c r="D11" s="9" t="s">
        <v>34</v>
      </c>
      <c r="E11" s="9">
        <v>8</v>
      </c>
      <c r="F11" s="9">
        <v>0</v>
      </c>
      <c r="G11" s="9">
        <v>5.5</v>
      </c>
      <c r="H11" s="9">
        <v>6</v>
      </c>
      <c r="I11" s="9">
        <v>1237.3</v>
      </c>
      <c r="J11" s="9">
        <v>83.7</v>
      </c>
    </row>
    <row r="12" spans="1:10" x14ac:dyDescent="0.25">
      <c r="A12" s="9">
        <v>856011</v>
      </c>
      <c r="B12" s="9" t="s">
        <v>14</v>
      </c>
      <c r="C12" s="9" t="s">
        <v>31</v>
      </c>
      <c r="D12" s="9" t="s">
        <v>36</v>
      </c>
      <c r="E12" s="9">
        <v>15</v>
      </c>
      <c r="F12" s="9">
        <v>0</v>
      </c>
      <c r="G12" s="9">
        <v>4.7</v>
      </c>
      <c r="H12" s="9">
        <v>5</v>
      </c>
      <c r="I12" s="9">
        <v>1288.2</v>
      </c>
      <c r="J12" s="9">
        <v>76.900000000000006</v>
      </c>
    </row>
    <row r="13" spans="1:10" x14ac:dyDescent="0.25">
      <c r="A13" s="9">
        <v>856012</v>
      </c>
      <c r="B13" s="9" t="s">
        <v>14</v>
      </c>
      <c r="C13" s="9" t="s">
        <v>37</v>
      </c>
      <c r="D13" s="9" t="s">
        <v>36</v>
      </c>
      <c r="E13" s="9">
        <v>13</v>
      </c>
      <c r="F13" s="9">
        <v>1</v>
      </c>
      <c r="G13" s="9">
        <v>5.5</v>
      </c>
      <c r="H13" s="9">
        <v>6</v>
      </c>
      <c r="I13" s="9">
        <v>1688.5</v>
      </c>
      <c r="J13" s="9">
        <v>53.4</v>
      </c>
    </row>
    <row r="14" spans="1:10" x14ac:dyDescent="0.25">
      <c r="A14" s="9">
        <v>856013</v>
      </c>
      <c r="B14" s="9" t="s">
        <v>14</v>
      </c>
      <c r="C14" s="9" t="s">
        <v>33</v>
      </c>
      <c r="D14" s="9" t="s">
        <v>36</v>
      </c>
      <c r="E14" s="9">
        <v>11</v>
      </c>
      <c r="F14" s="9">
        <v>1</v>
      </c>
      <c r="G14" s="9">
        <v>3.9</v>
      </c>
      <c r="H14" s="9">
        <v>6</v>
      </c>
      <c r="I14" s="9">
        <v>1779.3</v>
      </c>
      <c r="J14" s="9">
        <v>67.099999999999994</v>
      </c>
    </row>
    <row r="15" spans="1:10" x14ac:dyDescent="0.25">
      <c r="A15" s="9">
        <v>856014</v>
      </c>
      <c r="B15" s="9" t="s">
        <v>13</v>
      </c>
      <c r="C15" s="9" t="s">
        <v>31</v>
      </c>
      <c r="D15" s="9" t="s">
        <v>32</v>
      </c>
      <c r="E15" s="9">
        <v>15</v>
      </c>
      <c r="F15" s="9">
        <v>2</v>
      </c>
      <c r="G15" s="9">
        <v>5.6</v>
      </c>
      <c r="H15" s="9">
        <v>2</v>
      </c>
      <c r="I15" s="9">
        <v>284.2</v>
      </c>
      <c r="J15" s="9">
        <v>43.3</v>
      </c>
    </row>
    <row r="16" spans="1:10" x14ac:dyDescent="0.25">
      <c r="A16" s="9">
        <v>856015</v>
      </c>
      <c r="B16" s="9" t="s">
        <v>13</v>
      </c>
      <c r="C16" s="9" t="s">
        <v>33</v>
      </c>
      <c r="D16" s="9" t="s">
        <v>32</v>
      </c>
      <c r="E16" s="9">
        <v>14</v>
      </c>
      <c r="F16" s="9">
        <v>2</v>
      </c>
      <c r="G16" s="9">
        <v>5.0999999999999996</v>
      </c>
      <c r="H16" s="9">
        <v>2</v>
      </c>
      <c r="I16" s="9">
        <v>285.7</v>
      </c>
      <c r="J16" s="9">
        <v>83.4</v>
      </c>
    </row>
    <row r="17" spans="1:10" x14ac:dyDescent="0.25">
      <c r="A17" s="9">
        <v>856016</v>
      </c>
      <c r="B17" s="9" t="s">
        <v>14</v>
      </c>
      <c r="C17" s="9" t="s">
        <v>31</v>
      </c>
      <c r="D17" s="9" t="s">
        <v>34</v>
      </c>
      <c r="E17" s="9">
        <v>9</v>
      </c>
      <c r="F17" s="9">
        <v>0</v>
      </c>
      <c r="G17" s="9">
        <v>6.3</v>
      </c>
      <c r="H17" s="9">
        <v>2</v>
      </c>
      <c r="I17" s="9">
        <v>372</v>
      </c>
      <c r="J17" s="9">
        <v>44.5</v>
      </c>
    </row>
    <row r="18" spans="1:10" x14ac:dyDescent="0.25">
      <c r="A18" s="9">
        <v>856017</v>
      </c>
      <c r="B18" s="9" t="s">
        <v>14</v>
      </c>
      <c r="C18" s="9" t="s">
        <v>31</v>
      </c>
      <c r="D18" s="9" t="s">
        <v>36</v>
      </c>
      <c r="E18" s="9">
        <v>13</v>
      </c>
      <c r="F18" s="9">
        <v>0</v>
      </c>
      <c r="G18" s="9">
        <v>4.3</v>
      </c>
      <c r="H18" s="9">
        <v>2</v>
      </c>
      <c r="I18" s="9">
        <v>261.2</v>
      </c>
      <c r="J18" s="9">
        <v>57.3</v>
      </c>
    </row>
    <row r="19" spans="1:10" x14ac:dyDescent="0.25">
      <c r="A19" s="9">
        <v>856018</v>
      </c>
      <c r="B19" s="9" t="s">
        <v>13</v>
      </c>
      <c r="C19" s="9" t="s">
        <v>31</v>
      </c>
      <c r="D19" s="9" t="s">
        <v>36</v>
      </c>
      <c r="E19" s="9">
        <v>15</v>
      </c>
      <c r="F19" s="9">
        <v>1</v>
      </c>
      <c r="G19" s="9">
        <v>6</v>
      </c>
      <c r="H19" s="9">
        <v>2</v>
      </c>
      <c r="I19" s="9">
        <v>339.7</v>
      </c>
      <c r="J19" s="9">
        <v>38.200000000000003</v>
      </c>
    </row>
    <row r="20" spans="1:10" x14ac:dyDescent="0.25">
      <c r="A20" s="9">
        <v>856019</v>
      </c>
      <c r="B20" s="9" t="s">
        <v>13</v>
      </c>
      <c r="C20" s="9" t="s">
        <v>33</v>
      </c>
      <c r="D20" s="9" t="s">
        <v>34</v>
      </c>
      <c r="E20" s="9">
        <v>8</v>
      </c>
      <c r="F20" s="9">
        <v>0</v>
      </c>
      <c r="G20" s="9">
        <v>5.5</v>
      </c>
      <c r="H20" s="9">
        <v>5</v>
      </c>
      <c r="I20" s="9">
        <v>503.2</v>
      </c>
      <c r="J20" s="9">
        <v>43.1</v>
      </c>
    </row>
    <row r="21" spans="1:10" x14ac:dyDescent="0.25">
      <c r="A21" s="9">
        <v>856020</v>
      </c>
      <c r="B21" s="9" t="s">
        <v>13</v>
      </c>
      <c r="C21" s="9" t="s">
        <v>37</v>
      </c>
      <c r="D21" s="9" t="s">
        <v>32</v>
      </c>
      <c r="E21" s="9">
        <v>19</v>
      </c>
      <c r="F21" s="9">
        <v>1</v>
      </c>
      <c r="G21" s="9">
        <v>3.9</v>
      </c>
      <c r="H21" s="9">
        <v>2</v>
      </c>
      <c r="I21" s="9">
        <v>393.5</v>
      </c>
      <c r="J21" s="9">
        <v>56.1</v>
      </c>
    </row>
    <row r="22" spans="1:10" x14ac:dyDescent="0.25">
      <c r="A22" s="9">
        <v>856021</v>
      </c>
      <c r="B22" s="9" t="s">
        <v>13</v>
      </c>
      <c r="C22" s="9" t="s">
        <v>31</v>
      </c>
      <c r="D22" s="9" t="s">
        <v>36</v>
      </c>
      <c r="E22" s="9">
        <v>15</v>
      </c>
      <c r="F22" s="9">
        <v>0</v>
      </c>
      <c r="G22" s="9">
        <v>6.6</v>
      </c>
      <c r="H22" s="9">
        <v>5</v>
      </c>
      <c r="I22" s="9">
        <v>955.3</v>
      </c>
      <c r="J22" s="9">
        <v>58.1</v>
      </c>
    </row>
    <row r="23" spans="1:10" x14ac:dyDescent="0.25">
      <c r="A23" s="9">
        <v>856022</v>
      </c>
      <c r="B23" s="9" t="s">
        <v>38</v>
      </c>
      <c r="C23" s="9" t="s">
        <v>35</v>
      </c>
      <c r="D23" s="9" t="s">
        <v>36</v>
      </c>
      <c r="E23" s="9">
        <v>14</v>
      </c>
      <c r="F23" s="9">
        <v>0</v>
      </c>
      <c r="G23" s="9">
        <v>4.5</v>
      </c>
      <c r="H23" s="9">
        <v>6</v>
      </c>
      <c r="I23" s="9">
        <v>1142.8</v>
      </c>
      <c r="J23" s="9">
        <v>80.599999999999994</v>
      </c>
    </row>
    <row r="24" spans="1:10" x14ac:dyDescent="0.25">
      <c r="A24" s="9">
        <v>856023</v>
      </c>
      <c r="B24" s="9" t="s">
        <v>14</v>
      </c>
      <c r="C24" s="9" t="s">
        <v>33</v>
      </c>
      <c r="D24" s="9" t="s">
        <v>32</v>
      </c>
      <c r="E24" s="9">
        <v>16</v>
      </c>
      <c r="F24" s="9">
        <v>2</v>
      </c>
      <c r="G24" s="9">
        <v>5.6</v>
      </c>
      <c r="H24" s="9">
        <v>6</v>
      </c>
      <c r="I24" s="9">
        <v>1780.4</v>
      </c>
      <c r="J24" s="9">
        <v>80.7</v>
      </c>
    </row>
    <row r="25" spans="1:10" x14ac:dyDescent="0.25">
      <c r="A25" s="9">
        <v>856024</v>
      </c>
      <c r="B25" s="9" t="s">
        <v>13</v>
      </c>
      <c r="C25" s="9" t="s">
        <v>31</v>
      </c>
      <c r="D25" s="9" t="s">
        <v>36</v>
      </c>
      <c r="E25" s="9">
        <v>14</v>
      </c>
      <c r="F25" s="9">
        <v>1</v>
      </c>
      <c r="G25" s="9">
        <v>4</v>
      </c>
      <c r="H25" s="9">
        <v>4</v>
      </c>
      <c r="I25" s="9">
        <v>615.70000000000005</v>
      </c>
      <c r="J25" s="9">
        <v>68.8</v>
      </c>
    </row>
    <row r="26" spans="1:10" x14ac:dyDescent="0.25">
      <c r="A26" s="9">
        <v>856025</v>
      </c>
      <c r="B26" s="9" t="s">
        <v>13</v>
      </c>
      <c r="C26" s="9" t="s">
        <v>31</v>
      </c>
      <c r="D26" s="9" t="s">
        <v>34</v>
      </c>
      <c r="E26" s="9">
        <v>7</v>
      </c>
      <c r="F26" s="9">
        <v>0</v>
      </c>
      <c r="G26" s="9">
        <v>6.7</v>
      </c>
      <c r="H26" s="9">
        <v>4</v>
      </c>
      <c r="I26" s="9">
        <v>862.1</v>
      </c>
      <c r="J26" s="9">
        <v>88.4</v>
      </c>
    </row>
    <row r="27" spans="1:10" x14ac:dyDescent="0.25">
      <c r="A27" s="9">
        <v>856026</v>
      </c>
      <c r="B27" s="9" t="s">
        <v>14</v>
      </c>
      <c r="C27" s="9" t="s">
        <v>33</v>
      </c>
      <c r="D27" s="9" t="s">
        <v>36</v>
      </c>
      <c r="E27" s="9">
        <v>11</v>
      </c>
      <c r="F27" s="9">
        <v>1</v>
      </c>
      <c r="G27" s="9">
        <v>5.2</v>
      </c>
      <c r="H27" s="9">
        <v>6</v>
      </c>
      <c r="I27" s="9">
        <v>1584.1</v>
      </c>
      <c r="J27" s="9">
        <v>70</v>
      </c>
    </row>
    <row r="28" spans="1:10" x14ac:dyDescent="0.25">
      <c r="A28" s="9">
        <v>856027</v>
      </c>
      <c r="B28" s="9" t="s">
        <v>13</v>
      </c>
      <c r="C28" s="9" t="s">
        <v>33</v>
      </c>
      <c r="D28" s="9" t="s">
        <v>32</v>
      </c>
      <c r="E28" s="9">
        <v>19</v>
      </c>
      <c r="F28" s="9">
        <v>1</v>
      </c>
      <c r="G28" s="9">
        <v>5.7</v>
      </c>
      <c r="H28" s="9">
        <v>4</v>
      </c>
      <c r="I28" s="9">
        <v>429.8</v>
      </c>
      <c r="J28" s="9">
        <v>85.8</v>
      </c>
    </row>
    <row r="29" spans="1:10" x14ac:dyDescent="0.25">
      <c r="A29" s="9">
        <v>856028</v>
      </c>
      <c r="B29" s="9" t="s">
        <v>14</v>
      </c>
      <c r="C29" s="9" t="s">
        <v>33</v>
      </c>
      <c r="D29" s="9" t="s">
        <v>36</v>
      </c>
      <c r="E29" s="9">
        <v>13</v>
      </c>
      <c r="F29" s="9">
        <v>1</v>
      </c>
      <c r="G29" s="9">
        <v>5.3</v>
      </c>
      <c r="H29" s="9">
        <v>2</v>
      </c>
      <c r="I29" s="9">
        <v>283.3</v>
      </c>
      <c r="J29" s="9">
        <v>64.8</v>
      </c>
    </row>
    <row r="30" spans="1:10" x14ac:dyDescent="0.25">
      <c r="A30" s="9">
        <v>856029</v>
      </c>
      <c r="B30" s="9" t="s">
        <v>13</v>
      </c>
      <c r="C30" s="9" t="s">
        <v>31</v>
      </c>
      <c r="D30" s="9" t="s">
        <v>32</v>
      </c>
      <c r="E30" s="9">
        <v>18</v>
      </c>
      <c r="F30" s="9">
        <v>1</v>
      </c>
      <c r="G30" s="9">
        <v>5</v>
      </c>
      <c r="H30" s="9">
        <v>2</v>
      </c>
      <c r="I30" s="9">
        <v>331</v>
      </c>
      <c r="J30" s="9">
        <v>76.7</v>
      </c>
    </row>
    <row r="31" spans="1:10" x14ac:dyDescent="0.25">
      <c r="A31" s="9">
        <v>856030</v>
      </c>
      <c r="B31" s="9" t="s">
        <v>14</v>
      </c>
      <c r="C31" s="9" t="s">
        <v>37</v>
      </c>
      <c r="D31" s="9" t="s">
        <v>34</v>
      </c>
      <c r="E31" s="9">
        <v>8</v>
      </c>
      <c r="F31" s="9">
        <v>0</v>
      </c>
      <c r="G31" s="9">
        <v>6.7</v>
      </c>
      <c r="H31" s="9">
        <v>5</v>
      </c>
      <c r="I31" s="9">
        <v>1060.5999999999999</v>
      </c>
      <c r="J31" s="9">
        <v>62.1</v>
      </c>
    </row>
    <row r="32" spans="1:10" x14ac:dyDescent="0.25">
      <c r="A32" s="9">
        <v>856031</v>
      </c>
      <c r="B32" s="9" t="s">
        <v>14</v>
      </c>
      <c r="C32" s="9" t="s">
        <v>35</v>
      </c>
      <c r="D32" s="9" t="s">
        <v>32</v>
      </c>
      <c r="E32" s="9">
        <v>20</v>
      </c>
      <c r="F32" s="9">
        <v>2</v>
      </c>
      <c r="G32" s="9">
        <v>6.8</v>
      </c>
      <c r="H32" s="9">
        <v>2</v>
      </c>
      <c r="I32" s="9">
        <v>325.5</v>
      </c>
      <c r="J32" s="9">
        <v>62.8</v>
      </c>
    </row>
    <row r="33" spans="1:10" x14ac:dyDescent="0.25">
      <c r="A33" s="9">
        <v>856032</v>
      </c>
      <c r="B33" s="9" t="s">
        <v>14</v>
      </c>
      <c r="C33" s="9" t="s">
        <v>33</v>
      </c>
      <c r="D33" s="9" t="s">
        <v>36</v>
      </c>
      <c r="E33" s="9">
        <v>10</v>
      </c>
      <c r="F33" s="9">
        <v>1</v>
      </c>
      <c r="G33" s="9">
        <v>6.4</v>
      </c>
      <c r="H33" s="9">
        <v>2</v>
      </c>
      <c r="I33" s="9">
        <v>260</v>
      </c>
      <c r="J33" s="9">
        <v>32.700000000000003</v>
      </c>
    </row>
    <row r="34" spans="1:10" x14ac:dyDescent="0.25">
      <c r="A34" s="9">
        <v>856033</v>
      </c>
      <c r="B34" s="9" t="s">
        <v>13</v>
      </c>
      <c r="C34" s="9" t="s">
        <v>31</v>
      </c>
      <c r="D34" s="9" t="s">
        <v>34</v>
      </c>
      <c r="E34" s="9">
        <v>8</v>
      </c>
      <c r="F34" s="9">
        <v>0</v>
      </c>
      <c r="G34" s="9">
        <v>5.8</v>
      </c>
      <c r="H34" s="9">
        <v>2</v>
      </c>
      <c r="I34" s="9">
        <v>288.89999999999998</v>
      </c>
      <c r="J34" s="9">
        <v>64.3</v>
      </c>
    </row>
    <row r="35" spans="1:10" x14ac:dyDescent="0.25">
      <c r="A35" s="9">
        <v>856034</v>
      </c>
      <c r="B35" s="9" t="s">
        <v>13</v>
      </c>
      <c r="C35" s="9" t="s">
        <v>31</v>
      </c>
      <c r="D35" s="9" t="s">
        <v>32</v>
      </c>
      <c r="E35" s="9">
        <v>20</v>
      </c>
      <c r="F35" s="9">
        <v>2</v>
      </c>
      <c r="G35" s="9">
        <v>4.7</v>
      </c>
      <c r="H35" s="9">
        <v>2</v>
      </c>
      <c r="I35" s="9">
        <v>296.2</v>
      </c>
      <c r="J35" s="9">
        <v>83.8</v>
      </c>
    </row>
    <row r="36" spans="1:10" x14ac:dyDescent="0.25">
      <c r="A36" s="9">
        <v>856035</v>
      </c>
      <c r="B36" s="9" t="s">
        <v>13</v>
      </c>
      <c r="C36" s="9" t="s">
        <v>31</v>
      </c>
      <c r="D36" s="9" t="s">
        <v>32</v>
      </c>
      <c r="E36" s="9">
        <v>16</v>
      </c>
      <c r="F36" s="9">
        <v>1</v>
      </c>
      <c r="G36" s="9">
        <v>6.4</v>
      </c>
      <c r="H36" s="9">
        <v>2</v>
      </c>
      <c r="I36" s="9">
        <v>258.39999999999998</v>
      </c>
      <c r="J36" s="9">
        <v>56.6</v>
      </c>
    </row>
    <row r="37" spans="1:10" x14ac:dyDescent="0.25">
      <c r="A37" s="9">
        <v>856036</v>
      </c>
      <c r="B37" s="9" t="s">
        <v>13</v>
      </c>
      <c r="C37" s="9" t="s">
        <v>33</v>
      </c>
      <c r="D37" s="9" t="s">
        <v>36</v>
      </c>
      <c r="E37" s="9">
        <v>12</v>
      </c>
      <c r="F37" s="9">
        <v>0</v>
      </c>
      <c r="G37" s="9">
        <v>4.2</v>
      </c>
      <c r="H37" s="9">
        <v>2</v>
      </c>
      <c r="I37" s="9">
        <v>322.60000000000002</v>
      </c>
      <c r="J37" s="9">
        <v>50</v>
      </c>
    </row>
    <row r="38" spans="1:10" x14ac:dyDescent="0.25">
      <c r="A38" s="9">
        <v>856037</v>
      </c>
      <c r="B38" s="9" t="s">
        <v>13</v>
      </c>
      <c r="C38" s="9" t="s">
        <v>37</v>
      </c>
      <c r="D38" s="9" t="s">
        <v>36</v>
      </c>
      <c r="E38" s="9">
        <v>15</v>
      </c>
      <c r="F38" s="9">
        <v>0</v>
      </c>
      <c r="G38" s="9">
        <v>5.5</v>
      </c>
      <c r="H38" s="9">
        <v>6</v>
      </c>
      <c r="I38" s="9">
        <v>1455.7</v>
      </c>
      <c r="J38" s="9">
        <v>54.2</v>
      </c>
    </row>
    <row r="39" spans="1:10" x14ac:dyDescent="0.25">
      <c r="A39" s="9">
        <v>856038</v>
      </c>
      <c r="B39" s="9" t="s">
        <v>13</v>
      </c>
      <c r="C39" s="9" t="s">
        <v>31</v>
      </c>
      <c r="D39" s="9" t="s">
        <v>36</v>
      </c>
      <c r="E39" s="9">
        <v>10</v>
      </c>
      <c r="F39" s="9">
        <v>0</v>
      </c>
      <c r="G39" s="9">
        <v>4.2</v>
      </c>
      <c r="H39" s="9">
        <v>6</v>
      </c>
      <c r="I39" s="9">
        <v>1479.4</v>
      </c>
      <c r="J39" s="9">
        <v>86.9</v>
      </c>
    </row>
    <row r="40" spans="1:10" x14ac:dyDescent="0.25">
      <c r="A40" s="9">
        <v>856039</v>
      </c>
      <c r="B40" s="9" t="s">
        <v>13</v>
      </c>
      <c r="C40" s="9" t="s">
        <v>37</v>
      </c>
      <c r="D40" s="9" t="s">
        <v>34</v>
      </c>
      <c r="E40" s="9">
        <v>6</v>
      </c>
      <c r="F40" s="9">
        <v>0</v>
      </c>
      <c r="G40" s="9">
        <v>4.5999999999999996</v>
      </c>
      <c r="H40" s="9">
        <v>4</v>
      </c>
      <c r="I40" s="9">
        <v>545.70000000000005</v>
      </c>
      <c r="J40" s="9">
        <v>47.6</v>
      </c>
    </row>
    <row r="41" spans="1:10" x14ac:dyDescent="0.25">
      <c r="A41" s="9">
        <v>856040</v>
      </c>
      <c r="B41" s="9" t="s">
        <v>14</v>
      </c>
      <c r="C41" s="9" t="s">
        <v>37</v>
      </c>
      <c r="D41" s="9" t="s">
        <v>32</v>
      </c>
      <c r="E41" s="9">
        <v>16</v>
      </c>
      <c r="F41" s="9">
        <v>0</v>
      </c>
      <c r="G41" s="9">
        <v>4.4000000000000004</v>
      </c>
      <c r="H41" s="9">
        <v>3</v>
      </c>
      <c r="I41" s="9">
        <v>560.6</v>
      </c>
      <c r="J41" s="9">
        <v>63.1</v>
      </c>
    </row>
    <row r="42" spans="1:10" x14ac:dyDescent="0.25">
      <c r="A42" s="9">
        <v>856041</v>
      </c>
      <c r="B42" s="9" t="s">
        <v>13</v>
      </c>
      <c r="C42" s="9" t="s">
        <v>31</v>
      </c>
      <c r="D42" s="9" t="s">
        <v>36</v>
      </c>
      <c r="E42" s="9">
        <v>15</v>
      </c>
      <c r="F42" s="9">
        <v>0</v>
      </c>
      <c r="G42" s="9">
        <v>4.4000000000000004</v>
      </c>
      <c r="H42" s="9">
        <v>3</v>
      </c>
      <c r="I42" s="9">
        <v>600.70000000000005</v>
      </c>
      <c r="J42" s="9">
        <v>86.1</v>
      </c>
    </row>
    <row r="43" spans="1:10" x14ac:dyDescent="0.25">
      <c r="A43" s="9">
        <v>856042</v>
      </c>
      <c r="B43" s="9" t="s">
        <v>13</v>
      </c>
      <c r="C43" s="9" t="s">
        <v>33</v>
      </c>
      <c r="D43" s="9" t="s">
        <v>36</v>
      </c>
      <c r="E43" s="9">
        <v>10</v>
      </c>
      <c r="F43" s="9">
        <v>0</v>
      </c>
      <c r="G43" s="9">
        <v>4.8</v>
      </c>
      <c r="H43" s="9">
        <v>3</v>
      </c>
      <c r="I43" s="9">
        <v>533.1</v>
      </c>
      <c r="J43" s="9">
        <v>56.1</v>
      </c>
    </row>
    <row r="44" spans="1:10" x14ac:dyDescent="0.25">
      <c r="A44" s="9">
        <v>856043</v>
      </c>
      <c r="B44" s="9" t="s">
        <v>13</v>
      </c>
      <c r="C44" s="9" t="s">
        <v>37</v>
      </c>
      <c r="D44" s="9" t="s">
        <v>32</v>
      </c>
      <c r="E44" s="9">
        <v>14</v>
      </c>
      <c r="F44" s="9">
        <v>1</v>
      </c>
      <c r="G44" s="9">
        <v>5.5</v>
      </c>
      <c r="H44" s="9">
        <v>4</v>
      </c>
      <c r="I44" s="9">
        <v>579.1</v>
      </c>
      <c r="J44" s="9">
        <v>39.799999999999997</v>
      </c>
    </row>
    <row r="45" spans="1:10" x14ac:dyDescent="0.25">
      <c r="A45" s="9">
        <v>856044</v>
      </c>
      <c r="B45" s="9" t="s">
        <v>13</v>
      </c>
      <c r="C45" s="9" t="s">
        <v>37</v>
      </c>
      <c r="D45" s="9" t="s">
        <v>32</v>
      </c>
      <c r="E45" s="9">
        <v>20</v>
      </c>
      <c r="F45" s="9">
        <v>0</v>
      </c>
      <c r="G45" s="9">
        <v>6.1</v>
      </c>
      <c r="H45" s="9">
        <v>4</v>
      </c>
      <c r="I45" s="9">
        <v>440.8</v>
      </c>
      <c r="J45" s="9">
        <v>60.7</v>
      </c>
    </row>
    <row r="46" spans="1:10" x14ac:dyDescent="0.25">
      <c r="A46" s="9">
        <v>856045</v>
      </c>
      <c r="B46" s="9" t="s">
        <v>13</v>
      </c>
      <c r="C46" s="9" t="s">
        <v>31</v>
      </c>
      <c r="D46" s="9" t="s">
        <v>32</v>
      </c>
      <c r="E46" s="9">
        <v>17</v>
      </c>
      <c r="F46" s="9">
        <v>2</v>
      </c>
      <c r="G46" s="9">
        <v>6.3</v>
      </c>
      <c r="H46" s="9">
        <v>6</v>
      </c>
      <c r="I46" s="9">
        <v>1521.1</v>
      </c>
      <c r="J46" s="9">
        <v>77.3</v>
      </c>
    </row>
    <row r="47" spans="1:10" x14ac:dyDescent="0.25">
      <c r="A47" s="9">
        <v>856046</v>
      </c>
      <c r="B47" s="9" t="s">
        <v>13</v>
      </c>
      <c r="C47" s="9" t="s">
        <v>33</v>
      </c>
      <c r="D47" s="9" t="s">
        <v>36</v>
      </c>
      <c r="E47" s="9">
        <v>14</v>
      </c>
      <c r="F47" s="9">
        <v>0</v>
      </c>
      <c r="G47" s="9">
        <v>5.7</v>
      </c>
      <c r="H47" s="9">
        <v>4</v>
      </c>
      <c r="I47" s="9">
        <v>490.4</v>
      </c>
      <c r="J47" s="9">
        <v>57.8</v>
      </c>
    </row>
    <row r="48" spans="1:10" x14ac:dyDescent="0.25">
      <c r="A48" s="9">
        <v>856047</v>
      </c>
      <c r="B48" s="9" t="s">
        <v>14</v>
      </c>
      <c r="C48" s="9" t="s">
        <v>37</v>
      </c>
      <c r="D48" s="9" t="s">
        <v>32</v>
      </c>
      <c r="E48" s="9">
        <v>16</v>
      </c>
      <c r="F48" s="9">
        <v>0</v>
      </c>
      <c r="G48" s="9">
        <v>4</v>
      </c>
      <c r="H48" s="9">
        <v>4</v>
      </c>
      <c r="I48" s="9">
        <v>756.5</v>
      </c>
      <c r="J48" s="9">
        <v>56.7</v>
      </c>
    </row>
    <row r="49" spans="1:10" x14ac:dyDescent="0.25">
      <c r="A49" s="9">
        <v>856048</v>
      </c>
      <c r="B49" s="9" t="s">
        <v>14</v>
      </c>
      <c r="C49" s="9" t="s">
        <v>33</v>
      </c>
      <c r="D49" s="9" t="s">
        <v>36</v>
      </c>
      <c r="E49" s="9">
        <v>13</v>
      </c>
      <c r="F49" s="9">
        <v>0</v>
      </c>
      <c r="G49" s="9">
        <v>3.6</v>
      </c>
      <c r="H49" s="9">
        <v>6</v>
      </c>
      <c r="I49" s="9">
        <v>956.5</v>
      </c>
      <c r="J49" s="9">
        <v>47.2</v>
      </c>
    </row>
    <row r="50" spans="1:10" x14ac:dyDescent="0.25">
      <c r="A50" s="9">
        <v>856049</v>
      </c>
      <c r="B50" s="9" t="s">
        <v>13</v>
      </c>
      <c r="C50" s="9" t="s">
        <v>31</v>
      </c>
      <c r="D50" s="9" t="s">
        <v>34</v>
      </c>
      <c r="E50" s="9">
        <v>8</v>
      </c>
      <c r="F50" s="9">
        <v>0</v>
      </c>
      <c r="G50" s="9">
        <v>5.7</v>
      </c>
      <c r="H50" s="9">
        <v>5</v>
      </c>
      <c r="I50" s="9">
        <v>812.8</v>
      </c>
      <c r="J50" s="9">
        <v>38.9</v>
      </c>
    </row>
    <row r="51" spans="1:10" x14ac:dyDescent="0.25">
      <c r="A51" s="9">
        <v>856050</v>
      </c>
      <c r="B51" s="9" t="s">
        <v>13</v>
      </c>
      <c r="C51" s="9" t="s">
        <v>37</v>
      </c>
      <c r="D51" s="9" t="s">
        <v>34</v>
      </c>
      <c r="E51" s="9">
        <v>7</v>
      </c>
      <c r="F51" s="9">
        <v>0</v>
      </c>
      <c r="G51" s="9">
        <v>3.9</v>
      </c>
      <c r="H51" s="9">
        <v>3</v>
      </c>
      <c r="I51" s="9">
        <v>592.79999999999995</v>
      </c>
      <c r="J51" s="9">
        <v>52.3</v>
      </c>
    </row>
    <row r="52" spans="1:10" x14ac:dyDescent="0.25">
      <c r="A52" s="9">
        <v>856051</v>
      </c>
      <c r="B52" s="9" t="s">
        <v>14</v>
      </c>
      <c r="C52" s="9" t="s">
        <v>35</v>
      </c>
      <c r="D52" s="9" t="s">
        <v>36</v>
      </c>
      <c r="E52" s="9">
        <v>15</v>
      </c>
      <c r="F52" s="9">
        <v>1</v>
      </c>
      <c r="G52" s="9">
        <v>4.2</v>
      </c>
      <c r="H52" s="9">
        <v>4</v>
      </c>
      <c r="I52" s="9">
        <v>828</v>
      </c>
      <c r="J52" s="9">
        <v>82.2</v>
      </c>
    </row>
    <row r="53" spans="1:10" x14ac:dyDescent="0.25">
      <c r="A53" s="9">
        <v>856052</v>
      </c>
      <c r="B53" s="9" t="s">
        <v>13</v>
      </c>
      <c r="C53" s="9" t="s">
        <v>33</v>
      </c>
      <c r="D53" s="9" t="s">
        <v>32</v>
      </c>
      <c r="E53" s="9">
        <v>14</v>
      </c>
      <c r="F53" s="9">
        <v>1</v>
      </c>
      <c r="G53" s="9">
        <v>6.8</v>
      </c>
      <c r="H53" s="9">
        <v>4</v>
      </c>
      <c r="I53" s="9">
        <v>676.4</v>
      </c>
      <c r="J53" s="9">
        <v>76.2</v>
      </c>
    </row>
    <row r="54" spans="1:10" x14ac:dyDescent="0.25">
      <c r="A54" s="9">
        <v>856053</v>
      </c>
      <c r="B54" s="9" t="s">
        <v>13</v>
      </c>
      <c r="C54" s="9" t="s">
        <v>31</v>
      </c>
      <c r="D54" s="9" t="s">
        <v>32</v>
      </c>
      <c r="E54" s="9">
        <v>18</v>
      </c>
      <c r="F54" s="9">
        <v>1</v>
      </c>
      <c r="G54" s="9">
        <v>3.6</v>
      </c>
      <c r="H54" s="9">
        <v>2</v>
      </c>
      <c r="I54" s="9">
        <v>345.3</v>
      </c>
      <c r="J54" s="9">
        <v>56.6</v>
      </c>
    </row>
    <row r="55" spans="1:10" x14ac:dyDescent="0.25">
      <c r="A55" s="9">
        <v>856054</v>
      </c>
      <c r="B55" s="9" t="s">
        <v>13</v>
      </c>
      <c r="C55" s="9" t="s">
        <v>33</v>
      </c>
      <c r="D55" s="9" t="s">
        <v>32</v>
      </c>
      <c r="E55" s="9">
        <v>20</v>
      </c>
      <c r="F55" s="9">
        <v>2</v>
      </c>
      <c r="G55" s="9">
        <v>5.9</v>
      </c>
      <c r="H55" s="9">
        <v>2</v>
      </c>
      <c r="I55" s="9">
        <v>386.4</v>
      </c>
      <c r="J55" s="9">
        <v>82.9</v>
      </c>
    </row>
    <row r="56" spans="1:10" x14ac:dyDescent="0.25">
      <c r="A56" s="9">
        <v>856055</v>
      </c>
      <c r="B56" s="9" t="s">
        <v>38</v>
      </c>
      <c r="C56" s="9" t="s">
        <v>35</v>
      </c>
      <c r="D56" s="9" t="s">
        <v>32</v>
      </c>
      <c r="E56" s="9">
        <v>20</v>
      </c>
      <c r="F56" s="9">
        <v>0</v>
      </c>
      <c r="G56" s="9">
        <v>4</v>
      </c>
      <c r="H56" s="9">
        <v>4</v>
      </c>
      <c r="I56" s="9">
        <v>759.6</v>
      </c>
      <c r="J56" s="9">
        <v>74.400000000000006</v>
      </c>
    </row>
    <row r="57" spans="1:10" x14ac:dyDescent="0.25">
      <c r="A57" s="9">
        <v>856056</v>
      </c>
      <c r="B57" s="9" t="s">
        <v>13</v>
      </c>
      <c r="C57" s="9" t="s">
        <v>33</v>
      </c>
      <c r="D57" s="9" t="s">
        <v>36</v>
      </c>
      <c r="E57" s="9">
        <v>10</v>
      </c>
      <c r="F57" s="9">
        <v>0</v>
      </c>
      <c r="G57" s="9">
        <v>3.7</v>
      </c>
      <c r="H57" s="9">
        <v>2</v>
      </c>
      <c r="I57" s="9">
        <v>283</v>
      </c>
      <c r="J57" s="9">
        <v>60.1</v>
      </c>
    </row>
    <row r="58" spans="1:10" x14ac:dyDescent="0.25">
      <c r="A58" s="9">
        <v>856057</v>
      </c>
      <c r="B58" s="9" t="s">
        <v>13</v>
      </c>
      <c r="C58" s="9" t="s">
        <v>33</v>
      </c>
      <c r="D58" s="9" t="s">
        <v>32</v>
      </c>
      <c r="E58" s="9">
        <v>16</v>
      </c>
      <c r="F58" s="9">
        <v>1</v>
      </c>
      <c r="G58" s="9">
        <v>5.7</v>
      </c>
      <c r="H58" s="9">
        <v>5</v>
      </c>
      <c r="I58" s="9">
        <v>1255.0999999999999</v>
      </c>
      <c r="J58" s="9">
        <v>32.9</v>
      </c>
    </row>
    <row r="59" spans="1:10" x14ac:dyDescent="0.25">
      <c r="A59" s="9">
        <v>856058</v>
      </c>
      <c r="B59" s="9" t="s">
        <v>14</v>
      </c>
      <c r="C59" s="9" t="s">
        <v>35</v>
      </c>
      <c r="D59" s="9" t="s">
        <v>32</v>
      </c>
      <c r="E59" s="9">
        <v>16</v>
      </c>
      <c r="F59" s="9">
        <v>0</v>
      </c>
      <c r="G59" s="9">
        <v>4.0999999999999996</v>
      </c>
      <c r="H59" s="9">
        <v>5</v>
      </c>
      <c r="I59" s="9">
        <v>977.9</v>
      </c>
      <c r="J59" s="9">
        <v>31.3</v>
      </c>
    </row>
    <row r="60" spans="1:10" x14ac:dyDescent="0.25">
      <c r="A60" s="9">
        <v>856059</v>
      </c>
      <c r="B60" s="9" t="s">
        <v>14</v>
      </c>
      <c r="C60" s="9" t="s">
        <v>35</v>
      </c>
      <c r="D60" s="9" t="s">
        <v>34</v>
      </c>
      <c r="E60" s="9">
        <v>6</v>
      </c>
      <c r="F60" s="9">
        <v>0</v>
      </c>
      <c r="G60" s="9">
        <v>5.7</v>
      </c>
      <c r="H60" s="9">
        <v>5</v>
      </c>
      <c r="I60" s="9">
        <v>885.5</v>
      </c>
      <c r="J60" s="9">
        <v>50.8</v>
      </c>
    </row>
    <row r="61" spans="1:10" x14ac:dyDescent="0.25">
      <c r="A61" s="9">
        <v>856060</v>
      </c>
      <c r="B61" s="9" t="s">
        <v>14</v>
      </c>
      <c r="C61" s="9" t="s">
        <v>31</v>
      </c>
      <c r="D61" s="9" t="s">
        <v>34</v>
      </c>
      <c r="E61" s="9">
        <v>9</v>
      </c>
      <c r="F61" s="9">
        <v>0</v>
      </c>
      <c r="G61" s="9">
        <v>5.7</v>
      </c>
      <c r="H61" s="9">
        <v>2</v>
      </c>
      <c r="I61" s="9">
        <v>384.9</v>
      </c>
      <c r="J61" s="9">
        <v>33.6</v>
      </c>
    </row>
    <row r="62" spans="1:10" x14ac:dyDescent="0.25">
      <c r="A62" s="9">
        <v>856061</v>
      </c>
      <c r="B62" s="9" t="s">
        <v>14</v>
      </c>
      <c r="C62" s="9" t="s">
        <v>33</v>
      </c>
      <c r="D62" s="9" t="s">
        <v>36</v>
      </c>
      <c r="E62" s="9">
        <v>14</v>
      </c>
      <c r="F62" s="9">
        <v>1</v>
      </c>
      <c r="G62" s="9">
        <v>4</v>
      </c>
      <c r="H62" s="9">
        <v>4</v>
      </c>
      <c r="I62" s="9">
        <v>846.3</v>
      </c>
      <c r="J62" s="9">
        <v>72.7</v>
      </c>
    </row>
    <row r="63" spans="1:10" x14ac:dyDescent="0.25">
      <c r="A63" s="9">
        <v>856062</v>
      </c>
      <c r="B63" s="9" t="s">
        <v>14</v>
      </c>
      <c r="C63" s="9" t="s">
        <v>31</v>
      </c>
      <c r="D63" s="9" t="s">
        <v>32</v>
      </c>
      <c r="E63" s="9">
        <v>17</v>
      </c>
      <c r="F63" s="9">
        <v>2</v>
      </c>
      <c r="G63" s="9">
        <v>6.6</v>
      </c>
      <c r="H63" s="9">
        <v>2</v>
      </c>
      <c r="I63" s="9">
        <v>253.2</v>
      </c>
      <c r="J63" s="9">
        <v>82.1</v>
      </c>
    </row>
    <row r="64" spans="1:10" x14ac:dyDescent="0.25">
      <c r="A64" s="9">
        <v>856063</v>
      </c>
      <c r="B64" s="9" t="s">
        <v>13</v>
      </c>
      <c r="C64" s="9" t="s">
        <v>33</v>
      </c>
      <c r="D64" s="9" t="s">
        <v>36</v>
      </c>
      <c r="E64" s="9">
        <v>13</v>
      </c>
      <c r="F64" s="9">
        <v>0</v>
      </c>
      <c r="G64" s="9">
        <v>6</v>
      </c>
      <c r="H64" s="9">
        <v>2</v>
      </c>
      <c r="I64" s="9">
        <v>257.3</v>
      </c>
      <c r="J64" s="9">
        <v>40.4</v>
      </c>
    </row>
    <row r="65" spans="1:10" x14ac:dyDescent="0.25">
      <c r="A65" s="9">
        <v>856064</v>
      </c>
      <c r="B65" s="9" t="s">
        <v>14</v>
      </c>
      <c r="C65" s="9" t="s">
        <v>31</v>
      </c>
      <c r="D65" s="9" t="s">
        <v>36</v>
      </c>
      <c r="E65" s="9">
        <v>11</v>
      </c>
      <c r="F65" s="9">
        <v>0</v>
      </c>
      <c r="G65" s="9">
        <v>5.7</v>
      </c>
      <c r="H65" s="9">
        <v>5</v>
      </c>
      <c r="I65" s="9">
        <v>530.4</v>
      </c>
      <c r="J65" s="9">
        <v>44.1</v>
      </c>
    </row>
    <row r="66" spans="1:10" x14ac:dyDescent="0.25">
      <c r="A66" s="9">
        <v>856065</v>
      </c>
      <c r="B66" s="9" t="s">
        <v>14</v>
      </c>
      <c r="C66" s="9" t="s">
        <v>31</v>
      </c>
      <c r="D66" s="9" t="s">
        <v>36</v>
      </c>
      <c r="E66" s="9">
        <v>13</v>
      </c>
      <c r="F66" s="9">
        <v>1</v>
      </c>
      <c r="G66" s="9">
        <v>4.2</v>
      </c>
      <c r="H66" s="9">
        <v>2</v>
      </c>
      <c r="I66" s="9">
        <v>303</v>
      </c>
      <c r="J66" s="9">
        <v>50.4</v>
      </c>
    </row>
    <row r="67" spans="1:10" x14ac:dyDescent="0.25">
      <c r="A67" s="9">
        <v>856066</v>
      </c>
      <c r="B67" s="9" t="s">
        <v>13</v>
      </c>
      <c r="C67" s="9" t="s">
        <v>37</v>
      </c>
      <c r="D67" s="9" t="s">
        <v>32</v>
      </c>
      <c r="E67" s="9">
        <v>18</v>
      </c>
      <c r="F67" s="9">
        <v>2</v>
      </c>
      <c r="G67" s="9">
        <v>4.8</v>
      </c>
      <c r="H67" s="9">
        <v>2</v>
      </c>
      <c r="I67" s="9">
        <v>292</v>
      </c>
      <c r="J67" s="9">
        <v>36.200000000000003</v>
      </c>
    </row>
    <row r="68" spans="1:10" x14ac:dyDescent="0.25">
      <c r="A68" s="9">
        <v>856067</v>
      </c>
      <c r="B68" s="9" t="s">
        <v>13</v>
      </c>
      <c r="C68" s="9" t="s">
        <v>33</v>
      </c>
      <c r="D68" s="9" t="s">
        <v>32</v>
      </c>
      <c r="E68" s="9">
        <v>16</v>
      </c>
      <c r="F68" s="9">
        <v>0</v>
      </c>
      <c r="G68" s="9">
        <v>4.0999999999999996</v>
      </c>
      <c r="H68" s="9">
        <v>3</v>
      </c>
      <c r="I68" s="9">
        <v>331.6</v>
      </c>
      <c r="J68" s="9">
        <v>55</v>
      </c>
    </row>
    <row r="69" spans="1:10" x14ac:dyDescent="0.25">
      <c r="A69" s="9">
        <v>856068</v>
      </c>
      <c r="B69" s="9" t="s">
        <v>13</v>
      </c>
      <c r="C69" s="9" t="s">
        <v>33</v>
      </c>
      <c r="D69" s="9" t="s">
        <v>36</v>
      </c>
      <c r="E69" s="9">
        <v>15</v>
      </c>
      <c r="F69" s="9">
        <v>1</v>
      </c>
      <c r="G69" s="9">
        <v>3.9</v>
      </c>
      <c r="H69" s="9">
        <v>5</v>
      </c>
      <c r="I69" s="9">
        <v>1142.3</v>
      </c>
      <c r="J69" s="9">
        <v>71.2</v>
      </c>
    </row>
    <row r="70" spans="1:10" x14ac:dyDescent="0.25">
      <c r="A70" s="9">
        <v>856069</v>
      </c>
      <c r="B70" s="9" t="s">
        <v>14</v>
      </c>
      <c r="C70" s="9" t="s">
        <v>33</v>
      </c>
      <c r="D70" s="9" t="s">
        <v>36</v>
      </c>
      <c r="E70" s="9">
        <v>10</v>
      </c>
      <c r="F70" s="9">
        <v>0</v>
      </c>
      <c r="G70" s="9">
        <v>3.5</v>
      </c>
      <c r="H70" s="9">
        <v>3</v>
      </c>
      <c r="I70" s="9">
        <v>698.7</v>
      </c>
      <c r="J70" s="9">
        <v>84.6</v>
      </c>
    </row>
    <row r="71" spans="1:10" x14ac:dyDescent="0.25">
      <c r="A71" s="9">
        <v>856070</v>
      </c>
      <c r="B71" s="9" t="s">
        <v>38</v>
      </c>
      <c r="C71" s="9" t="s">
        <v>33</v>
      </c>
      <c r="D71" s="9" t="s">
        <v>36</v>
      </c>
      <c r="E71" s="9">
        <v>15</v>
      </c>
      <c r="F71" s="9">
        <v>0</v>
      </c>
      <c r="G71" s="9">
        <v>6</v>
      </c>
      <c r="H71" s="9">
        <v>5</v>
      </c>
      <c r="I71" s="9">
        <v>788.5</v>
      </c>
      <c r="J71" s="9">
        <v>53.7</v>
      </c>
    </row>
    <row r="72" spans="1:10" x14ac:dyDescent="0.25">
      <c r="A72" s="9">
        <v>856071</v>
      </c>
      <c r="B72" s="9" t="s">
        <v>14</v>
      </c>
      <c r="C72" s="9" t="s">
        <v>37</v>
      </c>
      <c r="D72" s="9" t="s">
        <v>36</v>
      </c>
      <c r="E72" s="9">
        <v>12</v>
      </c>
      <c r="F72" s="9">
        <v>1</v>
      </c>
      <c r="G72" s="9">
        <v>6.3</v>
      </c>
      <c r="H72" s="9">
        <v>4</v>
      </c>
      <c r="I72" s="9">
        <v>613.5</v>
      </c>
      <c r="J72" s="9">
        <v>68.400000000000006</v>
      </c>
    </row>
    <row r="73" spans="1:10" x14ac:dyDescent="0.25">
      <c r="A73" s="9">
        <v>856072</v>
      </c>
      <c r="B73" s="9" t="s">
        <v>14</v>
      </c>
      <c r="C73" s="9" t="s">
        <v>33</v>
      </c>
      <c r="D73" s="9" t="s">
        <v>32</v>
      </c>
      <c r="E73" s="9">
        <v>17</v>
      </c>
      <c r="F73" s="9">
        <v>1</v>
      </c>
      <c r="G73" s="9">
        <v>6.8</v>
      </c>
      <c r="H73" s="9">
        <v>6</v>
      </c>
      <c r="I73" s="9">
        <v>1671.4</v>
      </c>
      <c r="J73" s="9">
        <v>89.8</v>
      </c>
    </row>
    <row r="74" spans="1:10" x14ac:dyDescent="0.25">
      <c r="A74" s="9">
        <v>856073</v>
      </c>
      <c r="B74" s="9" t="s">
        <v>14</v>
      </c>
      <c r="C74" s="9" t="s">
        <v>31</v>
      </c>
      <c r="D74" s="9" t="s">
        <v>32</v>
      </c>
      <c r="E74" s="9">
        <v>16</v>
      </c>
      <c r="F74" s="9">
        <v>2</v>
      </c>
      <c r="G74" s="9">
        <v>5.8</v>
      </c>
      <c r="H74" s="9">
        <v>2</v>
      </c>
      <c r="I74" s="9">
        <v>399.8</v>
      </c>
      <c r="J74" s="9">
        <v>54.9</v>
      </c>
    </row>
    <row r="75" spans="1:10" x14ac:dyDescent="0.25">
      <c r="A75" s="9">
        <v>856074</v>
      </c>
      <c r="B75" s="9" t="s">
        <v>13</v>
      </c>
      <c r="C75" s="9" t="s">
        <v>35</v>
      </c>
      <c r="D75" s="9" t="s">
        <v>36</v>
      </c>
      <c r="E75" s="9">
        <v>15</v>
      </c>
      <c r="F75" s="9">
        <v>1</v>
      </c>
      <c r="G75" s="9">
        <v>5.6</v>
      </c>
      <c r="H75" s="9">
        <v>5</v>
      </c>
      <c r="I75" s="9">
        <v>893.1</v>
      </c>
      <c r="J75" s="9">
        <v>30.4</v>
      </c>
    </row>
    <row r="76" spans="1:10" x14ac:dyDescent="0.25">
      <c r="A76" s="9">
        <v>856075</v>
      </c>
      <c r="B76" s="9" t="s">
        <v>13</v>
      </c>
      <c r="C76" s="9" t="s">
        <v>33</v>
      </c>
      <c r="D76" s="9" t="s">
        <v>32</v>
      </c>
      <c r="E76" s="9">
        <v>20</v>
      </c>
      <c r="F76" s="9">
        <v>2</v>
      </c>
      <c r="G76" s="9">
        <v>4.5</v>
      </c>
      <c r="H76" s="9">
        <v>2</v>
      </c>
      <c r="I76" s="9">
        <v>318.5</v>
      </c>
      <c r="J76" s="9">
        <v>85</v>
      </c>
    </row>
    <row r="77" spans="1:10" x14ac:dyDescent="0.25">
      <c r="A77" s="9">
        <v>856076</v>
      </c>
      <c r="B77" s="9" t="s">
        <v>14</v>
      </c>
      <c r="C77" s="9" t="s">
        <v>31</v>
      </c>
      <c r="D77" s="9" t="s">
        <v>34</v>
      </c>
      <c r="E77" s="9">
        <v>8</v>
      </c>
      <c r="F77" s="9">
        <v>0</v>
      </c>
      <c r="G77" s="9">
        <v>5.5</v>
      </c>
      <c r="H77" s="9">
        <v>4</v>
      </c>
      <c r="I77" s="9">
        <v>536.70000000000005</v>
      </c>
      <c r="J77" s="9">
        <v>89.7</v>
      </c>
    </row>
    <row r="78" spans="1:10" x14ac:dyDescent="0.25">
      <c r="A78" s="9">
        <v>856077</v>
      </c>
      <c r="B78" s="9" t="s">
        <v>13</v>
      </c>
      <c r="C78" s="9" t="s">
        <v>33</v>
      </c>
      <c r="D78" s="9" t="s">
        <v>32</v>
      </c>
      <c r="E78" s="9">
        <v>14</v>
      </c>
      <c r="F78" s="9">
        <v>1</v>
      </c>
      <c r="G78" s="9">
        <v>5</v>
      </c>
      <c r="H78" s="9">
        <v>4</v>
      </c>
      <c r="I78" s="9">
        <v>602.1</v>
      </c>
      <c r="J78" s="9">
        <v>68.5</v>
      </c>
    </row>
    <row r="79" spans="1:10" x14ac:dyDescent="0.25">
      <c r="A79" s="9">
        <v>856078</v>
      </c>
      <c r="B79" s="9" t="s">
        <v>13</v>
      </c>
      <c r="C79" s="9" t="s">
        <v>31</v>
      </c>
      <c r="D79" s="9" t="s">
        <v>32</v>
      </c>
      <c r="E79" s="9">
        <v>19</v>
      </c>
      <c r="F79" s="9">
        <v>0</v>
      </c>
      <c r="G79" s="9">
        <v>3.8</v>
      </c>
      <c r="H79" s="9">
        <v>2</v>
      </c>
      <c r="I79" s="9">
        <v>288.89999999999998</v>
      </c>
      <c r="J79" s="9">
        <v>89.3</v>
      </c>
    </row>
    <row r="80" spans="1:10" x14ac:dyDescent="0.25">
      <c r="A80" s="9">
        <v>856079</v>
      </c>
      <c r="B80" s="9" t="s">
        <v>13</v>
      </c>
      <c r="C80" s="9" t="s">
        <v>31</v>
      </c>
      <c r="D80" s="9" t="s">
        <v>32</v>
      </c>
      <c r="E80" s="9">
        <v>16</v>
      </c>
      <c r="F80" s="9">
        <v>2</v>
      </c>
      <c r="G80" s="9">
        <v>6</v>
      </c>
      <c r="H80" s="9">
        <v>2</v>
      </c>
      <c r="I80" s="9">
        <v>302.39999999999998</v>
      </c>
      <c r="J80" s="9">
        <v>76.8</v>
      </c>
    </row>
    <row r="81" spans="1:10" x14ac:dyDescent="0.25">
      <c r="A81" s="9">
        <v>856080</v>
      </c>
      <c r="B81" s="9" t="s">
        <v>14</v>
      </c>
      <c r="C81" s="9" t="s">
        <v>33</v>
      </c>
      <c r="D81" s="9" t="s">
        <v>32</v>
      </c>
      <c r="E81" s="9">
        <v>17</v>
      </c>
      <c r="F81" s="9">
        <v>1</v>
      </c>
      <c r="G81" s="9">
        <v>4.4000000000000004</v>
      </c>
      <c r="H81" s="9">
        <v>3</v>
      </c>
      <c r="I81" s="9">
        <v>536.9</v>
      </c>
      <c r="J81" s="9">
        <v>81.3</v>
      </c>
    </row>
    <row r="82" spans="1:10" x14ac:dyDescent="0.25">
      <c r="A82" s="9">
        <v>856081</v>
      </c>
      <c r="B82" s="9" t="s">
        <v>13</v>
      </c>
      <c r="C82" s="9" t="s">
        <v>31</v>
      </c>
      <c r="D82" s="9" t="s">
        <v>34</v>
      </c>
      <c r="E82" s="9">
        <v>7</v>
      </c>
      <c r="F82" s="9">
        <v>0</v>
      </c>
      <c r="G82" s="9">
        <v>6.2</v>
      </c>
      <c r="H82" s="9">
        <v>2</v>
      </c>
      <c r="I82" s="9">
        <v>312.39999999999998</v>
      </c>
      <c r="J82" s="9">
        <v>39</v>
      </c>
    </row>
    <row r="83" spans="1:10" x14ac:dyDescent="0.25">
      <c r="A83" s="9">
        <v>856082</v>
      </c>
      <c r="B83" s="9" t="s">
        <v>13</v>
      </c>
      <c r="C83" s="9" t="s">
        <v>33</v>
      </c>
      <c r="D83" s="9" t="s">
        <v>36</v>
      </c>
      <c r="E83" s="9">
        <v>13</v>
      </c>
      <c r="F83" s="9">
        <v>0</v>
      </c>
      <c r="G83" s="9">
        <v>3.9</v>
      </c>
      <c r="H83" s="9">
        <v>3</v>
      </c>
      <c r="I83" s="9">
        <v>699.7</v>
      </c>
      <c r="J83" s="9">
        <v>32.700000000000003</v>
      </c>
    </row>
    <row r="84" spans="1:10" x14ac:dyDescent="0.25">
      <c r="A84" s="9">
        <v>856083</v>
      </c>
      <c r="B84" s="9" t="s">
        <v>13</v>
      </c>
      <c r="C84" s="9" t="s">
        <v>37</v>
      </c>
      <c r="D84" s="9" t="s">
        <v>32</v>
      </c>
      <c r="E84" s="9">
        <v>18</v>
      </c>
      <c r="F84" s="9">
        <v>2</v>
      </c>
      <c r="G84" s="9">
        <v>5.6</v>
      </c>
      <c r="H84" s="9">
        <v>4</v>
      </c>
      <c r="I84" s="9">
        <v>782.1</v>
      </c>
      <c r="J84" s="9">
        <v>42.5</v>
      </c>
    </row>
    <row r="85" spans="1:10" x14ac:dyDescent="0.25">
      <c r="A85" s="9">
        <v>856084</v>
      </c>
      <c r="B85" s="9" t="s">
        <v>13</v>
      </c>
      <c r="C85" s="9" t="s">
        <v>33</v>
      </c>
      <c r="D85" s="9" t="s">
        <v>32</v>
      </c>
      <c r="E85" s="9">
        <v>20</v>
      </c>
      <c r="F85" s="9">
        <v>0</v>
      </c>
      <c r="G85" s="9">
        <v>6.8</v>
      </c>
      <c r="H85" s="9">
        <v>6</v>
      </c>
      <c r="I85" s="9">
        <v>996.6</v>
      </c>
      <c r="J85" s="9">
        <v>49.9</v>
      </c>
    </row>
    <row r="86" spans="1:10" x14ac:dyDescent="0.25">
      <c r="A86" s="9">
        <v>856085</v>
      </c>
      <c r="B86" s="9" t="s">
        <v>14</v>
      </c>
      <c r="C86" s="9" t="s">
        <v>33</v>
      </c>
      <c r="D86" s="9" t="s">
        <v>32</v>
      </c>
      <c r="E86" s="9">
        <v>14</v>
      </c>
      <c r="F86" s="9">
        <v>0</v>
      </c>
      <c r="G86" s="9">
        <v>4.5</v>
      </c>
      <c r="H86" s="9">
        <v>2</v>
      </c>
      <c r="I86" s="9">
        <v>315.8</v>
      </c>
      <c r="J86" s="9">
        <v>65</v>
      </c>
    </row>
    <row r="87" spans="1:10" x14ac:dyDescent="0.25">
      <c r="A87" s="9">
        <v>856086</v>
      </c>
      <c r="B87" s="9" t="s">
        <v>14</v>
      </c>
      <c r="C87" s="9" t="s">
        <v>31</v>
      </c>
      <c r="D87" s="9" t="s">
        <v>36</v>
      </c>
      <c r="E87" s="9">
        <v>14</v>
      </c>
      <c r="F87" s="9">
        <v>1</v>
      </c>
      <c r="G87" s="9">
        <v>4.2</v>
      </c>
      <c r="H87" s="9">
        <v>2</v>
      </c>
      <c r="I87" s="9">
        <v>372.9</v>
      </c>
      <c r="J87" s="9">
        <v>34</v>
      </c>
    </row>
    <row r="88" spans="1:10" x14ac:dyDescent="0.25">
      <c r="A88" s="9">
        <v>856087</v>
      </c>
      <c r="B88" s="9" t="s">
        <v>14</v>
      </c>
      <c r="C88" s="9" t="s">
        <v>31</v>
      </c>
      <c r="D88" s="9" t="s">
        <v>32</v>
      </c>
      <c r="E88" s="9">
        <v>19</v>
      </c>
      <c r="F88" s="9">
        <v>0</v>
      </c>
      <c r="G88" s="9">
        <v>4.2</v>
      </c>
      <c r="H88" s="9">
        <v>2</v>
      </c>
      <c r="I88" s="9">
        <v>337.7</v>
      </c>
      <c r="J88" s="9">
        <v>59.5</v>
      </c>
    </row>
    <row r="89" spans="1:10" x14ac:dyDescent="0.25">
      <c r="A89" s="9">
        <v>856088</v>
      </c>
      <c r="B89" s="9" t="s">
        <v>13</v>
      </c>
      <c r="C89" s="9" t="s">
        <v>31</v>
      </c>
      <c r="D89" s="9" t="s">
        <v>34</v>
      </c>
      <c r="E89" s="9">
        <v>6</v>
      </c>
      <c r="F89" s="9">
        <v>0</v>
      </c>
      <c r="G89" s="9">
        <v>5.7</v>
      </c>
      <c r="H89" s="9">
        <v>4</v>
      </c>
      <c r="I89" s="9">
        <v>836.5</v>
      </c>
      <c r="J89" s="9">
        <v>37.1</v>
      </c>
    </row>
    <row r="90" spans="1:10" x14ac:dyDescent="0.25">
      <c r="A90" s="9">
        <v>856089</v>
      </c>
      <c r="B90" s="9" t="s">
        <v>13</v>
      </c>
      <c r="C90" s="9" t="s">
        <v>33</v>
      </c>
      <c r="D90" s="9" t="s">
        <v>34</v>
      </c>
      <c r="E90" s="9">
        <v>6</v>
      </c>
      <c r="F90" s="9">
        <v>0</v>
      </c>
      <c r="G90" s="9">
        <v>4.9000000000000004</v>
      </c>
      <c r="H90" s="9">
        <v>2</v>
      </c>
      <c r="I90" s="9">
        <v>335.8</v>
      </c>
      <c r="J90" s="9">
        <v>53.4</v>
      </c>
    </row>
    <row r="91" spans="1:10" x14ac:dyDescent="0.25">
      <c r="A91" s="9">
        <v>856090</v>
      </c>
      <c r="B91" s="9" t="s">
        <v>14</v>
      </c>
      <c r="C91" s="9" t="s">
        <v>33</v>
      </c>
      <c r="D91" s="9" t="s">
        <v>34</v>
      </c>
      <c r="E91" s="9">
        <v>8</v>
      </c>
      <c r="F91" s="9">
        <v>0</v>
      </c>
      <c r="G91" s="9">
        <v>5.6</v>
      </c>
      <c r="H91" s="9">
        <v>3</v>
      </c>
      <c r="I91" s="9">
        <v>417.1</v>
      </c>
      <c r="J91" s="9">
        <v>41.3</v>
      </c>
    </row>
    <row r="92" spans="1:10" x14ac:dyDescent="0.25">
      <c r="A92" s="9">
        <v>856091</v>
      </c>
      <c r="B92" s="9" t="s">
        <v>14</v>
      </c>
      <c r="C92" s="9" t="s">
        <v>31</v>
      </c>
      <c r="D92" s="9" t="s">
        <v>32</v>
      </c>
      <c r="E92" s="9">
        <v>20</v>
      </c>
      <c r="F92" s="9">
        <v>1</v>
      </c>
      <c r="G92" s="9">
        <v>5.6</v>
      </c>
      <c r="H92" s="9">
        <v>3</v>
      </c>
      <c r="I92" s="9">
        <v>343</v>
      </c>
      <c r="J92" s="9">
        <v>88.5</v>
      </c>
    </row>
    <row r="93" spans="1:10" x14ac:dyDescent="0.25">
      <c r="A93" s="9">
        <v>856092</v>
      </c>
      <c r="B93" s="9" t="s">
        <v>14</v>
      </c>
      <c r="C93" s="9" t="s">
        <v>31</v>
      </c>
      <c r="D93" s="9" t="s">
        <v>34</v>
      </c>
      <c r="E93" s="9">
        <v>8</v>
      </c>
      <c r="F93" s="9">
        <v>0</v>
      </c>
      <c r="G93" s="9">
        <v>4.5999999999999996</v>
      </c>
      <c r="H93" s="9">
        <v>4</v>
      </c>
      <c r="I93" s="9">
        <v>513.79999999999995</v>
      </c>
      <c r="J93" s="9">
        <v>69.099999999999994</v>
      </c>
    </row>
    <row r="94" spans="1:10" x14ac:dyDescent="0.25">
      <c r="A94" s="9">
        <v>856093</v>
      </c>
      <c r="B94" s="9" t="s">
        <v>14</v>
      </c>
      <c r="C94" s="9" t="s">
        <v>35</v>
      </c>
      <c r="D94" s="9" t="s">
        <v>32</v>
      </c>
      <c r="E94" s="9">
        <v>16</v>
      </c>
      <c r="F94" s="9">
        <v>1</v>
      </c>
      <c r="G94" s="9">
        <v>5.5</v>
      </c>
      <c r="H94" s="9">
        <v>3</v>
      </c>
      <c r="I94" s="9">
        <v>418.7</v>
      </c>
      <c r="J94" s="9">
        <v>68.599999999999994</v>
      </c>
    </row>
    <row r="95" spans="1:10" x14ac:dyDescent="0.25">
      <c r="A95" s="9">
        <v>856094</v>
      </c>
      <c r="B95" s="9" t="s">
        <v>38</v>
      </c>
      <c r="C95" s="9" t="s">
        <v>31</v>
      </c>
      <c r="D95" s="9" t="s">
        <v>32</v>
      </c>
      <c r="E95" s="9">
        <v>18</v>
      </c>
      <c r="F95" s="9">
        <v>2</v>
      </c>
      <c r="G95" s="9">
        <v>4.0999999999999996</v>
      </c>
      <c r="H95" s="9">
        <v>2</v>
      </c>
      <c r="I95" s="9">
        <v>334.2</v>
      </c>
      <c r="J95" s="9">
        <v>78.400000000000006</v>
      </c>
    </row>
    <row r="96" spans="1:10" x14ac:dyDescent="0.25">
      <c r="A96" s="9">
        <v>856095</v>
      </c>
      <c r="B96" s="9" t="s">
        <v>14</v>
      </c>
      <c r="C96" s="9" t="s">
        <v>33</v>
      </c>
      <c r="D96" s="9" t="s">
        <v>36</v>
      </c>
      <c r="E96" s="9">
        <v>12</v>
      </c>
      <c r="F96" s="9">
        <v>1</v>
      </c>
      <c r="G96" s="9">
        <v>4.9000000000000004</v>
      </c>
      <c r="H96" s="9">
        <v>3</v>
      </c>
      <c r="I96" s="9">
        <v>445.5</v>
      </c>
      <c r="J96" s="9">
        <v>42.3</v>
      </c>
    </row>
    <row r="97" spans="1:10" x14ac:dyDescent="0.25">
      <c r="A97" s="9">
        <v>856096</v>
      </c>
      <c r="B97" s="9" t="s">
        <v>13</v>
      </c>
      <c r="C97" s="9" t="s">
        <v>31</v>
      </c>
      <c r="D97" s="9" t="s">
        <v>36</v>
      </c>
      <c r="E97" s="9">
        <v>12</v>
      </c>
      <c r="F97" s="9">
        <v>1</v>
      </c>
      <c r="G97" s="9">
        <v>5.6</v>
      </c>
      <c r="H97" s="9">
        <v>6</v>
      </c>
      <c r="I97" s="9">
        <v>1736.3</v>
      </c>
      <c r="J97" s="9">
        <v>49.7</v>
      </c>
    </row>
    <row r="98" spans="1:10" x14ac:dyDescent="0.25">
      <c r="A98" s="9">
        <v>856097</v>
      </c>
      <c r="B98" s="9" t="s">
        <v>14</v>
      </c>
      <c r="C98" s="9" t="s">
        <v>33</v>
      </c>
      <c r="D98" s="9" t="s">
        <v>32</v>
      </c>
      <c r="E98" s="9">
        <v>18</v>
      </c>
      <c r="F98" s="9">
        <v>1</v>
      </c>
      <c r="G98" s="9">
        <v>5.6</v>
      </c>
      <c r="H98" s="9">
        <v>4</v>
      </c>
      <c r="I98" s="9">
        <v>555</v>
      </c>
      <c r="J98" s="9">
        <v>87.3</v>
      </c>
    </row>
    <row r="99" spans="1:10" x14ac:dyDescent="0.25">
      <c r="A99" s="9">
        <v>856098</v>
      </c>
      <c r="B99" s="9" t="s">
        <v>13</v>
      </c>
      <c r="C99" s="9" t="s">
        <v>31</v>
      </c>
      <c r="D99" s="9" t="s">
        <v>32</v>
      </c>
      <c r="E99" s="9">
        <v>19</v>
      </c>
      <c r="F99" s="9">
        <v>1</v>
      </c>
      <c r="G99" s="9">
        <v>5.3</v>
      </c>
      <c r="H99" s="9">
        <v>2</v>
      </c>
      <c r="I99" s="9">
        <v>354.8</v>
      </c>
      <c r="J99" s="9">
        <v>89.5</v>
      </c>
    </row>
    <row r="100" spans="1:10" x14ac:dyDescent="0.25">
      <c r="A100" s="9">
        <v>856099</v>
      </c>
      <c r="B100" s="9" t="s">
        <v>14</v>
      </c>
      <c r="C100" s="9" t="s">
        <v>31</v>
      </c>
      <c r="D100" s="9" t="s">
        <v>34</v>
      </c>
      <c r="E100" s="9">
        <v>8</v>
      </c>
      <c r="F100" s="9">
        <v>0</v>
      </c>
      <c r="G100" s="9">
        <v>3.8</v>
      </c>
      <c r="H100" s="9">
        <v>6</v>
      </c>
      <c r="I100" s="9">
        <v>820.2</v>
      </c>
      <c r="J100" s="9">
        <v>53.9</v>
      </c>
    </row>
    <row r="101" spans="1:10" x14ac:dyDescent="0.25">
      <c r="A101" s="9">
        <v>856100</v>
      </c>
      <c r="B101" s="9" t="s">
        <v>13</v>
      </c>
      <c r="C101" s="9" t="s">
        <v>33</v>
      </c>
      <c r="D101" s="9" t="s">
        <v>32</v>
      </c>
      <c r="E101" s="9">
        <v>15</v>
      </c>
      <c r="F101" s="9">
        <v>0</v>
      </c>
      <c r="G101" s="9">
        <v>5.6</v>
      </c>
      <c r="H101" s="9">
        <v>4</v>
      </c>
      <c r="I101" s="9">
        <v>890</v>
      </c>
      <c r="J101" s="9">
        <v>42.2</v>
      </c>
    </row>
    <row r="102" spans="1:10" x14ac:dyDescent="0.25">
      <c r="A102" s="9">
        <v>856101</v>
      </c>
      <c r="B102" s="9" t="s">
        <v>14</v>
      </c>
      <c r="C102" s="9" t="s">
        <v>31</v>
      </c>
      <c r="D102" s="9" t="s">
        <v>34</v>
      </c>
      <c r="E102" s="9">
        <v>7</v>
      </c>
      <c r="F102" s="9">
        <v>0</v>
      </c>
      <c r="G102" s="9">
        <v>4.7</v>
      </c>
      <c r="H102" s="9">
        <v>3</v>
      </c>
      <c r="I102" s="9">
        <v>625.1</v>
      </c>
      <c r="J102" s="9">
        <v>47.8</v>
      </c>
    </row>
    <row r="103" spans="1:10" x14ac:dyDescent="0.25">
      <c r="A103" s="9">
        <v>856102</v>
      </c>
      <c r="B103" s="9" t="s">
        <v>14</v>
      </c>
      <c r="C103" s="9" t="s">
        <v>33</v>
      </c>
      <c r="D103" s="9" t="s">
        <v>36</v>
      </c>
      <c r="E103" s="9">
        <v>13</v>
      </c>
      <c r="F103" s="9">
        <v>1</v>
      </c>
      <c r="G103" s="9">
        <v>5.6</v>
      </c>
      <c r="H103" s="9">
        <v>4</v>
      </c>
      <c r="I103" s="9">
        <v>541.29999999999995</v>
      </c>
      <c r="J103" s="9">
        <v>32.200000000000003</v>
      </c>
    </row>
    <row r="104" spans="1:10" x14ac:dyDescent="0.25">
      <c r="A104" s="9">
        <v>856103</v>
      </c>
      <c r="B104" s="9" t="s">
        <v>14</v>
      </c>
      <c r="C104" s="9" t="s">
        <v>31</v>
      </c>
      <c r="D104" s="9" t="s">
        <v>34</v>
      </c>
      <c r="E104" s="9">
        <v>8</v>
      </c>
      <c r="F104" s="9">
        <v>0</v>
      </c>
      <c r="G104" s="9">
        <v>5.9</v>
      </c>
      <c r="H104" s="9">
        <v>3</v>
      </c>
      <c r="I104" s="9">
        <v>379.1</v>
      </c>
      <c r="J104" s="9">
        <v>77.8</v>
      </c>
    </row>
    <row r="105" spans="1:10" x14ac:dyDescent="0.25">
      <c r="A105" s="9">
        <v>856104</v>
      </c>
      <c r="B105" s="9" t="s">
        <v>13</v>
      </c>
      <c r="C105" s="9" t="s">
        <v>31</v>
      </c>
      <c r="D105" s="9" t="s">
        <v>32</v>
      </c>
      <c r="E105" s="9">
        <v>19</v>
      </c>
      <c r="F105" s="9">
        <v>0</v>
      </c>
      <c r="G105" s="9">
        <v>3.6</v>
      </c>
      <c r="H105" s="9">
        <v>2</v>
      </c>
      <c r="I105" s="9">
        <v>397.1</v>
      </c>
      <c r="J105" s="9">
        <v>55.4</v>
      </c>
    </row>
    <row r="106" spans="1:10" x14ac:dyDescent="0.25">
      <c r="A106" s="9">
        <v>856105</v>
      </c>
      <c r="B106" s="9" t="s">
        <v>13</v>
      </c>
      <c r="C106" s="9" t="s">
        <v>37</v>
      </c>
      <c r="D106" s="9" t="s">
        <v>36</v>
      </c>
      <c r="E106" s="9">
        <v>12</v>
      </c>
      <c r="F106" s="9">
        <v>1</v>
      </c>
      <c r="G106" s="9">
        <v>5.6</v>
      </c>
      <c r="H106" s="9">
        <v>2</v>
      </c>
      <c r="I106" s="9">
        <v>285.2</v>
      </c>
      <c r="J106" s="9">
        <v>74.8</v>
      </c>
    </row>
    <row r="107" spans="1:10" x14ac:dyDescent="0.25">
      <c r="A107" s="9">
        <v>856106</v>
      </c>
      <c r="B107" s="9" t="s">
        <v>14</v>
      </c>
      <c r="C107" s="9" t="s">
        <v>37</v>
      </c>
      <c r="D107" s="9" t="s">
        <v>32</v>
      </c>
      <c r="E107" s="9">
        <v>18</v>
      </c>
      <c r="F107" s="9">
        <v>1</v>
      </c>
      <c r="G107" s="9">
        <v>3.9</v>
      </c>
      <c r="H107" s="9">
        <v>2</v>
      </c>
      <c r="I107" s="9">
        <v>362.9</v>
      </c>
      <c r="J107" s="9">
        <v>34.4</v>
      </c>
    </row>
    <row r="108" spans="1:10" x14ac:dyDescent="0.25">
      <c r="A108" s="9">
        <v>856107</v>
      </c>
      <c r="B108" s="9" t="s">
        <v>14</v>
      </c>
      <c r="C108" s="9" t="s">
        <v>31</v>
      </c>
      <c r="D108" s="9" t="s">
        <v>36</v>
      </c>
      <c r="E108" s="9">
        <v>10</v>
      </c>
      <c r="F108" s="9">
        <v>1</v>
      </c>
      <c r="G108" s="9">
        <v>6</v>
      </c>
      <c r="H108" s="9">
        <v>3</v>
      </c>
      <c r="I108" s="9">
        <v>610.4</v>
      </c>
      <c r="J108" s="9">
        <v>33.5</v>
      </c>
    </row>
    <row r="109" spans="1:10" x14ac:dyDescent="0.25">
      <c r="A109" s="9">
        <v>856108</v>
      </c>
      <c r="B109" s="9" t="s">
        <v>14</v>
      </c>
      <c r="C109" s="9" t="s">
        <v>31</v>
      </c>
      <c r="D109" s="9" t="s">
        <v>32</v>
      </c>
      <c r="E109" s="9">
        <v>20</v>
      </c>
      <c r="F109" s="9">
        <v>1</v>
      </c>
      <c r="G109" s="9">
        <v>5.6</v>
      </c>
      <c r="H109" s="9">
        <v>6</v>
      </c>
      <c r="I109" s="9">
        <v>1062.4000000000001</v>
      </c>
      <c r="J109" s="9">
        <v>48</v>
      </c>
    </row>
    <row r="110" spans="1:10" x14ac:dyDescent="0.25">
      <c r="A110" s="9">
        <v>856109</v>
      </c>
      <c r="B110" s="9" t="s">
        <v>14</v>
      </c>
      <c r="C110" s="9" t="s">
        <v>33</v>
      </c>
      <c r="D110" s="9" t="s">
        <v>34</v>
      </c>
      <c r="E110" s="9">
        <v>8</v>
      </c>
      <c r="F110" s="9">
        <v>0</v>
      </c>
      <c r="G110" s="9">
        <v>5.5</v>
      </c>
      <c r="H110" s="9">
        <v>4</v>
      </c>
      <c r="I110" s="9">
        <v>804</v>
      </c>
      <c r="J110" s="9">
        <v>78.5</v>
      </c>
    </row>
    <row r="111" spans="1:10" x14ac:dyDescent="0.25">
      <c r="A111" s="9">
        <v>856110</v>
      </c>
      <c r="B111" s="9" t="s">
        <v>13</v>
      </c>
      <c r="C111" s="9" t="s">
        <v>37</v>
      </c>
      <c r="D111" s="9" t="s">
        <v>34</v>
      </c>
      <c r="E111" s="9">
        <v>8</v>
      </c>
      <c r="F111" s="9">
        <v>0</v>
      </c>
      <c r="G111" s="9">
        <v>4.3</v>
      </c>
      <c r="H111" s="9">
        <v>2</v>
      </c>
      <c r="I111" s="9">
        <v>253</v>
      </c>
      <c r="J111" s="9">
        <v>74.3</v>
      </c>
    </row>
    <row r="112" spans="1:10" x14ac:dyDescent="0.25">
      <c r="A112" s="9">
        <v>856111</v>
      </c>
      <c r="B112" s="9" t="s">
        <v>13</v>
      </c>
      <c r="C112" s="9" t="s">
        <v>31</v>
      </c>
      <c r="D112" s="9" t="s">
        <v>32</v>
      </c>
      <c r="E112" s="9">
        <v>19</v>
      </c>
      <c r="F112" s="9">
        <v>0</v>
      </c>
      <c r="G112" s="9">
        <v>6</v>
      </c>
      <c r="H112" s="9">
        <v>4</v>
      </c>
      <c r="I112" s="9">
        <v>520.70000000000005</v>
      </c>
      <c r="J112" s="9">
        <v>32.1</v>
      </c>
    </row>
    <row r="113" spans="1:10" x14ac:dyDescent="0.25">
      <c r="A113" s="9">
        <v>856112</v>
      </c>
      <c r="B113" s="9" t="s">
        <v>13</v>
      </c>
      <c r="C113" s="9" t="s">
        <v>37</v>
      </c>
      <c r="D113" s="9" t="s">
        <v>36</v>
      </c>
      <c r="E113" s="9">
        <v>11</v>
      </c>
      <c r="F113" s="9">
        <v>1</v>
      </c>
      <c r="G113" s="9">
        <v>4</v>
      </c>
      <c r="H113" s="9">
        <v>2</v>
      </c>
      <c r="I113" s="9">
        <v>363.8</v>
      </c>
      <c r="J113" s="9">
        <v>57</v>
      </c>
    </row>
    <row r="114" spans="1:10" x14ac:dyDescent="0.25">
      <c r="A114" s="9">
        <v>856113</v>
      </c>
      <c r="B114" s="9" t="s">
        <v>13</v>
      </c>
      <c r="C114" s="9" t="s">
        <v>35</v>
      </c>
      <c r="D114" s="9" t="s">
        <v>32</v>
      </c>
      <c r="E114" s="9">
        <v>17</v>
      </c>
      <c r="F114" s="9">
        <v>0</v>
      </c>
      <c r="G114" s="9">
        <v>4.9000000000000004</v>
      </c>
      <c r="H114" s="9">
        <v>6</v>
      </c>
      <c r="I114" s="9">
        <v>959</v>
      </c>
      <c r="J114" s="9">
        <v>30.3</v>
      </c>
    </row>
    <row r="115" spans="1:10" x14ac:dyDescent="0.25">
      <c r="A115" s="9">
        <v>856114</v>
      </c>
      <c r="B115" s="9" t="s">
        <v>13</v>
      </c>
      <c r="C115" s="9" t="s">
        <v>31</v>
      </c>
      <c r="D115" s="9" t="s">
        <v>32</v>
      </c>
      <c r="E115" s="9">
        <v>16</v>
      </c>
      <c r="F115" s="9">
        <v>2</v>
      </c>
      <c r="G115" s="9">
        <v>3.8</v>
      </c>
      <c r="H115" s="9">
        <v>4</v>
      </c>
      <c r="I115" s="9">
        <v>660.3</v>
      </c>
      <c r="J115" s="9">
        <v>64.3</v>
      </c>
    </row>
    <row r="116" spans="1:10" x14ac:dyDescent="0.25">
      <c r="A116" s="9">
        <v>856115</v>
      </c>
      <c r="B116" s="9" t="s">
        <v>14</v>
      </c>
      <c r="C116" s="9" t="s">
        <v>35</v>
      </c>
      <c r="D116" s="9" t="s">
        <v>34</v>
      </c>
      <c r="E116" s="9">
        <v>7</v>
      </c>
      <c r="F116" s="9">
        <v>0</v>
      </c>
      <c r="G116" s="9">
        <v>5.6</v>
      </c>
      <c r="H116" s="9">
        <v>6</v>
      </c>
      <c r="I116" s="9">
        <v>963</v>
      </c>
      <c r="J116" s="9">
        <v>84.3</v>
      </c>
    </row>
    <row r="117" spans="1:10" x14ac:dyDescent="0.25">
      <c r="A117" s="9">
        <v>856116</v>
      </c>
      <c r="B117" s="9" t="s">
        <v>14</v>
      </c>
      <c r="C117" s="9" t="s">
        <v>31</v>
      </c>
      <c r="D117" s="9" t="s">
        <v>32</v>
      </c>
      <c r="E117" s="9">
        <v>17</v>
      </c>
      <c r="F117" s="9">
        <v>1</v>
      </c>
      <c r="G117" s="9">
        <v>4</v>
      </c>
      <c r="H117" s="9">
        <v>4</v>
      </c>
      <c r="I117" s="9">
        <v>680.9</v>
      </c>
      <c r="J117" s="9">
        <v>38.4</v>
      </c>
    </row>
    <row r="118" spans="1:10" x14ac:dyDescent="0.25">
      <c r="A118" s="9">
        <v>856117</v>
      </c>
      <c r="B118" s="9" t="s">
        <v>13</v>
      </c>
      <c r="C118" s="9" t="s">
        <v>31</v>
      </c>
      <c r="D118" s="9" t="s">
        <v>36</v>
      </c>
      <c r="E118" s="9">
        <v>15</v>
      </c>
      <c r="F118" s="9">
        <v>1</v>
      </c>
      <c r="G118" s="9">
        <v>4.9000000000000004</v>
      </c>
      <c r="H118" s="9">
        <v>4</v>
      </c>
      <c r="I118" s="9">
        <v>525.6</v>
      </c>
      <c r="J118" s="9">
        <v>54.6</v>
      </c>
    </row>
    <row r="119" spans="1:10" x14ac:dyDescent="0.25">
      <c r="A119" s="9">
        <v>856118</v>
      </c>
      <c r="B119" s="9" t="s">
        <v>14</v>
      </c>
      <c r="C119" s="9" t="s">
        <v>37</v>
      </c>
      <c r="D119" s="9" t="s">
        <v>34</v>
      </c>
      <c r="E119" s="9">
        <v>7</v>
      </c>
      <c r="F119" s="9">
        <v>0</v>
      </c>
      <c r="G119" s="9">
        <v>5.3</v>
      </c>
      <c r="H119" s="9">
        <v>4</v>
      </c>
      <c r="I119" s="9">
        <v>822.4</v>
      </c>
      <c r="J119" s="9">
        <v>51.4</v>
      </c>
    </row>
    <row r="120" spans="1:10" x14ac:dyDescent="0.25">
      <c r="A120" s="9">
        <v>856119</v>
      </c>
      <c r="B120" s="9" t="s">
        <v>13</v>
      </c>
      <c r="C120" s="9" t="s">
        <v>33</v>
      </c>
      <c r="D120" s="9" t="s">
        <v>32</v>
      </c>
      <c r="E120" s="9">
        <v>20</v>
      </c>
      <c r="F120" s="9">
        <v>1</v>
      </c>
      <c r="G120" s="9">
        <v>6</v>
      </c>
      <c r="H120" s="9">
        <v>4</v>
      </c>
      <c r="I120" s="9">
        <v>684.3</v>
      </c>
      <c r="J120" s="9">
        <v>62.3</v>
      </c>
    </row>
    <row r="121" spans="1:10" x14ac:dyDescent="0.25">
      <c r="A121" s="9">
        <v>856120</v>
      </c>
      <c r="B121" s="9" t="s">
        <v>13</v>
      </c>
      <c r="C121" s="9" t="s">
        <v>31</v>
      </c>
      <c r="D121" s="9" t="s">
        <v>32</v>
      </c>
      <c r="E121" s="9">
        <v>19</v>
      </c>
      <c r="F121" s="9">
        <v>1</v>
      </c>
      <c r="G121" s="9">
        <v>5.4</v>
      </c>
      <c r="H121" s="9">
        <v>4</v>
      </c>
      <c r="I121" s="9">
        <v>417</v>
      </c>
      <c r="J121" s="9">
        <v>66.7</v>
      </c>
    </row>
    <row r="122" spans="1:10" x14ac:dyDescent="0.25">
      <c r="A122" s="9">
        <v>856121</v>
      </c>
      <c r="B122" s="9" t="s">
        <v>13</v>
      </c>
      <c r="C122" s="9" t="s">
        <v>33</v>
      </c>
      <c r="D122" s="9" t="s">
        <v>32</v>
      </c>
      <c r="E122" s="9">
        <v>16</v>
      </c>
      <c r="F122" s="9">
        <v>2</v>
      </c>
      <c r="G122" s="9">
        <v>3.6</v>
      </c>
      <c r="H122" s="9">
        <v>3</v>
      </c>
      <c r="I122" s="9">
        <v>331.1</v>
      </c>
      <c r="J122" s="9">
        <v>47.5</v>
      </c>
    </row>
    <row r="123" spans="1:10" x14ac:dyDescent="0.25">
      <c r="A123" s="9">
        <v>856122</v>
      </c>
      <c r="B123" s="9" t="s">
        <v>13</v>
      </c>
      <c r="C123" s="9" t="s">
        <v>31</v>
      </c>
      <c r="D123" s="9" t="s">
        <v>36</v>
      </c>
      <c r="E123" s="9">
        <v>15</v>
      </c>
      <c r="F123" s="9">
        <v>1</v>
      </c>
      <c r="G123" s="9">
        <v>6</v>
      </c>
      <c r="H123" s="9">
        <v>2</v>
      </c>
      <c r="I123" s="9">
        <v>341.7</v>
      </c>
      <c r="J123" s="9">
        <v>63.8</v>
      </c>
    </row>
    <row r="124" spans="1:10" x14ac:dyDescent="0.25">
      <c r="A124" s="9">
        <v>856123</v>
      </c>
      <c r="B124" s="9" t="s">
        <v>14</v>
      </c>
      <c r="C124" s="9" t="s">
        <v>35</v>
      </c>
      <c r="D124" s="9" t="s">
        <v>34</v>
      </c>
      <c r="E124" s="9">
        <v>6</v>
      </c>
      <c r="F124" s="9">
        <v>0</v>
      </c>
      <c r="G124" s="9">
        <v>4</v>
      </c>
      <c r="H124" s="9">
        <v>2</v>
      </c>
      <c r="I124" s="9">
        <v>394.2</v>
      </c>
      <c r="J124" s="9">
        <v>83.2</v>
      </c>
    </row>
    <row r="125" spans="1:10" x14ac:dyDescent="0.25">
      <c r="A125" s="9">
        <v>856124</v>
      </c>
      <c r="B125" s="9" t="s">
        <v>14</v>
      </c>
      <c r="C125" s="9" t="s">
        <v>37</v>
      </c>
      <c r="D125" s="9" t="s">
        <v>36</v>
      </c>
      <c r="E125" s="9">
        <v>15</v>
      </c>
      <c r="F125" s="9">
        <v>1</v>
      </c>
      <c r="G125" s="9">
        <v>4.3</v>
      </c>
      <c r="H125" s="9">
        <v>2</v>
      </c>
      <c r="I125" s="9">
        <v>291.60000000000002</v>
      </c>
      <c r="J125" s="9">
        <v>31.4</v>
      </c>
    </row>
    <row r="126" spans="1:10" x14ac:dyDescent="0.25">
      <c r="A126" s="9">
        <v>856125</v>
      </c>
      <c r="B126" s="9" t="s">
        <v>13</v>
      </c>
      <c r="C126" s="9" t="s">
        <v>35</v>
      </c>
      <c r="D126" s="9" t="s">
        <v>34</v>
      </c>
      <c r="E126" s="9">
        <v>6</v>
      </c>
      <c r="F126" s="9">
        <v>0</v>
      </c>
      <c r="G126" s="9">
        <v>5.6</v>
      </c>
      <c r="H126" s="9">
        <v>2</v>
      </c>
      <c r="I126" s="9">
        <v>380.3</v>
      </c>
      <c r="J126" s="9">
        <v>31.3</v>
      </c>
    </row>
    <row r="127" spans="1:10" x14ac:dyDescent="0.25">
      <c r="A127" s="9">
        <v>856126</v>
      </c>
      <c r="B127" s="9" t="s">
        <v>14</v>
      </c>
      <c r="C127" s="9" t="s">
        <v>31</v>
      </c>
      <c r="D127" s="9" t="s">
        <v>36</v>
      </c>
      <c r="E127" s="9">
        <v>15</v>
      </c>
      <c r="F127" s="9">
        <v>0</v>
      </c>
      <c r="G127" s="9">
        <v>4.2</v>
      </c>
      <c r="H127" s="9">
        <v>5</v>
      </c>
      <c r="I127" s="9">
        <v>891</v>
      </c>
      <c r="J127" s="9">
        <v>83.1</v>
      </c>
    </row>
    <row r="128" spans="1:10" x14ac:dyDescent="0.25">
      <c r="A128" s="9">
        <v>856127</v>
      </c>
      <c r="B128" s="9" t="s">
        <v>14</v>
      </c>
      <c r="C128" s="9" t="s">
        <v>31</v>
      </c>
      <c r="D128" s="9" t="s">
        <v>32</v>
      </c>
      <c r="E128" s="9">
        <v>19</v>
      </c>
      <c r="F128" s="9">
        <v>2</v>
      </c>
      <c r="G128" s="9">
        <v>5</v>
      </c>
      <c r="H128" s="9">
        <v>4</v>
      </c>
      <c r="I128" s="9">
        <v>453.2</v>
      </c>
      <c r="J128" s="9">
        <v>32</v>
      </c>
    </row>
    <row r="129" spans="1:10" x14ac:dyDescent="0.25">
      <c r="A129" s="9">
        <v>856128</v>
      </c>
      <c r="B129" s="9" t="s">
        <v>13</v>
      </c>
      <c r="C129" s="9" t="s">
        <v>33</v>
      </c>
      <c r="D129" s="9" t="s">
        <v>34</v>
      </c>
      <c r="E129" s="9">
        <v>7</v>
      </c>
      <c r="F129" s="9">
        <v>0</v>
      </c>
      <c r="G129" s="9">
        <v>6.4</v>
      </c>
      <c r="H129" s="9">
        <v>2</v>
      </c>
      <c r="I129" s="9">
        <v>293.89999999999998</v>
      </c>
      <c r="J129" s="9">
        <v>49</v>
      </c>
    </row>
    <row r="130" spans="1:10" x14ac:dyDescent="0.25">
      <c r="A130" s="9">
        <v>856129</v>
      </c>
      <c r="B130" s="9" t="s">
        <v>38</v>
      </c>
      <c r="C130" s="9" t="s">
        <v>33</v>
      </c>
      <c r="D130" s="9" t="s">
        <v>36</v>
      </c>
      <c r="E130" s="9">
        <v>10</v>
      </c>
      <c r="F130" s="9">
        <v>0</v>
      </c>
      <c r="G130" s="9">
        <v>6.5</v>
      </c>
      <c r="H130" s="9">
        <v>5</v>
      </c>
      <c r="I130" s="9">
        <v>959.2</v>
      </c>
      <c r="J130" s="9">
        <v>53.9</v>
      </c>
    </row>
    <row r="131" spans="1:10" x14ac:dyDescent="0.25">
      <c r="A131" s="9">
        <v>856130</v>
      </c>
      <c r="B131" s="9" t="s">
        <v>13</v>
      </c>
      <c r="C131" s="9" t="s">
        <v>31</v>
      </c>
      <c r="D131" s="9" t="s">
        <v>36</v>
      </c>
      <c r="E131" s="9">
        <v>10</v>
      </c>
      <c r="F131" s="9">
        <v>1</v>
      </c>
      <c r="G131" s="9">
        <v>3.6</v>
      </c>
      <c r="H131" s="9">
        <v>6</v>
      </c>
      <c r="I131" s="9">
        <v>741.5</v>
      </c>
      <c r="J131" s="9">
        <v>49</v>
      </c>
    </row>
    <row r="132" spans="1:10" x14ac:dyDescent="0.25">
      <c r="A132" s="9">
        <v>856131</v>
      </c>
      <c r="B132" s="9" t="s">
        <v>14</v>
      </c>
      <c r="C132" s="9" t="s">
        <v>37</v>
      </c>
      <c r="D132" s="9" t="s">
        <v>34</v>
      </c>
      <c r="E132" s="9">
        <v>9</v>
      </c>
      <c r="F132" s="9">
        <v>0</v>
      </c>
      <c r="G132" s="9">
        <v>3.7</v>
      </c>
      <c r="H132" s="9">
        <v>4</v>
      </c>
      <c r="I132" s="9">
        <v>723.5</v>
      </c>
      <c r="J132" s="9">
        <v>50.5</v>
      </c>
    </row>
    <row r="133" spans="1:10" x14ac:dyDescent="0.25">
      <c r="A133" s="9">
        <v>856132</v>
      </c>
      <c r="B133" s="9" t="s">
        <v>13</v>
      </c>
      <c r="C133" s="9" t="s">
        <v>33</v>
      </c>
      <c r="D133" s="9" t="s">
        <v>32</v>
      </c>
      <c r="E133" s="9">
        <v>17</v>
      </c>
      <c r="F133" s="9">
        <v>2</v>
      </c>
      <c r="G133" s="9">
        <v>6.5</v>
      </c>
      <c r="H133" s="9">
        <v>2</v>
      </c>
      <c r="I133" s="9">
        <v>348.8</v>
      </c>
      <c r="J133" s="9">
        <v>85.5</v>
      </c>
    </row>
    <row r="134" spans="1:10" x14ac:dyDescent="0.25">
      <c r="A134" s="9">
        <v>856133</v>
      </c>
      <c r="B134" s="9" t="s">
        <v>14</v>
      </c>
      <c r="C134" s="9" t="s">
        <v>37</v>
      </c>
      <c r="D134" s="9" t="s">
        <v>32</v>
      </c>
      <c r="E134" s="9">
        <v>19</v>
      </c>
      <c r="F134" s="9">
        <v>1</v>
      </c>
      <c r="G134" s="9">
        <v>5.5</v>
      </c>
      <c r="H134" s="9">
        <v>3</v>
      </c>
      <c r="I134" s="9">
        <v>601.1</v>
      </c>
      <c r="J134" s="9">
        <v>58.8</v>
      </c>
    </row>
    <row r="135" spans="1:10" x14ac:dyDescent="0.25">
      <c r="A135" s="9">
        <v>856134</v>
      </c>
      <c r="B135" s="9" t="s">
        <v>13</v>
      </c>
      <c r="C135" s="9" t="s">
        <v>37</v>
      </c>
      <c r="D135" s="9" t="s">
        <v>32</v>
      </c>
      <c r="E135" s="9">
        <v>14</v>
      </c>
      <c r="F135" s="9">
        <v>0</v>
      </c>
      <c r="G135" s="9">
        <v>5.3</v>
      </c>
      <c r="H135" s="9">
        <v>2</v>
      </c>
      <c r="I135" s="9">
        <v>278.8</v>
      </c>
      <c r="J135" s="9">
        <v>73.5</v>
      </c>
    </row>
    <row r="136" spans="1:10" x14ac:dyDescent="0.25">
      <c r="A136" s="9">
        <v>856135</v>
      </c>
      <c r="B136" s="9" t="s">
        <v>14</v>
      </c>
      <c r="C136" s="9" t="s">
        <v>31</v>
      </c>
      <c r="D136" s="9" t="s">
        <v>32</v>
      </c>
      <c r="E136" s="9">
        <v>18</v>
      </c>
      <c r="F136" s="9">
        <v>2</v>
      </c>
      <c r="G136" s="9">
        <v>4.5999999999999996</v>
      </c>
      <c r="H136" s="9">
        <v>4</v>
      </c>
      <c r="I136" s="9">
        <v>720.2</v>
      </c>
      <c r="J136" s="9">
        <v>38</v>
      </c>
    </row>
    <row r="137" spans="1:10" x14ac:dyDescent="0.25">
      <c r="A137" s="9">
        <v>856136</v>
      </c>
      <c r="B137" s="9" t="s">
        <v>13</v>
      </c>
      <c r="C137" s="9" t="s">
        <v>35</v>
      </c>
      <c r="D137" s="9" t="s">
        <v>32</v>
      </c>
      <c r="E137" s="9">
        <v>20</v>
      </c>
      <c r="F137" s="9">
        <v>2</v>
      </c>
      <c r="G137" s="9">
        <v>5.6</v>
      </c>
      <c r="H137" s="9">
        <v>2</v>
      </c>
      <c r="I137" s="9">
        <v>345.5</v>
      </c>
      <c r="J137" s="9">
        <v>71.900000000000006</v>
      </c>
    </row>
    <row r="138" spans="1:10" x14ac:dyDescent="0.25">
      <c r="A138" s="9">
        <v>856137</v>
      </c>
      <c r="B138" s="9" t="s">
        <v>14</v>
      </c>
      <c r="C138" s="9" t="s">
        <v>33</v>
      </c>
      <c r="D138" s="9" t="s">
        <v>36</v>
      </c>
      <c r="E138" s="9">
        <v>14</v>
      </c>
      <c r="F138" s="9">
        <v>0</v>
      </c>
      <c r="G138" s="9">
        <v>5.5</v>
      </c>
      <c r="H138" s="9">
        <v>3</v>
      </c>
      <c r="I138" s="9">
        <v>530.9</v>
      </c>
      <c r="J138" s="9">
        <v>51.1</v>
      </c>
    </row>
    <row r="139" spans="1:10" x14ac:dyDescent="0.25">
      <c r="A139" s="9">
        <v>856138</v>
      </c>
      <c r="B139" s="9" t="s">
        <v>13</v>
      </c>
      <c r="C139" s="9" t="s">
        <v>33</v>
      </c>
      <c r="D139" s="9" t="s">
        <v>34</v>
      </c>
      <c r="E139" s="9">
        <v>6</v>
      </c>
      <c r="F139" s="9">
        <v>0</v>
      </c>
      <c r="G139" s="9">
        <v>5.2</v>
      </c>
      <c r="H139" s="9">
        <v>3</v>
      </c>
      <c r="I139" s="9">
        <v>651.9</v>
      </c>
      <c r="J139" s="9">
        <v>76.5</v>
      </c>
    </row>
    <row r="140" spans="1:10" x14ac:dyDescent="0.25">
      <c r="A140" s="9">
        <v>856139</v>
      </c>
      <c r="B140" s="9" t="s">
        <v>13</v>
      </c>
      <c r="C140" s="9" t="s">
        <v>35</v>
      </c>
      <c r="D140" s="9" t="s">
        <v>36</v>
      </c>
      <c r="E140" s="9">
        <v>13</v>
      </c>
      <c r="F140" s="9">
        <v>0</v>
      </c>
      <c r="G140" s="9">
        <v>7</v>
      </c>
      <c r="H140" s="9">
        <v>3</v>
      </c>
      <c r="I140" s="9">
        <v>414.8</v>
      </c>
      <c r="J140" s="9">
        <v>44.1</v>
      </c>
    </row>
    <row r="141" spans="1:10" x14ac:dyDescent="0.25">
      <c r="A141" s="9">
        <v>856140</v>
      </c>
      <c r="B141" s="9" t="s">
        <v>13</v>
      </c>
      <c r="C141" s="9" t="s">
        <v>37</v>
      </c>
      <c r="D141" s="9" t="s">
        <v>32</v>
      </c>
      <c r="E141" s="9">
        <v>15</v>
      </c>
      <c r="F141" s="9">
        <v>0</v>
      </c>
      <c r="G141" s="9">
        <v>5.9</v>
      </c>
      <c r="H141" s="9">
        <v>4</v>
      </c>
      <c r="I141" s="9">
        <v>771.2</v>
      </c>
      <c r="J141" s="9">
        <v>75.2</v>
      </c>
    </row>
    <row r="142" spans="1:10" x14ac:dyDescent="0.25">
      <c r="A142" s="9">
        <v>856141</v>
      </c>
      <c r="B142" s="9" t="s">
        <v>13</v>
      </c>
      <c r="C142" s="9" t="s">
        <v>31</v>
      </c>
      <c r="D142" s="9" t="s">
        <v>34</v>
      </c>
      <c r="E142" s="9">
        <v>6</v>
      </c>
      <c r="F142" s="9">
        <v>0</v>
      </c>
      <c r="G142" s="9">
        <v>5.6</v>
      </c>
      <c r="H142" s="9">
        <v>2</v>
      </c>
      <c r="I142" s="9">
        <v>333.4</v>
      </c>
      <c r="J142" s="9">
        <v>46.1</v>
      </c>
    </row>
    <row r="143" spans="1:10" x14ac:dyDescent="0.25">
      <c r="A143" s="9">
        <v>856142</v>
      </c>
      <c r="B143" s="9" t="s">
        <v>14</v>
      </c>
      <c r="C143" s="9" t="s">
        <v>31</v>
      </c>
      <c r="D143" s="9" t="s">
        <v>32</v>
      </c>
      <c r="E143" s="9">
        <v>14</v>
      </c>
      <c r="F143" s="9">
        <v>1</v>
      </c>
      <c r="G143" s="9">
        <v>4</v>
      </c>
      <c r="H143" s="9">
        <v>5</v>
      </c>
      <c r="I143" s="9">
        <v>1134.2</v>
      </c>
      <c r="J143" s="9">
        <v>44.6</v>
      </c>
    </row>
    <row r="144" spans="1:10" x14ac:dyDescent="0.25">
      <c r="A144" s="9">
        <v>856143</v>
      </c>
      <c r="B144" s="9" t="s">
        <v>13</v>
      </c>
      <c r="C144" s="9" t="s">
        <v>31</v>
      </c>
      <c r="D144" s="9" t="s">
        <v>32</v>
      </c>
      <c r="E144" s="9">
        <v>14</v>
      </c>
      <c r="F144" s="9">
        <v>1</v>
      </c>
      <c r="G144" s="9">
        <v>6</v>
      </c>
      <c r="H144" s="9">
        <v>4</v>
      </c>
      <c r="I144" s="9">
        <v>558.79999999999995</v>
      </c>
      <c r="J144" s="9">
        <v>35</v>
      </c>
    </row>
    <row r="145" spans="1:10" x14ac:dyDescent="0.25">
      <c r="A145" s="9">
        <v>856144</v>
      </c>
      <c r="B145" s="9" t="s">
        <v>13</v>
      </c>
      <c r="C145" s="9" t="s">
        <v>31</v>
      </c>
      <c r="D145" s="9" t="s">
        <v>32</v>
      </c>
      <c r="E145" s="9">
        <v>20</v>
      </c>
      <c r="F145" s="9">
        <v>0</v>
      </c>
      <c r="G145" s="9">
        <v>6.2</v>
      </c>
      <c r="H145" s="9">
        <v>2</v>
      </c>
      <c r="I145" s="9">
        <v>326.7</v>
      </c>
      <c r="J145" s="9">
        <v>68.400000000000006</v>
      </c>
    </row>
    <row r="146" spans="1:10" x14ac:dyDescent="0.25">
      <c r="A146" s="9">
        <v>856145</v>
      </c>
      <c r="B146" s="9" t="s">
        <v>13</v>
      </c>
      <c r="C146" s="9" t="s">
        <v>37</v>
      </c>
      <c r="D146" s="9" t="s">
        <v>32</v>
      </c>
      <c r="E146" s="9">
        <v>16</v>
      </c>
      <c r="F146" s="9">
        <v>0</v>
      </c>
      <c r="G146" s="9">
        <v>4.9000000000000004</v>
      </c>
      <c r="H146" s="9">
        <v>4</v>
      </c>
      <c r="I146" s="9">
        <v>818.4</v>
      </c>
      <c r="J146" s="9">
        <v>31.1</v>
      </c>
    </row>
    <row r="147" spans="1:10" x14ac:dyDescent="0.25">
      <c r="A147" s="9">
        <v>856146</v>
      </c>
      <c r="B147" s="9" t="s">
        <v>13</v>
      </c>
      <c r="C147" s="9" t="s">
        <v>33</v>
      </c>
      <c r="D147" s="9" t="s">
        <v>32</v>
      </c>
      <c r="E147" s="9">
        <v>18</v>
      </c>
      <c r="F147" s="9">
        <v>2</v>
      </c>
      <c r="G147" s="9">
        <v>5.6</v>
      </c>
      <c r="H147" s="9">
        <v>4</v>
      </c>
      <c r="I147" s="9">
        <v>527.6</v>
      </c>
      <c r="J147" s="9">
        <v>80.599999999999994</v>
      </c>
    </row>
    <row r="148" spans="1:10" x14ac:dyDescent="0.25">
      <c r="A148" s="9">
        <v>856147</v>
      </c>
      <c r="B148" s="9" t="s">
        <v>14</v>
      </c>
      <c r="C148" s="9" t="s">
        <v>31</v>
      </c>
      <c r="D148" s="9" t="s">
        <v>36</v>
      </c>
      <c r="E148" s="9">
        <v>10</v>
      </c>
      <c r="F148" s="9">
        <v>1</v>
      </c>
      <c r="G148" s="9">
        <v>3.8</v>
      </c>
      <c r="H148" s="9">
        <v>3</v>
      </c>
      <c r="I148" s="9">
        <v>451.6</v>
      </c>
      <c r="J148" s="9">
        <v>61.3</v>
      </c>
    </row>
    <row r="149" spans="1:10" x14ac:dyDescent="0.25">
      <c r="A149" s="9">
        <v>856148</v>
      </c>
      <c r="B149" s="9" t="s">
        <v>14</v>
      </c>
      <c r="C149" s="9" t="s">
        <v>31</v>
      </c>
      <c r="D149" s="9" t="s">
        <v>34</v>
      </c>
      <c r="E149" s="9">
        <v>8</v>
      </c>
      <c r="F149" s="9">
        <v>0</v>
      </c>
      <c r="G149" s="9">
        <v>5.7</v>
      </c>
      <c r="H149" s="9">
        <v>4</v>
      </c>
      <c r="I149" s="9">
        <v>482.6</v>
      </c>
      <c r="J149" s="9">
        <v>34.5</v>
      </c>
    </row>
    <row r="150" spans="1:10" x14ac:dyDescent="0.25">
      <c r="A150" s="9">
        <v>856149</v>
      </c>
      <c r="B150" s="9" t="s">
        <v>14</v>
      </c>
      <c r="C150" s="9" t="s">
        <v>31</v>
      </c>
      <c r="D150" s="9" t="s">
        <v>32</v>
      </c>
      <c r="E150" s="9">
        <v>14</v>
      </c>
      <c r="F150" s="9">
        <v>0</v>
      </c>
      <c r="G150" s="9">
        <v>3.5</v>
      </c>
      <c r="H150" s="9">
        <v>5</v>
      </c>
      <c r="I150" s="9">
        <v>689</v>
      </c>
      <c r="J150" s="9">
        <v>34.299999999999997</v>
      </c>
    </row>
    <row r="151" spans="1:10" x14ac:dyDescent="0.25">
      <c r="A151" s="9">
        <v>856150</v>
      </c>
      <c r="B151" s="9" t="s">
        <v>14</v>
      </c>
      <c r="C151" s="9" t="s">
        <v>33</v>
      </c>
      <c r="D151" s="9" t="s">
        <v>34</v>
      </c>
      <c r="E151" s="9">
        <v>9</v>
      </c>
      <c r="F151" s="9">
        <v>0</v>
      </c>
      <c r="G151" s="9">
        <v>5.7</v>
      </c>
      <c r="H151" s="9">
        <v>3</v>
      </c>
      <c r="I151" s="9">
        <v>260.5</v>
      </c>
      <c r="J151" s="9">
        <v>89.3</v>
      </c>
    </row>
    <row r="152" spans="1:10" x14ac:dyDescent="0.25">
      <c r="A152" s="9">
        <v>856151</v>
      </c>
      <c r="B152" s="9" t="s">
        <v>13</v>
      </c>
      <c r="C152" s="9" t="s">
        <v>33</v>
      </c>
      <c r="D152" s="9" t="s">
        <v>32</v>
      </c>
      <c r="E152" s="9">
        <v>18</v>
      </c>
      <c r="F152" s="9">
        <v>0</v>
      </c>
      <c r="G152" s="9">
        <v>4.0999999999999996</v>
      </c>
      <c r="H152" s="9">
        <v>2</v>
      </c>
      <c r="I152" s="9">
        <v>318.3</v>
      </c>
      <c r="J152" s="9">
        <v>79.7</v>
      </c>
    </row>
    <row r="153" spans="1:10" x14ac:dyDescent="0.25">
      <c r="A153" s="9">
        <v>856152</v>
      </c>
      <c r="B153" s="9" t="s">
        <v>38</v>
      </c>
      <c r="C153" s="9" t="s">
        <v>31</v>
      </c>
      <c r="D153" s="9" t="s">
        <v>34</v>
      </c>
      <c r="E153" s="9">
        <v>8</v>
      </c>
      <c r="F153" s="9">
        <v>0</v>
      </c>
      <c r="G153" s="9">
        <v>4.9000000000000004</v>
      </c>
      <c r="H153" s="9">
        <v>4</v>
      </c>
      <c r="I153" s="9">
        <v>353.6</v>
      </c>
      <c r="J153" s="9">
        <v>73.099999999999994</v>
      </c>
    </row>
    <row r="154" spans="1:10" x14ac:dyDescent="0.25">
      <c r="A154" s="9">
        <v>856153</v>
      </c>
      <c r="B154" s="9" t="s">
        <v>14</v>
      </c>
      <c r="C154" s="9" t="s">
        <v>31</v>
      </c>
      <c r="D154" s="9" t="s">
        <v>34</v>
      </c>
      <c r="E154" s="9">
        <v>8</v>
      </c>
      <c r="F154" s="9">
        <v>0</v>
      </c>
      <c r="G154" s="9">
        <v>5.8</v>
      </c>
      <c r="H154" s="9">
        <v>4</v>
      </c>
      <c r="I154" s="9">
        <v>671.7</v>
      </c>
      <c r="J154" s="9">
        <v>78.3</v>
      </c>
    </row>
    <row r="155" spans="1:10" x14ac:dyDescent="0.25">
      <c r="A155" s="9">
        <v>856154</v>
      </c>
      <c r="B155" s="9" t="s">
        <v>13</v>
      </c>
      <c r="C155" s="9" t="s">
        <v>33</v>
      </c>
      <c r="D155" s="9" t="s">
        <v>34</v>
      </c>
      <c r="E155" s="9">
        <v>8</v>
      </c>
      <c r="F155" s="9">
        <v>0</v>
      </c>
      <c r="G155" s="9">
        <v>5.0999999999999996</v>
      </c>
      <c r="H155" s="9">
        <v>6</v>
      </c>
      <c r="I155" s="9">
        <v>1588.4</v>
      </c>
      <c r="J155" s="9">
        <v>57.5</v>
      </c>
    </row>
    <row r="156" spans="1:10" x14ac:dyDescent="0.25">
      <c r="A156" s="9">
        <v>856155</v>
      </c>
      <c r="B156" s="9" t="s">
        <v>13</v>
      </c>
      <c r="C156" s="9" t="s">
        <v>37</v>
      </c>
      <c r="D156" s="9" t="s">
        <v>34</v>
      </c>
      <c r="E156" s="9">
        <v>6</v>
      </c>
      <c r="F156" s="9">
        <v>0</v>
      </c>
      <c r="G156" s="9">
        <v>6.6</v>
      </c>
      <c r="H156" s="9">
        <v>2</v>
      </c>
      <c r="I156" s="9">
        <v>334.5</v>
      </c>
      <c r="J156" s="9">
        <v>43.3</v>
      </c>
    </row>
    <row r="157" spans="1:10" x14ac:dyDescent="0.25">
      <c r="A157" s="9">
        <v>856156</v>
      </c>
      <c r="B157" s="9" t="s">
        <v>14</v>
      </c>
      <c r="C157" s="9" t="s">
        <v>35</v>
      </c>
      <c r="D157" s="9" t="s">
        <v>32</v>
      </c>
      <c r="E157" s="9">
        <v>19</v>
      </c>
      <c r="F157" s="9">
        <v>0</v>
      </c>
      <c r="G157" s="9">
        <v>4.0999999999999996</v>
      </c>
      <c r="H157" s="9">
        <v>4</v>
      </c>
      <c r="I157" s="9">
        <v>871.7</v>
      </c>
      <c r="J157" s="9">
        <v>44.7</v>
      </c>
    </row>
    <row r="158" spans="1:10" x14ac:dyDescent="0.25">
      <c r="A158" s="9">
        <v>856157</v>
      </c>
      <c r="B158" s="9" t="s">
        <v>14</v>
      </c>
      <c r="C158" s="9" t="s">
        <v>31</v>
      </c>
      <c r="D158" s="9" t="s">
        <v>32</v>
      </c>
      <c r="E158" s="9">
        <v>18</v>
      </c>
      <c r="F158" s="9">
        <v>2</v>
      </c>
      <c r="G158" s="9">
        <v>5.7</v>
      </c>
      <c r="H158" s="9">
        <v>6</v>
      </c>
      <c r="I158" s="9">
        <v>888.5</v>
      </c>
      <c r="J158" s="9">
        <v>60.9</v>
      </c>
    </row>
    <row r="159" spans="1:10" x14ac:dyDescent="0.25">
      <c r="A159" s="9">
        <v>856158</v>
      </c>
      <c r="B159" s="9" t="s">
        <v>14</v>
      </c>
      <c r="C159" s="9" t="s">
        <v>31</v>
      </c>
      <c r="D159" s="9" t="s">
        <v>32</v>
      </c>
      <c r="E159" s="9">
        <v>20</v>
      </c>
      <c r="F159" s="9">
        <v>1</v>
      </c>
      <c r="G159" s="9">
        <v>5.7</v>
      </c>
      <c r="H159" s="9">
        <v>2</v>
      </c>
      <c r="I159" s="9">
        <v>309.5</v>
      </c>
      <c r="J159" s="9">
        <v>48.1</v>
      </c>
    </row>
    <row r="160" spans="1:10" x14ac:dyDescent="0.25">
      <c r="A160" s="9">
        <v>856159</v>
      </c>
      <c r="B160" s="9" t="s">
        <v>13</v>
      </c>
      <c r="C160" s="9" t="s">
        <v>33</v>
      </c>
      <c r="D160" s="9" t="s">
        <v>32</v>
      </c>
      <c r="E160" s="9">
        <v>19</v>
      </c>
      <c r="F160" s="9">
        <v>0</v>
      </c>
      <c r="G160" s="9">
        <v>5.3</v>
      </c>
      <c r="H160" s="9">
        <v>6</v>
      </c>
      <c r="I160" s="9">
        <v>1783.4</v>
      </c>
      <c r="J160" s="9">
        <v>74.5</v>
      </c>
    </row>
    <row r="161" spans="1:10" x14ac:dyDescent="0.25">
      <c r="A161" s="9">
        <v>856160</v>
      </c>
      <c r="B161" s="9" t="s">
        <v>14</v>
      </c>
      <c r="C161" s="9" t="s">
        <v>37</v>
      </c>
      <c r="D161" s="9" t="s">
        <v>32</v>
      </c>
      <c r="E161" s="9">
        <v>15</v>
      </c>
      <c r="F161" s="9">
        <v>2</v>
      </c>
      <c r="G161" s="9">
        <v>5.9</v>
      </c>
      <c r="H161" s="9">
        <v>2</v>
      </c>
      <c r="I161" s="9">
        <v>388.5</v>
      </c>
      <c r="J161" s="9">
        <v>82.1</v>
      </c>
    </row>
    <row r="162" spans="1:10" x14ac:dyDescent="0.25">
      <c r="A162" s="9">
        <v>856161</v>
      </c>
      <c r="B162" s="9" t="s">
        <v>38</v>
      </c>
      <c r="C162" s="9" t="s">
        <v>33</v>
      </c>
      <c r="D162" s="9" t="s">
        <v>32</v>
      </c>
      <c r="E162" s="9">
        <v>20</v>
      </c>
      <c r="F162" s="9">
        <v>2</v>
      </c>
      <c r="G162" s="9">
        <v>5.9</v>
      </c>
      <c r="H162" s="9">
        <v>5</v>
      </c>
      <c r="I162" s="9">
        <v>613.5</v>
      </c>
      <c r="J162" s="9">
        <v>73.099999999999994</v>
      </c>
    </row>
    <row r="163" spans="1:10" x14ac:dyDescent="0.25">
      <c r="A163" s="9">
        <v>856162</v>
      </c>
      <c r="B163" s="9" t="s">
        <v>14</v>
      </c>
      <c r="C163" s="9" t="s">
        <v>31</v>
      </c>
      <c r="D163" s="9" t="s">
        <v>32</v>
      </c>
      <c r="E163" s="9">
        <v>16</v>
      </c>
      <c r="F163" s="9">
        <v>1</v>
      </c>
      <c r="G163" s="9">
        <v>4.0999999999999996</v>
      </c>
      <c r="H163" s="9">
        <v>3</v>
      </c>
      <c r="I163" s="9">
        <v>658</v>
      </c>
      <c r="J163" s="9">
        <v>43.2</v>
      </c>
    </row>
    <row r="164" spans="1:10" x14ac:dyDescent="0.25">
      <c r="A164" s="9">
        <v>856163</v>
      </c>
      <c r="B164" s="9" t="s">
        <v>13</v>
      </c>
      <c r="C164" s="9" t="s">
        <v>37</v>
      </c>
      <c r="D164" s="9" t="s">
        <v>36</v>
      </c>
      <c r="E164" s="9">
        <v>12</v>
      </c>
      <c r="F164" s="9">
        <v>1</v>
      </c>
      <c r="G164" s="9">
        <v>4.5999999999999996</v>
      </c>
      <c r="H164" s="9">
        <v>3</v>
      </c>
      <c r="I164" s="9">
        <v>677.6</v>
      </c>
      <c r="J164" s="9">
        <v>32.4</v>
      </c>
    </row>
    <row r="165" spans="1:10" x14ac:dyDescent="0.25">
      <c r="A165" s="9">
        <v>856164</v>
      </c>
      <c r="B165" s="9" t="s">
        <v>14</v>
      </c>
      <c r="C165" s="9" t="s">
        <v>33</v>
      </c>
      <c r="D165" s="9" t="s">
        <v>32</v>
      </c>
      <c r="E165" s="9">
        <v>15</v>
      </c>
      <c r="F165" s="9">
        <v>2</v>
      </c>
      <c r="G165" s="9">
        <v>5.5</v>
      </c>
      <c r="H165" s="9">
        <v>2</v>
      </c>
      <c r="I165" s="9">
        <v>297.10000000000002</v>
      </c>
      <c r="J165" s="9">
        <v>77</v>
      </c>
    </row>
    <row r="166" spans="1:10" x14ac:dyDescent="0.25">
      <c r="A166" s="9">
        <v>856165</v>
      </c>
      <c r="B166" s="9" t="s">
        <v>14</v>
      </c>
      <c r="C166" s="9" t="s">
        <v>33</v>
      </c>
      <c r="D166" s="9" t="s">
        <v>36</v>
      </c>
      <c r="E166" s="9">
        <v>13</v>
      </c>
      <c r="F166" s="9">
        <v>1</v>
      </c>
      <c r="G166" s="9">
        <v>3.6</v>
      </c>
      <c r="H166" s="9">
        <v>3</v>
      </c>
      <c r="I166" s="9">
        <v>442.2</v>
      </c>
      <c r="J166" s="9">
        <v>69.3</v>
      </c>
    </row>
    <row r="167" spans="1:10" x14ac:dyDescent="0.25">
      <c r="A167" s="9">
        <v>856166</v>
      </c>
      <c r="B167" s="9" t="s">
        <v>13</v>
      </c>
      <c r="C167" s="9" t="s">
        <v>31</v>
      </c>
      <c r="D167" s="9" t="s">
        <v>34</v>
      </c>
      <c r="E167" s="9">
        <v>9</v>
      </c>
      <c r="F167" s="9">
        <v>0</v>
      </c>
      <c r="G167" s="9">
        <v>5.4</v>
      </c>
      <c r="H167" s="9">
        <v>2</v>
      </c>
      <c r="I167" s="9">
        <v>335.1</v>
      </c>
      <c r="J167" s="9">
        <v>39.799999999999997</v>
      </c>
    </row>
    <row r="168" spans="1:10" x14ac:dyDescent="0.25">
      <c r="A168" s="9">
        <v>856167</v>
      </c>
      <c r="B168" s="9" t="s">
        <v>13</v>
      </c>
      <c r="C168" s="9" t="s">
        <v>37</v>
      </c>
      <c r="D168" s="9" t="s">
        <v>34</v>
      </c>
      <c r="E168" s="9">
        <v>9</v>
      </c>
      <c r="F168" s="9">
        <v>0</v>
      </c>
      <c r="G168" s="9">
        <v>5.6</v>
      </c>
      <c r="H168" s="9">
        <v>5</v>
      </c>
      <c r="I168" s="9">
        <v>508.9</v>
      </c>
      <c r="J168" s="9">
        <v>77.2</v>
      </c>
    </row>
    <row r="169" spans="1:10" x14ac:dyDescent="0.25">
      <c r="A169" s="9">
        <v>856168</v>
      </c>
      <c r="B169" s="9" t="s">
        <v>14</v>
      </c>
      <c r="C169" s="9" t="s">
        <v>35</v>
      </c>
      <c r="D169" s="9" t="s">
        <v>34</v>
      </c>
      <c r="E169" s="9">
        <v>8</v>
      </c>
      <c r="F169" s="9">
        <v>0</v>
      </c>
      <c r="G169" s="9">
        <v>6</v>
      </c>
      <c r="H169" s="9">
        <v>5</v>
      </c>
      <c r="I169" s="9">
        <v>684</v>
      </c>
      <c r="J169" s="9">
        <v>61</v>
      </c>
    </row>
    <row r="170" spans="1:10" x14ac:dyDescent="0.25">
      <c r="A170" s="9">
        <v>856169</v>
      </c>
      <c r="B170" s="9" t="s">
        <v>14</v>
      </c>
      <c r="C170" s="9" t="s">
        <v>31</v>
      </c>
      <c r="D170" s="9" t="s">
        <v>34</v>
      </c>
      <c r="E170" s="9">
        <v>8</v>
      </c>
      <c r="F170" s="9">
        <v>0</v>
      </c>
      <c r="G170" s="9">
        <v>5.5</v>
      </c>
      <c r="H170" s="9">
        <v>2</v>
      </c>
      <c r="I170" s="9">
        <v>335.4</v>
      </c>
      <c r="J170" s="9">
        <v>33.6</v>
      </c>
    </row>
    <row r="171" spans="1:10" x14ac:dyDescent="0.25">
      <c r="A171" s="9">
        <v>856170</v>
      </c>
      <c r="B171" s="9" t="s">
        <v>13</v>
      </c>
      <c r="C171" s="9" t="s">
        <v>35</v>
      </c>
      <c r="D171" s="9" t="s">
        <v>34</v>
      </c>
      <c r="E171" s="9">
        <v>9</v>
      </c>
      <c r="F171" s="9">
        <v>0</v>
      </c>
      <c r="G171" s="9">
        <v>5.8</v>
      </c>
      <c r="H171" s="9">
        <v>2</v>
      </c>
      <c r="I171" s="9">
        <v>275.39999999999998</v>
      </c>
      <c r="J171" s="9">
        <v>86.6</v>
      </c>
    </row>
    <row r="172" spans="1:10" x14ac:dyDescent="0.25">
      <c r="A172" s="9">
        <v>856171</v>
      </c>
      <c r="B172" s="9" t="s">
        <v>13</v>
      </c>
      <c r="C172" s="9" t="s">
        <v>37</v>
      </c>
      <c r="D172" s="9" t="s">
        <v>36</v>
      </c>
      <c r="E172" s="9">
        <v>14</v>
      </c>
      <c r="F172" s="9">
        <v>1</v>
      </c>
      <c r="G172" s="9">
        <v>3.8</v>
      </c>
      <c r="H172" s="9">
        <v>2</v>
      </c>
      <c r="I172" s="9">
        <v>361.1</v>
      </c>
      <c r="J172" s="9">
        <v>70.5</v>
      </c>
    </row>
    <row r="173" spans="1:10" x14ac:dyDescent="0.25">
      <c r="A173" s="9">
        <v>856172</v>
      </c>
      <c r="B173" s="9" t="s">
        <v>14</v>
      </c>
      <c r="C173" s="9" t="s">
        <v>33</v>
      </c>
      <c r="D173" s="9" t="s">
        <v>36</v>
      </c>
      <c r="E173" s="9">
        <v>12</v>
      </c>
      <c r="F173" s="9">
        <v>0</v>
      </c>
      <c r="G173" s="9">
        <v>4</v>
      </c>
      <c r="H173" s="9">
        <v>3</v>
      </c>
      <c r="I173" s="9">
        <v>683.5</v>
      </c>
      <c r="J173" s="9">
        <v>63.5</v>
      </c>
    </row>
    <row r="174" spans="1:10" x14ac:dyDescent="0.25">
      <c r="A174" s="9">
        <v>856173</v>
      </c>
      <c r="B174" s="9" t="s">
        <v>14</v>
      </c>
      <c r="C174" s="9" t="s">
        <v>31</v>
      </c>
      <c r="D174" s="9" t="s">
        <v>34</v>
      </c>
      <c r="E174" s="9">
        <v>9</v>
      </c>
      <c r="F174" s="9">
        <v>0</v>
      </c>
      <c r="G174" s="9">
        <v>6.5</v>
      </c>
      <c r="H174" s="9">
        <v>4</v>
      </c>
      <c r="I174" s="9">
        <v>862.5</v>
      </c>
      <c r="J174" s="9">
        <v>44.3</v>
      </c>
    </row>
    <row r="175" spans="1:10" x14ac:dyDescent="0.25">
      <c r="A175" s="9">
        <v>856174</v>
      </c>
      <c r="B175" s="9" t="s">
        <v>13</v>
      </c>
      <c r="C175" s="9" t="s">
        <v>31</v>
      </c>
      <c r="D175" s="9" t="s">
        <v>34</v>
      </c>
      <c r="E175" s="9">
        <v>8</v>
      </c>
      <c r="F175" s="9">
        <v>0</v>
      </c>
      <c r="G175" s="9">
        <v>5</v>
      </c>
      <c r="H175" s="9">
        <v>3</v>
      </c>
      <c r="I175" s="9">
        <v>322.2</v>
      </c>
      <c r="J175" s="9">
        <v>56.1</v>
      </c>
    </row>
    <row r="176" spans="1:10" x14ac:dyDescent="0.25">
      <c r="A176" s="9">
        <v>856175</v>
      </c>
      <c r="B176" s="9" t="s">
        <v>14</v>
      </c>
      <c r="C176" s="9" t="s">
        <v>35</v>
      </c>
      <c r="D176" s="9" t="s">
        <v>32</v>
      </c>
      <c r="E176" s="9">
        <v>14</v>
      </c>
      <c r="F176" s="9">
        <v>2</v>
      </c>
      <c r="G176" s="9">
        <v>5.7</v>
      </c>
      <c r="H176" s="9">
        <v>4</v>
      </c>
      <c r="I176" s="9">
        <v>518.29999999999995</v>
      </c>
      <c r="J176" s="9">
        <v>77.099999999999994</v>
      </c>
    </row>
    <row r="177" spans="1:10" x14ac:dyDescent="0.25">
      <c r="A177" s="9">
        <v>856176</v>
      </c>
      <c r="B177" s="9" t="s">
        <v>14</v>
      </c>
      <c r="C177" s="9" t="s">
        <v>37</v>
      </c>
      <c r="D177" s="9" t="s">
        <v>34</v>
      </c>
      <c r="E177" s="9">
        <v>9</v>
      </c>
      <c r="F177" s="9">
        <v>0</v>
      </c>
      <c r="G177" s="9">
        <v>3.5</v>
      </c>
      <c r="H177" s="9">
        <v>2</v>
      </c>
      <c r="I177" s="9">
        <v>309.5</v>
      </c>
      <c r="J177" s="9">
        <v>88.2</v>
      </c>
    </row>
    <row r="178" spans="1:10" x14ac:dyDescent="0.25">
      <c r="A178" s="9">
        <v>856177</v>
      </c>
      <c r="B178" s="9" t="s">
        <v>13</v>
      </c>
      <c r="C178" s="9" t="s">
        <v>31</v>
      </c>
      <c r="D178" s="9" t="s">
        <v>32</v>
      </c>
      <c r="E178" s="9">
        <v>15</v>
      </c>
      <c r="F178" s="9">
        <v>1</v>
      </c>
      <c r="G178" s="9">
        <v>6.8</v>
      </c>
      <c r="H178" s="9">
        <v>4</v>
      </c>
      <c r="I178" s="9">
        <v>454.3</v>
      </c>
      <c r="J178" s="9">
        <v>70.8</v>
      </c>
    </row>
    <row r="179" spans="1:10" x14ac:dyDescent="0.25">
      <c r="A179" s="9">
        <v>856178</v>
      </c>
      <c r="B179" s="9" t="s">
        <v>13</v>
      </c>
      <c r="C179" s="9" t="s">
        <v>31</v>
      </c>
      <c r="D179" s="9" t="s">
        <v>32</v>
      </c>
      <c r="E179" s="9">
        <v>16</v>
      </c>
      <c r="F179" s="9">
        <v>1</v>
      </c>
      <c r="G179" s="9">
        <v>5</v>
      </c>
      <c r="H179" s="9">
        <v>3</v>
      </c>
      <c r="I179" s="9">
        <v>486.5</v>
      </c>
      <c r="J179" s="9">
        <v>50.8</v>
      </c>
    </row>
    <row r="180" spans="1:10" x14ac:dyDescent="0.25">
      <c r="A180" s="9">
        <v>856179</v>
      </c>
      <c r="B180" s="9" t="s">
        <v>13</v>
      </c>
      <c r="C180" s="9" t="s">
        <v>33</v>
      </c>
      <c r="D180" s="9" t="s">
        <v>32</v>
      </c>
      <c r="E180" s="9">
        <v>19</v>
      </c>
      <c r="F180" s="9">
        <v>0</v>
      </c>
      <c r="G180" s="9">
        <v>6</v>
      </c>
      <c r="H180" s="9">
        <v>6</v>
      </c>
      <c r="I180" s="9">
        <v>873.8</v>
      </c>
      <c r="J180" s="9">
        <v>59.3</v>
      </c>
    </row>
    <row r="181" spans="1:10" x14ac:dyDescent="0.25">
      <c r="A181" s="9">
        <v>856180</v>
      </c>
      <c r="B181" s="9" t="s">
        <v>13</v>
      </c>
      <c r="C181" s="9" t="s">
        <v>33</v>
      </c>
      <c r="D181" s="9" t="s">
        <v>36</v>
      </c>
      <c r="E181" s="9">
        <v>11</v>
      </c>
      <c r="F181" s="9">
        <v>0</v>
      </c>
      <c r="G181" s="9">
        <v>5.5</v>
      </c>
      <c r="H181" s="9">
        <v>4</v>
      </c>
      <c r="I181" s="9">
        <v>701.9</v>
      </c>
      <c r="J181" s="9">
        <v>48.2</v>
      </c>
    </row>
    <row r="182" spans="1:10" x14ac:dyDescent="0.25">
      <c r="A182" s="9">
        <v>856181</v>
      </c>
      <c r="B182" s="9" t="s">
        <v>14</v>
      </c>
      <c r="C182" s="9" t="s">
        <v>31</v>
      </c>
      <c r="D182" s="9" t="s">
        <v>34</v>
      </c>
      <c r="E182" s="9">
        <v>7</v>
      </c>
      <c r="F182" s="9">
        <v>0</v>
      </c>
      <c r="G182" s="9">
        <v>6</v>
      </c>
      <c r="H182" s="9">
        <v>4</v>
      </c>
      <c r="I182" s="9">
        <v>380</v>
      </c>
      <c r="J182" s="9">
        <v>59.3</v>
      </c>
    </row>
    <row r="183" spans="1:10" x14ac:dyDescent="0.25">
      <c r="A183" s="9">
        <v>856182</v>
      </c>
      <c r="B183" s="9" t="s">
        <v>38</v>
      </c>
      <c r="C183" s="9" t="s">
        <v>31</v>
      </c>
      <c r="D183" s="9" t="s">
        <v>34</v>
      </c>
      <c r="E183" s="9">
        <v>6</v>
      </c>
      <c r="F183" s="9">
        <v>0</v>
      </c>
      <c r="G183" s="9">
        <v>4.2</v>
      </c>
      <c r="H183" s="9">
        <v>5</v>
      </c>
      <c r="I183" s="9">
        <v>806</v>
      </c>
      <c r="J183" s="9">
        <v>66</v>
      </c>
    </row>
    <row r="184" spans="1:10" x14ac:dyDescent="0.25">
      <c r="A184" s="9">
        <v>856183</v>
      </c>
      <c r="B184" s="9" t="s">
        <v>14</v>
      </c>
      <c r="C184" s="9" t="s">
        <v>33</v>
      </c>
      <c r="D184" s="9" t="s">
        <v>34</v>
      </c>
      <c r="E184" s="9">
        <v>6</v>
      </c>
      <c r="F184" s="9">
        <v>0</v>
      </c>
      <c r="G184" s="9">
        <v>5.9</v>
      </c>
      <c r="H184" s="9">
        <v>5</v>
      </c>
      <c r="I184" s="9">
        <v>548.5</v>
      </c>
      <c r="J184" s="9">
        <v>40.5</v>
      </c>
    </row>
    <row r="185" spans="1:10" x14ac:dyDescent="0.25">
      <c r="A185" s="9">
        <v>856184</v>
      </c>
      <c r="B185" s="9" t="s">
        <v>14</v>
      </c>
      <c r="C185" s="9" t="s">
        <v>33</v>
      </c>
      <c r="D185" s="9" t="s">
        <v>32</v>
      </c>
      <c r="E185" s="9">
        <v>14</v>
      </c>
      <c r="F185" s="9">
        <v>2</v>
      </c>
      <c r="G185" s="9">
        <v>7</v>
      </c>
      <c r="H185" s="9">
        <v>4</v>
      </c>
      <c r="I185" s="9">
        <v>528.1</v>
      </c>
      <c r="J185" s="9">
        <v>89.8</v>
      </c>
    </row>
    <row r="186" spans="1:10" x14ac:dyDescent="0.25">
      <c r="A186" s="9">
        <v>856185</v>
      </c>
      <c r="B186" s="9" t="s">
        <v>14</v>
      </c>
      <c r="C186" s="9" t="s">
        <v>31</v>
      </c>
      <c r="D186" s="9" t="s">
        <v>32</v>
      </c>
      <c r="E186" s="9">
        <v>19</v>
      </c>
      <c r="F186" s="9">
        <v>0</v>
      </c>
      <c r="G186" s="9">
        <v>4.0999999999999996</v>
      </c>
      <c r="H186" s="9">
        <v>5</v>
      </c>
      <c r="I186" s="9">
        <v>1085.4000000000001</v>
      </c>
      <c r="J186" s="9">
        <v>30.7</v>
      </c>
    </row>
    <row r="187" spans="1:10" x14ac:dyDescent="0.25">
      <c r="A187" s="9">
        <v>856186</v>
      </c>
      <c r="B187" s="9" t="s">
        <v>14</v>
      </c>
      <c r="C187" s="9" t="s">
        <v>31</v>
      </c>
      <c r="D187" s="9" t="s">
        <v>34</v>
      </c>
      <c r="E187" s="9">
        <v>6</v>
      </c>
      <c r="F187" s="9">
        <v>0</v>
      </c>
      <c r="G187" s="9">
        <v>4</v>
      </c>
      <c r="H187" s="9">
        <v>4</v>
      </c>
      <c r="I187" s="9">
        <v>473.7</v>
      </c>
      <c r="J187" s="9">
        <v>53.8</v>
      </c>
    </row>
    <row r="188" spans="1:10" x14ac:dyDescent="0.25">
      <c r="A188" s="9">
        <v>856187</v>
      </c>
      <c r="B188" s="9" t="s">
        <v>14</v>
      </c>
      <c r="C188" s="9" t="s">
        <v>31</v>
      </c>
      <c r="D188" s="9" t="s">
        <v>32</v>
      </c>
      <c r="E188" s="9">
        <v>18</v>
      </c>
      <c r="F188" s="9">
        <v>2</v>
      </c>
      <c r="G188" s="9">
        <v>6</v>
      </c>
      <c r="H188" s="9">
        <v>4</v>
      </c>
      <c r="I188" s="9">
        <v>427.3</v>
      </c>
      <c r="J188" s="9">
        <v>76.5</v>
      </c>
    </row>
    <row r="189" spans="1:10" x14ac:dyDescent="0.25">
      <c r="A189" s="9">
        <v>856188</v>
      </c>
      <c r="B189" s="9" t="s">
        <v>13</v>
      </c>
      <c r="C189" s="9" t="s">
        <v>35</v>
      </c>
      <c r="D189" s="9" t="s">
        <v>34</v>
      </c>
      <c r="E189" s="9">
        <v>6</v>
      </c>
      <c r="F189" s="9">
        <v>0</v>
      </c>
      <c r="G189" s="9">
        <v>4.5</v>
      </c>
      <c r="H189" s="9">
        <v>4</v>
      </c>
      <c r="I189" s="9">
        <v>705.3</v>
      </c>
      <c r="J189" s="9">
        <v>52.8</v>
      </c>
    </row>
    <row r="190" spans="1:10" x14ac:dyDescent="0.25">
      <c r="A190" s="9">
        <v>856189</v>
      </c>
      <c r="B190" s="9" t="s">
        <v>13</v>
      </c>
      <c r="C190" s="9" t="s">
        <v>33</v>
      </c>
      <c r="D190" s="9" t="s">
        <v>36</v>
      </c>
      <c r="E190" s="9">
        <v>10</v>
      </c>
      <c r="F190" s="9">
        <v>1</v>
      </c>
      <c r="G190" s="9">
        <v>4.2</v>
      </c>
      <c r="H190" s="9">
        <v>6</v>
      </c>
      <c r="I190" s="9">
        <v>1723.5</v>
      </c>
      <c r="J190" s="9">
        <v>67.900000000000006</v>
      </c>
    </row>
    <row r="191" spans="1:10" x14ac:dyDescent="0.25">
      <c r="A191" s="9">
        <v>856190</v>
      </c>
      <c r="B191" s="9" t="s">
        <v>13</v>
      </c>
      <c r="C191" s="9" t="s">
        <v>31</v>
      </c>
      <c r="D191" s="9" t="s">
        <v>34</v>
      </c>
      <c r="E191" s="9">
        <v>8</v>
      </c>
      <c r="F191" s="9">
        <v>0</v>
      </c>
      <c r="G191" s="9">
        <v>5.7</v>
      </c>
      <c r="H191" s="9">
        <v>3</v>
      </c>
      <c r="I191" s="9">
        <v>310.5</v>
      </c>
      <c r="J191" s="9">
        <v>79.3</v>
      </c>
    </row>
    <row r="192" spans="1:10" x14ac:dyDescent="0.25">
      <c r="A192" s="9">
        <v>856191</v>
      </c>
      <c r="B192" s="9" t="s">
        <v>13</v>
      </c>
      <c r="C192" s="9" t="s">
        <v>37</v>
      </c>
      <c r="D192" s="9" t="s">
        <v>36</v>
      </c>
      <c r="E192" s="9">
        <v>11</v>
      </c>
      <c r="F192" s="9">
        <v>0</v>
      </c>
      <c r="G192" s="9">
        <v>5.7</v>
      </c>
      <c r="H192" s="9">
        <v>4</v>
      </c>
      <c r="I192" s="9">
        <v>812.2</v>
      </c>
      <c r="J192" s="9">
        <v>30.4</v>
      </c>
    </row>
    <row r="193" spans="1:10" x14ac:dyDescent="0.25">
      <c r="A193" s="9">
        <v>856192</v>
      </c>
      <c r="B193" s="9" t="s">
        <v>13</v>
      </c>
      <c r="C193" s="9" t="s">
        <v>35</v>
      </c>
      <c r="D193" s="9" t="s">
        <v>34</v>
      </c>
      <c r="E193" s="9">
        <v>9</v>
      </c>
      <c r="F193" s="9">
        <v>0</v>
      </c>
      <c r="G193" s="9">
        <v>6</v>
      </c>
      <c r="H193" s="9">
        <v>4</v>
      </c>
      <c r="I193" s="9">
        <v>413.4</v>
      </c>
      <c r="J193" s="9">
        <v>81.599999999999994</v>
      </c>
    </row>
    <row r="194" spans="1:10" x14ac:dyDescent="0.25">
      <c r="A194" s="9">
        <v>856193</v>
      </c>
      <c r="B194" s="9" t="s">
        <v>14</v>
      </c>
      <c r="C194" s="9" t="s">
        <v>31</v>
      </c>
      <c r="D194" s="9" t="s">
        <v>34</v>
      </c>
      <c r="E194" s="9">
        <v>6</v>
      </c>
      <c r="F194" s="9">
        <v>0</v>
      </c>
      <c r="G194" s="9">
        <v>5.4</v>
      </c>
      <c r="H194" s="9">
        <v>4</v>
      </c>
      <c r="I194" s="9">
        <v>697.8</v>
      </c>
      <c r="J194" s="9">
        <v>36.799999999999997</v>
      </c>
    </row>
    <row r="195" spans="1:10" x14ac:dyDescent="0.25">
      <c r="A195" s="9">
        <v>856194</v>
      </c>
      <c r="B195" s="9" t="s">
        <v>13</v>
      </c>
      <c r="C195" s="9" t="s">
        <v>35</v>
      </c>
      <c r="D195" s="9" t="s">
        <v>36</v>
      </c>
      <c r="E195" s="9">
        <v>10</v>
      </c>
      <c r="F195" s="9">
        <v>0</v>
      </c>
      <c r="G195" s="9">
        <v>6</v>
      </c>
      <c r="H195" s="9">
        <v>2</v>
      </c>
      <c r="I195" s="9">
        <v>267.8</v>
      </c>
      <c r="J195" s="9">
        <v>56.9</v>
      </c>
    </row>
    <row r="196" spans="1:10" x14ac:dyDescent="0.25">
      <c r="A196" s="9">
        <v>856195</v>
      </c>
      <c r="B196" s="9" t="s">
        <v>14</v>
      </c>
      <c r="C196" s="9" t="s">
        <v>33</v>
      </c>
      <c r="D196" s="9" t="s">
        <v>32</v>
      </c>
      <c r="E196" s="9">
        <v>16</v>
      </c>
      <c r="F196" s="9">
        <v>2</v>
      </c>
      <c r="G196" s="9">
        <v>6.3</v>
      </c>
      <c r="H196" s="9">
        <v>3</v>
      </c>
      <c r="I196" s="9">
        <v>341.6</v>
      </c>
      <c r="J196" s="9">
        <v>43.7</v>
      </c>
    </row>
    <row r="197" spans="1:10" x14ac:dyDescent="0.25">
      <c r="A197" s="9">
        <v>856196</v>
      </c>
      <c r="B197" s="9" t="s">
        <v>14</v>
      </c>
      <c r="C197" s="9" t="s">
        <v>37</v>
      </c>
      <c r="D197" s="9" t="s">
        <v>36</v>
      </c>
      <c r="E197" s="9">
        <v>10</v>
      </c>
      <c r="F197" s="9">
        <v>0</v>
      </c>
      <c r="G197" s="9">
        <v>5.8</v>
      </c>
      <c r="H197" s="9">
        <v>4</v>
      </c>
      <c r="I197" s="9">
        <v>732</v>
      </c>
      <c r="J197" s="9">
        <v>49.1</v>
      </c>
    </row>
    <row r="198" spans="1:10" x14ac:dyDescent="0.25">
      <c r="A198" s="9">
        <v>856197</v>
      </c>
      <c r="B198" s="9" t="s">
        <v>14</v>
      </c>
      <c r="C198" s="9" t="s">
        <v>33</v>
      </c>
      <c r="D198" s="9" t="s">
        <v>34</v>
      </c>
      <c r="E198" s="9">
        <v>9</v>
      </c>
      <c r="F198" s="9">
        <v>0</v>
      </c>
      <c r="G198" s="9">
        <v>5.8</v>
      </c>
      <c r="H198" s="9">
        <v>2</v>
      </c>
      <c r="I198" s="9">
        <v>330.6</v>
      </c>
      <c r="J198" s="9">
        <v>84.3</v>
      </c>
    </row>
    <row r="199" spans="1:10" x14ac:dyDescent="0.25">
      <c r="A199" s="9">
        <v>856198</v>
      </c>
      <c r="B199" s="9" t="s">
        <v>13</v>
      </c>
      <c r="C199" s="9" t="s">
        <v>37</v>
      </c>
      <c r="D199" s="9" t="s">
        <v>34</v>
      </c>
      <c r="E199" s="9">
        <v>9</v>
      </c>
      <c r="F199" s="9">
        <v>0</v>
      </c>
      <c r="G199" s="9">
        <v>5.3</v>
      </c>
      <c r="H199" s="9">
        <v>4</v>
      </c>
      <c r="I199" s="9">
        <v>866.2</v>
      </c>
      <c r="J199" s="9">
        <v>72.599999999999994</v>
      </c>
    </row>
    <row r="200" spans="1:10" x14ac:dyDescent="0.25">
      <c r="A200" s="9">
        <v>856199</v>
      </c>
      <c r="B200" s="9" t="s">
        <v>13</v>
      </c>
      <c r="C200" s="9" t="s">
        <v>37</v>
      </c>
      <c r="D200" s="9" t="s">
        <v>34</v>
      </c>
      <c r="E200" s="9">
        <v>7</v>
      </c>
      <c r="F200" s="9">
        <v>0</v>
      </c>
      <c r="G200" s="9">
        <v>6.9</v>
      </c>
      <c r="H200" s="9">
        <v>5</v>
      </c>
      <c r="I200" s="9">
        <v>794.1</v>
      </c>
      <c r="J200" s="9">
        <v>34.200000000000003</v>
      </c>
    </row>
    <row r="201" spans="1:10" x14ac:dyDescent="0.25">
      <c r="A201" s="9">
        <v>856200</v>
      </c>
      <c r="B201" s="9" t="s">
        <v>14</v>
      </c>
      <c r="C201" s="9" t="s">
        <v>33</v>
      </c>
      <c r="D201" s="9" t="s">
        <v>32</v>
      </c>
      <c r="E201" s="9">
        <v>16</v>
      </c>
      <c r="F201" s="9">
        <v>2</v>
      </c>
      <c r="G201" s="9">
        <v>5.9</v>
      </c>
      <c r="H201" s="9">
        <v>2</v>
      </c>
      <c r="I201" s="9">
        <v>366.8</v>
      </c>
      <c r="J201" s="9">
        <v>73.900000000000006</v>
      </c>
    </row>
    <row r="202" spans="1:10" x14ac:dyDescent="0.25">
      <c r="A202" s="9">
        <v>856201</v>
      </c>
      <c r="B202" s="9" t="s">
        <v>13</v>
      </c>
      <c r="C202" s="9" t="s">
        <v>33</v>
      </c>
      <c r="D202" s="9" t="s">
        <v>32</v>
      </c>
      <c r="E202" s="9">
        <v>16</v>
      </c>
      <c r="F202" s="9">
        <v>0</v>
      </c>
      <c r="G202" s="9">
        <v>6</v>
      </c>
      <c r="H202" s="9">
        <v>2</v>
      </c>
      <c r="I202" s="9">
        <v>341.1</v>
      </c>
      <c r="J202" s="9">
        <v>73.7</v>
      </c>
    </row>
    <row r="203" spans="1:10" x14ac:dyDescent="0.25">
      <c r="A203" s="9">
        <v>856202</v>
      </c>
      <c r="B203" s="9" t="s">
        <v>14</v>
      </c>
      <c r="C203" s="9" t="s">
        <v>37</v>
      </c>
      <c r="D203" s="9" t="s">
        <v>34</v>
      </c>
      <c r="E203" s="9">
        <v>6</v>
      </c>
      <c r="F203" s="9">
        <v>0</v>
      </c>
      <c r="G203" s="9">
        <v>5.3</v>
      </c>
      <c r="H203" s="9">
        <v>2</v>
      </c>
      <c r="I203" s="9">
        <v>383.3</v>
      </c>
      <c r="J203" s="9">
        <v>31.9</v>
      </c>
    </row>
    <row r="204" spans="1:10" x14ac:dyDescent="0.25">
      <c r="A204" s="9">
        <v>856203</v>
      </c>
      <c r="B204" s="9" t="s">
        <v>13</v>
      </c>
      <c r="C204" s="9" t="s">
        <v>35</v>
      </c>
      <c r="D204" s="9" t="s">
        <v>34</v>
      </c>
      <c r="E204" s="9">
        <v>9</v>
      </c>
      <c r="F204" s="9">
        <v>0</v>
      </c>
      <c r="G204" s="9">
        <v>6.6</v>
      </c>
      <c r="H204" s="9">
        <v>5</v>
      </c>
      <c r="I204" s="9">
        <v>806.5</v>
      </c>
      <c r="J204" s="9">
        <v>82.1</v>
      </c>
    </row>
    <row r="205" spans="1:10" x14ac:dyDescent="0.25">
      <c r="A205" s="9">
        <v>856204</v>
      </c>
      <c r="B205" s="9" t="s">
        <v>13</v>
      </c>
      <c r="C205" s="9" t="s">
        <v>33</v>
      </c>
      <c r="D205" s="9" t="s">
        <v>36</v>
      </c>
      <c r="E205" s="9">
        <v>15</v>
      </c>
      <c r="F205" s="9">
        <v>0</v>
      </c>
      <c r="G205" s="9">
        <v>5.4</v>
      </c>
      <c r="H205" s="9">
        <v>4</v>
      </c>
      <c r="I205" s="9">
        <v>531.1</v>
      </c>
      <c r="J205" s="9">
        <v>49.4</v>
      </c>
    </row>
    <row r="206" spans="1:10" x14ac:dyDescent="0.25">
      <c r="A206" s="9">
        <v>856205</v>
      </c>
      <c r="B206" s="9" t="s">
        <v>14</v>
      </c>
      <c r="C206" s="9" t="s">
        <v>31</v>
      </c>
      <c r="D206" s="9" t="s">
        <v>34</v>
      </c>
      <c r="E206" s="9">
        <v>6</v>
      </c>
      <c r="F206" s="9">
        <v>0</v>
      </c>
      <c r="G206" s="9">
        <v>4.9000000000000004</v>
      </c>
      <c r="H206" s="9">
        <v>4</v>
      </c>
      <c r="I206" s="9">
        <v>366.6</v>
      </c>
      <c r="J206" s="9">
        <v>86.2</v>
      </c>
    </row>
    <row r="207" spans="1:10" x14ac:dyDescent="0.25">
      <c r="A207" s="9">
        <v>856206</v>
      </c>
      <c r="B207" s="9" t="s">
        <v>13</v>
      </c>
      <c r="C207" s="9" t="s">
        <v>33</v>
      </c>
      <c r="D207" s="9" t="s">
        <v>36</v>
      </c>
      <c r="E207" s="9">
        <v>10</v>
      </c>
      <c r="F207" s="9">
        <v>1</v>
      </c>
      <c r="G207" s="9">
        <v>5.5</v>
      </c>
      <c r="H207" s="9">
        <v>5</v>
      </c>
      <c r="I207" s="9">
        <v>737.3</v>
      </c>
      <c r="J207" s="9">
        <v>64.400000000000006</v>
      </c>
    </row>
    <row r="208" spans="1:10" x14ac:dyDescent="0.25">
      <c r="A208" s="9">
        <v>856207</v>
      </c>
      <c r="B208" s="9" t="s">
        <v>13</v>
      </c>
      <c r="C208" s="9" t="s">
        <v>37</v>
      </c>
      <c r="D208" s="9" t="s">
        <v>36</v>
      </c>
      <c r="E208" s="9">
        <v>14</v>
      </c>
      <c r="F208" s="9">
        <v>0</v>
      </c>
      <c r="G208" s="9">
        <v>3.5</v>
      </c>
      <c r="H208" s="9">
        <v>3</v>
      </c>
      <c r="I208" s="9">
        <v>404.1</v>
      </c>
      <c r="J208" s="9">
        <v>56.7</v>
      </c>
    </row>
    <row r="209" spans="1:10" x14ac:dyDescent="0.25">
      <c r="A209" s="9">
        <v>856208</v>
      </c>
      <c r="B209" s="9" t="s">
        <v>14</v>
      </c>
      <c r="C209" s="9" t="s">
        <v>35</v>
      </c>
      <c r="D209" s="9" t="s">
        <v>34</v>
      </c>
      <c r="E209" s="9">
        <v>8</v>
      </c>
      <c r="F209" s="9">
        <v>0</v>
      </c>
      <c r="G209" s="9">
        <v>6.6</v>
      </c>
      <c r="H209" s="9">
        <v>3</v>
      </c>
      <c r="I209" s="9">
        <v>528.20000000000005</v>
      </c>
      <c r="J209" s="9">
        <v>64.3</v>
      </c>
    </row>
    <row r="210" spans="1:10" x14ac:dyDescent="0.25">
      <c r="A210" s="9">
        <v>856209</v>
      </c>
      <c r="B210" s="9" t="s">
        <v>14</v>
      </c>
      <c r="C210" s="9" t="s">
        <v>37</v>
      </c>
      <c r="D210" s="9" t="s">
        <v>32</v>
      </c>
      <c r="E210" s="9">
        <v>20</v>
      </c>
      <c r="F210" s="9">
        <v>0</v>
      </c>
      <c r="G210" s="9">
        <v>4.5999999999999996</v>
      </c>
      <c r="H210" s="9">
        <v>3</v>
      </c>
      <c r="I210" s="9">
        <v>497.4</v>
      </c>
      <c r="J210" s="9">
        <v>65.900000000000006</v>
      </c>
    </row>
    <row r="211" spans="1:10" x14ac:dyDescent="0.25">
      <c r="A211" s="9">
        <v>856210</v>
      </c>
      <c r="B211" s="9" t="s">
        <v>14</v>
      </c>
      <c r="C211" s="9" t="s">
        <v>37</v>
      </c>
      <c r="D211" s="9" t="s">
        <v>36</v>
      </c>
      <c r="E211" s="9">
        <v>11</v>
      </c>
      <c r="F211" s="9">
        <v>0</v>
      </c>
      <c r="G211" s="9">
        <v>5.6</v>
      </c>
      <c r="H211" s="9">
        <v>5</v>
      </c>
      <c r="I211" s="9">
        <v>570</v>
      </c>
      <c r="J211" s="9">
        <v>62.6</v>
      </c>
    </row>
    <row r="212" spans="1:10" x14ac:dyDescent="0.25">
      <c r="A212" s="9">
        <v>856211</v>
      </c>
      <c r="B212" s="9" t="s">
        <v>13</v>
      </c>
      <c r="C212" s="9" t="s">
        <v>35</v>
      </c>
      <c r="D212" s="9" t="s">
        <v>36</v>
      </c>
      <c r="E212" s="9">
        <v>12</v>
      </c>
      <c r="F212" s="9">
        <v>1</v>
      </c>
      <c r="G212" s="9">
        <v>5.4</v>
      </c>
      <c r="H212" s="9">
        <v>3</v>
      </c>
      <c r="I212" s="9">
        <v>466.4</v>
      </c>
      <c r="J212" s="9">
        <v>53.7</v>
      </c>
    </row>
    <row r="213" spans="1:10" x14ac:dyDescent="0.25">
      <c r="A213" s="9">
        <v>856212</v>
      </c>
      <c r="B213" s="9" t="s">
        <v>14</v>
      </c>
      <c r="C213" s="9" t="s">
        <v>35</v>
      </c>
      <c r="D213" s="9" t="s">
        <v>34</v>
      </c>
      <c r="E213" s="9">
        <v>9</v>
      </c>
      <c r="F213" s="9">
        <v>0</v>
      </c>
      <c r="G213" s="9">
        <v>5.7</v>
      </c>
      <c r="H213" s="9">
        <v>4</v>
      </c>
      <c r="I213" s="9">
        <v>534.20000000000005</v>
      </c>
      <c r="J213" s="9">
        <v>74.5</v>
      </c>
    </row>
    <row r="214" spans="1:10" x14ac:dyDescent="0.25">
      <c r="A214" s="9">
        <v>856213</v>
      </c>
      <c r="B214" s="9" t="s">
        <v>14</v>
      </c>
      <c r="C214" s="9" t="s">
        <v>31</v>
      </c>
      <c r="D214" s="9" t="s">
        <v>34</v>
      </c>
      <c r="E214" s="9">
        <v>9</v>
      </c>
      <c r="F214" s="9">
        <v>0</v>
      </c>
      <c r="G214" s="9">
        <v>5.5</v>
      </c>
      <c r="H214" s="9">
        <v>5</v>
      </c>
      <c r="I214" s="9">
        <v>1138.2</v>
      </c>
      <c r="J214" s="9">
        <v>68.8</v>
      </c>
    </row>
    <row r="215" spans="1:10" x14ac:dyDescent="0.25">
      <c r="A215" s="9">
        <v>856214</v>
      </c>
      <c r="B215" s="9" t="s">
        <v>14</v>
      </c>
      <c r="C215" s="9" t="s">
        <v>31</v>
      </c>
      <c r="D215" s="9" t="s">
        <v>32</v>
      </c>
      <c r="E215" s="9">
        <v>15</v>
      </c>
      <c r="F215" s="9">
        <v>0</v>
      </c>
      <c r="G215" s="9">
        <v>6.1</v>
      </c>
      <c r="H215" s="9">
        <v>2</v>
      </c>
      <c r="I215" s="9">
        <v>346</v>
      </c>
      <c r="J215" s="9">
        <v>73.900000000000006</v>
      </c>
    </row>
    <row r="216" spans="1:10" x14ac:dyDescent="0.25">
      <c r="A216" s="9">
        <v>856215</v>
      </c>
      <c r="B216" s="9" t="s">
        <v>14</v>
      </c>
      <c r="C216" s="9" t="s">
        <v>37</v>
      </c>
      <c r="D216" s="9" t="s">
        <v>32</v>
      </c>
      <c r="E216" s="9">
        <v>15</v>
      </c>
      <c r="F216" s="9">
        <v>2</v>
      </c>
      <c r="G216" s="9">
        <v>5.5</v>
      </c>
      <c r="H216" s="9">
        <v>2</v>
      </c>
      <c r="I216" s="9">
        <v>287.8</v>
      </c>
      <c r="J216" s="9">
        <v>65.599999999999994</v>
      </c>
    </row>
    <row r="217" spans="1:10" x14ac:dyDescent="0.25">
      <c r="A217" s="9">
        <v>856216</v>
      </c>
      <c r="B217" s="9" t="s">
        <v>14</v>
      </c>
      <c r="C217" s="9" t="s">
        <v>37</v>
      </c>
      <c r="D217" s="9" t="s">
        <v>32</v>
      </c>
      <c r="E217" s="9">
        <v>17</v>
      </c>
      <c r="F217" s="9">
        <v>2</v>
      </c>
      <c r="G217" s="9">
        <v>4.5</v>
      </c>
      <c r="H217" s="9">
        <v>3</v>
      </c>
      <c r="I217" s="9">
        <v>567.70000000000005</v>
      </c>
      <c r="J217" s="9">
        <v>33.799999999999997</v>
      </c>
    </row>
    <row r="218" spans="1:10" x14ac:dyDescent="0.25">
      <c r="A218" s="9">
        <v>856217</v>
      </c>
      <c r="B218" s="9" t="s">
        <v>14</v>
      </c>
      <c r="C218" s="9" t="s">
        <v>37</v>
      </c>
      <c r="D218" s="9" t="s">
        <v>32</v>
      </c>
      <c r="E218" s="9">
        <v>18</v>
      </c>
      <c r="F218" s="9">
        <v>2</v>
      </c>
      <c r="G218" s="9">
        <v>5.7</v>
      </c>
      <c r="H218" s="9">
        <v>2</v>
      </c>
      <c r="I218" s="9">
        <v>302.8</v>
      </c>
      <c r="J218" s="9">
        <v>77.099999999999994</v>
      </c>
    </row>
    <row r="219" spans="1:10" x14ac:dyDescent="0.25">
      <c r="A219" s="9">
        <v>856218</v>
      </c>
      <c r="B219" s="9" t="s">
        <v>13</v>
      </c>
      <c r="C219" s="9" t="s">
        <v>33</v>
      </c>
      <c r="D219" s="9" t="s">
        <v>32</v>
      </c>
      <c r="E219" s="9">
        <v>20</v>
      </c>
      <c r="F219" s="9">
        <v>0</v>
      </c>
      <c r="G219" s="9">
        <v>4.8</v>
      </c>
      <c r="H219" s="9">
        <v>3</v>
      </c>
      <c r="I219" s="9">
        <v>591.4</v>
      </c>
      <c r="J219" s="9">
        <v>38.4</v>
      </c>
    </row>
    <row r="220" spans="1:10" x14ac:dyDescent="0.25">
      <c r="A220" s="9">
        <v>856219</v>
      </c>
      <c r="B220" s="9" t="s">
        <v>14</v>
      </c>
      <c r="C220" s="9" t="s">
        <v>33</v>
      </c>
      <c r="D220" s="9" t="s">
        <v>36</v>
      </c>
      <c r="E220" s="9">
        <v>11</v>
      </c>
      <c r="F220" s="9">
        <v>0</v>
      </c>
      <c r="G220" s="9">
        <v>6.7</v>
      </c>
      <c r="H220" s="9">
        <v>2</v>
      </c>
      <c r="I220" s="9">
        <v>259.7</v>
      </c>
      <c r="J220" s="9">
        <v>32.9</v>
      </c>
    </row>
    <row r="221" spans="1:10" x14ac:dyDescent="0.25">
      <c r="A221" s="9">
        <v>856220</v>
      </c>
      <c r="B221" s="9" t="s">
        <v>14</v>
      </c>
      <c r="C221" s="9" t="s">
        <v>37</v>
      </c>
      <c r="D221" s="9" t="s">
        <v>32</v>
      </c>
      <c r="E221" s="9">
        <v>14</v>
      </c>
      <c r="F221" s="9">
        <v>1</v>
      </c>
      <c r="G221" s="9">
        <v>5.8</v>
      </c>
      <c r="H221" s="9">
        <v>3</v>
      </c>
      <c r="I221" s="9">
        <v>320</v>
      </c>
      <c r="J221" s="9">
        <v>48.9</v>
      </c>
    </row>
    <row r="222" spans="1:10" x14ac:dyDescent="0.25">
      <c r="A222" s="9">
        <v>856221</v>
      </c>
      <c r="B222" s="9" t="s">
        <v>14</v>
      </c>
      <c r="C222" s="9" t="s">
        <v>35</v>
      </c>
      <c r="D222" s="9" t="s">
        <v>32</v>
      </c>
      <c r="E222" s="9">
        <v>17</v>
      </c>
      <c r="F222" s="9">
        <v>1</v>
      </c>
      <c r="G222" s="9">
        <v>6.4</v>
      </c>
      <c r="H222" s="9">
        <v>2</v>
      </c>
      <c r="I222" s="9">
        <v>378.7</v>
      </c>
      <c r="J222" s="9">
        <v>60.1</v>
      </c>
    </row>
    <row r="223" spans="1:10" x14ac:dyDescent="0.25">
      <c r="A223" s="9">
        <v>856222</v>
      </c>
      <c r="B223" s="9" t="s">
        <v>14</v>
      </c>
      <c r="C223" s="9" t="s">
        <v>31</v>
      </c>
      <c r="D223" s="9" t="s">
        <v>32</v>
      </c>
      <c r="E223" s="9">
        <v>15</v>
      </c>
      <c r="F223" s="9">
        <v>0</v>
      </c>
      <c r="G223" s="9">
        <v>3.5</v>
      </c>
      <c r="H223" s="9">
        <v>5</v>
      </c>
      <c r="I223" s="9">
        <v>875</v>
      </c>
      <c r="J223" s="9">
        <v>61</v>
      </c>
    </row>
    <row r="224" spans="1:10" x14ac:dyDescent="0.25">
      <c r="A224" s="9">
        <v>856223</v>
      </c>
      <c r="B224" s="9" t="s">
        <v>14</v>
      </c>
      <c r="C224" s="9" t="s">
        <v>33</v>
      </c>
      <c r="D224" s="9" t="s">
        <v>32</v>
      </c>
      <c r="E224" s="9">
        <v>16</v>
      </c>
      <c r="F224" s="9">
        <v>0</v>
      </c>
      <c r="G224" s="9">
        <v>5.6</v>
      </c>
      <c r="H224" s="9">
        <v>2</v>
      </c>
      <c r="I224" s="9">
        <v>314.10000000000002</v>
      </c>
      <c r="J224" s="9">
        <v>64</v>
      </c>
    </row>
    <row r="225" spans="1:10" x14ac:dyDescent="0.25">
      <c r="A225" s="9">
        <v>856224</v>
      </c>
      <c r="B225" s="9" t="s">
        <v>13</v>
      </c>
      <c r="C225" s="9" t="s">
        <v>37</v>
      </c>
      <c r="D225" s="9" t="s">
        <v>32</v>
      </c>
      <c r="E225" s="9">
        <v>20</v>
      </c>
      <c r="F225" s="9">
        <v>2</v>
      </c>
      <c r="G225" s="9">
        <v>5.7</v>
      </c>
      <c r="H225" s="9">
        <v>3</v>
      </c>
      <c r="I225" s="9">
        <v>311.39999999999998</v>
      </c>
      <c r="J225" s="9">
        <v>66.400000000000006</v>
      </c>
    </row>
    <row r="226" spans="1:10" x14ac:dyDescent="0.25">
      <c r="A226" s="9">
        <v>856225</v>
      </c>
      <c r="B226" s="9" t="s">
        <v>13</v>
      </c>
      <c r="C226" s="9" t="s">
        <v>31</v>
      </c>
      <c r="D226" s="9" t="s">
        <v>32</v>
      </c>
      <c r="E226" s="9">
        <v>14</v>
      </c>
      <c r="F226" s="9">
        <v>0</v>
      </c>
      <c r="G226" s="9">
        <v>4.9000000000000004</v>
      </c>
      <c r="H226" s="9">
        <v>2</v>
      </c>
      <c r="I226" s="9">
        <v>254.2</v>
      </c>
      <c r="J226" s="9">
        <v>32.799999999999997</v>
      </c>
    </row>
    <row r="227" spans="1:10" x14ac:dyDescent="0.25">
      <c r="A227" s="9">
        <v>856226</v>
      </c>
      <c r="B227" s="9" t="s">
        <v>14</v>
      </c>
      <c r="C227" s="9" t="s">
        <v>35</v>
      </c>
      <c r="D227" s="9" t="s">
        <v>32</v>
      </c>
      <c r="E227" s="9">
        <v>17</v>
      </c>
      <c r="F227" s="9">
        <v>1</v>
      </c>
      <c r="G227" s="9">
        <v>4.5</v>
      </c>
      <c r="H227" s="9">
        <v>4</v>
      </c>
      <c r="I227" s="9">
        <v>777.2</v>
      </c>
      <c r="J227" s="9">
        <v>42.7</v>
      </c>
    </row>
    <row r="228" spans="1:10" x14ac:dyDescent="0.25">
      <c r="A228" s="9">
        <v>856227</v>
      </c>
      <c r="B228" s="9" t="s">
        <v>14</v>
      </c>
      <c r="C228" s="9" t="s">
        <v>33</v>
      </c>
      <c r="D228" s="9" t="s">
        <v>34</v>
      </c>
      <c r="E228" s="9">
        <v>9</v>
      </c>
      <c r="F228" s="9">
        <v>0</v>
      </c>
      <c r="G228" s="9">
        <v>7</v>
      </c>
      <c r="H228" s="9">
        <v>2</v>
      </c>
      <c r="I228" s="9">
        <v>251.5</v>
      </c>
      <c r="J228" s="9">
        <v>61.6</v>
      </c>
    </row>
    <row r="229" spans="1:10" x14ac:dyDescent="0.25">
      <c r="A229" s="9">
        <v>856228</v>
      </c>
      <c r="B229" s="9" t="s">
        <v>14</v>
      </c>
      <c r="C229" s="9" t="s">
        <v>31</v>
      </c>
      <c r="D229" s="9" t="s">
        <v>32</v>
      </c>
      <c r="E229" s="9">
        <v>15</v>
      </c>
      <c r="F229" s="9">
        <v>1</v>
      </c>
      <c r="G229" s="9">
        <v>5.3</v>
      </c>
      <c r="H229" s="9">
        <v>5</v>
      </c>
      <c r="I229" s="9">
        <v>745.4</v>
      </c>
      <c r="J229" s="9">
        <v>55.1</v>
      </c>
    </row>
    <row r="230" spans="1:10" x14ac:dyDescent="0.25">
      <c r="A230" s="9">
        <v>856229</v>
      </c>
      <c r="B230" s="9" t="s">
        <v>14</v>
      </c>
      <c r="C230" s="9" t="s">
        <v>31</v>
      </c>
      <c r="D230" s="9" t="s">
        <v>32</v>
      </c>
      <c r="E230" s="9">
        <v>14</v>
      </c>
      <c r="F230" s="9">
        <v>2</v>
      </c>
      <c r="G230" s="9">
        <v>6.7</v>
      </c>
      <c r="H230" s="9">
        <v>2</v>
      </c>
      <c r="I230" s="9">
        <v>356.5</v>
      </c>
      <c r="J230" s="9">
        <v>42.6</v>
      </c>
    </row>
    <row r="231" spans="1:10" x14ac:dyDescent="0.25">
      <c r="A231" s="9">
        <v>856230</v>
      </c>
      <c r="B231" s="9" t="s">
        <v>13</v>
      </c>
      <c r="C231" s="9" t="s">
        <v>35</v>
      </c>
      <c r="D231" s="9" t="s">
        <v>36</v>
      </c>
      <c r="E231" s="9">
        <v>14</v>
      </c>
      <c r="F231" s="9">
        <v>1</v>
      </c>
      <c r="G231" s="9">
        <v>5.0999999999999996</v>
      </c>
      <c r="H231" s="9">
        <v>3</v>
      </c>
      <c r="I231" s="9">
        <v>517.5</v>
      </c>
      <c r="J231" s="9">
        <v>33.700000000000003</v>
      </c>
    </row>
    <row r="232" spans="1:10" x14ac:dyDescent="0.25">
      <c r="A232" s="9">
        <v>856231</v>
      </c>
      <c r="B232" s="9" t="s">
        <v>13</v>
      </c>
      <c r="C232" s="9" t="s">
        <v>31</v>
      </c>
      <c r="D232" s="9" t="s">
        <v>36</v>
      </c>
      <c r="E232" s="9">
        <v>11</v>
      </c>
      <c r="F232" s="9">
        <v>1</v>
      </c>
      <c r="G232" s="9">
        <v>5.8</v>
      </c>
      <c r="H232" s="9">
        <v>4</v>
      </c>
      <c r="I232" s="9">
        <v>639.79999999999995</v>
      </c>
      <c r="J232" s="9">
        <v>35.9</v>
      </c>
    </row>
    <row r="233" spans="1:10" x14ac:dyDescent="0.25">
      <c r="A233" s="9">
        <v>856232</v>
      </c>
      <c r="B233" s="9" t="s">
        <v>13</v>
      </c>
      <c r="C233" s="9" t="s">
        <v>31</v>
      </c>
      <c r="D233" s="9" t="s">
        <v>32</v>
      </c>
      <c r="E233" s="9">
        <v>20</v>
      </c>
      <c r="F233" s="9">
        <v>0</v>
      </c>
      <c r="G233" s="9">
        <v>4.7</v>
      </c>
      <c r="H233" s="9">
        <v>3</v>
      </c>
      <c r="I233" s="9">
        <v>548</v>
      </c>
      <c r="J233" s="9">
        <v>62.2</v>
      </c>
    </row>
    <row r="234" spans="1:10" x14ac:dyDescent="0.25">
      <c r="A234" s="9">
        <v>856233</v>
      </c>
      <c r="B234" s="9" t="s">
        <v>13</v>
      </c>
      <c r="C234" s="9" t="s">
        <v>33</v>
      </c>
      <c r="D234" s="9" t="s">
        <v>36</v>
      </c>
      <c r="E234" s="9">
        <v>15</v>
      </c>
      <c r="F234" s="9">
        <v>1</v>
      </c>
      <c r="G234" s="9">
        <v>6.5</v>
      </c>
      <c r="H234" s="9">
        <v>4</v>
      </c>
      <c r="I234" s="9">
        <v>774.4</v>
      </c>
      <c r="J234" s="9">
        <v>60.9</v>
      </c>
    </row>
    <row r="235" spans="1:10" x14ac:dyDescent="0.25">
      <c r="A235" s="9">
        <v>856234</v>
      </c>
      <c r="B235" s="9" t="s">
        <v>14</v>
      </c>
      <c r="C235" s="9" t="s">
        <v>35</v>
      </c>
      <c r="D235" s="9" t="s">
        <v>32</v>
      </c>
      <c r="E235" s="9">
        <v>17</v>
      </c>
      <c r="F235" s="9">
        <v>0</v>
      </c>
      <c r="G235" s="9">
        <v>3.6</v>
      </c>
      <c r="H235" s="9">
        <v>5</v>
      </c>
      <c r="I235" s="9">
        <v>810.8</v>
      </c>
      <c r="J235" s="9">
        <v>83.4</v>
      </c>
    </row>
    <row r="236" spans="1:10" x14ac:dyDescent="0.25">
      <c r="A236" s="9">
        <v>856235</v>
      </c>
      <c r="B236" s="9" t="s">
        <v>13</v>
      </c>
      <c r="C236" s="9" t="s">
        <v>31</v>
      </c>
      <c r="D236" s="9" t="s">
        <v>36</v>
      </c>
      <c r="E236" s="9">
        <v>14</v>
      </c>
      <c r="F236" s="9">
        <v>1</v>
      </c>
      <c r="G236" s="9">
        <v>5.5</v>
      </c>
      <c r="H236" s="9">
        <v>4</v>
      </c>
      <c r="I236" s="9">
        <v>791.8</v>
      </c>
      <c r="J236" s="9">
        <v>53.1</v>
      </c>
    </row>
    <row r="237" spans="1:10" x14ac:dyDescent="0.25">
      <c r="A237" s="9">
        <v>856236</v>
      </c>
      <c r="B237" s="9" t="s">
        <v>13</v>
      </c>
      <c r="C237" s="9" t="s">
        <v>33</v>
      </c>
      <c r="D237" s="9" t="s">
        <v>32</v>
      </c>
      <c r="E237" s="9">
        <v>17</v>
      </c>
      <c r="F237" s="9">
        <v>0</v>
      </c>
      <c r="G237" s="9">
        <v>5.3</v>
      </c>
      <c r="H237" s="9">
        <v>2</v>
      </c>
      <c r="I237" s="9">
        <v>270.2</v>
      </c>
      <c r="J237" s="9">
        <v>88.1</v>
      </c>
    </row>
    <row r="238" spans="1:10" x14ac:dyDescent="0.25">
      <c r="A238" s="9">
        <v>856237</v>
      </c>
      <c r="B238" s="9" t="s">
        <v>14</v>
      </c>
      <c r="C238" s="9" t="s">
        <v>31</v>
      </c>
      <c r="D238" s="9" t="s">
        <v>36</v>
      </c>
      <c r="E238" s="9">
        <v>11</v>
      </c>
      <c r="F238" s="9">
        <v>1</v>
      </c>
      <c r="G238" s="9">
        <v>5.7</v>
      </c>
      <c r="H238" s="9">
        <v>5</v>
      </c>
      <c r="I238" s="9">
        <v>1219.5</v>
      </c>
      <c r="J238" s="9">
        <v>76.8</v>
      </c>
    </row>
    <row r="239" spans="1:10" x14ac:dyDescent="0.25">
      <c r="A239" s="9">
        <v>856238</v>
      </c>
      <c r="B239" s="9" t="s">
        <v>14</v>
      </c>
      <c r="C239" s="9" t="s">
        <v>31</v>
      </c>
      <c r="D239" s="9" t="s">
        <v>36</v>
      </c>
      <c r="E239" s="9">
        <v>11</v>
      </c>
      <c r="F239" s="9">
        <v>0</v>
      </c>
      <c r="G239" s="9">
        <v>5.5</v>
      </c>
      <c r="H239" s="9">
        <v>5</v>
      </c>
      <c r="I239" s="9">
        <v>1186.2</v>
      </c>
      <c r="J239" s="9">
        <v>64.2</v>
      </c>
    </row>
    <row r="240" spans="1:10" x14ac:dyDescent="0.25">
      <c r="A240" s="9">
        <v>856239</v>
      </c>
      <c r="B240" s="9" t="s">
        <v>14</v>
      </c>
      <c r="C240" s="9" t="s">
        <v>33</v>
      </c>
      <c r="D240" s="9" t="s">
        <v>34</v>
      </c>
      <c r="E240" s="9">
        <v>7</v>
      </c>
      <c r="F240" s="9">
        <v>0</v>
      </c>
      <c r="G240" s="9">
        <v>5.7</v>
      </c>
      <c r="H240" s="9">
        <v>4</v>
      </c>
      <c r="I240" s="9">
        <v>872.2</v>
      </c>
      <c r="J240" s="9">
        <v>83.5</v>
      </c>
    </row>
    <row r="241" spans="1:10" x14ac:dyDescent="0.25">
      <c r="A241" s="9">
        <v>856240</v>
      </c>
      <c r="B241" s="9" t="s">
        <v>14</v>
      </c>
      <c r="C241" s="9" t="s">
        <v>33</v>
      </c>
      <c r="D241" s="9" t="s">
        <v>34</v>
      </c>
      <c r="E241" s="9">
        <v>7</v>
      </c>
      <c r="F241" s="9">
        <v>0</v>
      </c>
      <c r="G241" s="9">
        <v>5.3</v>
      </c>
      <c r="H241" s="9">
        <v>3</v>
      </c>
      <c r="I241" s="9">
        <v>665.8</v>
      </c>
      <c r="J241" s="9">
        <v>41.6</v>
      </c>
    </row>
    <row r="242" spans="1:10" x14ac:dyDescent="0.25">
      <c r="A242" s="9">
        <v>856241</v>
      </c>
      <c r="B242" s="9" t="s">
        <v>14</v>
      </c>
      <c r="C242" s="9" t="s">
        <v>31</v>
      </c>
      <c r="D242" s="9" t="s">
        <v>36</v>
      </c>
      <c r="E242" s="9">
        <v>12</v>
      </c>
      <c r="F242" s="9">
        <v>0</v>
      </c>
      <c r="G242" s="9">
        <v>6</v>
      </c>
      <c r="H242" s="9">
        <v>4</v>
      </c>
      <c r="I242" s="9">
        <v>821</v>
      </c>
      <c r="J242" s="9">
        <v>33.1</v>
      </c>
    </row>
    <row r="243" spans="1:10" x14ac:dyDescent="0.25">
      <c r="A243" s="9">
        <v>856242</v>
      </c>
      <c r="B243" s="9" t="s">
        <v>14</v>
      </c>
      <c r="C243" s="9" t="s">
        <v>31</v>
      </c>
      <c r="D243" s="9" t="s">
        <v>34</v>
      </c>
      <c r="E243" s="9">
        <v>6</v>
      </c>
      <c r="F243" s="9">
        <v>0</v>
      </c>
      <c r="G243" s="9">
        <v>5.2</v>
      </c>
      <c r="H243" s="9">
        <v>6</v>
      </c>
      <c r="I243" s="9">
        <v>909.2</v>
      </c>
      <c r="J243" s="9">
        <v>44.2</v>
      </c>
    </row>
    <row r="244" spans="1:10" x14ac:dyDescent="0.25">
      <c r="A244" s="9">
        <v>856243</v>
      </c>
      <c r="B244" s="9" t="s">
        <v>14</v>
      </c>
      <c r="C244" s="9" t="s">
        <v>37</v>
      </c>
      <c r="D244" s="9" t="s">
        <v>32</v>
      </c>
      <c r="E244" s="9">
        <v>18</v>
      </c>
      <c r="F244" s="9">
        <v>2</v>
      </c>
      <c r="G244" s="9">
        <v>5.9</v>
      </c>
      <c r="H244" s="9">
        <v>2</v>
      </c>
      <c r="I244" s="9">
        <v>270.5</v>
      </c>
      <c r="J244" s="9">
        <v>59.6</v>
      </c>
    </row>
    <row r="245" spans="1:10" x14ac:dyDescent="0.25">
      <c r="A245" s="9">
        <v>856244</v>
      </c>
      <c r="B245" s="9" t="s">
        <v>14</v>
      </c>
      <c r="C245" s="9" t="s">
        <v>31</v>
      </c>
      <c r="D245" s="9" t="s">
        <v>36</v>
      </c>
      <c r="E245" s="9">
        <v>11</v>
      </c>
      <c r="F245" s="9">
        <v>0</v>
      </c>
      <c r="G245" s="9">
        <v>4.7</v>
      </c>
      <c r="H245" s="9">
        <v>2</v>
      </c>
      <c r="I245" s="9">
        <v>358.8</v>
      </c>
      <c r="J245" s="9">
        <v>31.1</v>
      </c>
    </row>
    <row r="246" spans="1:10" x14ac:dyDescent="0.25">
      <c r="A246" s="9">
        <v>856245</v>
      </c>
      <c r="B246" s="9" t="s">
        <v>13</v>
      </c>
      <c r="C246" s="9" t="s">
        <v>37</v>
      </c>
      <c r="D246" s="9" t="s">
        <v>32</v>
      </c>
      <c r="E246" s="9">
        <v>17</v>
      </c>
      <c r="F246" s="9">
        <v>1</v>
      </c>
      <c r="G246" s="9">
        <v>5.5</v>
      </c>
      <c r="H246" s="9">
        <v>2</v>
      </c>
      <c r="I246" s="9">
        <v>324.7</v>
      </c>
      <c r="J246" s="9">
        <v>40.200000000000003</v>
      </c>
    </row>
    <row r="247" spans="1:10" x14ac:dyDescent="0.25">
      <c r="A247" s="9">
        <v>856246</v>
      </c>
      <c r="B247" s="9" t="s">
        <v>14</v>
      </c>
      <c r="C247" s="9" t="s">
        <v>31</v>
      </c>
      <c r="D247" s="9" t="s">
        <v>34</v>
      </c>
      <c r="E247" s="9">
        <v>6</v>
      </c>
      <c r="F247" s="9">
        <v>0</v>
      </c>
      <c r="G247" s="9">
        <v>4.4000000000000004</v>
      </c>
      <c r="H247" s="9">
        <v>2</v>
      </c>
      <c r="I247" s="9">
        <v>343.8</v>
      </c>
      <c r="J247" s="9">
        <v>65</v>
      </c>
    </row>
    <row r="248" spans="1:10" x14ac:dyDescent="0.25">
      <c r="A248" s="9">
        <v>856247</v>
      </c>
      <c r="B248" s="9" t="s">
        <v>14</v>
      </c>
      <c r="C248" s="9" t="s">
        <v>37</v>
      </c>
      <c r="D248" s="9" t="s">
        <v>36</v>
      </c>
      <c r="E248" s="9">
        <v>13</v>
      </c>
      <c r="F248" s="9">
        <v>0</v>
      </c>
      <c r="G248" s="9">
        <v>5.8</v>
      </c>
      <c r="H248" s="9">
        <v>6</v>
      </c>
      <c r="I248" s="9">
        <v>995</v>
      </c>
      <c r="J248" s="9">
        <v>49.5</v>
      </c>
    </row>
    <row r="249" spans="1:10" x14ac:dyDescent="0.25">
      <c r="A249" s="9">
        <v>856248</v>
      </c>
      <c r="B249" s="9" t="s">
        <v>14</v>
      </c>
      <c r="C249" s="9" t="s">
        <v>33</v>
      </c>
      <c r="D249" s="9" t="s">
        <v>34</v>
      </c>
      <c r="E249" s="9">
        <v>8</v>
      </c>
      <c r="F249" s="9">
        <v>0</v>
      </c>
      <c r="G249" s="9">
        <v>5.7</v>
      </c>
      <c r="H249" s="9">
        <v>3</v>
      </c>
      <c r="I249" s="9">
        <v>445</v>
      </c>
      <c r="J249" s="9">
        <v>38.1</v>
      </c>
    </row>
    <row r="250" spans="1:10" x14ac:dyDescent="0.25">
      <c r="A250" s="9">
        <v>856249</v>
      </c>
      <c r="B250" s="9" t="s">
        <v>38</v>
      </c>
      <c r="C250" s="9" t="s">
        <v>31</v>
      </c>
      <c r="D250" s="9" t="s">
        <v>36</v>
      </c>
      <c r="E250" s="9">
        <v>11</v>
      </c>
      <c r="F250" s="9">
        <v>1</v>
      </c>
      <c r="G250" s="9">
        <v>6.3</v>
      </c>
      <c r="H250" s="9">
        <v>2</v>
      </c>
      <c r="I250" s="9">
        <v>360.7</v>
      </c>
      <c r="J250" s="9">
        <v>46.4</v>
      </c>
    </row>
    <row r="251" spans="1:10" x14ac:dyDescent="0.25">
      <c r="A251" s="9">
        <v>856250</v>
      </c>
      <c r="B251" s="9" t="s">
        <v>14</v>
      </c>
      <c r="C251" s="9" t="s">
        <v>35</v>
      </c>
      <c r="D251" s="9" t="s">
        <v>32</v>
      </c>
      <c r="E251" s="9">
        <v>18</v>
      </c>
      <c r="F251" s="9">
        <v>0</v>
      </c>
      <c r="G251" s="9">
        <v>4.3</v>
      </c>
      <c r="H251" s="9">
        <v>2</v>
      </c>
      <c r="I251" s="9">
        <v>330.7</v>
      </c>
      <c r="J251" s="9">
        <v>37.9</v>
      </c>
    </row>
    <row r="252" spans="1:10" x14ac:dyDescent="0.25">
      <c r="A252" s="9">
        <v>856251</v>
      </c>
      <c r="B252" s="9" t="s">
        <v>14</v>
      </c>
      <c r="C252" s="9" t="s">
        <v>33</v>
      </c>
      <c r="D252" s="9" t="s">
        <v>34</v>
      </c>
      <c r="E252" s="9">
        <v>7</v>
      </c>
      <c r="F252" s="9">
        <v>0</v>
      </c>
      <c r="G252" s="9">
        <v>4.5</v>
      </c>
      <c r="H252" s="9">
        <v>3</v>
      </c>
      <c r="I252" s="9">
        <v>511.1</v>
      </c>
      <c r="J252" s="9">
        <v>36.700000000000003</v>
      </c>
    </row>
    <row r="253" spans="1:10" x14ac:dyDescent="0.25">
      <c r="A253" s="9">
        <v>856252</v>
      </c>
      <c r="B253" s="9" t="s">
        <v>13</v>
      </c>
      <c r="C253" s="9" t="s">
        <v>33</v>
      </c>
      <c r="D253" s="9" t="s">
        <v>32</v>
      </c>
      <c r="E253" s="9">
        <v>15</v>
      </c>
      <c r="F253" s="9">
        <v>0</v>
      </c>
      <c r="G253" s="9">
        <v>5.4</v>
      </c>
      <c r="H253" s="9">
        <v>2</v>
      </c>
      <c r="I253" s="9">
        <v>261.3</v>
      </c>
      <c r="J253" s="9">
        <v>44.7</v>
      </c>
    </row>
    <row r="254" spans="1:10" x14ac:dyDescent="0.25">
      <c r="A254" s="9">
        <v>856253</v>
      </c>
      <c r="B254" s="9" t="s">
        <v>13</v>
      </c>
      <c r="C254" s="9" t="s">
        <v>33</v>
      </c>
      <c r="D254" s="9" t="s">
        <v>32</v>
      </c>
      <c r="E254" s="9">
        <v>20</v>
      </c>
      <c r="F254" s="9">
        <v>0</v>
      </c>
      <c r="G254" s="9">
        <v>6.7</v>
      </c>
      <c r="H254" s="9">
        <v>2</v>
      </c>
      <c r="I254" s="9">
        <v>365.8</v>
      </c>
      <c r="J254" s="9">
        <v>43</v>
      </c>
    </row>
    <row r="255" spans="1:10" x14ac:dyDescent="0.25">
      <c r="A255" s="9">
        <v>856254</v>
      </c>
      <c r="B255" s="9" t="s">
        <v>14</v>
      </c>
      <c r="C255" s="9" t="s">
        <v>37</v>
      </c>
      <c r="D255" s="9" t="s">
        <v>32</v>
      </c>
      <c r="E255" s="9">
        <v>15</v>
      </c>
      <c r="F255" s="9">
        <v>0</v>
      </c>
      <c r="G255" s="9">
        <v>5.5</v>
      </c>
      <c r="H255" s="9">
        <v>3</v>
      </c>
      <c r="I255" s="9">
        <v>683.2</v>
      </c>
      <c r="J255" s="9">
        <v>52.9</v>
      </c>
    </row>
    <row r="256" spans="1:10" x14ac:dyDescent="0.25">
      <c r="A256" s="9">
        <v>856255</v>
      </c>
      <c r="B256" s="9" t="s">
        <v>14</v>
      </c>
      <c r="C256" s="9" t="s">
        <v>33</v>
      </c>
      <c r="D256" s="9" t="s">
        <v>36</v>
      </c>
      <c r="E256" s="9">
        <v>14</v>
      </c>
      <c r="F256" s="9">
        <v>1</v>
      </c>
      <c r="G256" s="9">
        <v>3.5</v>
      </c>
      <c r="H256" s="9">
        <v>4</v>
      </c>
      <c r="I256" s="9">
        <v>401.9</v>
      </c>
      <c r="J256" s="9">
        <v>35.799999999999997</v>
      </c>
    </row>
    <row r="257" spans="1:10" x14ac:dyDescent="0.25">
      <c r="A257" s="9">
        <v>856256</v>
      </c>
      <c r="B257" s="9" t="s">
        <v>14</v>
      </c>
      <c r="C257" s="9" t="s">
        <v>35</v>
      </c>
      <c r="D257" s="9" t="s">
        <v>32</v>
      </c>
      <c r="E257" s="9">
        <v>17</v>
      </c>
      <c r="F257" s="9">
        <v>0</v>
      </c>
      <c r="G257" s="9">
        <v>5.8</v>
      </c>
      <c r="H257" s="9">
        <v>2</v>
      </c>
      <c r="I257" s="9">
        <v>251.2</v>
      </c>
      <c r="J257" s="9">
        <v>43.7</v>
      </c>
    </row>
    <row r="258" spans="1:10" x14ac:dyDescent="0.25">
      <c r="A258" s="9">
        <v>856257</v>
      </c>
      <c r="B258" s="9" t="s">
        <v>14</v>
      </c>
      <c r="C258" s="9" t="s">
        <v>33</v>
      </c>
      <c r="D258" s="9" t="s">
        <v>36</v>
      </c>
      <c r="E258" s="9">
        <v>10</v>
      </c>
      <c r="F258" s="9">
        <v>1</v>
      </c>
      <c r="G258" s="9">
        <v>6.7</v>
      </c>
      <c r="H258" s="9">
        <v>5</v>
      </c>
      <c r="I258" s="9">
        <v>1075.9000000000001</v>
      </c>
      <c r="J258" s="9">
        <v>31.3</v>
      </c>
    </row>
    <row r="259" spans="1:10" x14ac:dyDescent="0.25">
      <c r="A259" s="9">
        <v>856258</v>
      </c>
      <c r="B259" s="9" t="s">
        <v>14</v>
      </c>
      <c r="C259" s="9" t="s">
        <v>31</v>
      </c>
      <c r="D259" s="9" t="s">
        <v>32</v>
      </c>
      <c r="E259" s="9">
        <v>19</v>
      </c>
      <c r="F259" s="9">
        <v>2</v>
      </c>
      <c r="G259" s="9">
        <v>5.4</v>
      </c>
      <c r="H259" s="9">
        <v>3</v>
      </c>
      <c r="I259" s="9">
        <v>350.6</v>
      </c>
      <c r="J259" s="9">
        <v>54.7</v>
      </c>
    </row>
    <row r="260" spans="1:10" x14ac:dyDescent="0.25">
      <c r="A260" s="9">
        <v>856259</v>
      </c>
      <c r="B260" s="9" t="s">
        <v>13</v>
      </c>
      <c r="C260" s="9" t="s">
        <v>35</v>
      </c>
      <c r="D260" s="9" t="s">
        <v>32</v>
      </c>
      <c r="E260" s="9">
        <v>14</v>
      </c>
      <c r="F260" s="9">
        <v>0</v>
      </c>
      <c r="G260" s="9">
        <v>5.2</v>
      </c>
      <c r="H260" s="9">
        <v>3</v>
      </c>
      <c r="I260" s="9">
        <v>605.9</v>
      </c>
      <c r="J260" s="9">
        <v>30</v>
      </c>
    </row>
    <row r="261" spans="1:10" x14ac:dyDescent="0.25">
      <c r="A261" s="9">
        <v>856260</v>
      </c>
      <c r="B261" s="9" t="s">
        <v>38</v>
      </c>
      <c r="C261" s="9" t="s">
        <v>35</v>
      </c>
      <c r="D261" s="9" t="s">
        <v>34</v>
      </c>
      <c r="E261" s="9">
        <v>8</v>
      </c>
      <c r="F261" s="9">
        <v>0</v>
      </c>
      <c r="G261" s="9">
        <v>5.5</v>
      </c>
      <c r="H261" s="9">
        <v>4</v>
      </c>
      <c r="I261" s="9">
        <v>776.7</v>
      </c>
      <c r="J261" s="9">
        <v>56.4</v>
      </c>
    </row>
    <row r="262" spans="1:10" x14ac:dyDescent="0.25">
      <c r="A262" s="9">
        <v>856261</v>
      </c>
      <c r="B262" s="9" t="s">
        <v>13</v>
      </c>
      <c r="C262" s="9" t="s">
        <v>35</v>
      </c>
      <c r="D262" s="9" t="s">
        <v>32</v>
      </c>
      <c r="E262" s="9">
        <v>20</v>
      </c>
      <c r="F262" s="9">
        <v>1</v>
      </c>
      <c r="G262" s="9">
        <v>5.6</v>
      </c>
      <c r="H262" s="9">
        <v>2</v>
      </c>
      <c r="I262" s="9">
        <v>311.8</v>
      </c>
      <c r="J262" s="9">
        <v>37.299999999999997</v>
      </c>
    </row>
    <row r="263" spans="1:10" x14ac:dyDescent="0.25">
      <c r="A263" s="9">
        <v>856262</v>
      </c>
      <c r="B263" s="9" t="s">
        <v>13</v>
      </c>
      <c r="C263" s="9" t="s">
        <v>33</v>
      </c>
      <c r="D263" s="9" t="s">
        <v>36</v>
      </c>
      <c r="E263" s="9">
        <v>12</v>
      </c>
      <c r="F263" s="9">
        <v>0</v>
      </c>
      <c r="G263" s="9">
        <v>5.5</v>
      </c>
      <c r="H263" s="9">
        <v>2</v>
      </c>
      <c r="I263" s="9">
        <v>368.2</v>
      </c>
      <c r="J263" s="9">
        <v>80</v>
      </c>
    </row>
    <row r="264" spans="1:10" x14ac:dyDescent="0.25">
      <c r="A264" s="9">
        <v>856263</v>
      </c>
      <c r="B264" s="9" t="s">
        <v>13</v>
      </c>
      <c r="C264" s="9" t="s">
        <v>31</v>
      </c>
      <c r="D264" s="9" t="s">
        <v>32</v>
      </c>
      <c r="E264" s="9">
        <v>16</v>
      </c>
      <c r="F264" s="9">
        <v>1</v>
      </c>
      <c r="G264" s="9">
        <v>5.6</v>
      </c>
      <c r="H264" s="9">
        <v>4</v>
      </c>
      <c r="I264" s="9">
        <v>740.2</v>
      </c>
      <c r="J264" s="9">
        <v>70</v>
      </c>
    </row>
    <row r="265" spans="1:10" x14ac:dyDescent="0.25">
      <c r="A265" s="9">
        <v>856264</v>
      </c>
      <c r="B265" s="9" t="s">
        <v>13</v>
      </c>
      <c r="C265" s="9" t="s">
        <v>37</v>
      </c>
      <c r="D265" s="9" t="s">
        <v>32</v>
      </c>
      <c r="E265" s="9">
        <v>16</v>
      </c>
      <c r="F265" s="9">
        <v>1</v>
      </c>
      <c r="G265" s="9">
        <v>5.3</v>
      </c>
      <c r="H265" s="9">
        <v>5</v>
      </c>
      <c r="I265" s="9">
        <v>1293</v>
      </c>
      <c r="J265" s="9">
        <v>75.900000000000006</v>
      </c>
    </row>
    <row r="266" spans="1:10" x14ac:dyDescent="0.25">
      <c r="A266" s="9">
        <v>856265</v>
      </c>
      <c r="B266" s="9" t="s">
        <v>13</v>
      </c>
      <c r="C266" s="9" t="s">
        <v>35</v>
      </c>
      <c r="D266" s="9" t="s">
        <v>36</v>
      </c>
      <c r="E266" s="9">
        <v>10</v>
      </c>
      <c r="F266" s="9">
        <v>0</v>
      </c>
      <c r="G266" s="9">
        <v>5.3</v>
      </c>
      <c r="H266" s="9">
        <v>3</v>
      </c>
      <c r="I266" s="9">
        <v>634.29999999999995</v>
      </c>
      <c r="J266" s="9">
        <v>86</v>
      </c>
    </row>
    <row r="267" spans="1:10" x14ac:dyDescent="0.25">
      <c r="A267" s="9">
        <v>856266</v>
      </c>
      <c r="B267" s="9" t="s">
        <v>13</v>
      </c>
      <c r="C267" s="9" t="s">
        <v>33</v>
      </c>
      <c r="D267" s="9" t="s">
        <v>36</v>
      </c>
      <c r="E267" s="9">
        <v>13</v>
      </c>
      <c r="F267" s="9">
        <v>0</v>
      </c>
      <c r="G267" s="9">
        <v>4.2</v>
      </c>
      <c r="H267" s="9">
        <v>2</v>
      </c>
      <c r="I267" s="9">
        <v>303.5</v>
      </c>
      <c r="J267" s="9">
        <v>72.5</v>
      </c>
    </row>
    <row r="268" spans="1:10" x14ac:dyDescent="0.25">
      <c r="A268" s="9">
        <v>856267</v>
      </c>
      <c r="B268" s="9" t="s">
        <v>13</v>
      </c>
      <c r="C268" s="9" t="s">
        <v>31</v>
      </c>
      <c r="D268" s="9" t="s">
        <v>32</v>
      </c>
      <c r="E268" s="9">
        <v>20</v>
      </c>
      <c r="F268" s="9">
        <v>0</v>
      </c>
      <c r="G268" s="9">
        <v>5.6</v>
      </c>
      <c r="H268" s="9">
        <v>5</v>
      </c>
      <c r="I268" s="9">
        <v>1052.5</v>
      </c>
      <c r="J268" s="9">
        <v>40.4</v>
      </c>
    </row>
    <row r="269" spans="1:10" x14ac:dyDescent="0.25">
      <c r="A269" s="9">
        <v>856268</v>
      </c>
      <c r="B269" s="9" t="s">
        <v>13</v>
      </c>
      <c r="C269" s="9" t="s">
        <v>37</v>
      </c>
      <c r="D269" s="9" t="s">
        <v>32</v>
      </c>
      <c r="E269" s="9">
        <v>15</v>
      </c>
      <c r="F269" s="9">
        <v>0</v>
      </c>
      <c r="G269" s="9">
        <v>4.4000000000000004</v>
      </c>
      <c r="H269" s="9">
        <v>5</v>
      </c>
      <c r="I269" s="9">
        <v>1125</v>
      </c>
      <c r="J269" s="9">
        <v>73.400000000000006</v>
      </c>
    </row>
    <row r="270" spans="1:10" x14ac:dyDescent="0.25">
      <c r="A270" s="9">
        <v>856269</v>
      </c>
      <c r="B270" s="9" t="s">
        <v>13</v>
      </c>
      <c r="C270" s="9" t="s">
        <v>37</v>
      </c>
      <c r="D270" s="9" t="s">
        <v>34</v>
      </c>
      <c r="E270" s="9">
        <v>8</v>
      </c>
      <c r="F270" s="9">
        <v>0</v>
      </c>
      <c r="G270" s="9">
        <v>5</v>
      </c>
      <c r="H270" s="9">
        <v>5</v>
      </c>
      <c r="I270" s="9">
        <v>664</v>
      </c>
      <c r="J270" s="9">
        <v>85.8</v>
      </c>
    </row>
    <row r="271" spans="1:10" x14ac:dyDescent="0.25">
      <c r="A271" s="9">
        <v>856270</v>
      </c>
      <c r="B271" s="9" t="s">
        <v>14</v>
      </c>
      <c r="C271" s="9" t="s">
        <v>31</v>
      </c>
      <c r="D271" s="9" t="s">
        <v>36</v>
      </c>
      <c r="E271" s="9">
        <v>14</v>
      </c>
      <c r="F271" s="9">
        <v>1</v>
      </c>
      <c r="G271" s="9">
        <v>6</v>
      </c>
      <c r="H271" s="9">
        <v>3</v>
      </c>
      <c r="I271" s="9">
        <v>289.60000000000002</v>
      </c>
      <c r="J271" s="9">
        <v>46</v>
      </c>
    </row>
    <row r="272" spans="1:10" x14ac:dyDescent="0.25">
      <c r="A272" s="9">
        <v>856271</v>
      </c>
      <c r="B272" s="9" t="s">
        <v>13</v>
      </c>
      <c r="C272" s="9" t="s">
        <v>31</v>
      </c>
      <c r="D272" s="9" t="s">
        <v>32</v>
      </c>
      <c r="E272" s="9">
        <v>15</v>
      </c>
      <c r="F272" s="9">
        <v>1</v>
      </c>
      <c r="G272" s="9">
        <v>5</v>
      </c>
      <c r="H272" s="9">
        <v>2</v>
      </c>
      <c r="I272" s="9">
        <v>351.5</v>
      </c>
      <c r="J272" s="9">
        <v>52.5</v>
      </c>
    </row>
    <row r="273" spans="1:10" x14ac:dyDescent="0.25">
      <c r="A273" s="9">
        <v>856272</v>
      </c>
      <c r="B273" s="9" t="s">
        <v>13</v>
      </c>
      <c r="C273" s="9" t="s">
        <v>31</v>
      </c>
      <c r="D273" s="9" t="s">
        <v>32</v>
      </c>
      <c r="E273" s="9">
        <v>18</v>
      </c>
      <c r="F273" s="9">
        <v>1</v>
      </c>
      <c r="G273" s="9">
        <v>4.4000000000000004</v>
      </c>
      <c r="H273" s="9">
        <v>3</v>
      </c>
      <c r="I273" s="9">
        <v>493.6</v>
      </c>
      <c r="J273" s="9">
        <v>88.4</v>
      </c>
    </row>
    <row r="274" spans="1:10" x14ac:dyDescent="0.25">
      <c r="A274" s="9">
        <v>856273</v>
      </c>
      <c r="B274" s="9" t="s">
        <v>13</v>
      </c>
      <c r="C274" s="9" t="s">
        <v>31</v>
      </c>
      <c r="D274" s="9" t="s">
        <v>34</v>
      </c>
      <c r="E274" s="9">
        <v>9</v>
      </c>
      <c r="F274" s="9">
        <v>0</v>
      </c>
      <c r="G274" s="9">
        <v>5.5</v>
      </c>
      <c r="H274" s="9">
        <v>2</v>
      </c>
      <c r="I274" s="9">
        <v>360.4</v>
      </c>
      <c r="J274" s="9">
        <v>55.7</v>
      </c>
    </row>
    <row r="275" spans="1:10" x14ac:dyDescent="0.25">
      <c r="A275" s="9">
        <v>856274</v>
      </c>
      <c r="B275" s="9" t="s">
        <v>13</v>
      </c>
      <c r="C275" s="9" t="s">
        <v>37</v>
      </c>
      <c r="D275" s="9" t="s">
        <v>32</v>
      </c>
      <c r="E275" s="9">
        <v>18</v>
      </c>
      <c r="F275" s="9">
        <v>1</v>
      </c>
      <c r="G275" s="9">
        <v>3.7</v>
      </c>
      <c r="H275" s="9">
        <v>2</v>
      </c>
      <c r="I275" s="9">
        <v>282.5</v>
      </c>
      <c r="J275" s="9">
        <v>44.9</v>
      </c>
    </row>
    <row r="276" spans="1:10" x14ac:dyDescent="0.25">
      <c r="A276" s="9">
        <v>856275</v>
      </c>
      <c r="B276" s="9" t="s">
        <v>38</v>
      </c>
      <c r="C276" s="9" t="s">
        <v>31</v>
      </c>
      <c r="D276" s="9" t="s">
        <v>36</v>
      </c>
      <c r="E276" s="9">
        <v>12</v>
      </c>
      <c r="F276" s="9">
        <v>1</v>
      </c>
      <c r="G276" s="9">
        <v>5.8</v>
      </c>
      <c r="H276" s="9">
        <v>2</v>
      </c>
      <c r="I276" s="9">
        <v>345.1</v>
      </c>
      <c r="J276" s="9">
        <v>84.7</v>
      </c>
    </row>
    <row r="277" spans="1:10" x14ac:dyDescent="0.25">
      <c r="A277" s="9">
        <v>856276</v>
      </c>
      <c r="B277" s="9" t="s">
        <v>14</v>
      </c>
      <c r="C277" s="9" t="s">
        <v>31</v>
      </c>
      <c r="D277" s="9" t="s">
        <v>36</v>
      </c>
      <c r="E277" s="9">
        <v>12</v>
      </c>
      <c r="F277" s="9">
        <v>0</v>
      </c>
      <c r="G277" s="9">
        <v>4.8</v>
      </c>
      <c r="H277" s="9">
        <v>2</v>
      </c>
      <c r="I277" s="9">
        <v>344.7</v>
      </c>
      <c r="J277" s="9">
        <v>43</v>
      </c>
    </row>
    <row r="278" spans="1:10" x14ac:dyDescent="0.25">
      <c r="A278" s="9">
        <v>856277</v>
      </c>
      <c r="B278" s="9" t="s">
        <v>14</v>
      </c>
      <c r="C278" s="9" t="s">
        <v>33</v>
      </c>
      <c r="D278" s="9" t="s">
        <v>34</v>
      </c>
      <c r="E278" s="9">
        <v>7</v>
      </c>
      <c r="F278" s="9">
        <v>0</v>
      </c>
      <c r="G278" s="9">
        <v>5.3</v>
      </c>
      <c r="H278" s="9">
        <v>3</v>
      </c>
      <c r="I278" s="9">
        <v>464.4</v>
      </c>
      <c r="J278" s="9">
        <v>84.4</v>
      </c>
    </row>
    <row r="279" spans="1:10" x14ac:dyDescent="0.25">
      <c r="A279" s="9">
        <v>856278</v>
      </c>
      <c r="B279" s="9" t="s">
        <v>14</v>
      </c>
      <c r="C279" s="9" t="s">
        <v>31</v>
      </c>
      <c r="D279" s="9" t="s">
        <v>36</v>
      </c>
      <c r="E279" s="9">
        <v>10</v>
      </c>
      <c r="F279" s="9">
        <v>1</v>
      </c>
      <c r="G279" s="9">
        <v>5.8</v>
      </c>
      <c r="H279" s="9">
        <v>4</v>
      </c>
      <c r="I279" s="9">
        <v>719.8</v>
      </c>
      <c r="J279" s="9">
        <v>76.599999999999994</v>
      </c>
    </row>
    <row r="280" spans="1:10" x14ac:dyDescent="0.25">
      <c r="A280" s="9">
        <v>856279</v>
      </c>
      <c r="B280" s="9" t="s">
        <v>13</v>
      </c>
      <c r="C280" s="9" t="s">
        <v>31</v>
      </c>
      <c r="D280" s="9" t="s">
        <v>36</v>
      </c>
      <c r="E280" s="9">
        <v>14</v>
      </c>
      <c r="F280" s="9">
        <v>0</v>
      </c>
      <c r="G280" s="9">
        <v>3.9</v>
      </c>
      <c r="H280" s="9">
        <v>4</v>
      </c>
      <c r="I280" s="9">
        <v>617.1</v>
      </c>
      <c r="J280" s="9">
        <v>44.3</v>
      </c>
    </row>
    <row r="281" spans="1:10" x14ac:dyDescent="0.25">
      <c r="A281" s="9">
        <v>856280</v>
      </c>
      <c r="B281" s="9" t="s">
        <v>13</v>
      </c>
      <c r="C281" s="9" t="s">
        <v>33</v>
      </c>
      <c r="D281" s="9" t="s">
        <v>32</v>
      </c>
      <c r="E281" s="9">
        <v>17</v>
      </c>
      <c r="F281" s="9">
        <v>2</v>
      </c>
      <c r="G281" s="9">
        <v>6</v>
      </c>
      <c r="H281" s="9">
        <v>6</v>
      </c>
      <c r="I281" s="9">
        <v>1305.0999999999999</v>
      </c>
      <c r="J281" s="9">
        <v>51.1</v>
      </c>
    </row>
    <row r="282" spans="1:10" x14ac:dyDescent="0.25">
      <c r="A282" s="9">
        <v>856281</v>
      </c>
      <c r="B282" s="9" t="s">
        <v>13</v>
      </c>
      <c r="C282" s="9" t="s">
        <v>35</v>
      </c>
      <c r="D282" s="9" t="s">
        <v>32</v>
      </c>
      <c r="E282" s="9">
        <v>14</v>
      </c>
      <c r="F282" s="9">
        <v>1</v>
      </c>
      <c r="G282" s="9">
        <v>5.7</v>
      </c>
      <c r="H282" s="9">
        <v>2</v>
      </c>
      <c r="I282" s="9">
        <v>297</v>
      </c>
      <c r="J282" s="9">
        <v>68.7</v>
      </c>
    </row>
    <row r="283" spans="1:10" x14ac:dyDescent="0.25">
      <c r="A283" s="9">
        <v>856282</v>
      </c>
      <c r="B283" s="9" t="s">
        <v>14</v>
      </c>
      <c r="C283" s="9" t="s">
        <v>35</v>
      </c>
      <c r="D283" s="9" t="s">
        <v>36</v>
      </c>
      <c r="E283" s="9">
        <v>15</v>
      </c>
      <c r="F283" s="9">
        <v>1</v>
      </c>
      <c r="G283" s="9">
        <v>4.7</v>
      </c>
      <c r="H283" s="9">
        <v>5</v>
      </c>
      <c r="I283" s="9">
        <v>962.9</v>
      </c>
      <c r="J283" s="9">
        <v>84.7</v>
      </c>
    </row>
    <row r="284" spans="1:10" x14ac:dyDescent="0.25">
      <c r="A284" s="9">
        <v>856283</v>
      </c>
      <c r="B284" s="9" t="s">
        <v>13</v>
      </c>
      <c r="C284" s="9" t="s">
        <v>31</v>
      </c>
      <c r="D284" s="9" t="s">
        <v>32</v>
      </c>
      <c r="E284" s="9">
        <v>16</v>
      </c>
      <c r="F284" s="9">
        <v>1</v>
      </c>
      <c r="G284" s="9">
        <v>4.2</v>
      </c>
      <c r="H284" s="9">
        <v>5</v>
      </c>
      <c r="I284" s="9">
        <v>698.7</v>
      </c>
      <c r="J284" s="9">
        <v>45.5</v>
      </c>
    </row>
    <row r="285" spans="1:10" x14ac:dyDescent="0.25">
      <c r="A285" s="9">
        <v>856284</v>
      </c>
      <c r="B285" s="9" t="s">
        <v>13</v>
      </c>
      <c r="C285" s="9" t="s">
        <v>31</v>
      </c>
      <c r="D285" s="9" t="s">
        <v>32</v>
      </c>
      <c r="E285" s="9">
        <v>20</v>
      </c>
      <c r="F285" s="9">
        <v>2</v>
      </c>
      <c r="G285" s="9">
        <v>5.5</v>
      </c>
      <c r="H285" s="9">
        <v>2</v>
      </c>
      <c r="I285" s="9">
        <v>308.7</v>
      </c>
      <c r="J285" s="9">
        <v>74</v>
      </c>
    </row>
    <row r="286" spans="1:10" x14ac:dyDescent="0.25">
      <c r="A286" s="9">
        <v>856285</v>
      </c>
      <c r="B286" s="9" t="s">
        <v>38</v>
      </c>
      <c r="C286" s="9" t="s">
        <v>37</v>
      </c>
      <c r="D286" s="9" t="s">
        <v>32</v>
      </c>
      <c r="E286" s="9">
        <v>16</v>
      </c>
      <c r="F286" s="9">
        <v>2</v>
      </c>
      <c r="G286" s="9">
        <v>5.7</v>
      </c>
      <c r="H286" s="9">
        <v>6</v>
      </c>
      <c r="I286" s="9">
        <v>1225.7</v>
      </c>
      <c r="J286" s="9">
        <v>89.8</v>
      </c>
    </row>
    <row r="287" spans="1:10" x14ac:dyDescent="0.25">
      <c r="A287" s="9">
        <v>856286</v>
      </c>
      <c r="B287" s="9" t="s">
        <v>13</v>
      </c>
      <c r="C287" s="9" t="s">
        <v>35</v>
      </c>
      <c r="D287" s="9" t="s">
        <v>32</v>
      </c>
      <c r="E287" s="9">
        <v>19</v>
      </c>
      <c r="F287" s="9">
        <v>0</v>
      </c>
      <c r="G287" s="9">
        <v>4</v>
      </c>
      <c r="H287" s="9">
        <v>3</v>
      </c>
      <c r="I287" s="9">
        <v>518.29999999999995</v>
      </c>
      <c r="J287" s="9">
        <v>84</v>
      </c>
    </row>
    <row r="288" spans="1:10" x14ac:dyDescent="0.25">
      <c r="A288" s="9">
        <v>856287</v>
      </c>
      <c r="B288" s="9" t="s">
        <v>13</v>
      </c>
      <c r="C288" s="9" t="s">
        <v>33</v>
      </c>
      <c r="D288" s="9" t="s">
        <v>32</v>
      </c>
      <c r="E288" s="9">
        <v>14</v>
      </c>
      <c r="F288" s="9">
        <v>1</v>
      </c>
      <c r="G288" s="9">
        <v>6.1</v>
      </c>
      <c r="H288" s="9">
        <v>2</v>
      </c>
      <c r="I288" s="9">
        <v>338.4</v>
      </c>
      <c r="J288" s="9">
        <v>81</v>
      </c>
    </row>
    <row r="289" spans="1:10" x14ac:dyDescent="0.25">
      <c r="A289" s="9">
        <v>856288</v>
      </c>
      <c r="B289" s="9" t="s">
        <v>13</v>
      </c>
      <c r="C289" s="9" t="s">
        <v>33</v>
      </c>
      <c r="D289" s="9" t="s">
        <v>36</v>
      </c>
      <c r="E289" s="9">
        <v>13</v>
      </c>
      <c r="F289" s="9">
        <v>1</v>
      </c>
      <c r="G289" s="9">
        <v>5.6</v>
      </c>
      <c r="H289" s="9">
        <v>5</v>
      </c>
      <c r="I289" s="9">
        <v>1017.3</v>
      </c>
      <c r="J289" s="9">
        <v>48.6</v>
      </c>
    </row>
    <row r="290" spans="1:10" x14ac:dyDescent="0.25">
      <c r="A290" s="9">
        <v>856289</v>
      </c>
      <c r="B290" s="9" t="s">
        <v>13</v>
      </c>
      <c r="C290" s="9" t="s">
        <v>31</v>
      </c>
      <c r="D290" s="9" t="s">
        <v>36</v>
      </c>
      <c r="E290" s="9">
        <v>12</v>
      </c>
      <c r="F290" s="9">
        <v>0</v>
      </c>
      <c r="G290" s="9">
        <v>4.5</v>
      </c>
      <c r="H290" s="9">
        <v>5</v>
      </c>
      <c r="I290" s="9">
        <v>714.8</v>
      </c>
      <c r="J290" s="9">
        <v>89.9</v>
      </c>
    </row>
    <row r="291" spans="1:10" x14ac:dyDescent="0.25">
      <c r="A291" s="9">
        <v>856290</v>
      </c>
      <c r="B291" s="9" t="s">
        <v>14</v>
      </c>
      <c r="C291" s="9" t="s">
        <v>31</v>
      </c>
      <c r="D291" s="9" t="s">
        <v>34</v>
      </c>
      <c r="E291" s="9">
        <v>7</v>
      </c>
      <c r="F291" s="9">
        <v>0</v>
      </c>
      <c r="G291" s="9">
        <v>6.7</v>
      </c>
      <c r="H291" s="9">
        <v>6</v>
      </c>
      <c r="I291" s="9">
        <v>1520.2</v>
      </c>
      <c r="J291" s="9">
        <v>39.200000000000003</v>
      </c>
    </row>
    <row r="292" spans="1:10" x14ac:dyDescent="0.25">
      <c r="A292" s="9">
        <v>856291</v>
      </c>
      <c r="B292" s="9" t="s">
        <v>14</v>
      </c>
      <c r="C292" s="9" t="s">
        <v>37</v>
      </c>
      <c r="D292" s="9" t="s">
        <v>34</v>
      </c>
      <c r="E292" s="9">
        <v>6</v>
      </c>
      <c r="F292" s="9">
        <v>0</v>
      </c>
      <c r="G292" s="9">
        <v>5</v>
      </c>
      <c r="H292" s="9">
        <v>5</v>
      </c>
      <c r="I292" s="9">
        <v>769.1</v>
      </c>
      <c r="J292" s="9">
        <v>75.900000000000006</v>
      </c>
    </row>
    <row r="293" spans="1:10" x14ac:dyDescent="0.25">
      <c r="A293" s="9">
        <v>856292</v>
      </c>
      <c r="B293" s="9" t="s">
        <v>13</v>
      </c>
      <c r="C293" s="9" t="s">
        <v>35</v>
      </c>
      <c r="D293" s="9" t="s">
        <v>36</v>
      </c>
      <c r="E293" s="9">
        <v>14</v>
      </c>
      <c r="F293" s="9">
        <v>1</v>
      </c>
      <c r="G293" s="9">
        <v>4.9000000000000004</v>
      </c>
      <c r="H293" s="9">
        <v>4</v>
      </c>
      <c r="I293" s="9">
        <v>756.3</v>
      </c>
      <c r="J293" s="9">
        <v>73.900000000000006</v>
      </c>
    </row>
    <row r="294" spans="1:10" x14ac:dyDescent="0.25">
      <c r="A294" s="9">
        <v>856293</v>
      </c>
      <c r="B294" s="9" t="s">
        <v>13</v>
      </c>
      <c r="C294" s="9" t="s">
        <v>33</v>
      </c>
      <c r="D294" s="9" t="s">
        <v>32</v>
      </c>
      <c r="E294" s="9">
        <v>17</v>
      </c>
      <c r="F294" s="9">
        <v>2</v>
      </c>
      <c r="G294" s="9">
        <v>6</v>
      </c>
      <c r="H294" s="9">
        <v>2</v>
      </c>
      <c r="I294" s="9">
        <v>323.10000000000002</v>
      </c>
      <c r="J294" s="9">
        <v>43.6</v>
      </c>
    </row>
    <row r="295" spans="1:10" x14ac:dyDescent="0.25">
      <c r="A295" s="9">
        <v>856294</v>
      </c>
      <c r="B295" s="9" t="s">
        <v>14</v>
      </c>
      <c r="C295" s="9" t="s">
        <v>33</v>
      </c>
      <c r="D295" s="9" t="s">
        <v>36</v>
      </c>
      <c r="E295" s="9">
        <v>10</v>
      </c>
      <c r="F295" s="9">
        <v>1</v>
      </c>
      <c r="G295" s="9">
        <v>3.9</v>
      </c>
      <c r="H295" s="9">
        <v>3</v>
      </c>
      <c r="I295" s="9">
        <v>414.7</v>
      </c>
      <c r="J295" s="9">
        <v>60.4</v>
      </c>
    </row>
    <row r="296" spans="1:10" x14ac:dyDescent="0.25">
      <c r="A296" s="9">
        <v>856295</v>
      </c>
      <c r="B296" s="9" t="s">
        <v>13</v>
      </c>
      <c r="C296" s="9" t="s">
        <v>35</v>
      </c>
      <c r="D296" s="9" t="s">
        <v>32</v>
      </c>
      <c r="E296" s="9">
        <v>14</v>
      </c>
      <c r="F296" s="9">
        <v>1</v>
      </c>
      <c r="G296" s="9">
        <v>5.5</v>
      </c>
      <c r="H296" s="9">
        <v>5</v>
      </c>
      <c r="I296" s="9">
        <v>945.7</v>
      </c>
      <c r="J296" s="9">
        <v>34.200000000000003</v>
      </c>
    </row>
    <row r="297" spans="1:10" x14ac:dyDescent="0.25">
      <c r="A297" s="9">
        <v>856296</v>
      </c>
      <c r="B297" s="9" t="s">
        <v>13</v>
      </c>
      <c r="C297" s="9" t="s">
        <v>37</v>
      </c>
      <c r="D297" s="9" t="s">
        <v>32</v>
      </c>
      <c r="E297" s="9">
        <v>19</v>
      </c>
      <c r="F297" s="9">
        <v>2</v>
      </c>
      <c r="G297" s="9">
        <v>5.6</v>
      </c>
      <c r="H297" s="9">
        <v>2</v>
      </c>
      <c r="I297" s="9">
        <v>354.9</v>
      </c>
      <c r="J297" s="9">
        <v>66.099999999999994</v>
      </c>
    </row>
    <row r="298" spans="1:10" x14ac:dyDescent="0.25">
      <c r="A298" s="9">
        <v>856297</v>
      </c>
      <c r="B298" s="9" t="s">
        <v>13</v>
      </c>
      <c r="C298" s="9" t="s">
        <v>35</v>
      </c>
      <c r="D298" s="9" t="s">
        <v>36</v>
      </c>
      <c r="E298" s="9">
        <v>10</v>
      </c>
      <c r="F298" s="9">
        <v>1</v>
      </c>
      <c r="G298" s="9">
        <v>6.4</v>
      </c>
      <c r="H298" s="9">
        <v>4</v>
      </c>
      <c r="I298" s="9">
        <v>492.8</v>
      </c>
      <c r="J298" s="9">
        <v>71.5</v>
      </c>
    </row>
    <row r="299" spans="1:10" x14ac:dyDescent="0.25">
      <c r="A299" s="9">
        <v>856298</v>
      </c>
      <c r="B299" s="9" t="s">
        <v>38</v>
      </c>
      <c r="C299" s="9" t="s">
        <v>33</v>
      </c>
      <c r="D299" s="9" t="s">
        <v>34</v>
      </c>
      <c r="E299" s="9">
        <v>7</v>
      </c>
      <c r="F299" s="9">
        <v>0</v>
      </c>
      <c r="G299" s="9">
        <v>4.3</v>
      </c>
      <c r="H299" s="9">
        <v>3</v>
      </c>
      <c r="I299" s="9">
        <v>653.79999999999995</v>
      </c>
      <c r="J299" s="9">
        <v>89.5</v>
      </c>
    </row>
    <row r="300" spans="1:10" x14ac:dyDescent="0.25">
      <c r="A300" s="9">
        <v>856299</v>
      </c>
      <c r="B300" s="9" t="s">
        <v>13</v>
      </c>
      <c r="C300" s="9" t="s">
        <v>33</v>
      </c>
      <c r="D300" s="9" t="s">
        <v>36</v>
      </c>
      <c r="E300" s="9">
        <v>10</v>
      </c>
      <c r="F300" s="9">
        <v>0</v>
      </c>
      <c r="G300" s="9">
        <v>3.6</v>
      </c>
      <c r="H300" s="9">
        <v>4</v>
      </c>
      <c r="I300" s="9">
        <v>586.9</v>
      </c>
      <c r="J300" s="9">
        <v>39.4</v>
      </c>
    </row>
    <row r="301" spans="1:10" x14ac:dyDescent="0.25">
      <c r="A301" s="9">
        <v>856300</v>
      </c>
      <c r="B301" s="9" t="s">
        <v>13</v>
      </c>
      <c r="C301" s="9" t="s">
        <v>31</v>
      </c>
      <c r="D301" s="9" t="s">
        <v>32</v>
      </c>
      <c r="E301" s="9">
        <v>17</v>
      </c>
      <c r="F301" s="9">
        <v>0</v>
      </c>
      <c r="G301" s="9">
        <v>5.5</v>
      </c>
      <c r="H301" s="9">
        <v>5</v>
      </c>
      <c r="I301" s="9">
        <v>1189.3</v>
      </c>
      <c r="J301" s="9">
        <v>47.8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B0ACD-50B0-4290-9CA1-8B11F276CEC6}">
  <sheetPr codeName="Hoja2"/>
  <dimension ref="B2:L112"/>
  <sheetViews>
    <sheetView tabSelected="1" topLeftCell="A52" zoomScale="66" zoomScaleNormal="100" workbookViewId="0">
      <selection activeCell="E90" sqref="E90"/>
    </sheetView>
  </sheetViews>
  <sheetFormatPr baseColWidth="10" defaultColWidth="11.42578125" defaultRowHeight="15" x14ac:dyDescent="0.25"/>
  <cols>
    <col min="1" max="1" width="2.85546875" style="13" customWidth="1"/>
    <col min="2" max="2" width="11.42578125" style="13"/>
    <col min="3" max="3" width="20" style="13" bestFit="1" customWidth="1"/>
    <col min="4" max="4" width="16.42578125" style="15" customWidth="1"/>
    <col min="5" max="5" width="22.7109375" style="15" customWidth="1"/>
    <col min="6" max="6" width="22.7109375" style="13" customWidth="1"/>
    <col min="7" max="8" width="16.42578125" style="13" customWidth="1"/>
    <col min="9" max="10" width="2.85546875" style="13" customWidth="1"/>
    <col min="11" max="11" width="15.85546875" style="13" bestFit="1" customWidth="1"/>
    <col min="12" max="16384" width="11.42578125" style="13"/>
  </cols>
  <sheetData>
    <row r="2" spans="2:12" ht="30" customHeight="1" x14ac:dyDescent="0.25">
      <c r="B2" s="71" t="s">
        <v>25</v>
      </c>
      <c r="C2" s="71"/>
      <c r="D2" s="71"/>
      <c r="E2" s="71"/>
      <c r="F2" s="71"/>
      <c r="G2" s="71"/>
      <c r="H2" s="71"/>
      <c r="I2" s="71"/>
      <c r="J2" s="71"/>
      <c r="K2" s="71"/>
      <c r="L2" s="71"/>
    </row>
    <row r="4" spans="2:12" x14ac:dyDescent="0.25">
      <c r="B4" s="14" t="s">
        <v>0</v>
      </c>
    </row>
    <row r="5" spans="2:12" ht="15.75" thickBot="1" x14ac:dyDescent="0.3"/>
    <row r="6" spans="2:12" ht="15.75" thickBot="1" x14ac:dyDescent="0.3">
      <c r="B6" s="14" t="s">
        <v>4</v>
      </c>
      <c r="C6" s="51" t="s">
        <v>73</v>
      </c>
      <c r="D6" s="52"/>
      <c r="E6" s="52"/>
      <c r="F6" s="53"/>
      <c r="H6" s="14" t="s">
        <v>72</v>
      </c>
      <c r="K6" s="13" t="s">
        <v>1</v>
      </c>
      <c r="L6" s="16">
        <f>SUM(K28,K36:K37,K56:K57,K74:K75,K81:K82,K89:K90,K96,K104:K108)</f>
        <v>45</v>
      </c>
    </row>
    <row r="7" spans="2:12" ht="15.75" thickBot="1" x14ac:dyDescent="0.3">
      <c r="B7" s="14"/>
    </row>
    <row r="8" spans="2:12" ht="15.75" thickBot="1" x14ac:dyDescent="0.3">
      <c r="B8" s="14" t="s">
        <v>5</v>
      </c>
      <c r="C8" s="51" t="s">
        <v>75</v>
      </c>
      <c r="D8" s="52"/>
      <c r="E8" s="52"/>
      <c r="F8" s="53"/>
      <c r="K8" s="13" t="s">
        <v>2</v>
      </c>
      <c r="L8" s="16">
        <f>SUM(L28,L36:L37,L56:L57,L74:L75,L81:L82,L89:L90,L96,L104:L108)</f>
        <v>0</v>
      </c>
    </row>
    <row r="9" spans="2:12" ht="15.75" thickBot="1" x14ac:dyDescent="0.3">
      <c r="B9" s="14"/>
    </row>
    <row r="10" spans="2:12" x14ac:dyDescent="0.25">
      <c r="B10" s="14" t="s">
        <v>6</v>
      </c>
      <c r="C10" s="54" t="s">
        <v>74</v>
      </c>
      <c r="D10" s="54"/>
      <c r="E10" s="54"/>
      <c r="F10" s="54"/>
      <c r="K10" s="13" t="s">
        <v>3</v>
      </c>
      <c r="L10" s="66">
        <f>IF(L8&lt;27,1+L8/9,L8/6-0.5)</f>
        <v>1</v>
      </c>
    </row>
    <row r="11" spans="2:12" ht="15.75" thickBot="1" x14ac:dyDescent="0.3">
      <c r="L11" s="67"/>
    </row>
    <row r="13" spans="2:12" x14ac:dyDescent="0.25">
      <c r="B13" s="14" t="s">
        <v>7</v>
      </c>
    </row>
    <row r="14" spans="2:12" ht="15" customHeight="1" x14ac:dyDescent="0.25">
      <c r="B14" s="68" t="s">
        <v>45</v>
      </c>
      <c r="C14" s="68"/>
      <c r="D14" s="68"/>
      <c r="E14" s="68"/>
      <c r="F14" s="68"/>
      <c r="G14" s="68"/>
      <c r="H14" s="68"/>
      <c r="I14" s="68"/>
      <c r="J14" s="68"/>
      <c r="K14" s="68"/>
      <c r="L14" s="68"/>
    </row>
    <row r="15" spans="2:12" x14ac:dyDescent="0.25">
      <c r="B15" s="68"/>
      <c r="C15" s="68"/>
      <c r="D15" s="68"/>
      <c r="E15" s="68"/>
      <c r="F15" s="68"/>
      <c r="G15" s="68"/>
      <c r="H15" s="68"/>
      <c r="I15" s="68"/>
      <c r="J15" s="68"/>
      <c r="K15" s="68"/>
      <c r="L15" s="68"/>
    </row>
    <row r="16" spans="2:12" x14ac:dyDescent="0.25">
      <c r="B16" s="68"/>
      <c r="C16" s="68"/>
      <c r="D16" s="68"/>
      <c r="E16" s="68"/>
      <c r="F16" s="68"/>
      <c r="G16" s="68"/>
      <c r="H16" s="68"/>
      <c r="I16" s="68"/>
      <c r="J16" s="68"/>
      <c r="K16" s="68"/>
      <c r="L16" s="68"/>
    </row>
    <row r="17" spans="2:12" x14ac:dyDescent="0.25">
      <c r="B17" s="68"/>
      <c r="C17" s="68"/>
      <c r="D17" s="68"/>
      <c r="E17" s="68"/>
      <c r="F17" s="68"/>
      <c r="G17" s="68"/>
      <c r="H17" s="68"/>
      <c r="I17" s="68"/>
      <c r="J17" s="68"/>
      <c r="K17" s="68"/>
      <c r="L17" s="68"/>
    </row>
    <row r="18" spans="2:12" x14ac:dyDescent="0.25">
      <c r="B18" s="68"/>
      <c r="C18" s="68"/>
      <c r="D18" s="68"/>
      <c r="E18" s="68"/>
      <c r="F18" s="68"/>
      <c r="G18" s="68"/>
      <c r="H18" s="68"/>
      <c r="I18" s="68"/>
      <c r="J18" s="68"/>
      <c r="K18" s="68"/>
      <c r="L18" s="68"/>
    </row>
    <row r="19" spans="2:12" x14ac:dyDescent="0.25">
      <c r="B19" s="68"/>
      <c r="C19" s="68"/>
      <c r="D19" s="68"/>
      <c r="E19" s="68"/>
      <c r="F19" s="68"/>
      <c r="G19" s="68"/>
      <c r="H19" s="68"/>
      <c r="I19" s="68"/>
      <c r="J19" s="68"/>
      <c r="K19" s="68"/>
      <c r="L19" s="68"/>
    </row>
    <row r="20" spans="2:12" x14ac:dyDescent="0.25">
      <c r="B20" s="68"/>
      <c r="C20" s="68"/>
      <c r="D20" s="68"/>
      <c r="E20" s="68"/>
      <c r="F20" s="68"/>
      <c r="G20" s="68"/>
      <c r="H20" s="68"/>
      <c r="I20" s="68"/>
      <c r="J20" s="68"/>
      <c r="K20" s="68"/>
      <c r="L20" s="68"/>
    </row>
    <row r="21" spans="2:12" x14ac:dyDescent="0.25">
      <c r="B21" s="68"/>
      <c r="C21" s="68"/>
      <c r="D21" s="68"/>
      <c r="E21" s="68"/>
      <c r="F21" s="68"/>
      <c r="G21" s="68"/>
      <c r="H21" s="68"/>
      <c r="I21" s="68"/>
      <c r="J21" s="68"/>
      <c r="K21" s="68"/>
      <c r="L21" s="68"/>
    </row>
    <row r="23" spans="2:12" ht="15" customHeight="1" x14ac:dyDescent="0.25">
      <c r="B23" s="49" t="s">
        <v>69</v>
      </c>
      <c r="C23" s="49"/>
      <c r="D23" s="49"/>
      <c r="E23" s="49"/>
      <c r="F23" s="49"/>
      <c r="G23" s="49"/>
      <c r="H23" s="49"/>
      <c r="I23" s="49"/>
      <c r="J23" s="49"/>
      <c r="K23" s="49"/>
      <c r="L23" s="49"/>
    </row>
    <row r="24" spans="2:12" ht="15" customHeight="1" x14ac:dyDescent="0.25">
      <c r="B24" s="49"/>
      <c r="C24" s="49"/>
      <c r="D24" s="49"/>
      <c r="E24" s="49"/>
      <c r="F24" s="49"/>
      <c r="G24" s="49"/>
      <c r="H24" s="49"/>
      <c r="I24" s="49"/>
      <c r="J24" s="49"/>
      <c r="K24" s="49"/>
      <c r="L24" s="49"/>
    </row>
    <row r="25" spans="2:12" ht="15" customHeight="1" x14ac:dyDescent="0.25">
      <c r="B25" s="49"/>
      <c r="C25" s="49"/>
      <c r="D25" s="49"/>
      <c r="E25" s="49"/>
      <c r="F25" s="49"/>
      <c r="G25" s="49"/>
      <c r="H25" s="49"/>
      <c r="I25" s="49"/>
      <c r="J25" s="49"/>
      <c r="K25" s="49"/>
      <c r="L25" s="49"/>
    </row>
    <row r="26" spans="2:12" ht="15" customHeight="1" thickBot="1" x14ac:dyDescent="0.3">
      <c r="B26" s="17"/>
      <c r="C26" s="17"/>
      <c r="D26" s="17"/>
      <c r="E26" s="17"/>
      <c r="F26" s="17"/>
      <c r="G26" s="17"/>
      <c r="H26" s="17"/>
      <c r="I26" s="17"/>
      <c r="J26" s="17"/>
      <c r="K26" s="17"/>
      <c r="L26" s="17"/>
    </row>
    <row r="27" spans="2:12" s="18" customFormat="1" ht="37.5" customHeight="1" thickBot="1" x14ac:dyDescent="0.3">
      <c r="B27" s="65" t="s">
        <v>47</v>
      </c>
      <c r="C27" s="65"/>
      <c r="D27" s="65"/>
      <c r="E27" s="65"/>
      <c r="F27" s="65"/>
      <c r="G27" s="65"/>
      <c r="H27" s="65"/>
      <c r="I27" s="65"/>
      <c r="K27" s="19" t="s">
        <v>9</v>
      </c>
      <c r="L27" s="20" t="s">
        <v>2</v>
      </c>
    </row>
    <row r="28" spans="2:12" x14ac:dyDescent="0.25">
      <c r="B28" s="59" t="s">
        <v>82</v>
      </c>
      <c r="C28" s="60"/>
      <c r="D28" s="60"/>
      <c r="E28" s="60"/>
      <c r="F28" s="60"/>
      <c r="G28" s="60"/>
      <c r="H28" s="60"/>
      <c r="I28" s="61"/>
      <c r="K28" s="55">
        <v>2</v>
      </c>
      <c r="L28" s="57"/>
    </row>
    <row r="29" spans="2:12" ht="15" customHeight="1" x14ac:dyDescent="0.25">
      <c r="B29" s="62"/>
      <c r="C29" s="63"/>
      <c r="D29" s="63"/>
      <c r="E29" s="63"/>
      <c r="F29" s="63"/>
      <c r="G29" s="63"/>
      <c r="H29" s="63"/>
      <c r="I29" s="64"/>
      <c r="K29" s="56"/>
      <c r="L29" s="58"/>
    </row>
    <row r="30" spans="2:12" ht="15" customHeight="1" x14ac:dyDescent="0.25">
      <c r="L30" s="2"/>
    </row>
    <row r="31" spans="2:12" ht="15" customHeight="1" x14ac:dyDescent="0.25">
      <c r="C31" s="21" t="s">
        <v>17</v>
      </c>
      <c r="D31" s="47"/>
      <c r="E31" s="48"/>
      <c r="F31" s="48"/>
      <c r="G31" s="48"/>
      <c r="H31" s="48"/>
      <c r="I31" s="48"/>
      <c r="L31" s="2"/>
    </row>
    <row r="32" spans="2:12" ht="15" customHeight="1" x14ac:dyDescent="0.25">
      <c r="D32" s="48"/>
      <c r="E32" s="48"/>
      <c r="F32" s="48"/>
      <c r="G32" s="48"/>
      <c r="H32" s="48"/>
      <c r="I32" s="48"/>
      <c r="L32" s="2"/>
    </row>
    <row r="33" spans="2:12" ht="15" customHeight="1" x14ac:dyDescent="0.25">
      <c r="L33" s="2"/>
    </row>
    <row r="34" spans="2:12" s="18" customFormat="1" ht="22.5" customHeight="1" thickBot="1" x14ac:dyDescent="0.3">
      <c r="B34" s="18" t="s">
        <v>26</v>
      </c>
      <c r="D34" s="22"/>
      <c r="E34" s="22"/>
      <c r="L34" s="3"/>
    </row>
    <row r="35" spans="2:12" ht="24.75" thickBot="1" x14ac:dyDescent="0.3">
      <c r="D35" s="23" t="s">
        <v>12</v>
      </c>
      <c r="E35" s="72" t="s">
        <v>11</v>
      </c>
      <c r="F35" s="72"/>
      <c r="G35" s="72"/>
      <c r="K35" s="19" t="s">
        <v>9</v>
      </c>
      <c r="L35" s="4" t="s">
        <v>2</v>
      </c>
    </row>
    <row r="36" spans="2:12" ht="26.25" customHeight="1" x14ac:dyDescent="0.25">
      <c r="D36" s="24" t="s">
        <v>48</v>
      </c>
      <c r="E36" s="73" t="s">
        <v>77</v>
      </c>
      <c r="F36" s="74"/>
      <c r="G36" s="74"/>
      <c r="K36" s="25">
        <v>2</v>
      </c>
      <c r="L36" s="44"/>
    </row>
    <row r="37" spans="2:12" ht="26.25" customHeight="1" x14ac:dyDescent="0.25">
      <c r="D37" s="24" t="s">
        <v>49</v>
      </c>
      <c r="E37" s="73" t="s">
        <v>76</v>
      </c>
      <c r="F37" s="74"/>
      <c r="G37" s="74"/>
      <c r="K37" s="26">
        <v>2</v>
      </c>
      <c r="L37" s="45"/>
    </row>
    <row r="38" spans="2:12" ht="15" customHeight="1" x14ac:dyDescent="0.25">
      <c r="L38" s="2"/>
    </row>
    <row r="39" spans="2:12" ht="15" customHeight="1" x14ac:dyDescent="0.25">
      <c r="C39" s="21" t="s">
        <v>17</v>
      </c>
      <c r="D39" s="47"/>
      <c r="E39" s="48"/>
      <c r="F39" s="48"/>
      <c r="G39" s="48"/>
      <c r="H39" s="48"/>
      <c r="I39" s="48"/>
      <c r="L39" s="2"/>
    </row>
    <row r="40" spans="2:12" ht="15" customHeight="1" x14ac:dyDescent="0.25">
      <c r="D40" s="48"/>
      <c r="E40" s="48"/>
      <c r="F40" s="48"/>
      <c r="G40" s="48"/>
      <c r="H40" s="48"/>
      <c r="I40" s="48"/>
      <c r="L40" s="2"/>
    </row>
    <row r="41" spans="2:12" ht="15" customHeight="1" x14ac:dyDescent="0.25">
      <c r="L41" s="2"/>
    </row>
    <row r="42" spans="2:12" s="18" customFormat="1" ht="22.5" customHeight="1" x14ac:dyDescent="0.25">
      <c r="B42" s="50" t="s">
        <v>60</v>
      </c>
      <c r="C42" s="50"/>
      <c r="D42" s="50"/>
      <c r="E42" s="50"/>
      <c r="F42" s="50"/>
      <c r="G42" s="50"/>
      <c r="H42" s="50"/>
      <c r="I42" s="50"/>
      <c r="L42" s="3"/>
    </row>
    <row r="43" spans="2:12" ht="30" customHeight="1" x14ac:dyDescent="0.25">
      <c r="B43" s="17"/>
      <c r="C43" s="27" t="s">
        <v>61</v>
      </c>
      <c r="D43" s="27" t="s">
        <v>21</v>
      </c>
      <c r="E43" s="27" t="s">
        <v>22</v>
      </c>
      <c r="F43" s="27" t="s">
        <v>23</v>
      </c>
      <c r="G43" s="27" t="s">
        <v>24</v>
      </c>
      <c r="H43" s="17"/>
      <c r="I43" s="17"/>
      <c r="J43" s="17"/>
      <c r="K43" s="17"/>
      <c r="L43" s="7"/>
    </row>
    <row r="44" spans="2:12" ht="15" customHeight="1" x14ac:dyDescent="0.25">
      <c r="B44" s="17"/>
      <c r="C44" s="28" t="s">
        <v>50</v>
      </c>
      <c r="D44" s="28">
        <v>37</v>
      </c>
      <c r="E44" s="29">
        <v>0.12333333333333334</v>
      </c>
      <c r="F44" s="28">
        <v>37</v>
      </c>
      <c r="G44" s="29">
        <v>0.12333333333333334</v>
      </c>
      <c r="H44" s="17"/>
      <c r="I44" s="17"/>
      <c r="J44" s="17"/>
      <c r="K44" s="17"/>
      <c r="L44" s="7"/>
    </row>
    <row r="45" spans="2:12" ht="15" customHeight="1" x14ac:dyDescent="0.25">
      <c r="B45" s="17"/>
      <c r="C45" s="28" t="s">
        <v>51</v>
      </c>
      <c r="D45" s="28">
        <v>24</v>
      </c>
      <c r="E45" s="29">
        <v>0.08</v>
      </c>
      <c r="F45" s="28">
        <v>61</v>
      </c>
      <c r="G45" s="29">
        <v>0.20333333333333334</v>
      </c>
      <c r="H45" s="17"/>
      <c r="I45" s="17"/>
      <c r="J45" s="17"/>
      <c r="K45" s="17"/>
      <c r="L45" s="7"/>
    </row>
    <row r="46" spans="2:12" ht="15" customHeight="1" x14ac:dyDescent="0.25">
      <c r="B46" s="17"/>
      <c r="C46" s="28" t="s">
        <v>52</v>
      </c>
      <c r="D46" s="28">
        <v>37</v>
      </c>
      <c r="E46" s="29">
        <v>0.12333333333333334</v>
      </c>
      <c r="F46" s="28">
        <v>98</v>
      </c>
      <c r="G46" s="29">
        <v>0.32666666666666666</v>
      </c>
      <c r="H46" s="17"/>
      <c r="I46" s="17"/>
      <c r="J46" s="17"/>
      <c r="K46" s="17"/>
      <c r="L46" s="7"/>
    </row>
    <row r="47" spans="2:12" ht="15" customHeight="1" x14ac:dyDescent="0.25">
      <c r="B47" s="17"/>
      <c r="C47" s="28" t="s">
        <v>53</v>
      </c>
      <c r="D47" s="28">
        <v>30</v>
      </c>
      <c r="E47" s="29">
        <v>0.1</v>
      </c>
      <c r="F47" s="28">
        <v>128</v>
      </c>
      <c r="G47" s="29">
        <v>0.42666666666666669</v>
      </c>
      <c r="H47" s="17"/>
      <c r="I47" s="17"/>
      <c r="J47" s="17"/>
      <c r="K47" s="17"/>
      <c r="L47" s="7"/>
    </row>
    <row r="48" spans="2:12" ht="15" customHeight="1" x14ac:dyDescent="0.25">
      <c r="B48" s="17"/>
      <c r="C48" s="28" t="s">
        <v>54</v>
      </c>
      <c r="D48" s="28">
        <v>30</v>
      </c>
      <c r="E48" s="29">
        <v>0.1</v>
      </c>
      <c r="F48" s="28">
        <v>158</v>
      </c>
      <c r="G48" s="29">
        <v>0.52666666666666662</v>
      </c>
      <c r="H48" s="17"/>
      <c r="I48" s="17"/>
      <c r="J48" s="17"/>
      <c r="K48" s="17"/>
      <c r="L48" s="2"/>
    </row>
    <row r="49" spans="2:12" ht="15" customHeight="1" x14ac:dyDescent="0.25">
      <c r="B49" s="17"/>
      <c r="C49" s="28" t="s">
        <v>55</v>
      </c>
      <c r="D49" s="28">
        <v>29</v>
      </c>
      <c r="E49" s="29">
        <v>9.6666666666666665E-2</v>
      </c>
      <c r="F49" s="28">
        <v>187</v>
      </c>
      <c r="G49" s="29">
        <v>0.62333333333333329</v>
      </c>
      <c r="H49" s="17"/>
      <c r="I49" s="17"/>
      <c r="J49" s="17"/>
      <c r="K49" s="17"/>
      <c r="L49" s="2"/>
    </row>
    <row r="50" spans="2:12" ht="15" customHeight="1" x14ac:dyDescent="0.25">
      <c r="B50" s="17"/>
      <c r="C50" s="28" t="s">
        <v>56</v>
      </c>
      <c r="D50" s="28">
        <v>25</v>
      </c>
      <c r="E50" s="29">
        <v>8.3333333333333329E-2</v>
      </c>
      <c r="F50" s="28">
        <v>212</v>
      </c>
      <c r="G50" s="29">
        <v>0.70666666666666667</v>
      </c>
      <c r="H50" s="17"/>
      <c r="I50" s="17"/>
      <c r="J50" s="17"/>
      <c r="K50" s="17"/>
      <c r="L50" s="2"/>
    </row>
    <row r="51" spans="2:12" ht="15" customHeight="1" x14ac:dyDescent="0.25">
      <c r="B51" s="17"/>
      <c r="C51" s="28" t="s">
        <v>57</v>
      </c>
      <c r="D51" s="28">
        <v>35</v>
      </c>
      <c r="E51" s="29">
        <v>0.11666666666666667</v>
      </c>
      <c r="F51" s="28">
        <v>247</v>
      </c>
      <c r="G51" s="29">
        <v>0.82333333333333336</v>
      </c>
      <c r="H51" s="17"/>
      <c r="I51" s="17"/>
      <c r="J51" s="17"/>
      <c r="K51" s="17"/>
      <c r="L51" s="2"/>
    </row>
    <row r="52" spans="2:12" ht="15" customHeight="1" x14ac:dyDescent="0.25">
      <c r="B52" s="17"/>
      <c r="C52" s="28" t="s">
        <v>58</v>
      </c>
      <c r="D52" s="28">
        <v>29</v>
      </c>
      <c r="E52" s="29">
        <v>9.6666666666666665E-2</v>
      </c>
      <c r="F52" s="28">
        <v>276</v>
      </c>
      <c r="G52" s="29">
        <v>0.92</v>
      </c>
      <c r="H52" s="17"/>
      <c r="I52" s="17"/>
      <c r="J52" s="17"/>
      <c r="K52" s="17"/>
      <c r="L52" s="2"/>
    </row>
    <row r="53" spans="2:12" ht="15" customHeight="1" x14ac:dyDescent="0.25">
      <c r="B53" s="17"/>
      <c r="C53" s="28" t="s">
        <v>59</v>
      </c>
      <c r="D53" s="30">
        <v>24</v>
      </c>
      <c r="E53" s="31">
        <v>0.08</v>
      </c>
      <c r="F53" s="28">
        <v>300</v>
      </c>
      <c r="G53" s="29">
        <v>1</v>
      </c>
      <c r="H53" s="17"/>
      <c r="I53" s="17"/>
      <c r="J53" s="17"/>
      <c r="L53" s="2"/>
    </row>
    <row r="54" spans="2:12" ht="15" customHeight="1" thickBot="1" x14ac:dyDescent="0.3">
      <c r="B54" s="17"/>
      <c r="C54" s="17"/>
      <c r="D54" s="32"/>
      <c r="E54" s="32"/>
      <c r="F54" s="17"/>
      <c r="G54" s="17"/>
      <c r="H54" s="17"/>
      <c r="I54" s="17"/>
      <c r="J54" s="17"/>
      <c r="K54" s="17"/>
      <c r="L54" s="7"/>
    </row>
    <row r="55" spans="2:12" ht="24.75" customHeight="1" thickBot="1" x14ac:dyDescent="0.3">
      <c r="C55" s="23" t="s">
        <v>15</v>
      </c>
      <c r="D55" s="23" t="s">
        <v>8</v>
      </c>
      <c r="E55" s="72" t="s">
        <v>10</v>
      </c>
      <c r="F55" s="72"/>
      <c r="G55" s="72"/>
      <c r="H55" s="72"/>
      <c r="I55" s="72"/>
      <c r="K55" s="19" t="s">
        <v>9</v>
      </c>
      <c r="L55" s="4" t="s">
        <v>2</v>
      </c>
    </row>
    <row r="56" spans="2:12" ht="30" customHeight="1" x14ac:dyDescent="0.25">
      <c r="C56" s="33" t="s">
        <v>62</v>
      </c>
      <c r="D56" s="42">
        <v>8</v>
      </c>
      <c r="E56" s="69" t="s">
        <v>78</v>
      </c>
      <c r="F56" s="70"/>
      <c r="G56" s="70"/>
      <c r="H56" s="70"/>
      <c r="I56" s="70"/>
      <c r="K56" s="25">
        <v>3</v>
      </c>
      <c r="L56" s="44"/>
    </row>
    <row r="57" spans="2:12" ht="30" customHeight="1" x14ac:dyDescent="0.25">
      <c r="C57" s="33" t="s">
        <v>63</v>
      </c>
      <c r="D57" s="43">
        <v>276</v>
      </c>
      <c r="E57" s="69" t="s">
        <v>79</v>
      </c>
      <c r="F57" s="70"/>
      <c r="G57" s="70"/>
      <c r="H57" s="70"/>
      <c r="I57" s="70"/>
      <c r="K57" s="26">
        <v>3</v>
      </c>
      <c r="L57" s="45"/>
    </row>
    <row r="58" spans="2:12" ht="15" customHeight="1" x14ac:dyDescent="0.25">
      <c r="L58" s="2"/>
    </row>
    <row r="59" spans="2:12" ht="15" customHeight="1" x14ac:dyDescent="0.25">
      <c r="C59" s="21" t="s">
        <v>17</v>
      </c>
      <c r="D59" s="47"/>
      <c r="E59" s="48"/>
      <c r="F59" s="48"/>
      <c r="G59" s="48"/>
      <c r="H59" s="48"/>
      <c r="I59" s="48"/>
      <c r="L59" s="2"/>
    </row>
    <row r="60" spans="2:12" ht="15" customHeight="1" x14ac:dyDescent="0.25">
      <c r="D60" s="48"/>
      <c r="E60" s="48"/>
      <c r="F60" s="48"/>
      <c r="G60" s="48"/>
      <c r="H60" s="48"/>
      <c r="I60" s="48"/>
      <c r="L60" s="2"/>
    </row>
    <row r="61" spans="2:12" x14ac:dyDescent="0.25">
      <c r="L61" s="2"/>
    </row>
    <row r="62" spans="2:12" s="18" customFormat="1" ht="22.5" customHeight="1" x14ac:dyDescent="0.25">
      <c r="B62" s="50" t="s">
        <v>46</v>
      </c>
      <c r="C62" s="50"/>
      <c r="D62" s="50"/>
      <c r="E62" s="50"/>
      <c r="F62" s="50"/>
      <c r="G62" s="50"/>
      <c r="H62" s="50"/>
      <c r="I62" s="50"/>
      <c r="L62" s="3"/>
    </row>
    <row r="63" spans="2:12" ht="30" customHeight="1" x14ac:dyDescent="0.25">
      <c r="B63" s="34"/>
      <c r="C63" s="34"/>
      <c r="D63" s="34"/>
      <c r="E63" s="34"/>
      <c r="F63" s="34"/>
      <c r="G63" s="34"/>
      <c r="H63" s="34"/>
      <c r="I63" s="34"/>
      <c r="L63" s="2"/>
    </row>
    <row r="64" spans="2:12" ht="30" customHeight="1" x14ac:dyDescent="0.25">
      <c r="B64" s="34"/>
      <c r="C64" s="34"/>
      <c r="D64" s="34"/>
      <c r="E64" s="34"/>
      <c r="F64" s="34"/>
      <c r="G64" s="34"/>
      <c r="H64" s="34"/>
      <c r="I64" s="34"/>
      <c r="L64" s="2"/>
    </row>
    <row r="65" spans="2:12" ht="30" customHeight="1" x14ac:dyDescent="0.25">
      <c r="B65" s="34"/>
      <c r="C65" s="34"/>
      <c r="D65" s="34"/>
      <c r="E65" s="34"/>
      <c r="F65" s="34"/>
      <c r="G65" s="34"/>
      <c r="H65" s="34"/>
      <c r="I65" s="34"/>
      <c r="L65" s="2"/>
    </row>
    <row r="66" spans="2:12" ht="30" customHeight="1" x14ac:dyDescent="0.25">
      <c r="B66" s="34"/>
      <c r="C66" s="34"/>
      <c r="D66" s="34"/>
      <c r="E66" s="34"/>
      <c r="F66" s="34"/>
      <c r="G66" s="34"/>
      <c r="H66" s="34"/>
      <c r="I66" s="34"/>
      <c r="L66" s="2"/>
    </row>
    <row r="67" spans="2:12" ht="30" customHeight="1" x14ac:dyDescent="0.25">
      <c r="B67" s="34"/>
      <c r="C67" s="34"/>
      <c r="D67" s="34"/>
      <c r="E67" s="34"/>
      <c r="F67" s="34"/>
      <c r="G67" s="34"/>
      <c r="H67" s="34"/>
      <c r="I67" s="34"/>
      <c r="L67" s="2"/>
    </row>
    <row r="68" spans="2:12" ht="30" customHeight="1" x14ac:dyDescent="0.25">
      <c r="B68" s="34"/>
      <c r="C68" s="34"/>
      <c r="D68" s="34"/>
      <c r="E68" s="34"/>
      <c r="F68" s="34"/>
      <c r="G68" s="34"/>
      <c r="H68" s="34"/>
      <c r="I68" s="34"/>
      <c r="L68" s="2"/>
    </row>
    <row r="69" spans="2:12" ht="30" customHeight="1" x14ac:dyDescent="0.25">
      <c r="B69" s="34"/>
      <c r="C69" s="34"/>
      <c r="D69" s="34"/>
      <c r="E69" s="34"/>
      <c r="F69" s="34"/>
      <c r="G69" s="34"/>
      <c r="H69" s="34"/>
      <c r="I69" s="34"/>
      <c r="L69" s="2"/>
    </row>
    <row r="70" spans="2:12" ht="30" customHeight="1" x14ac:dyDescent="0.25">
      <c r="B70" s="34"/>
      <c r="C70" s="34"/>
      <c r="D70" s="34"/>
      <c r="E70" s="34"/>
      <c r="F70" s="34"/>
      <c r="G70" s="34"/>
      <c r="H70" s="34"/>
      <c r="I70" s="34"/>
      <c r="L70" s="2"/>
    </row>
    <row r="71" spans="2:12" x14ac:dyDescent="0.25">
      <c r="C71" s="35"/>
      <c r="D71" s="36"/>
      <c r="E71" s="35"/>
      <c r="F71" s="35"/>
      <c r="G71" s="35"/>
      <c r="H71" s="35"/>
      <c r="I71" s="35"/>
      <c r="J71" s="35"/>
      <c r="K71" s="35"/>
      <c r="L71" s="6"/>
    </row>
    <row r="72" spans="2:12" ht="15.75" thickBot="1" x14ac:dyDescent="0.3">
      <c r="C72" s="35"/>
      <c r="D72" s="36"/>
      <c r="E72" s="35"/>
      <c r="F72" s="35"/>
      <c r="G72" s="35"/>
      <c r="H72" s="35"/>
      <c r="I72" s="35"/>
      <c r="J72" s="35"/>
      <c r="K72" s="35"/>
      <c r="L72" s="6"/>
    </row>
    <row r="73" spans="2:12" ht="24.75" thickBot="1" x14ac:dyDescent="0.3">
      <c r="C73" s="37"/>
      <c r="D73" s="72" t="s">
        <v>10</v>
      </c>
      <c r="E73" s="72"/>
      <c r="F73" s="72"/>
      <c r="G73" s="72"/>
      <c r="H73" s="72"/>
      <c r="I73" s="72"/>
      <c r="K73" s="19" t="s">
        <v>9</v>
      </c>
      <c r="L73" s="4" t="s">
        <v>2</v>
      </c>
    </row>
    <row r="74" spans="2:12" ht="30" customHeight="1" x14ac:dyDescent="0.25">
      <c r="C74" s="33">
        <v>1</v>
      </c>
      <c r="D74" s="69" t="s">
        <v>80</v>
      </c>
      <c r="E74" s="70"/>
      <c r="F74" s="70"/>
      <c r="G74" s="70"/>
      <c r="H74" s="70"/>
      <c r="I74" s="70"/>
      <c r="K74" s="25">
        <v>2</v>
      </c>
      <c r="L74" s="44"/>
    </row>
    <row r="75" spans="2:12" ht="30" customHeight="1" x14ac:dyDescent="0.25">
      <c r="C75" s="33">
        <v>2</v>
      </c>
      <c r="D75" s="81" t="s">
        <v>81</v>
      </c>
      <c r="E75" s="82"/>
      <c r="F75" s="82"/>
      <c r="G75" s="82"/>
      <c r="H75" s="82"/>
      <c r="I75" s="83"/>
      <c r="K75" s="26">
        <v>2</v>
      </c>
      <c r="L75" s="45"/>
    </row>
    <row r="76" spans="2:12" ht="15" customHeight="1" x14ac:dyDescent="0.25">
      <c r="L76" s="2"/>
    </row>
    <row r="77" spans="2:12" ht="15" customHeight="1" x14ac:dyDescent="0.25">
      <c r="C77" s="21" t="s">
        <v>17</v>
      </c>
      <c r="D77" s="47"/>
      <c r="E77" s="48"/>
      <c r="F77" s="48"/>
      <c r="G77" s="48"/>
      <c r="H77" s="48"/>
      <c r="I77" s="48"/>
      <c r="L77" s="2"/>
    </row>
    <row r="78" spans="2:12" ht="15" customHeight="1" x14ac:dyDescent="0.25">
      <c r="D78" s="48"/>
      <c r="E78" s="48"/>
      <c r="F78" s="48"/>
      <c r="G78" s="48"/>
      <c r="H78" s="48"/>
      <c r="I78" s="48"/>
      <c r="L78" s="2"/>
    </row>
    <row r="79" spans="2:12" ht="15.75" thickBot="1" x14ac:dyDescent="0.3">
      <c r="C79" s="35"/>
      <c r="D79" s="36"/>
      <c r="E79" s="35"/>
      <c r="F79" s="35"/>
      <c r="G79" s="35"/>
      <c r="H79" s="35"/>
      <c r="I79" s="35"/>
      <c r="J79" s="35"/>
      <c r="K79" s="35"/>
      <c r="L79" s="6"/>
    </row>
    <row r="80" spans="2:12" ht="37.5" customHeight="1" thickBot="1" x14ac:dyDescent="0.3">
      <c r="B80" s="75" t="s">
        <v>64</v>
      </c>
      <c r="C80" s="75"/>
      <c r="D80" s="75"/>
      <c r="E80" s="75"/>
      <c r="F80" s="75"/>
      <c r="G80" s="75"/>
      <c r="H80" s="75"/>
      <c r="I80" s="75"/>
      <c r="K80" s="19" t="s">
        <v>9</v>
      </c>
      <c r="L80" s="4" t="s">
        <v>2</v>
      </c>
    </row>
    <row r="81" spans="2:12" ht="30" customHeight="1" x14ac:dyDescent="0.25">
      <c r="C81" s="37"/>
      <c r="D81" s="76" t="s">
        <v>10</v>
      </c>
      <c r="E81" s="76"/>
      <c r="F81" s="76"/>
      <c r="G81" s="76"/>
      <c r="H81" s="76"/>
      <c r="I81" s="76"/>
      <c r="K81" s="25">
        <v>5</v>
      </c>
      <c r="L81" s="44"/>
    </row>
    <row r="82" spans="2:12" ht="30" customHeight="1" x14ac:dyDescent="0.25">
      <c r="C82" s="33">
        <v>1</v>
      </c>
      <c r="D82" s="69" t="s">
        <v>83</v>
      </c>
      <c r="E82" s="70"/>
      <c r="F82" s="70"/>
      <c r="G82" s="70"/>
      <c r="H82" s="70"/>
      <c r="I82" s="70"/>
      <c r="K82" s="25">
        <v>2</v>
      </c>
      <c r="L82" s="44"/>
    </row>
    <row r="83" spans="2:12" x14ac:dyDescent="0.25">
      <c r="B83" s="35"/>
      <c r="C83" s="35"/>
      <c r="D83" s="35"/>
      <c r="E83" s="35"/>
      <c r="F83" s="35"/>
      <c r="G83" s="35"/>
      <c r="H83" s="35"/>
      <c r="I83" s="35"/>
      <c r="K83" s="38"/>
      <c r="L83" s="46"/>
    </row>
    <row r="84" spans="2:12" ht="15" customHeight="1" x14ac:dyDescent="0.25">
      <c r="C84" s="21" t="s">
        <v>17</v>
      </c>
      <c r="D84" s="47"/>
      <c r="E84" s="48"/>
      <c r="F84" s="48"/>
      <c r="G84" s="48"/>
      <c r="H84" s="48"/>
      <c r="I84" s="48"/>
      <c r="L84" s="2"/>
    </row>
    <row r="85" spans="2:12" ht="15" customHeight="1" x14ac:dyDescent="0.25">
      <c r="D85" s="48"/>
      <c r="E85" s="48"/>
      <c r="F85" s="48"/>
      <c r="G85" s="48"/>
      <c r="H85" s="48"/>
      <c r="I85" s="48"/>
      <c r="L85" s="2"/>
    </row>
    <row r="86" spans="2:12" x14ac:dyDescent="0.25">
      <c r="C86" s="35"/>
      <c r="D86" s="35"/>
      <c r="E86" s="36"/>
      <c r="F86" s="36"/>
      <c r="G86" s="35"/>
      <c r="H86" s="35"/>
      <c r="I86" s="35"/>
      <c r="J86" s="35"/>
      <c r="K86" s="35"/>
      <c r="L86" s="6"/>
    </row>
    <row r="87" spans="2:12" ht="30" customHeight="1" thickBot="1" x14ac:dyDescent="0.3">
      <c r="B87" s="50" t="s">
        <v>65</v>
      </c>
      <c r="C87" s="50"/>
      <c r="D87" s="50"/>
      <c r="E87" s="77"/>
      <c r="F87" s="77"/>
      <c r="G87" s="50"/>
      <c r="H87" s="50"/>
      <c r="I87" s="50"/>
      <c r="L87" s="2"/>
    </row>
    <row r="88" spans="2:12" ht="30" customHeight="1" thickBot="1" x14ac:dyDescent="0.3">
      <c r="D88" s="23" t="s">
        <v>18</v>
      </c>
      <c r="E88" s="23" t="s">
        <v>8</v>
      </c>
      <c r="F88" s="72" t="s">
        <v>10</v>
      </c>
      <c r="G88" s="72"/>
      <c r="H88" s="72"/>
      <c r="I88" s="72"/>
      <c r="K88" s="19" t="s">
        <v>9</v>
      </c>
      <c r="L88" s="4" t="s">
        <v>2</v>
      </c>
    </row>
    <row r="89" spans="2:12" ht="30" customHeight="1" x14ac:dyDescent="0.25">
      <c r="D89" s="39" t="s">
        <v>66</v>
      </c>
      <c r="E89" s="43">
        <f>MODE('Base de datos'!G2:G301)</f>
        <v>5.6</v>
      </c>
      <c r="F89" s="69" t="s">
        <v>84</v>
      </c>
      <c r="G89" s="70"/>
      <c r="H89" s="70"/>
      <c r="I89" s="70"/>
      <c r="K89" s="25">
        <v>5</v>
      </c>
      <c r="L89" s="44"/>
    </row>
    <row r="90" spans="2:12" ht="30" customHeight="1" x14ac:dyDescent="0.25">
      <c r="D90" s="24" t="s">
        <v>19</v>
      </c>
      <c r="E90" s="43">
        <f>MEDIAN('Base de datos'!G2:G301)</f>
        <v>5.5</v>
      </c>
      <c r="F90" s="69" t="s">
        <v>85</v>
      </c>
      <c r="G90" s="70"/>
      <c r="H90" s="70"/>
      <c r="I90" s="70"/>
      <c r="K90" s="26">
        <v>5</v>
      </c>
      <c r="L90" s="45"/>
    </row>
    <row r="91" spans="2:12" x14ac:dyDescent="0.25">
      <c r="L91" s="2"/>
    </row>
    <row r="92" spans="2:12" ht="15" customHeight="1" x14ac:dyDescent="0.25">
      <c r="C92" s="21" t="s">
        <v>17</v>
      </c>
      <c r="D92" s="47"/>
      <c r="E92" s="48"/>
      <c r="F92" s="48"/>
      <c r="G92" s="48"/>
      <c r="H92" s="48"/>
      <c r="I92" s="48"/>
      <c r="L92" s="2"/>
    </row>
    <row r="93" spans="2:12" ht="15" customHeight="1" x14ac:dyDescent="0.25">
      <c r="B93" s="40"/>
      <c r="D93" s="48"/>
      <c r="E93" s="48"/>
      <c r="F93" s="48"/>
      <c r="G93" s="48"/>
      <c r="H93" s="48"/>
      <c r="I93" s="48"/>
      <c r="L93" s="2"/>
    </row>
    <row r="94" spans="2:12" ht="15" customHeight="1" thickBot="1" x14ac:dyDescent="0.3">
      <c r="L94" s="2"/>
    </row>
    <row r="95" spans="2:12" ht="37.5" customHeight="1" thickBot="1" x14ac:dyDescent="0.3">
      <c r="B95" s="75" t="s">
        <v>67</v>
      </c>
      <c r="C95" s="75"/>
      <c r="D95" s="75"/>
      <c r="E95" s="75"/>
      <c r="F95" s="75"/>
      <c r="G95" s="75"/>
      <c r="H95" s="75"/>
      <c r="I95" s="75"/>
      <c r="K95" s="19" t="s">
        <v>9</v>
      </c>
      <c r="L95" s="4" t="s">
        <v>2</v>
      </c>
    </row>
    <row r="96" spans="2:12" x14ac:dyDescent="0.25">
      <c r="B96" s="69" t="s">
        <v>101</v>
      </c>
      <c r="C96" s="70"/>
      <c r="D96" s="69"/>
      <c r="E96" s="70"/>
      <c r="F96" s="70"/>
      <c r="G96" s="70"/>
      <c r="H96" s="70"/>
      <c r="I96" s="70"/>
      <c r="K96" s="55">
        <v>5</v>
      </c>
      <c r="L96" s="57"/>
    </row>
    <row r="97" spans="2:12" x14ac:dyDescent="0.25">
      <c r="B97" s="70"/>
      <c r="C97" s="70"/>
      <c r="D97" s="70"/>
      <c r="E97" s="70"/>
      <c r="F97" s="70"/>
      <c r="G97" s="70"/>
      <c r="H97" s="70"/>
      <c r="I97" s="70"/>
      <c r="K97" s="56"/>
      <c r="L97" s="58"/>
    </row>
    <row r="98" spans="2:12" x14ac:dyDescent="0.25">
      <c r="L98" s="2"/>
    </row>
    <row r="99" spans="2:12" ht="15" customHeight="1" x14ac:dyDescent="0.25">
      <c r="C99" s="21" t="s">
        <v>17</v>
      </c>
      <c r="D99" s="47"/>
      <c r="E99" s="48"/>
      <c r="F99" s="48"/>
      <c r="G99" s="48"/>
      <c r="H99" s="48"/>
      <c r="I99" s="48"/>
      <c r="L99" s="2"/>
    </row>
    <row r="100" spans="2:12" ht="15" customHeight="1" x14ac:dyDescent="0.25">
      <c r="D100" s="48"/>
      <c r="E100" s="48"/>
      <c r="F100" s="48"/>
      <c r="G100" s="48"/>
      <c r="H100" s="48"/>
      <c r="I100" s="48"/>
      <c r="L100" s="2"/>
    </row>
    <row r="101" spans="2:12" ht="15" customHeight="1" x14ac:dyDescent="0.25">
      <c r="G101" s="40"/>
      <c r="L101" s="2"/>
    </row>
    <row r="102" spans="2:12" ht="37.5" customHeight="1" thickBot="1" x14ac:dyDescent="0.3">
      <c r="B102" s="75" t="s">
        <v>68</v>
      </c>
      <c r="C102" s="75"/>
      <c r="D102" s="75"/>
      <c r="E102" s="75"/>
      <c r="F102" s="75"/>
      <c r="G102" s="78"/>
      <c r="H102" s="75"/>
      <c r="I102" s="75"/>
      <c r="L102" s="2"/>
    </row>
    <row r="103" spans="2:12" ht="30.75" thickBot="1" x14ac:dyDescent="0.3">
      <c r="D103" s="23" t="s">
        <v>44</v>
      </c>
      <c r="E103" s="23" t="s">
        <v>70</v>
      </c>
      <c r="F103" s="23" t="s">
        <v>71</v>
      </c>
      <c r="G103" s="72" t="s">
        <v>20</v>
      </c>
      <c r="H103" s="72"/>
      <c r="I103" s="72"/>
      <c r="K103" s="19" t="s">
        <v>9</v>
      </c>
      <c r="L103" s="4" t="s">
        <v>2</v>
      </c>
    </row>
    <row r="104" spans="2:12" ht="30" customHeight="1" x14ac:dyDescent="0.25">
      <c r="B104" s="40"/>
      <c r="D104" s="24" t="s">
        <v>34</v>
      </c>
      <c r="E104" s="41">
        <v>1.1100000000000001</v>
      </c>
      <c r="F104" s="26">
        <v>7.53</v>
      </c>
      <c r="G104" s="79">
        <f>E104/F104</f>
        <v>0.14741035856573706</v>
      </c>
      <c r="H104" s="80"/>
      <c r="I104" s="80"/>
      <c r="K104" s="25">
        <v>2</v>
      </c>
      <c r="L104" s="44"/>
    </row>
    <row r="105" spans="2:12" ht="30" customHeight="1" x14ac:dyDescent="0.25">
      <c r="D105" s="24" t="s">
        <v>36</v>
      </c>
      <c r="E105" s="41">
        <v>1.81</v>
      </c>
      <c r="F105" s="26">
        <v>12.48</v>
      </c>
      <c r="G105" s="79">
        <f>E105/F105</f>
        <v>0.14503205128205129</v>
      </c>
      <c r="H105" s="80"/>
      <c r="I105" s="80"/>
      <c r="K105" s="26">
        <v>2</v>
      </c>
      <c r="L105" s="45"/>
    </row>
    <row r="106" spans="2:12" x14ac:dyDescent="0.25">
      <c r="L106" s="2"/>
    </row>
    <row r="107" spans="2:12" x14ac:dyDescent="0.25">
      <c r="B107" s="69" t="s">
        <v>102</v>
      </c>
      <c r="C107" s="70"/>
      <c r="D107" s="69"/>
      <c r="E107" s="70"/>
      <c r="F107" s="70"/>
      <c r="G107" s="70"/>
      <c r="H107" s="70"/>
      <c r="I107" s="70"/>
      <c r="K107" s="56">
        <v>3</v>
      </c>
      <c r="L107" s="58"/>
    </row>
    <row r="108" spans="2:12" x14ac:dyDescent="0.25">
      <c r="B108" s="70"/>
      <c r="C108" s="70"/>
      <c r="D108" s="70"/>
      <c r="E108" s="70"/>
      <c r="F108" s="70"/>
      <c r="G108" s="70"/>
      <c r="H108" s="70"/>
      <c r="I108" s="70"/>
      <c r="K108" s="56"/>
      <c r="L108" s="58"/>
    </row>
    <row r="110" spans="2:12" ht="15" customHeight="1" x14ac:dyDescent="0.25">
      <c r="C110" s="21" t="s">
        <v>17</v>
      </c>
      <c r="D110" s="47"/>
      <c r="E110" s="48"/>
      <c r="F110" s="48"/>
      <c r="G110" s="48"/>
      <c r="H110" s="48"/>
      <c r="I110" s="48"/>
    </row>
    <row r="111" spans="2:12" ht="15" customHeight="1" x14ac:dyDescent="0.25">
      <c r="D111" s="48"/>
      <c r="E111" s="48"/>
      <c r="F111" s="48"/>
      <c r="G111" s="48"/>
      <c r="H111" s="48"/>
      <c r="I111" s="48"/>
    </row>
    <row r="112" spans="2:12" ht="15" customHeight="1" x14ac:dyDescent="0.25"/>
  </sheetData>
  <sheetProtection algorithmName="SHA-512" hashValue="BZTztFUX7Dn3inUTCaXBQsdzv1JpbsfbBrMxsqlg7rhgu8zbeURgkfNFeJYmoHlpZ/2g+Bfm1kbcszUF8QtjNA==" saltValue="ZcmZa2iPGgk0G9rRuzhNcA==" spinCount="100000" sheet="1" objects="1" scenarios="1"/>
  <mergeCells count="48">
    <mergeCell ref="L96:L97"/>
    <mergeCell ref="D99:I100"/>
    <mergeCell ref="F90:I90"/>
    <mergeCell ref="D92:I93"/>
    <mergeCell ref="B95:I95"/>
    <mergeCell ref="B96:I97"/>
    <mergeCell ref="K96:K97"/>
    <mergeCell ref="B107:I108"/>
    <mergeCell ref="K107:K108"/>
    <mergeCell ref="L107:L108"/>
    <mergeCell ref="D110:I111"/>
    <mergeCell ref="B102:I102"/>
    <mergeCell ref="G103:I103"/>
    <mergeCell ref="G104:I104"/>
    <mergeCell ref="G105:I105"/>
    <mergeCell ref="D75:I75"/>
    <mergeCell ref="D81:I81"/>
    <mergeCell ref="D82:I82"/>
    <mergeCell ref="B87:I87"/>
    <mergeCell ref="F88:I88"/>
    <mergeCell ref="F89:I89"/>
    <mergeCell ref="B2:L2"/>
    <mergeCell ref="E35:G35"/>
    <mergeCell ref="E36:G36"/>
    <mergeCell ref="E37:G37"/>
    <mergeCell ref="B42:I42"/>
    <mergeCell ref="D59:I60"/>
    <mergeCell ref="D77:I78"/>
    <mergeCell ref="E55:I55"/>
    <mergeCell ref="E56:I56"/>
    <mergeCell ref="E57:I57"/>
    <mergeCell ref="D84:I85"/>
    <mergeCell ref="D73:I73"/>
    <mergeCell ref="D74:I74"/>
    <mergeCell ref="B80:I80"/>
    <mergeCell ref="C8:F8"/>
    <mergeCell ref="D31:I32"/>
    <mergeCell ref="D39:I40"/>
    <mergeCell ref="B23:L25"/>
    <mergeCell ref="B62:I62"/>
    <mergeCell ref="C6:F6"/>
    <mergeCell ref="C10:F10"/>
    <mergeCell ref="K28:K29"/>
    <mergeCell ref="L28:L29"/>
    <mergeCell ref="B28:I29"/>
    <mergeCell ref="B27:I27"/>
    <mergeCell ref="L10:L11"/>
    <mergeCell ref="B14:L21"/>
  </mergeCells>
  <dataValidations count="3">
    <dataValidation type="list" allowBlank="1" showDropDown="1" showInputMessage="1" showErrorMessage="1" sqref="L107:L108 L56:L57" xr:uid="{CD602C36-46D9-614A-8D5A-0B700E81E7E6}">
      <formula1>"0,0,5,1,1,5,2,2,5,3"</formula1>
    </dataValidation>
    <dataValidation type="list" allowBlank="1" showDropDown="1" showInputMessage="1" showErrorMessage="1" sqref="L81 L89:L90 L96:L97" xr:uid="{5BB0A995-E61A-034E-AB7E-1D941DA6C21A}">
      <formula1>"0,0,5,1,1,5,2,2,5,3,3,5,4,4,5,5"</formula1>
    </dataValidation>
    <dataValidation type="list" allowBlank="1" showDropDown="1" showInputMessage="1" showErrorMessage="1" sqref="L36:L37 L28:L29 L74:L75 L82 L104:L105" xr:uid="{1B8C2A98-93D9-174E-AD56-D548A804F4BE}">
      <formula1>"0,0,5,1,1,5,2"</formula1>
    </dataValidation>
  </dataValidations>
  <pageMargins left="0.7" right="0.7" top="0.75" bottom="0.75" header="0.3" footer="0.3"/>
  <pageSetup scale="4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BA6B7-C94E-4D31-B768-3E7B3F56259D}">
  <sheetPr codeName="Hoja3"/>
  <dimension ref="A2:J16"/>
  <sheetViews>
    <sheetView workbookViewId="0">
      <selection activeCell="C16" sqref="C16"/>
    </sheetView>
  </sheetViews>
  <sheetFormatPr baseColWidth="10" defaultColWidth="11.42578125" defaultRowHeight="15" x14ac:dyDescent="0.25"/>
  <cols>
    <col min="1" max="2" width="11.42578125" style="12"/>
    <col min="3" max="3" width="20.28515625" style="12" bestFit="1" customWidth="1"/>
    <col min="4" max="16384" width="11.42578125" style="12"/>
  </cols>
  <sheetData>
    <row r="2" spans="1:10" x14ac:dyDescent="0.25">
      <c r="B2" s="84" t="s">
        <v>92</v>
      </c>
      <c r="C2" s="85"/>
      <c r="E2" s="88" t="s">
        <v>93</v>
      </c>
      <c r="F2" s="88" t="s">
        <v>94</v>
      </c>
      <c r="G2" s="88" t="s">
        <v>95</v>
      </c>
      <c r="H2" s="88" t="s">
        <v>96</v>
      </c>
      <c r="I2" s="88" t="s">
        <v>97</v>
      </c>
      <c r="J2" s="88" t="s">
        <v>98</v>
      </c>
    </row>
    <row r="3" spans="1:10" x14ac:dyDescent="0.25">
      <c r="B3" s="86" t="s">
        <v>86</v>
      </c>
      <c r="C3" s="87">
        <f>COUNT('Base de datos'!I2:I301)</f>
        <v>300</v>
      </c>
      <c r="E3" s="87">
        <v>252.2</v>
      </c>
      <c r="F3" s="87">
        <f>E4</f>
        <v>423.2</v>
      </c>
      <c r="G3" s="87"/>
      <c r="H3" s="93"/>
      <c r="I3" s="87"/>
      <c r="J3" s="94"/>
    </row>
    <row r="4" spans="1:10" x14ac:dyDescent="0.25">
      <c r="B4" s="86" t="s">
        <v>87</v>
      </c>
      <c r="C4" s="87">
        <f>ROUND(1+3.3*LOG10(C3),0)</f>
        <v>9</v>
      </c>
      <c r="E4" s="87">
        <f>E3+$C$8</f>
        <v>423.2</v>
      </c>
      <c r="F4" s="87">
        <f>F3+$C$8</f>
        <v>594.20000000000005</v>
      </c>
      <c r="G4" s="87"/>
      <c r="H4" s="93"/>
      <c r="I4" s="87"/>
      <c r="J4" s="94"/>
    </row>
    <row r="5" spans="1:10" x14ac:dyDescent="0.25">
      <c r="B5" s="86" t="s">
        <v>88</v>
      </c>
      <c r="C5" s="87">
        <f>MAX('Base de datos'!I2:I301)</f>
        <v>1783.4</v>
      </c>
      <c r="E5" s="87">
        <f t="shared" ref="E5:E11" si="0">E4+$C$8</f>
        <v>594.20000000000005</v>
      </c>
      <c r="F5" s="87"/>
      <c r="G5" s="87"/>
      <c r="H5" s="93"/>
      <c r="I5" s="87"/>
      <c r="J5" s="94"/>
    </row>
    <row r="6" spans="1:10" x14ac:dyDescent="0.25">
      <c r="B6" s="86" t="s">
        <v>89</v>
      </c>
      <c r="C6" s="87">
        <f>MIN('Base de datos'!I2:I301)</f>
        <v>251.2</v>
      </c>
      <c r="E6" s="87">
        <f t="shared" si="0"/>
        <v>765.2</v>
      </c>
      <c r="F6" s="87"/>
      <c r="G6" s="89"/>
      <c r="H6" s="96"/>
      <c r="I6" s="87"/>
      <c r="J6" s="94"/>
    </row>
    <row r="7" spans="1:10" x14ac:dyDescent="0.25">
      <c r="B7" s="86" t="s">
        <v>90</v>
      </c>
      <c r="C7" s="87">
        <f>C5-C6</f>
        <v>1532.2</v>
      </c>
      <c r="E7" s="87">
        <f t="shared" si="0"/>
        <v>936.2</v>
      </c>
      <c r="F7" s="87"/>
      <c r="G7" s="89"/>
      <c r="H7" s="96"/>
      <c r="I7" s="87"/>
      <c r="J7" s="94"/>
    </row>
    <row r="8" spans="1:10" x14ac:dyDescent="0.25">
      <c r="B8" s="86" t="s">
        <v>91</v>
      </c>
      <c r="C8" s="87">
        <f>ROUNDUP(C7/C4,0)</f>
        <v>171</v>
      </c>
      <c r="E8" s="87">
        <f t="shared" si="0"/>
        <v>1107.2</v>
      </c>
      <c r="F8" s="87"/>
      <c r="G8" s="89"/>
      <c r="H8" s="96"/>
      <c r="I8" s="87"/>
      <c r="J8" s="94"/>
    </row>
    <row r="9" spans="1:10" x14ac:dyDescent="0.25">
      <c r="E9" s="87">
        <f t="shared" si="0"/>
        <v>1278.2</v>
      </c>
      <c r="F9" s="87"/>
      <c r="G9" s="87"/>
      <c r="H9" s="93"/>
      <c r="I9" s="89"/>
      <c r="J9" s="95"/>
    </row>
    <row r="10" spans="1:10" x14ac:dyDescent="0.25">
      <c r="E10" s="87">
        <f t="shared" si="0"/>
        <v>1449.2</v>
      </c>
      <c r="F10" s="87"/>
      <c r="G10" s="87"/>
      <c r="H10" s="93"/>
      <c r="I10" s="87"/>
      <c r="J10" s="94"/>
    </row>
    <row r="11" spans="1:10" x14ac:dyDescent="0.25">
      <c r="E11" s="87">
        <f t="shared" si="0"/>
        <v>1620.2</v>
      </c>
      <c r="F11" s="87"/>
      <c r="G11" s="87"/>
      <c r="H11" s="93"/>
      <c r="I11" s="87"/>
      <c r="J11" s="94"/>
    </row>
    <row r="12" spans="1:10" x14ac:dyDescent="0.25">
      <c r="E12" s="90"/>
      <c r="F12" s="90"/>
      <c r="G12" s="90"/>
      <c r="H12" s="91"/>
      <c r="I12" s="90"/>
      <c r="J12" s="92"/>
    </row>
    <row r="15" spans="1:10" x14ac:dyDescent="0.25">
      <c r="A15" s="12" t="s">
        <v>99</v>
      </c>
    </row>
    <row r="16" spans="1:10" x14ac:dyDescent="0.25">
      <c r="A16" s="12" t="s">
        <v>100</v>
      </c>
      <c r="C16" s="12">
        <f>PERCENTILE('Base de datos'!I2:I301,90%)</f>
        <v>1076.8500000000004</v>
      </c>
    </row>
  </sheetData>
  <mergeCells count="1">
    <mergeCell ref="B2: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FCAF3-A140-4036-BFD4-DC99D78C09BE}">
  <sheetPr codeName="Hoja4"/>
  <dimension ref="B2:C12"/>
  <sheetViews>
    <sheetView workbookViewId="0">
      <selection activeCell="C5" sqref="C5"/>
    </sheetView>
  </sheetViews>
  <sheetFormatPr baseColWidth="10" defaultRowHeight="15" x14ac:dyDescent="0.25"/>
  <cols>
    <col min="2" max="2" width="22.85546875" customWidth="1"/>
  </cols>
  <sheetData>
    <row r="2" spans="2:3" ht="30" x14ac:dyDescent="0.25">
      <c r="B2" s="1" t="s">
        <v>61</v>
      </c>
      <c r="C2" s="1" t="s">
        <v>21</v>
      </c>
    </row>
    <row r="3" spans="2:3" x14ac:dyDescent="0.25">
      <c r="B3" s="5" t="s">
        <v>50</v>
      </c>
      <c r="C3" s="5">
        <v>37</v>
      </c>
    </row>
    <row r="4" spans="2:3" x14ac:dyDescent="0.25">
      <c r="B4" s="5" t="s">
        <v>51</v>
      </c>
      <c r="C4" s="5">
        <v>24</v>
      </c>
    </row>
    <row r="5" spans="2:3" x14ac:dyDescent="0.25">
      <c r="B5" s="5" t="s">
        <v>52</v>
      </c>
      <c r="C5" s="5">
        <v>37</v>
      </c>
    </row>
    <row r="6" spans="2:3" x14ac:dyDescent="0.25">
      <c r="B6" s="5" t="s">
        <v>53</v>
      </c>
      <c r="C6" s="5">
        <v>30</v>
      </c>
    </row>
    <row r="7" spans="2:3" x14ac:dyDescent="0.25">
      <c r="B7" s="5" t="s">
        <v>54</v>
      </c>
      <c r="C7" s="5">
        <v>30</v>
      </c>
    </row>
    <row r="8" spans="2:3" x14ac:dyDescent="0.25">
      <c r="B8" s="5" t="s">
        <v>55</v>
      </c>
      <c r="C8" s="5">
        <v>29</v>
      </c>
    </row>
    <row r="9" spans="2:3" x14ac:dyDescent="0.25">
      <c r="B9" s="5" t="s">
        <v>56</v>
      </c>
      <c r="C9" s="5">
        <v>25</v>
      </c>
    </row>
    <row r="10" spans="2:3" x14ac:dyDescent="0.25">
      <c r="B10" s="5" t="s">
        <v>57</v>
      </c>
      <c r="C10" s="5">
        <v>35</v>
      </c>
    </row>
    <row r="11" spans="2:3" x14ac:dyDescent="0.25">
      <c r="B11" s="5" t="s">
        <v>58</v>
      </c>
      <c r="C11" s="5">
        <v>29</v>
      </c>
    </row>
    <row r="12" spans="2:3" x14ac:dyDescent="0.25">
      <c r="B12" s="5" t="s">
        <v>59</v>
      </c>
      <c r="C12" s="5">
        <v>24</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3980EFE0110084CBF3D893419E7BBE7" ma:contentTypeVersion="16" ma:contentTypeDescription="Crear nuevo documento." ma:contentTypeScope="" ma:versionID="37d003256331aaf6149ee052cad1008b">
  <xsd:schema xmlns:xsd="http://www.w3.org/2001/XMLSchema" xmlns:xs="http://www.w3.org/2001/XMLSchema" xmlns:p="http://schemas.microsoft.com/office/2006/metadata/properties" xmlns:ns2="0a0d3458-2d9d-4ad2-ba24-97c7ba1c7dce" xmlns:ns3="64124649-a104-4bf2-a02a-5e406def83d9" targetNamespace="http://schemas.microsoft.com/office/2006/metadata/properties" ma:root="true" ma:fieldsID="c4c8630bbcd55ed0a8ef65d6ef435c4d" ns2:_="" ns3:_="">
    <xsd:import namespace="0a0d3458-2d9d-4ad2-ba24-97c7ba1c7dce"/>
    <xsd:import namespace="64124649-a104-4bf2-a02a-5e406def83d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element ref="ns2:MediaServiceLocation"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0d3458-2d9d-4ad2-ba24-97c7ba1c7d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e2f773bf-f00b-42a6-8b07-050935be226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4124649-a104-4bf2-a02a-5e406def83d9" elementFormDefault="qualified">
    <xsd:import namespace="http://schemas.microsoft.com/office/2006/documentManagement/types"/>
    <xsd:import namespace="http://schemas.microsoft.com/office/infopath/2007/PartnerControls"/>
    <xsd:element name="SharedWithUsers" ma:index="19"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6f6a93e8-4823-4525-9c91-e08d6cfe2923}" ma:internalName="TaxCatchAll" ma:showField="CatchAllData" ma:web="64124649-a104-4bf2-a02a-5e406def83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3C05DD-AE04-4358-AFE2-03D6CD7E93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0d3458-2d9d-4ad2-ba24-97c7ba1c7dce"/>
    <ds:schemaRef ds:uri="64124649-a104-4bf2-a02a-5e406def83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A4419C-BFAC-487B-85C6-BFEAF159A5A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Base de datos</vt:lpstr>
      <vt:lpstr>Problema</vt:lpstr>
      <vt:lpstr>Desarrollo</vt:lpstr>
      <vt:lpstr>Histograma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Romero Colillanca</dc:creator>
  <cp:lastModifiedBy>gabriel soto ibañez</cp:lastModifiedBy>
  <dcterms:created xsi:type="dcterms:W3CDTF">2020-11-17T17:21:35Z</dcterms:created>
  <dcterms:modified xsi:type="dcterms:W3CDTF">2022-10-04T15:24:58Z</dcterms:modified>
</cp:coreProperties>
</file>