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8" activeTab="12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Отчет о результатах 3" sheetId="8" r:id="rId7"/>
    <sheet name="Отчет об устойчивости 3" sheetId="9" r:id="rId8"/>
    <sheet name="Отчет о пределах 3" sheetId="10" r:id="rId9"/>
    <sheet name="Отчет о результатах 4" sheetId="13" r:id="rId10"/>
    <sheet name="Отчет об устойчивости 4" sheetId="14" r:id="rId11"/>
    <sheet name="Отчет о пределах 4" sheetId="15" r:id="rId12"/>
    <sheet name="Лист1" sheetId="1" r:id="rId13"/>
  </sheets>
  <definedNames>
    <definedName name="solver_adj" localSheetId="12" hidden="1">Лист1!$O$34:$AR$34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lhs1" localSheetId="12" hidden="1">Лист1!$AC$49:$AC$50</definedName>
    <definedName name="solver_lhs2" localSheetId="12" hidden="1">Лист1!$O$40:$O$49</definedName>
    <definedName name="solver_lhs3" localSheetId="12" hidden="1">Лист1!$S$40:$S$49</definedName>
    <definedName name="solver_lhs4" localSheetId="12" hidden="1">Лист1!$W$40:$W$42</definedName>
    <definedName name="solver_lhs5" localSheetId="12" hidden="1">Лист1!$W$43:$W$45</definedName>
    <definedName name="solver_lhs6" localSheetId="12" hidden="1">Лист1!$W$46:$W$52</definedName>
    <definedName name="solver_lhs7" localSheetId="12" hidden="1">Лист1!$Z$49:$Z$50</definedName>
    <definedName name="solver_lhs8" localSheetId="12" hidden="1">Лист1!$Z$52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8</definedName>
    <definedName name="solver_nwt" localSheetId="12" hidden="1">1</definedName>
    <definedName name="solver_opt" localSheetId="12" hidden="1">Лист1!$Y$35</definedName>
    <definedName name="solver_pre" localSheetId="12" hidden="1">0.000001</definedName>
    <definedName name="solver_rbv" localSheetId="12" hidden="1">1</definedName>
    <definedName name="solver_rel1" localSheetId="12" hidden="1">3</definedName>
    <definedName name="solver_rel2" localSheetId="12" hidden="1">3</definedName>
    <definedName name="solver_rel3" localSheetId="12" hidden="1">2</definedName>
    <definedName name="solver_rel4" localSheetId="12" hidden="1">2</definedName>
    <definedName name="solver_rel5" localSheetId="12" hidden="1">1</definedName>
    <definedName name="solver_rel6" localSheetId="12" hidden="1">3</definedName>
    <definedName name="solver_rel7" localSheetId="12" hidden="1">3</definedName>
    <definedName name="solver_rel8" localSheetId="12" hidden="1">3</definedName>
    <definedName name="solver_rhs1" localSheetId="12" hidden="1">Лист1!$AE$49:$AE$50</definedName>
    <definedName name="solver_rhs2" localSheetId="12" hidden="1">Лист1!$Q$40:$Q$49</definedName>
    <definedName name="solver_rhs3" localSheetId="12" hidden="1">Лист1!$U$40:$U$49</definedName>
    <definedName name="solver_rhs4" localSheetId="12" hidden="1">Лист1!$Y$40:$Y$42</definedName>
    <definedName name="solver_rhs5" localSheetId="12" hidden="1">Лист1!$Y$43:$Y$45</definedName>
    <definedName name="solver_rhs6" localSheetId="12" hidden="1">Лист1!$Y$46:$Y$52</definedName>
    <definedName name="solver_rhs7" localSheetId="12" hidden="1">Лист1!$AB$49:$AB$50</definedName>
    <definedName name="solver_rhs8" localSheetId="12" hidden="1">Лист1!$AB$52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ho" localSheetId="11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2</definedName>
    <definedName name="solver_val" localSheetId="12" hidden="1">0</definedName>
    <definedName name="solver_ver" localSheetId="1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1" i="1" l="1"/>
  <c r="AL11" i="1"/>
  <c r="AK11" i="1"/>
  <c r="AI11" i="1"/>
  <c r="AH11" i="1"/>
  <c r="AF11" i="1"/>
  <c r="AG11" i="1" s="1"/>
  <c r="AM10" i="1"/>
  <c r="AL10" i="1"/>
  <c r="AK10" i="1"/>
  <c r="AI10" i="1"/>
  <c r="AH10" i="1"/>
  <c r="AF10" i="1"/>
  <c r="AG10" i="1" s="1"/>
  <c r="AM9" i="1"/>
  <c r="AL9" i="1"/>
  <c r="AK9" i="1"/>
  <c r="AI9" i="1"/>
  <c r="AJ9" i="1" s="1"/>
  <c r="AF9" i="1"/>
  <c r="AG9" i="1" s="1"/>
  <c r="AM8" i="1"/>
  <c r="AL8" i="1"/>
  <c r="AK8" i="1"/>
  <c r="AI8" i="1"/>
  <c r="AJ8" i="1" s="1"/>
  <c r="AH8" i="1"/>
  <c r="AF8" i="1"/>
  <c r="AG8" i="1" s="1"/>
  <c r="AM7" i="1"/>
  <c r="AL7" i="1"/>
  <c r="AK7" i="1"/>
  <c r="AI7" i="1"/>
  <c r="AJ7" i="1" s="1"/>
  <c r="AH7" i="1"/>
  <c r="AF7" i="1"/>
  <c r="AG7" i="1" s="1"/>
  <c r="AM6" i="1"/>
  <c r="AL6" i="1"/>
  <c r="AK6" i="1"/>
  <c r="AI6" i="1"/>
  <c r="AH6" i="1"/>
  <c r="AF6" i="1"/>
  <c r="AG6" i="1" s="1"/>
  <c r="AM5" i="1"/>
  <c r="AL5" i="1"/>
  <c r="AK5" i="1"/>
  <c r="AI5" i="1"/>
  <c r="AJ5" i="1" s="1"/>
  <c r="AF5" i="1"/>
  <c r="AG5" i="1" s="1"/>
  <c r="AM4" i="1"/>
  <c r="AL4" i="1"/>
  <c r="AK4" i="1"/>
  <c r="AI4" i="1"/>
  <c r="AJ4" i="1" s="1"/>
  <c r="AH4" i="1"/>
  <c r="AF4" i="1"/>
  <c r="AG4" i="1" s="1"/>
  <c r="AM3" i="1"/>
  <c r="AL3" i="1"/>
  <c r="AK3" i="1"/>
  <c r="AI3" i="1"/>
  <c r="AJ3" i="1" s="1"/>
  <c r="AH3" i="1"/>
  <c r="AF3" i="1"/>
  <c r="AG3" i="1" s="1"/>
  <c r="AM2" i="1"/>
  <c r="AL2" i="1"/>
  <c r="AK2" i="1"/>
  <c r="AI2" i="1"/>
  <c r="AJ2" i="1" s="1"/>
  <c r="AH2" i="1"/>
  <c r="AF2" i="1"/>
  <c r="AG2" i="1" s="1"/>
  <c r="Y35" i="1"/>
  <c r="AB52" i="1"/>
  <c r="Z52" i="1"/>
  <c r="Y52" i="1"/>
  <c r="W52" i="1"/>
  <c r="Y51" i="1"/>
  <c r="W51" i="1"/>
  <c r="AE50" i="1"/>
  <c r="AE49" i="1"/>
  <c r="AB50" i="1"/>
  <c r="AB49" i="1"/>
  <c r="Y50" i="1"/>
  <c r="Y49" i="1"/>
  <c r="AC50" i="1"/>
  <c r="Z50" i="1"/>
  <c r="W50" i="1"/>
  <c r="AC49" i="1"/>
  <c r="Z49" i="1"/>
  <c r="W49" i="1"/>
  <c r="Y48" i="1"/>
  <c r="W48" i="1"/>
  <c r="Y47" i="1"/>
  <c r="W47" i="1"/>
  <c r="Y46" i="1"/>
  <c r="W46" i="1"/>
  <c r="W45" i="1"/>
  <c r="W44" i="1"/>
  <c r="W43" i="1"/>
  <c r="W42" i="1"/>
  <c r="W41" i="1"/>
  <c r="W40" i="1"/>
  <c r="U49" i="1"/>
  <c r="U48" i="1"/>
  <c r="U47" i="1"/>
  <c r="U46" i="1"/>
  <c r="U45" i="1"/>
  <c r="U44" i="1"/>
  <c r="U43" i="1"/>
  <c r="U42" i="1"/>
  <c r="U41" i="1"/>
  <c r="S49" i="1"/>
  <c r="S48" i="1"/>
  <c r="S47" i="1"/>
  <c r="S46" i="1"/>
  <c r="S45" i="1"/>
  <c r="S44" i="1"/>
  <c r="S43" i="1"/>
  <c r="S42" i="1"/>
  <c r="S41" i="1"/>
  <c r="S40" i="1"/>
  <c r="O49" i="1"/>
  <c r="O48" i="1"/>
  <c r="O47" i="1"/>
  <c r="O46" i="1"/>
  <c r="O45" i="1"/>
  <c r="O44" i="1"/>
  <c r="O43" i="1"/>
  <c r="O42" i="1"/>
  <c r="O40" i="1"/>
  <c r="U40" i="1"/>
  <c r="O41" i="1"/>
  <c r="I8" i="1"/>
  <c r="AH9" i="1" l="1"/>
  <c r="AJ11" i="1"/>
  <c r="AH5" i="1"/>
  <c r="AJ10" i="1"/>
  <c r="AJ6" i="1"/>
  <c r="X11" i="1"/>
  <c r="X10" i="1"/>
  <c r="X9" i="1"/>
  <c r="X8" i="1"/>
  <c r="X7" i="1"/>
  <c r="X6" i="1"/>
  <c r="X5" i="1"/>
  <c r="X4" i="1"/>
  <c r="X3" i="1"/>
  <c r="X2" i="1"/>
  <c r="W2" i="1"/>
  <c r="W11" i="1"/>
  <c r="W10" i="1"/>
  <c r="W9" i="1"/>
  <c r="W8" i="1"/>
  <c r="W7" i="1"/>
  <c r="W6" i="1"/>
  <c r="W5" i="1"/>
  <c r="W4" i="1"/>
  <c r="W3" i="1"/>
  <c r="V11" i="1"/>
  <c r="V10" i="1"/>
  <c r="V9" i="1"/>
  <c r="V8" i="1"/>
  <c r="V7" i="1"/>
  <c r="V6" i="1"/>
  <c r="V5" i="1"/>
  <c r="V4" i="1"/>
  <c r="V3" i="1"/>
  <c r="V2" i="1"/>
  <c r="U3" i="1"/>
  <c r="U4" i="1"/>
  <c r="U5" i="1"/>
  <c r="U6" i="1"/>
  <c r="U7" i="1"/>
  <c r="U8" i="1"/>
  <c r="U9" i="1"/>
  <c r="U10" i="1"/>
  <c r="U11" i="1"/>
  <c r="U2" i="1"/>
  <c r="S3" i="1"/>
  <c r="S4" i="1"/>
  <c r="S5" i="1"/>
  <c r="S6" i="1"/>
  <c r="S7" i="1"/>
  <c r="S8" i="1"/>
  <c r="S9" i="1"/>
  <c r="S10" i="1"/>
  <c r="S11" i="1"/>
  <c r="S2" i="1"/>
  <c r="T11" i="1"/>
  <c r="T10" i="1"/>
  <c r="T9" i="1"/>
  <c r="T8" i="1"/>
  <c r="T7" i="1"/>
  <c r="T6" i="1"/>
  <c r="T5" i="1"/>
  <c r="T4" i="1"/>
  <c r="T3" i="1"/>
  <c r="T2" i="1"/>
  <c r="R3" i="1"/>
  <c r="R4" i="1"/>
  <c r="R5" i="1"/>
  <c r="R6" i="1"/>
  <c r="R7" i="1"/>
  <c r="R8" i="1"/>
  <c r="R9" i="1"/>
  <c r="R10" i="1"/>
  <c r="R11" i="1"/>
  <c r="R2" i="1"/>
  <c r="Q11" i="1"/>
  <c r="Q10" i="1"/>
  <c r="Q9" i="1"/>
  <c r="Q8" i="1"/>
  <c r="Q7" i="1"/>
  <c r="Q6" i="1"/>
  <c r="Q5" i="1"/>
  <c r="Q4" i="1"/>
  <c r="Q3" i="1"/>
  <c r="Q2" i="1"/>
  <c r="I12" i="1"/>
  <c r="I13" i="1"/>
  <c r="I11" i="1"/>
</calcChain>
</file>

<file path=xl/sharedStrings.xml><?xml version="1.0" encoding="utf-8"?>
<sst xmlns="http://schemas.openxmlformats.org/spreadsheetml/2006/main" count="546" uniqueCount="117">
  <si>
    <t>значение функции</t>
  </si>
  <si>
    <t>&lt;=</t>
  </si>
  <si>
    <t>Microsoft Excel 16.0 Отчет о результатах</t>
  </si>
  <si>
    <t>Лист: [3_lab.xlsx]Лист1</t>
  </si>
  <si>
    <t>Отчет создан: 30.10.2022 13:22:49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</si>
  <si>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</si>
  <si>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</si>
  <si>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</si>
  <si>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0,032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</si>
  <si>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</si>
  <si>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</si>
  <si>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</si>
  <si>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</si>
  <si>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</si>
  <si>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</si>
  <si>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</si>
  <si>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</si>
  <si>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</si>
  <si>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</si>
  <si>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</si>
  <si>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</si>
  <si>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</si>
  <si>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</si>
  <si>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</si>
  <si>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</si>
  <si>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$I$8</t>
  </si>
  <si>
    <t>$D$7</t>
  </si>
  <si>
    <t>Продолжить</t>
  </si>
  <si>
    <t>$E$7</t>
  </si>
  <si>
    <t>$F$7</t>
  </si>
  <si>
    <t>$G$7</t>
  </si>
  <si>
    <t>$H$7</t>
  </si>
  <si>
    <t>$I$11</t>
  </si>
  <si>
    <t>$I$11&lt;=$K$11</t>
  </si>
  <si>
    <t>Без привязки</t>
  </si>
  <si>
    <t>$I$12</t>
  </si>
  <si>
    <t>$I$12&lt;=$K$12</t>
  </si>
  <si>
    <t>$I$13</t>
  </si>
  <si>
    <t>$I$13&lt;=$K$13</t>
  </si>
  <si>
    <t>Привязка</t>
  </si>
  <si>
    <t>$I$14</t>
  </si>
  <si>
    <t>$I$14&lt;=$K$14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</si>
  <si>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</si>
  <si>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</si>
  <si>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</si>
  <si>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</si>
  <si>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</si>
  <si>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</si>
  <si>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</si>
  <si>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</si>
  <si>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</si>
  <si>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</si>
  <si>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</si>
  <si>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</si>
  <si>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</si>
  <si>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</si>
  <si>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</si>
  <si>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</si>
  <si>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</si>
  <si>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</si>
  <si>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</si>
  <si>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</si>
  <si>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30.10.2022 13:32:19</t>
  </si>
  <si>
    <t>Время решения: 0,031 секунд.</t>
  </si>
  <si>
    <t>Число итераций: 3 Число подзадач: 0</t>
  </si>
  <si>
    <t>Отчет создан: 30.10.2022 13:32:20</t>
  </si>
  <si>
    <t>#Н/Д</t>
  </si>
  <si>
    <t>Отчет создан: 30.10.2022 13:32:48</t>
  </si>
  <si>
    <t>Время решения: 0,047 секунд.</t>
  </si>
  <si>
    <t>Отчет создан: 30.10.2022 13:41:49</t>
  </si>
  <si>
    <t>Переменные</t>
  </si>
  <si>
    <t>Работы</t>
  </si>
  <si>
    <t>Прод-сть</t>
  </si>
  <si>
    <t>События</t>
  </si>
  <si>
    <t>t(п)</t>
  </si>
  <si>
    <t>Rп(i)</t>
  </si>
  <si>
    <t>t(р)</t>
  </si>
  <si>
    <t>tр`(i,j)</t>
  </si>
  <si>
    <t>tр``(i,j)</t>
  </si>
  <si>
    <t>tп`(i,j)</t>
  </si>
  <si>
    <t>tп``(i,j)</t>
  </si>
  <si>
    <t>Rп</t>
  </si>
  <si>
    <t>Rсв</t>
  </si>
  <si>
    <t>R`</t>
  </si>
  <si>
    <t>R``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</si>
  <si>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</si>
  <si>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</si>
  <si>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</si>
  <si>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</si>
  <si>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</si>
  <si>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</si>
  <si>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</si>
  <si>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</si>
  <si>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</si>
  <si>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</si>
  <si>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tn12</t>
  </si>
  <si>
    <t>to12</t>
  </si>
  <si>
    <t>tn13</t>
  </si>
  <si>
    <t>to13</t>
  </si>
  <si>
    <t>tn14</t>
  </si>
  <si>
    <t>to14</t>
  </si>
  <si>
    <t>tn24</t>
  </si>
  <si>
    <t>to24</t>
  </si>
  <si>
    <t>tn25</t>
  </si>
  <si>
    <t>to25</t>
  </si>
  <si>
    <t>tn34</t>
  </si>
  <si>
    <t>to34</t>
  </si>
  <si>
    <t>tn36</t>
  </si>
  <si>
    <t>to36</t>
  </si>
  <si>
    <t>tn45</t>
  </si>
  <si>
    <t>to45</t>
  </si>
  <si>
    <t>tn46</t>
  </si>
  <si>
    <t>to46</t>
  </si>
  <si>
    <t>tn56</t>
  </si>
  <si>
    <t>to56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</si>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</sst>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6" xfId="0" applyFont="1" applyBorder="1"/>
    <xf numFmtId="0" fontId="0" fillId="0" borderId="0" xfId="0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Линейный</a:t>
            </a:r>
            <a:r>
              <a:rPr lang="ru-RU" baseline="0"/>
              <a:t> график</a:t>
            </a:r>
          </a:p>
        </c:rich>
      </c:tx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Время до начала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Лист1!$O$2:$O$11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F85-B6BC-B01E31700A52}"/>
            </c:ext>
          </c:extLst>
        </c:ser>
        <c:ser>
          <c:idx val="0"/>
          <c:order val="1"/>
          <c:tx>
            <c:v>Продолжительность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Лист1!$O$2:$O$11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Лист1!$P$2:$P$11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F85-B6BC-B01E31700A52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Лист1!$O$2:$O$11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Лист1!$U$2:$U$11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40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2-4F85-B6BC-B01E3170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55103"/>
        <c:axId val="410455967"/>
      </c:barChart>
      <c:catAx>
        <c:axId val="55545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55967"/>
        <c:crosses val="autoZero"/>
        <c:auto val="1"/>
        <c:lblAlgn val="ctr"/>
        <c:lblOffset val="100"/>
        <c:noMultiLvlLbl val="0"/>
      </c:catAx>
      <c:valAx>
        <c:axId val="410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4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Линейный</a:t>
            </a:r>
            <a:r>
              <a:rPr lang="ru-RU" baseline="0"/>
              <a:t> график</a:t>
            </a:r>
          </a:p>
        </c:rich>
      </c:tx>
      <c:layout>
        <c:manualLayout>
          <c:xMode val="edge"/>
          <c:yMode val="edge"/>
          <c:x val="0.31501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Время до начала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Лист1!$O$2:$O$11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Лист1!$AF$2:$AF$11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33</c:v>
                </c:pt>
                <c:pt idx="8">
                  <c:v>33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763-B769-AF3A50DF714F}"/>
            </c:ext>
          </c:extLst>
        </c:ser>
        <c:ser>
          <c:idx val="0"/>
          <c:order val="1"/>
          <c:tx>
            <c:v>Продолжительность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Лист1!$O$2:$O$11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Лист1!$AE$2:$AE$11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33</c:v>
                </c:pt>
                <c:pt idx="3">
                  <c:v>17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13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5-4763-B769-AF3A50DF714F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Лист1!$O$2:$O$11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Лист1!$AJ$2:$AJ$11</c:f>
              <c:numCache>
                <c:formatCode>General</c:formatCode>
                <c:ptCount val="10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  <c:pt idx="6">
                  <c:v>28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5-4763-B769-AF3A50DF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55103"/>
        <c:axId val="410455967"/>
      </c:barChart>
      <c:catAx>
        <c:axId val="55545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55967"/>
        <c:crosses val="autoZero"/>
        <c:auto val="1"/>
        <c:lblAlgn val="ctr"/>
        <c:lblOffset val="100"/>
        <c:noMultiLvlLbl val="0"/>
      </c:catAx>
      <c:valAx>
        <c:axId val="410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4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179070</xdr:rowOff>
    </xdr:from>
    <xdr:to>
      <xdr:col>26</xdr:col>
      <xdr:colOff>304800</xdr:colOff>
      <xdr:row>27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594360</xdr:colOff>
      <xdr:row>13</xdr:row>
      <xdr:rowOff>0</xdr:rowOff>
    </xdr:from>
    <xdr:to>
      <xdr:col>41</xdr:col>
      <xdr:colOff>289560</xdr:colOff>
      <xdr:row>28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" t="s">
        <v>2</v>
      </c>
    </row>
    <row r="2" spans="1:5" x14ac:dyDescent="0.3">
      <c r="A2" s="1" t="s">
        <v>3</v>
      </c>
    </row>
    <row r="3" spans="1:5" x14ac:dyDescent="0.3">
      <c r="A3" s="1" t="s">
        <v>4</v>
      </c>
    </row>
    <row r="4" spans="1:5" x14ac:dyDescent="0.3">
      <c r="A4" s="1" t="s">
        <v>5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8</v>
      </c>
    </row>
    <row r="8" spans="1:5" x14ac:dyDescent="0.3">
      <c r="A8" s="1"/>
      <c r="B8" t="s">
        <v>9</v>
      </c>
    </row>
    <row r="9" spans="1:5" x14ac:dyDescent="0.3">
      <c r="A9" s="1" t="s">
        <v>10</v>
      </c>
    </row>
    <row r="10" spans="1:5" x14ac:dyDescent="0.3">
      <c r="B10" t="s">
        <v>11</v>
      </c>
    </row>
    <row r="11" spans="1:5" x14ac:dyDescent="0.3">
      <c r="B11" t="s">
        <v>12</v>
      </c>
    </row>
    <row r="14" spans="1:5" ht="15" thickBot="1" x14ac:dyDescent="0.35">
      <c r="A14" t="s">
        <v>13</v>
      </c>
    </row>
    <row r="15" spans="1:5" ht="15" thickBot="1" x14ac:dyDescent="0.35">
      <c r="B15" s="3" t="s">
        <v>14</v>
      </c>
      <c r="C15" s="3" t="s">
        <v>15</v>
      </c>
      <c r="D15" s="3" t="s">
        <v>16</v>
      </c>
      <c r="E15" s="3" t="s">
        <v>17</v>
      </c>
    </row>
    <row r="16" spans="1:5" ht="15" thickBot="1" x14ac:dyDescent="0.35">
      <c r="B16" s="2" t="s">
        <v>25</v>
      </c>
      <c r="C16" s="2"/>
      <c r="D16" s="5">
        <v>0</v>
      </c>
      <c r="E16" s="5">
        <v>0.5</v>
      </c>
    </row>
    <row r="19" spans="1:7" ht="15" thickBot="1" x14ac:dyDescent="0.35">
      <c r="A19" t="s">
        <v>18</v>
      </c>
    </row>
    <row r="20" spans="1:7" ht="15" thickBot="1" x14ac:dyDescent="0.35"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19</v>
      </c>
    </row>
    <row r="21" spans="1:7" x14ac:dyDescent="0.3">
      <c r="B21" s="4" t="s">
        <v>26</v>
      </c>
      <c r="C21" s="4"/>
      <c r="D21" s="6">
        <v>0</v>
      </c>
      <c r="E21" s="6">
        <v>0.5</v>
      </c>
      <c r="F21" s="4" t="s">
        <v>27</v>
      </c>
    </row>
    <row r="22" spans="1:7" x14ac:dyDescent="0.3">
      <c r="B22" s="4" t="s">
        <v>28</v>
      </c>
      <c r="C22" s="4"/>
      <c r="D22" s="6">
        <v>0</v>
      </c>
      <c r="E22" s="6">
        <v>0</v>
      </c>
      <c r="F22" s="4" t="s">
        <v>27</v>
      </c>
    </row>
    <row r="23" spans="1:7" x14ac:dyDescent="0.3">
      <c r="B23" s="4" t="s">
        <v>29</v>
      </c>
      <c r="C23" s="4"/>
      <c r="D23" s="6">
        <v>0</v>
      </c>
      <c r="E23" s="6">
        <v>0</v>
      </c>
      <c r="F23" s="4" t="s">
        <v>27</v>
      </c>
    </row>
    <row r="24" spans="1:7" x14ac:dyDescent="0.3">
      <c r="B24" s="4" t="s">
        <v>30</v>
      </c>
      <c r="C24" s="4"/>
      <c r="D24" s="6">
        <v>0</v>
      </c>
      <c r="E24" s="6">
        <v>0</v>
      </c>
      <c r="F24" s="4" t="s">
        <v>27</v>
      </c>
    </row>
    <row r="25" spans="1:7" ht="15" thickBot="1" x14ac:dyDescent="0.35">
      <c r="B25" s="2" t="s">
        <v>31</v>
      </c>
      <c r="C25" s="2"/>
      <c r="D25" s="5">
        <v>0</v>
      </c>
      <c r="E25" s="5">
        <v>0</v>
      </c>
      <c r="F25" s="2" t="s">
        <v>27</v>
      </c>
    </row>
    <row r="28" spans="1:7" ht="15" thickBot="1" x14ac:dyDescent="0.35">
      <c r="A28" t="s">
        <v>20</v>
      </c>
    </row>
    <row r="29" spans="1:7" ht="15" thickBot="1" x14ac:dyDescent="0.35">
      <c r="B29" s="3" t="s">
        <v>14</v>
      </c>
      <c r="C29" s="3" t="s">
        <v>15</v>
      </c>
      <c r="D29" s="3" t="s">
        <v>21</v>
      </c>
      <c r="E29" s="3" t="s">
        <v>22</v>
      </c>
      <c r="F29" s="3" t="s">
        <v>23</v>
      </c>
      <c r="G29" s="3" t="s">
        <v>24</v>
      </c>
    </row>
    <row r="30" spans="1:7" x14ac:dyDescent="0.3">
      <c r="B30" s="4" t="s">
        <v>32</v>
      </c>
      <c r="C30" s="4"/>
      <c r="D30" s="6">
        <v>0</v>
      </c>
      <c r="E30" s="4" t="s">
        <v>33</v>
      </c>
      <c r="F30" s="4" t="s">
        <v>34</v>
      </c>
      <c r="G30" s="4">
        <v>1</v>
      </c>
    </row>
    <row r="31" spans="1:7" x14ac:dyDescent="0.3">
      <c r="B31" s="4" t="s">
        <v>35</v>
      </c>
      <c r="C31" s="4"/>
      <c r="D31" s="6">
        <v>0.5</v>
      </c>
      <c r="E31" s="4" t="s">
        <v>36</v>
      </c>
      <c r="F31" s="4" t="s">
        <v>34</v>
      </c>
      <c r="G31" s="4">
        <v>0.5</v>
      </c>
    </row>
    <row r="32" spans="1:7" x14ac:dyDescent="0.3">
      <c r="B32" s="4" t="s">
        <v>37</v>
      </c>
      <c r="C32" s="4"/>
      <c r="D32" s="6">
        <v>1</v>
      </c>
      <c r="E32" s="4" t="s">
        <v>38</v>
      </c>
      <c r="F32" s="4" t="s">
        <v>39</v>
      </c>
      <c r="G32" s="4">
        <v>0</v>
      </c>
    </row>
    <row r="33" spans="2:7" ht="15" thickBot="1" x14ac:dyDescent="0.35">
      <c r="B33" s="2" t="s">
        <v>40</v>
      </c>
      <c r="C33" s="2"/>
      <c r="D33" s="5">
        <v>0</v>
      </c>
      <c r="E33" s="2" t="s">
        <v>41</v>
      </c>
      <c r="F33" s="2" t="s">
        <v>34</v>
      </c>
      <c r="G33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" t="s">
        <v>2</v>
      </c>
    </row>
    <row r="2" spans="1:5" x14ac:dyDescent="0.3">
      <c r="A2" s="1" t="s">
        <v>3</v>
      </c>
    </row>
    <row r="3" spans="1:5" x14ac:dyDescent="0.3">
      <c r="A3" s="1" t="s">
        <v>69</v>
      </c>
    </row>
    <row r="4" spans="1:5" x14ac:dyDescent="0.3">
      <c r="A4" s="1" t="s">
        <v>5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63</v>
      </c>
    </row>
    <row r="8" spans="1:5" x14ac:dyDescent="0.3">
      <c r="A8" s="1"/>
      <c r="B8" t="s">
        <v>64</v>
      </c>
    </row>
    <row r="9" spans="1:5" x14ac:dyDescent="0.3">
      <c r="A9" s="1" t="s">
        <v>10</v>
      </c>
    </row>
    <row r="10" spans="1:5" x14ac:dyDescent="0.3">
      <c r="B10" t="s">
        <v>11</v>
      </c>
    </row>
    <row r="11" spans="1:5" x14ac:dyDescent="0.3">
      <c r="B11" t="s">
        <v>12</v>
      </c>
    </row>
    <row r="14" spans="1:5" ht="15" thickBot="1" x14ac:dyDescent="0.35">
      <c r="A14" t="s">
        <v>13</v>
      </c>
    </row>
    <row r="15" spans="1:5" ht="15" thickBot="1" x14ac:dyDescent="0.35">
      <c r="B15" s="3" t="s">
        <v>14</v>
      </c>
      <c r="C15" s="3" t="s">
        <v>15</v>
      </c>
      <c r="D15" s="3" t="s">
        <v>16</v>
      </c>
      <c r="E15" s="3" t="s">
        <v>17</v>
      </c>
    </row>
    <row r="16" spans="1:5" ht="15" thickBot="1" x14ac:dyDescent="0.35">
      <c r="B16" s="2" t="s">
        <v>25</v>
      </c>
      <c r="C16" s="2"/>
      <c r="D16" s="5">
        <v>9.1891891891891897E-2</v>
      </c>
      <c r="E16" s="5">
        <v>9.1891891891891897E-2</v>
      </c>
    </row>
    <row r="19" spans="1:7" ht="15" thickBot="1" x14ac:dyDescent="0.35">
      <c r="A19" t="s">
        <v>18</v>
      </c>
    </row>
    <row r="20" spans="1:7" ht="15" thickBot="1" x14ac:dyDescent="0.35"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19</v>
      </c>
    </row>
    <row r="21" spans="1:7" x14ac:dyDescent="0.3">
      <c r="B21" s="4" t="s">
        <v>29</v>
      </c>
      <c r="C21" s="4"/>
      <c r="D21" s="6">
        <v>0</v>
      </c>
      <c r="E21" s="6">
        <v>0</v>
      </c>
      <c r="F21" s="4" t="s">
        <v>27</v>
      </c>
    </row>
    <row r="22" spans="1:7" x14ac:dyDescent="0.3">
      <c r="B22" s="4" t="s">
        <v>30</v>
      </c>
      <c r="C22" s="4"/>
      <c r="D22" s="6">
        <v>1.6216216216216217E-2</v>
      </c>
      <c r="E22" s="6">
        <v>1.6216216216216217E-2</v>
      </c>
      <c r="F22" s="4" t="s">
        <v>27</v>
      </c>
    </row>
    <row r="23" spans="1:7" ht="15" thickBot="1" x14ac:dyDescent="0.35">
      <c r="B23" s="2" t="s">
        <v>31</v>
      </c>
      <c r="C23" s="2"/>
      <c r="D23" s="5">
        <v>7.567567567567568E-2</v>
      </c>
      <c r="E23" s="5">
        <v>7.567567567567568E-2</v>
      </c>
      <c r="F23" s="2" t="s">
        <v>27</v>
      </c>
    </row>
    <row r="26" spans="1:7" ht="15" thickBot="1" x14ac:dyDescent="0.35">
      <c r="A26" t="s">
        <v>20</v>
      </c>
    </row>
    <row r="27" spans="1:7" ht="15" thickBot="1" x14ac:dyDescent="0.35">
      <c r="B27" s="3" t="s">
        <v>14</v>
      </c>
      <c r="C27" s="3" t="s">
        <v>15</v>
      </c>
      <c r="D27" s="3" t="s">
        <v>21</v>
      </c>
      <c r="E27" s="3" t="s">
        <v>22</v>
      </c>
      <c r="F27" s="3" t="s">
        <v>23</v>
      </c>
      <c r="G27" s="3" t="s">
        <v>24</v>
      </c>
    </row>
    <row r="28" spans="1:7" x14ac:dyDescent="0.3">
      <c r="B28" s="4" t="s">
        <v>32</v>
      </c>
      <c r="C28" s="4"/>
      <c r="D28" s="6">
        <v>1</v>
      </c>
      <c r="E28" s="4" t="s">
        <v>33</v>
      </c>
      <c r="F28" s="4" t="s">
        <v>39</v>
      </c>
      <c r="G28" s="4">
        <v>0</v>
      </c>
    </row>
    <row r="29" spans="1:7" x14ac:dyDescent="0.3">
      <c r="B29" s="4" t="s">
        <v>35</v>
      </c>
      <c r="C29" s="4"/>
      <c r="D29" s="6">
        <v>0.78918918918918923</v>
      </c>
      <c r="E29" s="4" t="s">
        <v>36</v>
      </c>
      <c r="F29" s="4" t="s">
        <v>34</v>
      </c>
      <c r="G29" s="4">
        <v>0.21081081081081077</v>
      </c>
    </row>
    <row r="30" spans="1:7" ht="15" thickBot="1" x14ac:dyDescent="0.35">
      <c r="B30" s="2" t="s">
        <v>37</v>
      </c>
      <c r="C30" s="2"/>
      <c r="D30" s="5">
        <v>1</v>
      </c>
      <c r="E30" s="2" t="s">
        <v>38</v>
      </c>
      <c r="F30" s="2" t="s">
        <v>39</v>
      </c>
      <c r="G30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42</v>
      </c>
    </row>
    <row r="2" spans="1:8" x14ac:dyDescent="0.3">
      <c r="A2" s="1" t="s">
        <v>3</v>
      </c>
    </row>
    <row r="3" spans="1:8" x14ac:dyDescent="0.3">
      <c r="A3" s="1" t="s">
        <v>69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43</v>
      </c>
      <c r="E7" s="7" t="s">
        <v>45</v>
      </c>
      <c r="F7" s="7" t="s">
        <v>47</v>
      </c>
      <c r="G7" s="7" t="s">
        <v>49</v>
      </c>
      <c r="H7" s="7" t="s">
        <v>49</v>
      </c>
    </row>
    <row r="8" spans="1:8" ht="15" thickBot="1" x14ac:dyDescent="0.35">
      <c r="B8" s="8" t="s">
        <v>14</v>
      </c>
      <c r="C8" s="8" t="s">
        <v>15</v>
      </c>
      <c r="D8" s="8" t="s">
        <v>44</v>
      </c>
      <c r="E8" s="8" t="s">
        <v>46</v>
      </c>
      <c r="F8" s="8" t="s">
        <v>48</v>
      </c>
      <c r="G8" s="8" t="s">
        <v>50</v>
      </c>
      <c r="H8" s="8" t="s">
        <v>51</v>
      </c>
    </row>
    <row r="9" spans="1:8" x14ac:dyDescent="0.3">
      <c r="B9" s="4" t="s">
        <v>29</v>
      </c>
      <c r="C9" s="4"/>
      <c r="D9" s="4">
        <v>0</v>
      </c>
      <c r="E9" s="4">
        <v>-0.55675675675675695</v>
      </c>
      <c r="F9" s="4">
        <v>1</v>
      </c>
      <c r="G9" s="4">
        <v>0.55675675675675695</v>
      </c>
      <c r="H9" s="4">
        <v>1E+30</v>
      </c>
    </row>
    <row r="10" spans="1:8" x14ac:dyDescent="0.3">
      <c r="B10" s="4" t="s">
        <v>30</v>
      </c>
      <c r="C10" s="4"/>
      <c r="D10" s="4">
        <v>1.6216216216216217E-2</v>
      </c>
      <c r="E10" s="4">
        <v>0</v>
      </c>
      <c r="F10" s="4">
        <v>1</v>
      </c>
      <c r="G10" s="4">
        <v>0.49999999999999989</v>
      </c>
      <c r="H10" s="4">
        <v>0.81102362204724432</v>
      </c>
    </row>
    <row r="11" spans="1:8" ht="15" thickBot="1" x14ac:dyDescent="0.35">
      <c r="B11" s="2" t="s">
        <v>31</v>
      </c>
      <c r="C11" s="2"/>
      <c r="D11" s="2">
        <v>7.567567567567568E-2</v>
      </c>
      <c r="E11" s="2">
        <v>0</v>
      </c>
      <c r="F11" s="2">
        <v>1</v>
      </c>
      <c r="G11" s="2">
        <v>12.000000000000005</v>
      </c>
      <c r="H11" s="2">
        <v>0.33333333333333326</v>
      </c>
    </row>
    <row r="13" spans="1:8" ht="15" thickBot="1" x14ac:dyDescent="0.35">
      <c r="A13" t="s">
        <v>20</v>
      </c>
    </row>
    <row r="14" spans="1:8" x14ac:dyDescent="0.3">
      <c r="B14" s="7"/>
      <c r="C14" s="7"/>
      <c r="D14" s="7" t="s">
        <v>43</v>
      </c>
      <c r="E14" s="7" t="s">
        <v>52</v>
      </c>
      <c r="F14" s="7" t="s">
        <v>54</v>
      </c>
      <c r="G14" s="7" t="s">
        <v>49</v>
      </c>
      <c r="H14" s="7" t="s">
        <v>49</v>
      </c>
    </row>
    <row r="15" spans="1:8" ht="15" thickBot="1" x14ac:dyDescent="0.35">
      <c r="B15" s="8" t="s">
        <v>14</v>
      </c>
      <c r="C15" s="8" t="s">
        <v>15</v>
      </c>
      <c r="D15" s="8" t="s">
        <v>44</v>
      </c>
      <c r="E15" s="8" t="s">
        <v>53</v>
      </c>
      <c r="F15" s="8" t="s">
        <v>55</v>
      </c>
      <c r="G15" s="8" t="s">
        <v>50</v>
      </c>
      <c r="H15" s="8" t="s">
        <v>51</v>
      </c>
    </row>
    <row r="16" spans="1:8" x14ac:dyDescent="0.3">
      <c r="B16" s="4" t="s">
        <v>32</v>
      </c>
      <c r="C16" s="4"/>
      <c r="D16" s="4">
        <v>1</v>
      </c>
      <c r="E16" s="4">
        <v>6.4864864864864896E-2</v>
      </c>
      <c r="F16" s="4">
        <v>1</v>
      </c>
      <c r="G16" s="4">
        <v>0.19402985074626866</v>
      </c>
      <c r="H16" s="4">
        <v>0.23076923076923067</v>
      </c>
    </row>
    <row r="17" spans="2:8" x14ac:dyDescent="0.3">
      <c r="B17" s="4" t="s">
        <v>35</v>
      </c>
      <c r="C17" s="4"/>
      <c r="D17" s="4">
        <v>0.78918918918918923</v>
      </c>
      <c r="E17" s="4">
        <v>0</v>
      </c>
      <c r="F17" s="4">
        <v>1</v>
      </c>
      <c r="G17" s="4">
        <v>1E+30</v>
      </c>
      <c r="H17" s="4">
        <v>0.21081081081081082</v>
      </c>
    </row>
    <row r="18" spans="2:8" ht="15" thickBot="1" x14ac:dyDescent="0.35">
      <c r="B18" s="2" t="s">
        <v>37</v>
      </c>
      <c r="C18" s="2"/>
      <c r="D18" s="2">
        <v>1</v>
      </c>
      <c r="E18" s="2">
        <v>2.7027027027027022E-2</v>
      </c>
      <c r="F18" s="2">
        <v>1</v>
      </c>
      <c r="G18" s="2">
        <v>0.3</v>
      </c>
      <c r="H18" s="2">
        <v>0.70909090909090911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56</v>
      </c>
    </row>
    <row r="2" spans="1:10" x14ac:dyDescent="0.3">
      <c r="A2" s="1" t="s">
        <v>3</v>
      </c>
    </row>
    <row r="3" spans="1:10" x14ac:dyDescent="0.3">
      <c r="A3" s="1" t="s">
        <v>69</v>
      </c>
    </row>
    <row r="5" spans="1:10" ht="15" thickBot="1" x14ac:dyDescent="0.35"/>
    <row r="6" spans="1:10" x14ac:dyDescent="0.3">
      <c r="B6" s="7"/>
      <c r="C6" s="7" t="s">
        <v>47</v>
      </c>
      <c r="D6" s="7"/>
    </row>
    <row r="7" spans="1:10" ht="15" thickBot="1" x14ac:dyDescent="0.35">
      <c r="B7" s="8" t="s">
        <v>14</v>
      </c>
      <c r="C7" s="8" t="s">
        <v>15</v>
      </c>
      <c r="D7" s="8" t="s">
        <v>44</v>
      </c>
    </row>
    <row r="8" spans="1:10" ht="15" thickBot="1" x14ac:dyDescent="0.35">
      <c r="B8" s="2" t="s">
        <v>25</v>
      </c>
      <c r="C8" s="2"/>
      <c r="D8" s="5">
        <v>9.1891891891891897E-2</v>
      </c>
    </row>
    <row r="10" spans="1:10" ht="15" thickBot="1" x14ac:dyDescent="0.35"/>
    <row r="11" spans="1:10" x14ac:dyDescent="0.3">
      <c r="B11" s="7"/>
      <c r="C11" s="7" t="s">
        <v>57</v>
      </c>
      <c r="D11" s="7"/>
      <c r="F11" s="7" t="s">
        <v>58</v>
      </c>
      <c r="G11" s="7" t="s">
        <v>47</v>
      </c>
      <c r="I11" s="7" t="s">
        <v>61</v>
      </c>
      <c r="J11" s="7" t="s">
        <v>47</v>
      </c>
    </row>
    <row r="12" spans="1:10" ht="15" thickBot="1" x14ac:dyDescent="0.35">
      <c r="B12" s="8" t="s">
        <v>14</v>
      </c>
      <c r="C12" s="8" t="s">
        <v>15</v>
      </c>
      <c r="D12" s="8" t="s">
        <v>44</v>
      </c>
      <c r="F12" s="8" t="s">
        <v>59</v>
      </c>
      <c r="G12" s="8" t="s">
        <v>60</v>
      </c>
      <c r="I12" s="8" t="s">
        <v>59</v>
      </c>
      <c r="J12" s="8" t="s">
        <v>60</v>
      </c>
    </row>
    <row r="13" spans="1:10" x14ac:dyDescent="0.3">
      <c r="B13" s="4" t="s">
        <v>29</v>
      </c>
      <c r="C13" s="4"/>
      <c r="D13" s="6">
        <v>0</v>
      </c>
      <c r="F13" s="6">
        <v>0</v>
      </c>
      <c r="G13" s="6">
        <v>9.1891891891891897E-2</v>
      </c>
      <c r="I13" s="6">
        <v>0</v>
      </c>
      <c r="J13" s="6">
        <v>9.1891891891891897E-2</v>
      </c>
    </row>
    <row r="14" spans="1:10" x14ac:dyDescent="0.3">
      <c r="B14" s="4" t="s">
        <v>30</v>
      </c>
      <c r="C14" s="4"/>
      <c r="D14" s="6">
        <v>1.6216216216216217E-2</v>
      </c>
      <c r="F14" s="6">
        <v>0</v>
      </c>
      <c r="G14" s="6">
        <v>7.567567567567568E-2</v>
      </c>
      <c r="I14" s="6">
        <v>1.6216216216216162E-2</v>
      </c>
      <c r="J14" s="6">
        <v>9.1891891891891841E-2</v>
      </c>
    </row>
    <row r="15" spans="1:10" ht="15" thickBot="1" x14ac:dyDescent="0.35">
      <c r="B15" s="2" t="s">
        <v>31</v>
      </c>
      <c r="C15" s="2"/>
      <c r="D15" s="5">
        <v>7.567567567567568E-2</v>
      </c>
      <c r="F15" s="5">
        <v>0</v>
      </c>
      <c r="G15" s="5">
        <v>1.6216216216216217E-2</v>
      </c>
      <c r="I15" s="5">
        <v>7.567567567567568E-2</v>
      </c>
      <c r="J15" s="5">
        <v>9.1891891891891897E-2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R52"/>
  <sheetViews>
    <sheetView tabSelected="1" topLeftCell="T19" workbookViewId="0">
      <selection activeCell="AE23" sqref="AE23"/>
    </sheetView>
  </sheetViews>
  <sheetFormatPr defaultRowHeight="14.4" x14ac:dyDescent="0.3"/>
  <cols>
    <col min="4" max="4" width="2" bestFit="1" customWidth="1"/>
    <col min="5" max="5" width="8.88671875" customWidth="1"/>
    <col min="6" max="6" width="9.5546875" customWidth="1"/>
    <col min="7" max="7" width="12" bestFit="1" customWidth="1"/>
    <col min="9" max="9" width="12" bestFit="1" customWidth="1"/>
    <col min="10" max="10" width="17.21875" bestFit="1" customWidth="1"/>
    <col min="16" max="16" width="8.88671875" customWidth="1"/>
  </cols>
  <sheetData>
    <row r="1" spans="6:39" x14ac:dyDescent="0.3">
      <c r="O1" s="9" t="s">
        <v>71</v>
      </c>
      <c r="P1" s="9" t="s">
        <v>72</v>
      </c>
      <c r="Q1" s="9" t="s">
        <v>77</v>
      </c>
      <c r="R1" s="9" t="s">
        <v>78</v>
      </c>
      <c r="S1" s="9" t="s">
        <v>79</v>
      </c>
      <c r="T1" s="9" t="s">
        <v>80</v>
      </c>
      <c r="U1" s="9" t="s">
        <v>81</v>
      </c>
      <c r="V1" s="9" t="s">
        <v>82</v>
      </c>
      <c r="W1" s="9" t="s">
        <v>83</v>
      </c>
      <c r="X1" s="9" t="s">
        <v>84</v>
      </c>
      <c r="AD1" s="9" t="s">
        <v>71</v>
      </c>
      <c r="AE1" s="9" t="s">
        <v>72</v>
      </c>
      <c r="AF1" s="9" t="s">
        <v>77</v>
      </c>
      <c r="AG1" s="9" t="s">
        <v>78</v>
      </c>
      <c r="AH1" s="9" t="s">
        <v>79</v>
      </c>
      <c r="AI1" s="9" t="s">
        <v>80</v>
      </c>
      <c r="AJ1" s="9" t="s">
        <v>81</v>
      </c>
      <c r="AK1" s="9" t="s">
        <v>82</v>
      </c>
      <c r="AL1" s="9" t="s">
        <v>83</v>
      </c>
      <c r="AM1" s="9" t="s">
        <v>84</v>
      </c>
    </row>
    <row r="2" spans="6:39" x14ac:dyDescent="0.3">
      <c r="O2" s="9">
        <v>1.2</v>
      </c>
      <c r="P2" s="9">
        <v>19</v>
      </c>
      <c r="Q2" s="9">
        <f>P15</f>
        <v>0</v>
      </c>
      <c r="R2" s="9">
        <f>Q2+P2</f>
        <v>19</v>
      </c>
      <c r="S2" s="9">
        <f>T2-P2</f>
        <v>0</v>
      </c>
      <c r="T2" s="9">
        <f>Q16</f>
        <v>19</v>
      </c>
      <c r="U2" s="9">
        <f>T2-Q2-P2</f>
        <v>0</v>
      </c>
      <c r="V2" s="9">
        <f>P16-Q15-P2</f>
        <v>0</v>
      </c>
      <c r="W2" s="9">
        <f>Q16-Q15-P2</f>
        <v>0</v>
      </c>
      <c r="X2" s="9">
        <f>P16-P15-P2</f>
        <v>0</v>
      </c>
      <c r="AD2" s="9">
        <v>1.2</v>
      </c>
      <c r="AE2" s="9">
        <v>16</v>
      </c>
      <c r="AF2" s="9">
        <f>AE15</f>
        <v>0</v>
      </c>
      <c r="AG2" s="9">
        <f>AF2+AE2</f>
        <v>16</v>
      </c>
      <c r="AH2" s="9">
        <f>AI2-AE2</f>
        <v>0</v>
      </c>
      <c r="AI2" s="9">
        <f>AF16</f>
        <v>16</v>
      </c>
      <c r="AJ2" s="9">
        <f>AI2-AF2-AE2</f>
        <v>0</v>
      </c>
      <c r="AK2" s="9">
        <f>AE16-AF15-AE2</f>
        <v>0</v>
      </c>
      <c r="AL2" s="9">
        <f>AF16-AF15-AE2</f>
        <v>0</v>
      </c>
      <c r="AM2" s="9">
        <f>AE16-AE15-AE2</f>
        <v>0</v>
      </c>
    </row>
    <row r="3" spans="6:39" x14ac:dyDescent="0.3">
      <c r="O3" s="9">
        <v>1.3</v>
      </c>
      <c r="P3" s="9">
        <v>10</v>
      </c>
      <c r="Q3" s="9">
        <f>P15</f>
        <v>0</v>
      </c>
      <c r="R3" s="9">
        <f t="shared" ref="R3:R11" si="0">Q3+P3</f>
        <v>10</v>
      </c>
      <c r="S3" s="9">
        <f t="shared" ref="S3:S11" si="1">T3-P3</f>
        <v>18</v>
      </c>
      <c r="T3" s="9">
        <f>Q17</f>
        <v>28</v>
      </c>
      <c r="U3" s="9">
        <f t="shared" ref="U3:U11" si="2">T3-Q3-P3</f>
        <v>18</v>
      </c>
      <c r="V3" s="9">
        <f>P17-Q15-P3</f>
        <v>0</v>
      </c>
      <c r="W3" s="9">
        <f>Q17-Q15-P3</f>
        <v>18</v>
      </c>
      <c r="X3" s="9">
        <f>P17-P15-P3</f>
        <v>0</v>
      </c>
      <c r="AD3" s="9">
        <v>1.3</v>
      </c>
      <c r="AE3" s="9">
        <v>10</v>
      </c>
      <c r="AF3" s="9">
        <f>AE15</f>
        <v>0</v>
      </c>
      <c r="AG3" s="9">
        <f t="shared" ref="AG3:AG11" si="3">AF3+AE3</f>
        <v>10</v>
      </c>
      <c r="AH3" s="9">
        <f t="shared" ref="AH3:AH11" si="4">AI3-AE3</f>
        <v>14</v>
      </c>
      <c r="AI3" s="9">
        <f>AF17</f>
        <v>24</v>
      </c>
      <c r="AJ3" s="9">
        <f t="shared" ref="AJ3:AJ11" si="5">AI3-AF3-AE3</f>
        <v>14</v>
      </c>
      <c r="AK3" s="9">
        <f>AE17-AF15-AE3</f>
        <v>0</v>
      </c>
      <c r="AL3" s="9">
        <f>AF17-AF15-AE3</f>
        <v>14</v>
      </c>
      <c r="AM3" s="9">
        <f>AE17-AE15-AE3</f>
        <v>0</v>
      </c>
    </row>
    <row r="4" spans="6:39" x14ac:dyDescent="0.3">
      <c r="O4" s="9">
        <v>1.4</v>
      </c>
      <c r="P4" s="9">
        <v>35</v>
      </c>
      <c r="Q4" s="9">
        <f>P15</f>
        <v>0</v>
      </c>
      <c r="R4" s="9">
        <f t="shared" si="0"/>
        <v>35</v>
      </c>
      <c r="S4" s="9">
        <f t="shared" si="1"/>
        <v>2</v>
      </c>
      <c r="T4" s="9">
        <f>Q18</f>
        <v>37</v>
      </c>
      <c r="U4" s="9">
        <f t="shared" si="2"/>
        <v>2</v>
      </c>
      <c r="V4" s="9">
        <f>P18-Q15-P4</f>
        <v>2</v>
      </c>
      <c r="W4" s="9">
        <f>Q18-Q15-P4</f>
        <v>2</v>
      </c>
      <c r="X4" s="9">
        <f>P18-P15-P4</f>
        <v>2</v>
      </c>
      <c r="AD4" s="9">
        <v>1.4</v>
      </c>
      <c r="AE4" s="9">
        <v>33</v>
      </c>
      <c r="AF4" s="9">
        <f>AE15</f>
        <v>0</v>
      </c>
      <c r="AG4" s="9">
        <f t="shared" si="3"/>
        <v>33</v>
      </c>
      <c r="AH4" s="9">
        <f t="shared" si="4"/>
        <v>0</v>
      </c>
      <c r="AI4" s="9">
        <f>AF18</f>
        <v>33</v>
      </c>
      <c r="AJ4" s="9">
        <f t="shared" si="5"/>
        <v>0</v>
      </c>
      <c r="AK4" s="9">
        <f>AE18-AF15-AE4</f>
        <v>0</v>
      </c>
      <c r="AL4" s="9">
        <f>AF18-AF15-AE4</f>
        <v>0</v>
      </c>
      <c r="AM4" s="9">
        <f>AE18-AE15-AE4</f>
        <v>0</v>
      </c>
    </row>
    <row r="5" spans="6:39" x14ac:dyDescent="0.3">
      <c r="O5" s="9">
        <v>2.4</v>
      </c>
      <c r="P5" s="9">
        <v>18</v>
      </c>
      <c r="Q5" s="9">
        <f>P16</f>
        <v>19</v>
      </c>
      <c r="R5" s="9">
        <f t="shared" si="0"/>
        <v>37</v>
      </c>
      <c r="S5" s="9">
        <f t="shared" si="1"/>
        <v>19</v>
      </c>
      <c r="T5" s="9">
        <f>Q18</f>
        <v>37</v>
      </c>
      <c r="U5" s="9">
        <f t="shared" si="2"/>
        <v>0</v>
      </c>
      <c r="V5" s="9">
        <f>P18-Q16-P5</f>
        <v>0</v>
      </c>
      <c r="W5" s="9">
        <f>P18-P16-P5</f>
        <v>0</v>
      </c>
      <c r="X5" s="9">
        <f>P18-P16-P5</f>
        <v>0</v>
      </c>
      <c r="AD5" s="9">
        <v>2.4</v>
      </c>
      <c r="AE5" s="9">
        <v>17</v>
      </c>
      <c r="AF5" s="9">
        <f>AE16</f>
        <v>16</v>
      </c>
      <c r="AG5" s="9">
        <f t="shared" si="3"/>
        <v>33</v>
      </c>
      <c r="AH5" s="9">
        <f t="shared" si="4"/>
        <v>16</v>
      </c>
      <c r="AI5" s="9">
        <f>AF18</f>
        <v>33</v>
      </c>
      <c r="AJ5" s="9">
        <f t="shared" si="5"/>
        <v>0</v>
      </c>
      <c r="AK5" s="9">
        <f>AE18-AF16-AE5</f>
        <v>0</v>
      </c>
      <c r="AL5" s="9">
        <f>AE18-AE16-AE5</f>
        <v>0</v>
      </c>
      <c r="AM5" s="9">
        <f>AE18-AE16-AE5</f>
        <v>0</v>
      </c>
    </row>
    <row r="6" spans="6:39" x14ac:dyDescent="0.3">
      <c r="F6" t="s">
        <v>70</v>
      </c>
      <c r="O6" s="9">
        <v>2.5</v>
      </c>
      <c r="P6" s="9">
        <v>20</v>
      </c>
      <c r="Q6" s="9">
        <f>P16</f>
        <v>19</v>
      </c>
      <c r="R6" s="9">
        <f t="shared" si="0"/>
        <v>39</v>
      </c>
      <c r="S6" s="9">
        <f t="shared" si="1"/>
        <v>34</v>
      </c>
      <c r="T6" s="9">
        <f>Q19</f>
        <v>54</v>
      </c>
      <c r="U6" s="9">
        <f t="shared" si="2"/>
        <v>15</v>
      </c>
      <c r="V6" s="9">
        <f>P19-Q16-P6</f>
        <v>15</v>
      </c>
      <c r="W6" s="9">
        <f>Q19-Q16-P6</f>
        <v>15</v>
      </c>
      <c r="X6" s="9">
        <f>P19-P16-P6</f>
        <v>15</v>
      </c>
      <c r="AD6" s="9">
        <v>2.5</v>
      </c>
      <c r="AE6" s="9">
        <v>20</v>
      </c>
      <c r="AF6" s="9">
        <f>AE16</f>
        <v>16</v>
      </c>
      <c r="AG6" s="9">
        <f t="shared" si="3"/>
        <v>36</v>
      </c>
      <c r="AH6" s="9">
        <f t="shared" si="4"/>
        <v>26</v>
      </c>
      <c r="AI6" s="9">
        <f>AF19</f>
        <v>46</v>
      </c>
      <c r="AJ6" s="9">
        <f t="shared" si="5"/>
        <v>10</v>
      </c>
      <c r="AK6" s="9">
        <f>AE19-AF16-AE6</f>
        <v>10</v>
      </c>
      <c r="AL6" s="9">
        <f>AF19-AF16-AE6</f>
        <v>10</v>
      </c>
      <c r="AM6" s="9">
        <f>AE19-AE16-AE6</f>
        <v>10</v>
      </c>
    </row>
    <row r="7" spans="6:39" x14ac:dyDescent="0.3">
      <c r="F7" s="9">
        <v>0</v>
      </c>
      <c r="G7" s="9">
        <v>1.6216216216216217E-2</v>
      </c>
      <c r="H7" s="9">
        <v>7.567567567567568E-2</v>
      </c>
      <c r="O7" s="9">
        <v>3.4</v>
      </c>
      <c r="P7" s="9">
        <v>9</v>
      </c>
      <c r="Q7" s="9">
        <f>P17</f>
        <v>10</v>
      </c>
      <c r="R7" s="9">
        <f t="shared" si="0"/>
        <v>19</v>
      </c>
      <c r="S7" s="9">
        <f t="shared" si="1"/>
        <v>28</v>
      </c>
      <c r="T7" s="9">
        <f>Q18</f>
        <v>37</v>
      </c>
      <c r="U7" s="9">
        <f t="shared" si="2"/>
        <v>18</v>
      </c>
      <c r="V7" s="9">
        <f>P18-Q17-P7</f>
        <v>0</v>
      </c>
      <c r="W7" s="9">
        <f>Q18-Q17-P7</f>
        <v>0</v>
      </c>
      <c r="X7" s="9">
        <f>P18-P17-P7</f>
        <v>18</v>
      </c>
      <c r="AD7" s="9">
        <v>3.4</v>
      </c>
      <c r="AE7" s="9">
        <v>9</v>
      </c>
      <c r="AF7" s="9">
        <f>AE17</f>
        <v>10</v>
      </c>
      <c r="AG7" s="9">
        <f t="shared" si="3"/>
        <v>19</v>
      </c>
      <c r="AH7" s="9">
        <f t="shared" si="4"/>
        <v>24</v>
      </c>
      <c r="AI7" s="9">
        <f>AF18</f>
        <v>33</v>
      </c>
      <c r="AJ7" s="9">
        <f t="shared" si="5"/>
        <v>14</v>
      </c>
      <c r="AK7" s="9">
        <f>AE18-AF17-AE7</f>
        <v>0</v>
      </c>
      <c r="AL7" s="9">
        <f>AF18-AF17-AE7</f>
        <v>0</v>
      </c>
      <c r="AM7" s="9">
        <f>AE18-AE17-AE7</f>
        <v>14</v>
      </c>
    </row>
    <row r="8" spans="6:39" x14ac:dyDescent="0.3">
      <c r="F8" s="9">
        <v>1</v>
      </c>
      <c r="G8" s="9">
        <v>1</v>
      </c>
      <c r="H8" s="9">
        <v>1</v>
      </c>
      <c r="I8" s="10">
        <f>SUMPRODUCT(F7:H7,F8:H8)</f>
        <v>9.1891891891891897E-2</v>
      </c>
      <c r="J8" t="s">
        <v>0</v>
      </c>
      <c r="O8" s="9">
        <v>3.6</v>
      </c>
      <c r="P8" s="9">
        <v>22</v>
      </c>
      <c r="Q8" s="9">
        <f>P17</f>
        <v>10</v>
      </c>
      <c r="R8" s="9">
        <f t="shared" si="0"/>
        <v>32</v>
      </c>
      <c r="S8" s="9">
        <f t="shared" si="1"/>
        <v>50</v>
      </c>
      <c r="T8" s="9">
        <f>Q20</f>
        <v>72</v>
      </c>
      <c r="U8" s="9">
        <f t="shared" si="2"/>
        <v>40</v>
      </c>
      <c r="V8" s="9">
        <f>P20-Q17-P8</f>
        <v>22</v>
      </c>
      <c r="W8" s="9">
        <f>Q20-Q17-P8</f>
        <v>22</v>
      </c>
      <c r="X8" s="9">
        <f>P20-P17-P8</f>
        <v>40</v>
      </c>
      <c r="AD8" s="9">
        <v>3.6</v>
      </c>
      <c r="AE8" s="9">
        <v>22</v>
      </c>
      <c r="AF8" s="9">
        <f>AE17</f>
        <v>10</v>
      </c>
      <c r="AG8" s="9">
        <f t="shared" si="3"/>
        <v>32</v>
      </c>
      <c r="AH8" s="9">
        <f t="shared" si="4"/>
        <v>38</v>
      </c>
      <c r="AI8" s="9">
        <f>AF20</f>
        <v>60</v>
      </c>
      <c r="AJ8" s="9">
        <f t="shared" si="5"/>
        <v>28</v>
      </c>
      <c r="AK8" s="9">
        <f>AE20-AF17-AE8</f>
        <v>14</v>
      </c>
      <c r="AL8" s="9">
        <f>AF20-AF17-AE8</f>
        <v>14</v>
      </c>
      <c r="AM8" s="9">
        <f>AE20-AE17-AE8</f>
        <v>28</v>
      </c>
    </row>
    <row r="9" spans="6:39" x14ac:dyDescent="0.3">
      <c r="O9" s="9">
        <v>4.5</v>
      </c>
      <c r="P9" s="9">
        <v>17</v>
      </c>
      <c r="Q9" s="9">
        <f>P18</f>
        <v>37</v>
      </c>
      <c r="R9" s="9">
        <f t="shared" si="0"/>
        <v>54</v>
      </c>
      <c r="S9" s="9">
        <f t="shared" si="1"/>
        <v>37</v>
      </c>
      <c r="T9" s="9">
        <f>Q19</f>
        <v>54</v>
      </c>
      <c r="U9" s="9">
        <f t="shared" si="2"/>
        <v>0</v>
      </c>
      <c r="V9" s="9">
        <f>P19-Q18-P9</f>
        <v>0</v>
      </c>
      <c r="W9" s="9">
        <f>Q19-Q18-P9</f>
        <v>0</v>
      </c>
      <c r="X9" s="9">
        <f>P19-P18-P9</f>
        <v>0</v>
      </c>
      <c r="AD9" s="9">
        <v>4.5</v>
      </c>
      <c r="AE9" s="9">
        <v>13</v>
      </c>
      <c r="AF9" s="9">
        <f>AE18</f>
        <v>33</v>
      </c>
      <c r="AG9" s="9">
        <f t="shared" si="3"/>
        <v>46</v>
      </c>
      <c r="AH9" s="9">
        <f t="shared" si="4"/>
        <v>33</v>
      </c>
      <c r="AI9" s="9">
        <f>AF19</f>
        <v>46</v>
      </c>
      <c r="AJ9" s="9">
        <f t="shared" si="5"/>
        <v>0</v>
      </c>
      <c r="AK9" s="9">
        <f>AE19-AF18-AE9</f>
        <v>0</v>
      </c>
      <c r="AL9" s="9">
        <f>AF19-AF18-AE9</f>
        <v>0</v>
      </c>
      <c r="AM9" s="9">
        <f>AE19-AE18-AE9</f>
        <v>0</v>
      </c>
    </row>
    <row r="10" spans="6:39" x14ac:dyDescent="0.3">
      <c r="O10" s="9">
        <v>4.5999999999999996</v>
      </c>
      <c r="P10" s="9">
        <v>20</v>
      </c>
      <c r="Q10" s="9">
        <f>P18</f>
        <v>37</v>
      </c>
      <c r="R10" s="9">
        <f t="shared" si="0"/>
        <v>57</v>
      </c>
      <c r="S10" s="9">
        <f t="shared" si="1"/>
        <v>52</v>
      </c>
      <c r="T10" s="9">
        <f>Q20</f>
        <v>72</v>
      </c>
      <c r="U10" s="9">
        <f t="shared" si="2"/>
        <v>15</v>
      </c>
      <c r="V10" s="9">
        <f>P20-Q18-P10</f>
        <v>15</v>
      </c>
      <c r="W10" s="9">
        <f>Q20-Q18-P10</f>
        <v>15</v>
      </c>
      <c r="X10" s="9">
        <f>P20-P18-P10</f>
        <v>15</v>
      </c>
      <c r="AD10" s="9">
        <v>4.5999999999999996</v>
      </c>
      <c r="AE10" s="9">
        <v>20</v>
      </c>
      <c r="AF10" s="9">
        <f>AE18</f>
        <v>33</v>
      </c>
      <c r="AG10" s="9">
        <f t="shared" si="3"/>
        <v>53</v>
      </c>
      <c r="AH10" s="9">
        <f t="shared" si="4"/>
        <v>40</v>
      </c>
      <c r="AI10" s="9">
        <f>AF20</f>
        <v>60</v>
      </c>
      <c r="AJ10" s="9">
        <f t="shared" si="5"/>
        <v>7</v>
      </c>
      <c r="AK10" s="9">
        <f>AE20-AF18-AE10</f>
        <v>7</v>
      </c>
      <c r="AL10" s="9">
        <f>AF20-AF18-AE10</f>
        <v>7</v>
      </c>
      <c r="AM10" s="9">
        <f>AE20-AE18-AE10</f>
        <v>7</v>
      </c>
    </row>
    <row r="11" spans="6:39" x14ac:dyDescent="0.3">
      <c r="F11" s="9">
        <v>19</v>
      </c>
      <c r="G11" s="9">
        <v>15</v>
      </c>
      <c r="H11" s="9">
        <v>10</v>
      </c>
      <c r="I11" s="9">
        <f>SUMPRODUCT(F$7:H$7,F11:H11)</f>
        <v>1</v>
      </c>
      <c r="J11" s="9" t="s">
        <v>1</v>
      </c>
      <c r="K11" s="9">
        <v>1</v>
      </c>
      <c r="O11" s="9">
        <v>5.6</v>
      </c>
      <c r="P11" s="9">
        <v>18</v>
      </c>
      <c r="Q11" s="9">
        <f>P19</f>
        <v>54</v>
      </c>
      <c r="R11" s="9">
        <f t="shared" si="0"/>
        <v>72</v>
      </c>
      <c r="S11" s="9">
        <f t="shared" si="1"/>
        <v>54</v>
      </c>
      <c r="T11" s="9">
        <f>Q20</f>
        <v>72</v>
      </c>
      <c r="U11" s="9">
        <f t="shared" si="2"/>
        <v>0</v>
      </c>
      <c r="V11" s="9">
        <f>P20-Q19-P11</f>
        <v>0</v>
      </c>
      <c r="W11" s="9">
        <f>Q20-Q19-P11</f>
        <v>0</v>
      </c>
      <c r="X11" s="9">
        <f>P20-P19-P11</f>
        <v>0</v>
      </c>
      <c r="AD11" s="9">
        <v>5.6</v>
      </c>
      <c r="AE11" s="9">
        <v>14</v>
      </c>
      <c r="AF11" s="9">
        <f>AE19</f>
        <v>46</v>
      </c>
      <c r="AG11" s="9">
        <f t="shared" si="3"/>
        <v>60</v>
      </c>
      <c r="AH11" s="9">
        <f t="shared" si="4"/>
        <v>46</v>
      </c>
      <c r="AI11" s="9">
        <f>AF20</f>
        <v>60</v>
      </c>
      <c r="AJ11" s="9">
        <f t="shared" si="5"/>
        <v>0</v>
      </c>
      <c r="AK11" s="9">
        <f>AE20-AF19-AE11</f>
        <v>0</v>
      </c>
      <c r="AL11" s="9">
        <f>AF20-AF19-AE11</f>
        <v>0</v>
      </c>
      <c r="AM11" s="9">
        <f>AE20-AE19-AE11</f>
        <v>0</v>
      </c>
    </row>
    <row r="12" spans="6:39" x14ac:dyDescent="0.3">
      <c r="F12" s="9">
        <v>10</v>
      </c>
      <c r="G12" s="9">
        <v>16</v>
      </c>
      <c r="H12" s="9">
        <v>7</v>
      </c>
      <c r="I12" s="9">
        <f t="shared" ref="I12:I14" si="6">SUMPRODUCT(F$7:H$7,F12:H12)</f>
        <v>0.78918918918918923</v>
      </c>
      <c r="J12" s="9" t="s">
        <v>1</v>
      </c>
      <c r="K12" s="9">
        <v>1</v>
      </c>
      <c r="O12" s="11"/>
      <c r="P12" s="11"/>
      <c r="Q12" s="11"/>
      <c r="R12" s="11"/>
      <c r="S12" s="11"/>
      <c r="T12" s="11"/>
      <c r="U12" s="11"/>
      <c r="V12" s="11"/>
      <c r="AD12" s="11"/>
      <c r="AE12" s="11"/>
      <c r="AF12" s="11"/>
      <c r="AG12" s="11"/>
      <c r="AH12" s="11"/>
      <c r="AI12" s="11"/>
      <c r="AJ12" s="11"/>
      <c r="AK12" s="11"/>
    </row>
    <row r="13" spans="6:39" x14ac:dyDescent="0.3">
      <c r="F13" s="9">
        <v>12</v>
      </c>
      <c r="G13" s="9">
        <v>1</v>
      </c>
      <c r="H13" s="9">
        <v>13</v>
      </c>
      <c r="I13" s="9">
        <f t="shared" si="6"/>
        <v>1</v>
      </c>
      <c r="J13" s="9" t="s">
        <v>1</v>
      </c>
      <c r="K13" s="9">
        <v>1</v>
      </c>
    </row>
    <row r="14" spans="6:39" x14ac:dyDescent="0.3">
      <c r="O14" s="9" t="s">
        <v>73</v>
      </c>
      <c r="P14" s="9" t="s">
        <v>76</v>
      </c>
      <c r="Q14" s="9" t="s">
        <v>74</v>
      </c>
      <c r="R14" s="9" t="s">
        <v>75</v>
      </c>
      <c r="AD14" s="9" t="s">
        <v>73</v>
      </c>
      <c r="AE14" s="9" t="s">
        <v>76</v>
      </c>
      <c r="AF14" s="9" t="s">
        <v>74</v>
      </c>
      <c r="AG14" s="9" t="s">
        <v>75</v>
      </c>
    </row>
    <row r="15" spans="6:39" x14ac:dyDescent="0.3">
      <c r="O15" s="9">
        <v>1</v>
      </c>
      <c r="P15" s="9">
        <v>0</v>
      </c>
      <c r="Q15" s="9">
        <v>0</v>
      </c>
      <c r="R15" s="9">
        <v>0</v>
      </c>
      <c r="AD15" s="9">
        <v>1</v>
      </c>
      <c r="AE15" s="9">
        <v>0</v>
      </c>
      <c r="AF15" s="9">
        <v>0</v>
      </c>
      <c r="AG15" s="9">
        <v>0</v>
      </c>
    </row>
    <row r="16" spans="6:39" x14ac:dyDescent="0.3">
      <c r="O16" s="9">
        <v>2</v>
      </c>
      <c r="P16" s="9">
        <v>19</v>
      </c>
      <c r="Q16" s="9">
        <v>19</v>
      </c>
      <c r="R16" s="9">
        <v>0</v>
      </c>
      <c r="AD16" s="9">
        <v>2</v>
      </c>
      <c r="AE16" s="9">
        <v>16</v>
      </c>
      <c r="AF16" s="9">
        <v>16</v>
      </c>
      <c r="AG16" s="9">
        <v>0</v>
      </c>
    </row>
    <row r="17" spans="15:33" x14ac:dyDescent="0.3">
      <c r="O17" s="9">
        <v>3</v>
      </c>
      <c r="P17" s="9">
        <v>10</v>
      </c>
      <c r="Q17" s="9">
        <v>28</v>
      </c>
      <c r="R17" s="9">
        <v>18</v>
      </c>
      <c r="AD17" s="9">
        <v>3</v>
      </c>
      <c r="AE17" s="9">
        <v>10</v>
      </c>
      <c r="AF17" s="9">
        <v>24</v>
      </c>
      <c r="AG17" s="9">
        <v>14</v>
      </c>
    </row>
    <row r="18" spans="15:33" x14ac:dyDescent="0.3">
      <c r="O18" s="9">
        <v>4</v>
      </c>
      <c r="P18" s="9">
        <v>37</v>
      </c>
      <c r="Q18" s="9">
        <v>37</v>
      </c>
      <c r="R18" s="9">
        <v>0</v>
      </c>
      <c r="AD18" s="9">
        <v>4</v>
      </c>
      <c r="AE18" s="9">
        <v>33</v>
      </c>
      <c r="AF18" s="9">
        <v>33</v>
      </c>
      <c r="AG18" s="9">
        <v>0</v>
      </c>
    </row>
    <row r="19" spans="15:33" x14ac:dyDescent="0.3">
      <c r="O19" s="9">
        <v>5</v>
      </c>
      <c r="P19" s="9">
        <v>54</v>
      </c>
      <c r="Q19" s="9">
        <v>54</v>
      </c>
      <c r="R19" s="9">
        <v>0</v>
      </c>
      <c r="AD19" s="9">
        <v>5</v>
      </c>
      <c r="AE19" s="9">
        <v>46</v>
      </c>
      <c r="AF19" s="9">
        <v>46</v>
      </c>
      <c r="AG19" s="9">
        <v>0</v>
      </c>
    </row>
    <row r="20" spans="15:33" x14ac:dyDescent="0.3">
      <c r="O20" s="9">
        <v>6</v>
      </c>
      <c r="P20" s="9">
        <v>72</v>
      </c>
      <c r="Q20" s="9">
        <v>72</v>
      </c>
      <c r="R20" s="9">
        <v>0</v>
      </c>
      <c r="AD20" s="9">
        <v>6</v>
      </c>
      <c r="AE20" s="9">
        <v>60</v>
      </c>
      <c r="AF20" s="9">
        <v>60</v>
      </c>
      <c r="AG20" s="9">
        <v>0</v>
      </c>
    </row>
    <row r="32" spans="15:33" x14ac:dyDescent="0.3">
      <c r="O32" t="s">
        <v>70</v>
      </c>
    </row>
    <row r="33" spans="15:44" x14ac:dyDescent="0.3">
      <c r="O33" s="9" t="s">
        <v>85</v>
      </c>
      <c r="P33" s="9" t="s">
        <v>86</v>
      </c>
      <c r="Q33" s="9" t="s">
        <v>87</v>
      </c>
      <c r="R33" s="9" t="s">
        <v>88</v>
      </c>
      <c r="S33" s="9" t="s">
        <v>89</v>
      </c>
      <c r="T33" s="9" t="s">
        <v>90</v>
      </c>
      <c r="U33" s="9" t="s">
        <v>91</v>
      </c>
      <c r="V33" s="9" t="s">
        <v>92</v>
      </c>
      <c r="W33" s="9" t="s">
        <v>93</v>
      </c>
      <c r="X33" s="9" t="s">
        <v>94</v>
      </c>
      <c r="Y33" s="12" t="s">
        <v>95</v>
      </c>
      <c r="Z33" s="12" t="s">
        <v>96</v>
      </c>
      <c r="AA33" s="12" t="s">
        <v>97</v>
      </c>
      <c r="AB33" s="12" t="s">
        <v>98</v>
      </c>
      <c r="AC33" s="12" t="s">
        <v>99</v>
      </c>
      <c r="AD33" s="12" t="s">
        <v>100</v>
      </c>
      <c r="AE33" s="12" t="s">
        <v>101</v>
      </c>
      <c r="AF33" s="12" t="s">
        <v>102</v>
      </c>
      <c r="AG33" s="12" t="s">
        <v>103</v>
      </c>
      <c r="AH33" s="12" t="s">
        <v>104</v>
      </c>
      <c r="AI33" s="12" t="s">
        <v>105</v>
      </c>
      <c r="AJ33" s="12" t="s">
        <v>106</v>
      </c>
      <c r="AK33" s="12" t="s">
        <v>107</v>
      </c>
      <c r="AL33" s="12" t="s">
        <v>108</v>
      </c>
      <c r="AM33" s="12" t="s">
        <v>109</v>
      </c>
      <c r="AN33" s="12" t="s">
        <v>110</v>
      </c>
      <c r="AO33" s="12" t="s">
        <v>111</v>
      </c>
      <c r="AP33" s="12" t="s">
        <v>112</v>
      </c>
      <c r="AQ33" s="12" t="s">
        <v>113</v>
      </c>
      <c r="AR33" s="12" t="s">
        <v>114</v>
      </c>
    </row>
    <row r="34" spans="15:44" x14ac:dyDescent="0.3">
      <c r="O34">
        <v>11.999999999999973</v>
      </c>
      <c r="P34">
        <v>0</v>
      </c>
      <c r="Q34">
        <v>19.999999999999968</v>
      </c>
      <c r="R34">
        <v>5.0000000467081609</v>
      </c>
      <c r="S34">
        <v>0</v>
      </c>
      <c r="T34">
        <v>0</v>
      </c>
      <c r="U34">
        <v>0</v>
      </c>
      <c r="V34">
        <v>10.000000000000002</v>
      </c>
      <c r="W34">
        <v>0</v>
      </c>
      <c r="X34">
        <v>40</v>
      </c>
      <c r="Y34">
        <v>0</v>
      </c>
      <c r="Z34">
        <v>16</v>
      </c>
      <c r="AA34">
        <v>0</v>
      </c>
      <c r="AB34">
        <v>24.000000000598558</v>
      </c>
      <c r="AC34">
        <v>0</v>
      </c>
      <c r="AD34">
        <v>33</v>
      </c>
      <c r="AE34">
        <v>16</v>
      </c>
      <c r="AF34">
        <v>33</v>
      </c>
      <c r="AG34">
        <v>23</v>
      </c>
      <c r="AH34">
        <v>43</v>
      </c>
      <c r="AI34">
        <v>24.000000000598558</v>
      </c>
      <c r="AJ34">
        <v>33</v>
      </c>
      <c r="AK34">
        <v>24.000000000598558</v>
      </c>
      <c r="AL34">
        <v>45.999999778633033</v>
      </c>
      <c r="AM34">
        <v>33</v>
      </c>
      <c r="AN34">
        <v>46</v>
      </c>
      <c r="AO34">
        <v>33</v>
      </c>
      <c r="AP34">
        <v>52.999999998399502</v>
      </c>
      <c r="AQ34">
        <v>46</v>
      </c>
      <c r="AR34">
        <v>60</v>
      </c>
    </row>
    <row r="35" spans="15:44" x14ac:dyDescent="0.3">
      <c r="Y35">
        <f>SUM(O34:X34)</f>
        <v>87.000000046708095</v>
      </c>
    </row>
    <row r="40" spans="15:44" x14ac:dyDescent="0.3">
      <c r="O40">
        <f>$Z$34-$Y$34</f>
        <v>16</v>
      </c>
      <c r="P40" t="s">
        <v>115</v>
      </c>
      <c r="Q40">
        <v>16</v>
      </c>
      <c r="S40">
        <f>$Z$34-$Y$34</f>
        <v>16</v>
      </c>
      <c r="T40" t="s">
        <v>116</v>
      </c>
      <c r="U40">
        <f>19-0.25*O34</f>
        <v>16.000000000000007</v>
      </c>
      <c r="W40">
        <f>Y34</f>
        <v>0</v>
      </c>
      <c r="X40" t="s">
        <v>116</v>
      </c>
      <c r="Y40">
        <v>0</v>
      </c>
    </row>
    <row r="41" spans="15:44" x14ac:dyDescent="0.3">
      <c r="O41">
        <f>AB34-AC34</f>
        <v>24.000000000598558</v>
      </c>
      <c r="P41" t="s">
        <v>115</v>
      </c>
      <c r="Q41">
        <v>5</v>
      </c>
      <c r="S41">
        <f>AF34-AG34</f>
        <v>10</v>
      </c>
      <c r="T41" t="s">
        <v>116</v>
      </c>
      <c r="U41">
        <f>10-0.07*P34</f>
        <v>10</v>
      </c>
      <c r="W41">
        <f>AA34</f>
        <v>0</v>
      </c>
      <c r="X41" t="s">
        <v>116</v>
      </c>
      <c r="Y41">
        <v>0</v>
      </c>
    </row>
    <row r="42" spans="15:44" x14ac:dyDescent="0.3">
      <c r="O42">
        <f>$AD$34-$AC$34</f>
        <v>33</v>
      </c>
      <c r="P42" t="s">
        <v>115</v>
      </c>
      <c r="Q42">
        <v>25</v>
      </c>
      <c r="S42">
        <f>$AD$34-$AC$34</f>
        <v>33</v>
      </c>
      <c r="T42" t="s">
        <v>116</v>
      </c>
      <c r="U42">
        <f>35-0.1*Q34</f>
        <v>33</v>
      </c>
      <c r="W42">
        <f>AC34</f>
        <v>0</v>
      </c>
      <c r="X42" t="s">
        <v>116</v>
      </c>
      <c r="Y42">
        <v>0</v>
      </c>
    </row>
    <row r="43" spans="15:44" x14ac:dyDescent="0.3">
      <c r="O43">
        <f>$AF$34-$AE$34</f>
        <v>17</v>
      </c>
      <c r="P43" t="s">
        <v>115</v>
      </c>
      <c r="Q43">
        <v>13</v>
      </c>
      <c r="S43">
        <f>$AF$34-$AE$34</f>
        <v>17</v>
      </c>
      <c r="T43" t="s">
        <v>116</v>
      </c>
      <c r="U43">
        <f>18-0.2*R34</f>
        <v>16.999999990658367</v>
      </c>
      <c r="W43">
        <f>AL34</f>
        <v>45.999999778633033</v>
      </c>
      <c r="X43" t="s">
        <v>1</v>
      </c>
      <c r="Y43">
        <v>60</v>
      </c>
    </row>
    <row r="44" spans="15:44" x14ac:dyDescent="0.3">
      <c r="O44">
        <f>$AH$34-$AG$34</f>
        <v>20</v>
      </c>
      <c r="P44" t="s">
        <v>115</v>
      </c>
      <c r="Q44">
        <v>15</v>
      </c>
      <c r="S44">
        <f>$AH$34-$AG$34</f>
        <v>20</v>
      </c>
      <c r="T44" t="s">
        <v>116</v>
      </c>
      <c r="U44">
        <f>20-0.13*S34</f>
        <v>20</v>
      </c>
      <c r="W44">
        <f>AP34</f>
        <v>52.999999998399502</v>
      </c>
      <c r="X44" t="s">
        <v>1</v>
      </c>
      <c r="Y44">
        <v>60</v>
      </c>
    </row>
    <row r="45" spans="15:44" x14ac:dyDescent="0.3">
      <c r="O45">
        <f>$AJ$34-$AI$34</f>
        <v>8.9999999994014424</v>
      </c>
      <c r="P45" t="s">
        <v>115</v>
      </c>
      <c r="Q45">
        <v>6</v>
      </c>
      <c r="S45">
        <f>$AJ$34-$AI$34</f>
        <v>8.9999999994014424</v>
      </c>
      <c r="T45" t="s">
        <v>116</v>
      </c>
      <c r="U45">
        <f>9-0.15*T34</f>
        <v>9</v>
      </c>
      <c r="W45">
        <f>AR34</f>
        <v>60</v>
      </c>
      <c r="X45" t="s">
        <v>1</v>
      </c>
      <c r="Y45">
        <v>60</v>
      </c>
    </row>
    <row r="46" spans="15:44" x14ac:dyDescent="0.3">
      <c r="O46">
        <f>$AL$34-$AK$34</f>
        <v>21.999999778034475</v>
      </c>
      <c r="P46" t="s">
        <v>115</v>
      </c>
      <c r="Q46">
        <v>17</v>
      </c>
      <c r="S46">
        <f>$AL$34-$AK$34</f>
        <v>21.999999778034475</v>
      </c>
      <c r="T46" t="s">
        <v>116</v>
      </c>
      <c r="U46">
        <f>22-0.06*U34</f>
        <v>22</v>
      </c>
      <c r="W46">
        <f>AG34</f>
        <v>23</v>
      </c>
      <c r="X46" t="s">
        <v>115</v>
      </c>
      <c r="Y46">
        <f>Z34</f>
        <v>16</v>
      </c>
    </row>
    <row r="47" spans="15:44" x14ac:dyDescent="0.3">
      <c r="O47">
        <f>$AN$34-$AM$34</f>
        <v>13</v>
      </c>
      <c r="P47" t="s">
        <v>115</v>
      </c>
      <c r="Q47">
        <v>13</v>
      </c>
      <c r="S47">
        <f>$AN$34-$AM$34</f>
        <v>13</v>
      </c>
      <c r="T47" t="s">
        <v>116</v>
      </c>
      <c r="U47">
        <f>17-0.4*V34</f>
        <v>13</v>
      </c>
      <c r="W47">
        <f>AE34</f>
        <v>16</v>
      </c>
      <c r="X47" t="s">
        <v>115</v>
      </c>
      <c r="Y47">
        <f>Z34</f>
        <v>16</v>
      </c>
    </row>
    <row r="48" spans="15:44" x14ac:dyDescent="0.3">
      <c r="O48">
        <f>$AP$34-$AO$34</f>
        <v>19.999999998399502</v>
      </c>
      <c r="P48" t="s">
        <v>115</v>
      </c>
      <c r="Q48">
        <v>16</v>
      </c>
      <c r="S48">
        <f>$AP$34-$AO$34</f>
        <v>19.999999998399502</v>
      </c>
      <c r="T48" t="s">
        <v>116</v>
      </c>
      <c r="U48">
        <f>20-0.2*W34</f>
        <v>20</v>
      </c>
      <c r="W48">
        <f>AI34</f>
        <v>24.000000000598558</v>
      </c>
      <c r="X48" t="s">
        <v>115</v>
      </c>
      <c r="Y48">
        <f>AB34</f>
        <v>24.000000000598558</v>
      </c>
    </row>
    <row r="49" spans="15:31" x14ac:dyDescent="0.3">
      <c r="O49">
        <f>$AR$34-$AQ$34</f>
        <v>14</v>
      </c>
      <c r="P49" t="s">
        <v>115</v>
      </c>
      <c r="Q49">
        <v>14</v>
      </c>
      <c r="S49">
        <f>$AR$34-$AQ$34</f>
        <v>14</v>
      </c>
      <c r="T49" t="s">
        <v>116</v>
      </c>
      <c r="U49">
        <f>18-0.1*X34</f>
        <v>14</v>
      </c>
      <c r="W49">
        <f>$AM$34</f>
        <v>33</v>
      </c>
      <c r="X49" t="s">
        <v>115</v>
      </c>
      <c r="Y49">
        <f>$AF$34</f>
        <v>33</v>
      </c>
      <c r="Z49">
        <f>$AM$34</f>
        <v>33</v>
      </c>
      <c r="AA49" t="s">
        <v>115</v>
      </c>
      <c r="AB49">
        <f>$AD$34</f>
        <v>33</v>
      </c>
      <c r="AC49">
        <f>$AM$34</f>
        <v>33</v>
      </c>
      <c r="AD49" t="s">
        <v>115</v>
      </c>
      <c r="AE49">
        <f>$AJ$34</f>
        <v>33</v>
      </c>
    </row>
    <row r="50" spans="15:31" x14ac:dyDescent="0.3">
      <c r="W50">
        <f>$AO$34</f>
        <v>33</v>
      </c>
      <c r="X50" t="s">
        <v>115</v>
      </c>
      <c r="Y50">
        <f>$AF$34</f>
        <v>33</v>
      </c>
      <c r="Z50">
        <f>$AO$34</f>
        <v>33</v>
      </c>
      <c r="AA50" t="s">
        <v>115</v>
      </c>
      <c r="AB50">
        <f>$AD$34</f>
        <v>33</v>
      </c>
      <c r="AC50">
        <f>$AO$34</f>
        <v>33</v>
      </c>
      <c r="AD50" t="s">
        <v>115</v>
      </c>
      <c r="AE50">
        <f>$AJ$34</f>
        <v>33</v>
      </c>
    </row>
    <row r="51" spans="15:31" x14ac:dyDescent="0.3">
      <c r="W51">
        <f>AK34</f>
        <v>24.000000000598558</v>
      </c>
      <c r="X51" t="s">
        <v>115</v>
      </c>
      <c r="Y51">
        <f>AB34</f>
        <v>24.000000000598558</v>
      </c>
    </row>
    <row r="52" spans="15:31" x14ac:dyDescent="0.3">
      <c r="W52">
        <f>AQ34</f>
        <v>46</v>
      </c>
      <c r="X52" t="s">
        <v>115</v>
      </c>
      <c r="Y52">
        <f>AH34</f>
        <v>43</v>
      </c>
      <c r="Z52">
        <f>AQ34</f>
        <v>46</v>
      </c>
      <c r="AA52" t="s">
        <v>115</v>
      </c>
      <c r="AB52">
        <f>AN34</f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1.33203125" bestFit="1" customWidth="1"/>
    <col min="6" max="6" width="16.5546875" bestFit="1" customWidth="1"/>
    <col min="7" max="7" width="11.88671875" bestFit="1" customWidth="1"/>
    <col min="8" max="8" width="12.44140625" bestFit="1" customWidth="1"/>
  </cols>
  <sheetData>
    <row r="1" spans="1:8" x14ac:dyDescent="0.3">
      <c r="A1" s="1" t="s">
        <v>42</v>
      </c>
    </row>
    <row r="2" spans="1:8" x14ac:dyDescent="0.3">
      <c r="A2" s="1" t="s">
        <v>3</v>
      </c>
    </row>
    <row r="3" spans="1:8" x14ac:dyDescent="0.3">
      <c r="A3" s="1" t="s">
        <v>4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43</v>
      </c>
      <c r="E7" s="7" t="s">
        <v>45</v>
      </c>
      <c r="F7" s="7" t="s">
        <v>47</v>
      </c>
      <c r="G7" s="7" t="s">
        <v>49</v>
      </c>
      <c r="H7" s="7" t="s">
        <v>49</v>
      </c>
    </row>
    <row r="8" spans="1:8" ht="15" thickBot="1" x14ac:dyDescent="0.35">
      <c r="B8" s="8" t="s">
        <v>14</v>
      </c>
      <c r="C8" s="8" t="s">
        <v>15</v>
      </c>
      <c r="D8" s="8" t="s">
        <v>44</v>
      </c>
      <c r="E8" s="8" t="s">
        <v>46</v>
      </c>
      <c r="F8" s="8" t="s">
        <v>48</v>
      </c>
      <c r="G8" s="8" t="s">
        <v>50</v>
      </c>
      <c r="H8" s="8" t="s">
        <v>51</v>
      </c>
    </row>
    <row r="9" spans="1:8" x14ac:dyDescent="0.3">
      <c r="B9" s="4" t="s">
        <v>26</v>
      </c>
      <c r="C9" s="4"/>
      <c r="D9" s="4">
        <v>0.5</v>
      </c>
      <c r="E9" s="4">
        <v>0</v>
      </c>
      <c r="F9" s="4">
        <v>1</v>
      </c>
      <c r="G9" s="4">
        <v>1E+30</v>
      </c>
      <c r="H9" s="4">
        <v>0</v>
      </c>
    </row>
    <row r="10" spans="1:8" x14ac:dyDescent="0.3">
      <c r="B10" s="4" t="s">
        <v>28</v>
      </c>
      <c r="C10" s="4"/>
      <c r="D10" s="4">
        <v>0</v>
      </c>
      <c r="E10" s="4">
        <v>-1</v>
      </c>
      <c r="F10" s="4">
        <v>1</v>
      </c>
      <c r="G10" s="4">
        <v>1</v>
      </c>
      <c r="H10" s="4">
        <v>1E+30</v>
      </c>
    </row>
    <row r="11" spans="1:8" x14ac:dyDescent="0.3">
      <c r="B11" s="4" t="s">
        <v>29</v>
      </c>
      <c r="C11" s="4"/>
      <c r="D11" s="4">
        <v>0</v>
      </c>
      <c r="E11" s="4">
        <v>-0.5</v>
      </c>
      <c r="F11" s="4">
        <v>1</v>
      </c>
      <c r="G11" s="4">
        <v>0.5</v>
      </c>
      <c r="H11" s="4">
        <v>1E+30</v>
      </c>
    </row>
    <row r="12" spans="1:8" x14ac:dyDescent="0.3">
      <c r="B12" s="4" t="s">
        <v>30</v>
      </c>
      <c r="C12" s="4"/>
      <c r="D12" s="4">
        <v>0</v>
      </c>
      <c r="E12" s="4">
        <v>-1.5</v>
      </c>
      <c r="F12" s="4">
        <v>1</v>
      </c>
      <c r="G12" s="4">
        <v>1.5</v>
      </c>
      <c r="H12" s="4">
        <v>1E+30</v>
      </c>
    </row>
    <row r="13" spans="1:8" ht="15" thickBot="1" x14ac:dyDescent="0.35">
      <c r="B13" s="2" t="s">
        <v>31</v>
      </c>
      <c r="C13" s="2"/>
      <c r="D13" s="2">
        <v>0</v>
      </c>
      <c r="E13" s="2">
        <v>0</v>
      </c>
      <c r="F13" s="2">
        <v>1</v>
      </c>
      <c r="G13" s="2">
        <v>0</v>
      </c>
      <c r="H13" s="2">
        <v>1E+30</v>
      </c>
    </row>
    <row r="15" spans="1:8" ht="15" thickBot="1" x14ac:dyDescent="0.35">
      <c r="A15" t="s">
        <v>20</v>
      </c>
    </row>
    <row r="16" spans="1:8" x14ac:dyDescent="0.3">
      <c r="B16" s="7"/>
      <c r="C16" s="7"/>
      <c r="D16" s="7" t="s">
        <v>43</v>
      </c>
      <c r="E16" s="7" t="s">
        <v>52</v>
      </c>
      <c r="F16" s="7" t="s">
        <v>54</v>
      </c>
      <c r="G16" s="7" t="s">
        <v>49</v>
      </c>
      <c r="H16" s="7" t="s">
        <v>49</v>
      </c>
    </row>
    <row r="17" spans="2:8" ht="15" thickBot="1" x14ac:dyDescent="0.35">
      <c r="B17" s="8" t="s">
        <v>14</v>
      </c>
      <c r="C17" s="8" t="s">
        <v>15</v>
      </c>
      <c r="D17" s="8" t="s">
        <v>44</v>
      </c>
      <c r="E17" s="8" t="s">
        <v>53</v>
      </c>
      <c r="F17" s="8" t="s">
        <v>55</v>
      </c>
      <c r="G17" s="8" t="s">
        <v>50</v>
      </c>
      <c r="H17" s="8" t="s">
        <v>51</v>
      </c>
    </row>
    <row r="18" spans="2:8" x14ac:dyDescent="0.3">
      <c r="B18" s="4" t="s">
        <v>32</v>
      </c>
      <c r="C18" s="4"/>
      <c r="D18" s="4">
        <v>0</v>
      </c>
      <c r="E18" s="4">
        <v>0</v>
      </c>
      <c r="F18" s="4">
        <v>1</v>
      </c>
      <c r="G18" s="4">
        <v>1E+30</v>
      </c>
      <c r="H18" s="4">
        <v>1</v>
      </c>
    </row>
    <row r="19" spans="2:8" x14ac:dyDescent="0.3">
      <c r="B19" s="4" t="s">
        <v>35</v>
      </c>
      <c r="C19" s="4"/>
      <c r="D19" s="4">
        <v>0.5</v>
      </c>
      <c r="E19" s="4">
        <v>0</v>
      </c>
      <c r="F19" s="4">
        <v>1</v>
      </c>
      <c r="G19" s="4">
        <v>1E+30</v>
      </c>
      <c r="H19" s="4">
        <v>0.5</v>
      </c>
    </row>
    <row r="20" spans="2:8" x14ac:dyDescent="0.3">
      <c r="B20" s="4" t="s">
        <v>37</v>
      </c>
      <c r="C20" s="4"/>
      <c r="D20" s="4">
        <v>1</v>
      </c>
      <c r="E20" s="4">
        <v>0.5</v>
      </c>
      <c r="F20" s="4">
        <v>1</v>
      </c>
      <c r="G20" s="4">
        <v>1</v>
      </c>
      <c r="H20" s="4">
        <v>1</v>
      </c>
    </row>
    <row r="21" spans="2:8" ht="15" thickBot="1" x14ac:dyDescent="0.35">
      <c r="B21" s="2" t="s">
        <v>40</v>
      </c>
      <c r="C21" s="2"/>
      <c r="D21" s="2">
        <v>0</v>
      </c>
      <c r="E21" s="2">
        <v>0</v>
      </c>
      <c r="F21" s="2">
        <v>1</v>
      </c>
      <c r="G21" s="2">
        <v>1E+30</v>
      </c>
      <c r="H2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56</v>
      </c>
    </row>
    <row r="2" spans="1:10" x14ac:dyDescent="0.3">
      <c r="A2" s="1" t="s">
        <v>3</v>
      </c>
    </row>
    <row r="3" spans="1:10" x14ac:dyDescent="0.3">
      <c r="A3" s="1" t="s">
        <v>4</v>
      </c>
    </row>
    <row r="5" spans="1:10" ht="15" thickBot="1" x14ac:dyDescent="0.35"/>
    <row r="6" spans="1:10" x14ac:dyDescent="0.3">
      <c r="B6" s="7"/>
      <c r="C6" s="7" t="s">
        <v>47</v>
      </c>
      <c r="D6" s="7"/>
    </row>
    <row r="7" spans="1:10" ht="15" thickBot="1" x14ac:dyDescent="0.35">
      <c r="B7" s="8" t="s">
        <v>14</v>
      </c>
      <c r="C7" s="8" t="s">
        <v>15</v>
      </c>
      <c r="D7" s="8" t="s">
        <v>44</v>
      </c>
    </row>
    <row r="8" spans="1:10" ht="15" thickBot="1" x14ac:dyDescent="0.35">
      <c r="B8" s="2" t="s">
        <v>25</v>
      </c>
      <c r="C8" s="2"/>
      <c r="D8" s="5">
        <v>0.5</v>
      </c>
    </row>
    <row r="10" spans="1:10" ht="15" thickBot="1" x14ac:dyDescent="0.35"/>
    <row r="11" spans="1:10" x14ac:dyDescent="0.3">
      <c r="B11" s="7"/>
      <c r="C11" s="7" t="s">
        <v>57</v>
      </c>
      <c r="D11" s="7"/>
      <c r="F11" s="7" t="s">
        <v>58</v>
      </c>
      <c r="G11" s="7" t="s">
        <v>47</v>
      </c>
      <c r="I11" s="7" t="s">
        <v>61</v>
      </c>
      <c r="J11" s="7" t="s">
        <v>47</v>
      </c>
    </row>
    <row r="12" spans="1:10" ht="15" thickBot="1" x14ac:dyDescent="0.35">
      <c r="B12" s="8" t="s">
        <v>14</v>
      </c>
      <c r="C12" s="8" t="s">
        <v>15</v>
      </c>
      <c r="D12" s="8" t="s">
        <v>44</v>
      </c>
      <c r="F12" s="8" t="s">
        <v>59</v>
      </c>
      <c r="G12" s="8" t="s">
        <v>60</v>
      </c>
      <c r="I12" s="8" t="s">
        <v>59</v>
      </c>
      <c r="J12" s="8" t="s">
        <v>60</v>
      </c>
    </row>
    <row r="13" spans="1:10" x14ac:dyDescent="0.3">
      <c r="B13" s="4" t="s">
        <v>26</v>
      </c>
      <c r="C13" s="4"/>
      <c r="D13" s="6">
        <v>0.5</v>
      </c>
      <c r="F13" s="6">
        <v>0</v>
      </c>
      <c r="G13" s="6">
        <v>0</v>
      </c>
      <c r="I13" s="6">
        <v>0.5</v>
      </c>
      <c r="J13" s="6">
        <v>0.5</v>
      </c>
    </row>
    <row r="14" spans="1:10" x14ac:dyDescent="0.3">
      <c r="B14" s="4" t="s">
        <v>28</v>
      </c>
      <c r="C14" s="4"/>
      <c r="D14" s="6">
        <v>0</v>
      </c>
      <c r="F14" s="6">
        <v>0</v>
      </c>
      <c r="G14" s="6">
        <v>0.5</v>
      </c>
      <c r="I14" s="6">
        <v>0</v>
      </c>
      <c r="J14" s="6">
        <v>0.5</v>
      </c>
    </row>
    <row r="15" spans="1:10" x14ac:dyDescent="0.3">
      <c r="B15" s="4" t="s">
        <v>29</v>
      </c>
      <c r="C15" s="4"/>
      <c r="D15" s="6">
        <v>0</v>
      </c>
      <c r="F15" s="6">
        <v>0</v>
      </c>
      <c r="G15" s="6">
        <v>0.5</v>
      </c>
      <c r="I15" s="6">
        <v>0</v>
      </c>
      <c r="J15" s="6">
        <v>0.5</v>
      </c>
    </row>
    <row r="16" spans="1:10" x14ac:dyDescent="0.3">
      <c r="B16" s="4" t="s">
        <v>30</v>
      </c>
      <c r="C16" s="4"/>
      <c r="D16" s="6">
        <v>0</v>
      </c>
      <c r="F16" s="6">
        <v>0</v>
      </c>
      <c r="G16" s="6">
        <v>0.5</v>
      </c>
      <c r="I16" s="6">
        <v>0</v>
      </c>
      <c r="J16" s="6">
        <v>0.5</v>
      </c>
    </row>
    <row r="17" spans="2:10" ht="15" thickBot="1" x14ac:dyDescent="0.35">
      <c r="B17" s="2" t="s">
        <v>31</v>
      </c>
      <c r="C17" s="2"/>
      <c r="D17" s="5">
        <v>0</v>
      </c>
      <c r="F17" s="5">
        <v>0</v>
      </c>
      <c r="G17" s="5">
        <v>0.5</v>
      </c>
      <c r="I17" s="5">
        <v>0</v>
      </c>
      <c r="J17" s="5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" t="s">
        <v>2</v>
      </c>
    </row>
    <row r="2" spans="1:5" x14ac:dyDescent="0.3">
      <c r="A2" s="1" t="s">
        <v>3</v>
      </c>
    </row>
    <row r="3" spans="1:5" x14ac:dyDescent="0.3">
      <c r="A3" s="1" t="s">
        <v>62</v>
      </c>
    </row>
    <row r="4" spans="1:5" x14ac:dyDescent="0.3">
      <c r="A4" s="1" t="s">
        <v>5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63</v>
      </c>
    </row>
    <row r="8" spans="1:5" x14ac:dyDescent="0.3">
      <c r="A8" s="1"/>
      <c r="B8" t="s">
        <v>64</v>
      </c>
    </row>
    <row r="9" spans="1:5" x14ac:dyDescent="0.3">
      <c r="A9" s="1" t="s">
        <v>10</v>
      </c>
    </row>
    <row r="10" spans="1:5" x14ac:dyDescent="0.3">
      <c r="B10" t="s">
        <v>11</v>
      </c>
    </row>
    <row r="11" spans="1:5" x14ac:dyDescent="0.3">
      <c r="B11" t="s">
        <v>12</v>
      </c>
    </row>
    <row r="14" spans="1:5" ht="15" thickBot="1" x14ac:dyDescent="0.35">
      <c r="A14" t="s">
        <v>13</v>
      </c>
    </row>
    <row r="15" spans="1:5" ht="15" thickBot="1" x14ac:dyDescent="0.35">
      <c r="B15" s="3" t="s">
        <v>14</v>
      </c>
      <c r="C15" s="3" t="s">
        <v>15</v>
      </c>
      <c r="D15" s="3" t="s">
        <v>16</v>
      </c>
      <c r="E15" s="3" t="s">
        <v>17</v>
      </c>
    </row>
    <row r="16" spans="1:5" ht="15" thickBot="1" x14ac:dyDescent="0.35">
      <c r="B16" s="2" t="s">
        <v>25</v>
      </c>
      <c r="C16" s="2"/>
      <c r="D16" s="5">
        <v>0</v>
      </c>
      <c r="E16" s="5">
        <v>9.1891891891891897E-2</v>
      </c>
    </row>
    <row r="19" spans="1:7" ht="15" thickBot="1" x14ac:dyDescent="0.35">
      <c r="A19" t="s">
        <v>18</v>
      </c>
    </row>
    <row r="20" spans="1:7" ht="15" thickBot="1" x14ac:dyDescent="0.35"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19</v>
      </c>
    </row>
    <row r="21" spans="1:7" x14ac:dyDescent="0.3">
      <c r="B21" s="4" t="s">
        <v>26</v>
      </c>
      <c r="C21" s="4"/>
      <c r="D21" s="6">
        <v>0</v>
      </c>
      <c r="E21" s="6">
        <v>0</v>
      </c>
      <c r="F21" s="4" t="s">
        <v>27</v>
      </c>
    </row>
    <row r="22" spans="1:7" x14ac:dyDescent="0.3">
      <c r="B22" s="4" t="s">
        <v>28</v>
      </c>
      <c r="C22" s="4"/>
      <c r="D22" s="6">
        <v>0</v>
      </c>
      <c r="E22" s="6">
        <v>0</v>
      </c>
      <c r="F22" s="4" t="s">
        <v>27</v>
      </c>
    </row>
    <row r="23" spans="1:7" x14ac:dyDescent="0.3">
      <c r="B23" s="4" t="s">
        <v>29</v>
      </c>
      <c r="C23" s="4"/>
      <c r="D23" s="6">
        <v>0</v>
      </c>
      <c r="E23" s="6">
        <v>0</v>
      </c>
      <c r="F23" s="4" t="s">
        <v>27</v>
      </c>
    </row>
    <row r="24" spans="1:7" x14ac:dyDescent="0.3">
      <c r="B24" s="4" t="s">
        <v>30</v>
      </c>
      <c r="C24" s="4"/>
      <c r="D24" s="6">
        <v>0</v>
      </c>
      <c r="E24" s="6">
        <v>1.6216216216216217E-2</v>
      </c>
      <c r="F24" s="4" t="s">
        <v>27</v>
      </c>
    </row>
    <row r="25" spans="1:7" ht="15" thickBot="1" x14ac:dyDescent="0.35">
      <c r="B25" s="2" t="s">
        <v>31</v>
      </c>
      <c r="C25" s="2"/>
      <c r="D25" s="5">
        <v>0</v>
      </c>
      <c r="E25" s="5">
        <v>7.567567567567568E-2</v>
      </c>
      <c r="F25" s="2" t="s">
        <v>27</v>
      </c>
    </row>
    <row r="28" spans="1:7" ht="15" thickBot="1" x14ac:dyDescent="0.35">
      <c r="A28" t="s">
        <v>20</v>
      </c>
    </row>
    <row r="29" spans="1:7" ht="15" thickBot="1" x14ac:dyDescent="0.35">
      <c r="B29" s="3" t="s">
        <v>14</v>
      </c>
      <c r="C29" s="3" t="s">
        <v>15</v>
      </c>
      <c r="D29" s="3" t="s">
        <v>21</v>
      </c>
      <c r="E29" s="3" t="s">
        <v>22</v>
      </c>
      <c r="F29" s="3" t="s">
        <v>23</v>
      </c>
      <c r="G29" s="3" t="s">
        <v>24</v>
      </c>
    </row>
    <row r="30" spans="1:7" x14ac:dyDescent="0.3">
      <c r="B30" s="4" t="s">
        <v>32</v>
      </c>
      <c r="C30" s="4"/>
      <c r="D30" s="6">
        <v>1</v>
      </c>
      <c r="E30" s="4" t="s">
        <v>33</v>
      </c>
      <c r="F30" s="4" t="s">
        <v>39</v>
      </c>
      <c r="G30" s="4">
        <v>0</v>
      </c>
    </row>
    <row r="31" spans="1:7" x14ac:dyDescent="0.3">
      <c r="B31" s="4" t="s">
        <v>35</v>
      </c>
      <c r="C31" s="4"/>
      <c r="D31" s="6">
        <v>0.78918918918918923</v>
      </c>
      <c r="E31" s="4" t="s">
        <v>36</v>
      </c>
      <c r="F31" s="4" t="s">
        <v>34</v>
      </c>
      <c r="G31" s="4">
        <v>0.21081081081081077</v>
      </c>
    </row>
    <row r="32" spans="1:7" x14ac:dyDescent="0.3">
      <c r="B32" s="4" t="s">
        <v>37</v>
      </c>
      <c r="C32" s="4"/>
      <c r="D32" s="6">
        <v>1</v>
      </c>
      <c r="E32" s="4" t="s">
        <v>38</v>
      </c>
      <c r="F32" s="4" t="s">
        <v>39</v>
      </c>
      <c r="G32" s="4">
        <v>0</v>
      </c>
    </row>
    <row r="33" spans="2:7" ht="15" thickBot="1" x14ac:dyDescent="0.35">
      <c r="B33" s="2" t="s">
        <v>40</v>
      </c>
      <c r="C33" s="2"/>
      <c r="D33" s="5">
        <v>0</v>
      </c>
      <c r="E33" s="2" t="s">
        <v>41</v>
      </c>
      <c r="F33" s="2" t="s">
        <v>34</v>
      </c>
      <c r="G33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42</v>
      </c>
    </row>
    <row r="2" spans="1:8" x14ac:dyDescent="0.3">
      <c r="A2" s="1" t="s">
        <v>3</v>
      </c>
    </row>
    <row r="3" spans="1:8" x14ac:dyDescent="0.3">
      <c r="A3" s="1" t="s">
        <v>62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43</v>
      </c>
      <c r="E7" s="7" t="s">
        <v>45</v>
      </c>
      <c r="F7" s="7" t="s">
        <v>47</v>
      </c>
      <c r="G7" s="7" t="s">
        <v>49</v>
      </c>
      <c r="H7" s="7" t="s">
        <v>49</v>
      </c>
    </row>
    <row r="8" spans="1:8" ht="15" thickBot="1" x14ac:dyDescent="0.35">
      <c r="B8" s="8" t="s">
        <v>14</v>
      </c>
      <c r="C8" s="8" t="s">
        <v>15</v>
      </c>
      <c r="D8" s="8" t="s">
        <v>44</v>
      </c>
      <c r="E8" s="8" t="s">
        <v>46</v>
      </c>
      <c r="F8" s="8" t="s">
        <v>48</v>
      </c>
      <c r="G8" s="8" t="s">
        <v>50</v>
      </c>
      <c r="H8" s="8" t="s">
        <v>51</v>
      </c>
    </row>
    <row r="9" spans="1:8" x14ac:dyDescent="0.3">
      <c r="B9" s="4" t="s">
        <v>26</v>
      </c>
      <c r="C9" s="4"/>
      <c r="D9" s="4">
        <v>0</v>
      </c>
      <c r="E9" s="4">
        <v>0</v>
      </c>
      <c r="F9" s="4">
        <v>0</v>
      </c>
      <c r="G9" s="4">
        <v>0</v>
      </c>
      <c r="H9" s="4">
        <v>1E+30</v>
      </c>
    </row>
    <row r="10" spans="1:8" x14ac:dyDescent="0.3">
      <c r="B10" s="4" t="s">
        <v>28</v>
      </c>
      <c r="C10" s="4"/>
      <c r="D10" s="4">
        <v>0</v>
      </c>
      <c r="E10" s="4">
        <v>0</v>
      </c>
      <c r="F10" s="4">
        <v>0</v>
      </c>
      <c r="G10" s="4">
        <v>0</v>
      </c>
      <c r="H10" s="4">
        <v>1E+30</v>
      </c>
    </row>
    <row r="11" spans="1:8" x14ac:dyDescent="0.3">
      <c r="B11" s="4" t="s">
        <v>29</v>
      </c>
      <c r="C11" s="4"/>
      <c r="D11" s="4">
        <v>0</v>
      </c>
      <c r="E11" s="4">
        <v>-0.55675675675675695</v>
      </c>
      <c r="F11" s="4">
        <v>1</v>
      </c>
      <c r="G11" s="4">
        <v>0.55675675675675695</v>
      </c>
      <c r="H11" s="4">
        <v>1E+30</v>
      </c>
    </row>
    <row r="12" spans="1:8" x14ac:dyDescent="0.3">
      <c r="B12" s="4" t="s">
        <v>30</v>
      </c>
      <c r="C12" s="4"/>
      <c r="D12" s="4">
        <v>1.6216216216216217E-2</v>
      </c>
      <c r="E12" s="4">
        <v>0</v>
      </c>
      <c r="F12" s="4">
        <v>1</v>
      </c>
      <c r="G12" s="4">
        <v>0.49999999999999989</v>
      </c>
      <c r="H12" s="4">
        <v>0.81102362204724432</v>
      </c>
    </row>
    <row r="13" spans="1:8" ht="15" thickBot="1" x14ac:dyDescent="0.35">
      <c r="B13" s="2" t="s">
        <v>31</v>
      </c>
      <c r="C13" s="2"/>
      <c r="D13" s="2">
        <v>7.567567567567568E-2</v>
      </c>
      <c r="E13" s="2">
        <v>0</v>
      </c>
      <c r="F13" s="2">
        <v>1</v>
      </c>
      <c r="G13" s="2">
        <v>12.000000000000005</v>
      </c>
      <c r="H13" s="2">
        <v>0.33333333333333326</v>
      </c>
    </row>
    <row r="15" spans="1:8" ht="15" thickBot="1" x14ac:dyDescent="0.35">
      <c r="A15" t="s">
        <v>20</v>
      </c>
    </row>
    <row r="16" spans="1:8" x14ac:dyDescent="0.3">
      <c r="B16" s="7"/>
      <c r="C16" s="7"/>
      <c r="D16" s="7" t="s">
        <v>43</v>
      </c>
      <c r="E16" s="7" t="s">
        <v>52</v>
      </c>
      <c r="F16" s="7" t="s">
        <v>54</v>
      </c>
      <c r="G16" s="7" t="s">
        <v>49</v>
      </c>
      <c r="H16" s="7" t="s">
        <v>49</v>
      </c>
    </row>
    <row r="17" spans="2:8" ht="15" thickBot="1" x14ac:dyDescent="0.35">
      <c r="B17" s="8" t="s">
        <v>14</v>
      </c>
      <c r="C17" s="8" t="s">
        <v>15</v>
      </c>
      <c r="D17" s="8" t="s">
        <v>44</v>
      </c>
      <c r="E17" s="8" t="s">
        <v>53</v>
      </c>
      <c r="F17" s="8" t="s">
        <v>55</v>
      </c>
      <c r="G17" s="8" t="s">
        <v>50</v>
      </c>
      <c r="H17" s="8" t="s">
        <v>51</v>
      </c>
    </row>
    <row r="18" spans="2:8" x14ac:dyDescent="0.3">
      <c r="B18" s="4" t="s">
        <v>32</v>
      </c>
      <c r="C18" s="4"/>
      <c r="D18" s="4">
        <v>1</v>
      </c>
      <c r="E18" s="4">
        <v>6.4864864864864896E-2</v>
      </c>
      <c r="F18" s="4">
        <v>1</v>
      </c>
      <c r="G18" s="4">
        <v>0.19402985074626866</v>
      </c>
      <c r="H18" s="4">
        <v>0.23076923076923067</v>
      </c>
    </row>
    <row r="19" spans="2:8" x14ac:dyDescent="0.3">
      <c r="B19" s="4" t="s">
        <v>35</v>
      </c>
      <c r="C19" s="4"/>
      <c r="D19" s="4">
        <v>0.78918918918918923</v>
      </c>
      <c r="E19" s="4">
        <v>0</v>
      </c>
      <c r="F19" s="4">
        <v>1</v>
      </c>
      <c r="G19" s="4">
        <v>1E+30</v>
      </c>
      <c r="H19" s="4">
        <v>0.21081081081081082</v>
      </c>
    </row>
    <row r="20" spans="2:8" x14ac:dyDescent="0.3">
      <c r="B20" s="4" t="s">
        <v>37</v>
      </c>
      <c r="C20" s="4"/>
      <c r="D20" s="4">
        <v>1</v>
      </c>
      <c r="E20" s="4">
        <v>2.7027027027027022E-2</v>
      </c>
      <c r="F20" s="4">
        <v>1</v>
      </c>
      <c r="G20" s="4">
        <v>0.3</v>
      </c>
      <c r="H20" s="4">
        <v>0.70909090909090911</v>
      </c>
    </row>
    <row r="21" spans="2:8" ht="15" thickBot="1" x14ac:dyDescent="0.35">
      <c r="B21" s="2" t="s">
        <v>40</v>
      </c>
      <c r="C21" s="2"/>
      <c r="D21" s="2">
        <v>0</v>
      </c>
      <c r="E21" s="2">
        <v>0</v>
      </c>
      <c r="F21" s="2">
        <v>1</v>
      </c>
      <c r="G21" s="2">
        <v>1E+30</v>
      </c>
      <c r="H2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56</v>
      </c>
    </row>
    <row r="2" spans="1:10" x14ac:dyDescent="0.3">
      <c r="A2" s="1" t="s">
        <v>3</v>
      </c>
    </row>
    <row r="3" spans="1:10" x14ac:dyDescent="0.3">
      <c r="A3" s="1" t="s">
        <v>65</v>
      </c>
    </row>
    <row r="5" spans="1:10" ht="15" thickBot="1" x14ac:dyDescent="0.35"/>
    <row r="6" spans="1:10" x14ac:dyDescent="0.3">
      <c r="B6" s="7"/>
      <c r="C6" s="7" t="s">
        <v>47</v>
      </c>
      <c r="D6" s="7"/>
    </row>
    <row r="7" spans="1:10" ht="15" thickBot="1" x14ac:dyDescent="0.35">
      <c r="B7" s="8" t="s">
        <v>14</v>
      </c>
      <c r="C7" s="8" t="s">
        <v>15</v>
      </c>
      <c r="D7" s="8" t="s">
        <v>44</v>
      </c>
    </row>
    <row r="8" spans="1:10" ht="15" thickBot="1" x14ac:dyDescent="0.35">
      <c r="B8" s="2" t="s">
        <v>25</v>
      </c>
      <c r="C8" s="2"/>
      <c r="D8" s="5">
        <v>9.1891891891891897E-2</v>
      </c>
    </row>
    <row r="10" spans="1:10" ht="15" thickBot="1" x14ac:dyDescent="0.35"/>
    <row r="11" spans="1:10" x14ac:dyDescent="0.3">
      <c r="B11" s="7"/>
      <c r="C11" s="7" t="s">
        <v>57</v>
      </c>
      <c r="D11" s="7"/>
      <c r="F11" s="7" t="s">
        <v>58</v>
      </c>
      <c r="G11" s="7" t="s">
        <v>47</v>
      </c>
      <c r="I11" s="7" t="s">
        <v>61</v>
      </c>
      <c r="J11" s="7" t="s">
        <v>47</v>
      </c>
    </row>
    <row r="12" spans="1:10" ht="15" thickBot="1" x14ac:dyDescent="0.35">
      <c r="B12" s="8" t="s">
        <v>14</v>
      </c>
      <c r="C12" s="8" t="s">
        <v>15</v>
      </c>
      <c r="D12" s="8" t="s">
        <v>44</v>
      </c>
      <c r="F12" s="8" t="s">
        <v>59</v>
      </c>
      <c r="G12" s="8" t="s">
        <v>60</v>
      </c>
      <c r="I12" s="8" t="s">
        <v>59</v>
      </c>
      <c r="J12" s="8" t="s">
        <v>60</v>
      </c>
    </row>
    <row r="13" spans="1:10" x14ac:dyDescent="0.3">
      <c r="B13" s="4" t="s">
        <v>26</v>
      </c>
      <c r="C13" s="4"/>
      <c r="D13" s="6">
        <v>0</v>
      </c>
      <c r="F13" s="6">
        <v>0</v>
      </c>
      <c r="G13" s="6">
        <v>9.1891891891891897E-2</v>
      </c>
      <c r="I13" s="4" t="s">
        <v>66</v>
      </c>
      <c r="J13" s="4" t="s">
        <v>66</v>
      </c>
    </row>
    <row r="14" spans="1:10" x14ac:dyDescent="0.3">
      <c r="B14" s="4" t="s">
        <v>28</v>
      </c>
      <c r="C14" s="4"/>
      <c r="D14" s="6">
        <v>0</v>
      </c>
      <c r="F14" s="6">
        <v>0</v>
      </c>
      <c r="G14" s="6">
        <v>9.1891891891891897E-2</v>
      </c>
      <c r="I14" s="4" t="s">
        <v>66</v>
      </c>
      <c r="J14" s="4" t="s">
        <v>66</v>
      </c>
    </row>
    <row r="15" spans="1:10" x14ac:dyDescent="0.3">
      <c r="B15" s="4" t="s">
        <v>29</v>
      </c>
      <c r="C15" s="4"/>
      <c r="D15" s="6">
        <v>0</v>
      </c>
      <c r="F15" s="6">
        <v>0</v>
      </c>
      <c r="G15" s="6">
        <v>9.1891891891891897E-2</v>
      </c>
      <c r="I15" s="6">
        <v>0</v>
      </c>
      <c r="J15" s="6">
        <v>9.1891891891891897E-2</v>
      </c>
    </row>
    <row r="16" spans="1:10" x14ac:dyDescent="0.3">
      <c r="B16" s="4" t="s">
        <v>30</v>
      </c>
      <c r="C16" s="4"/>
      <c r="D16" s="6">
        <v>1.6216216216216217E-2</v>
      </c>
      <c r="F16" s="6">
        <v>0</v>
      </c>
      <c r="G16" s="6">
        <v>7.567567567567568E-2</v>
      </c>
      <c r="I16" s="6">
        <v>1.6216216216216162E-2</v>
      </c>
      <c r="J16" s="6">
        <v>9.1891891891891841E-2</v>
      </c>
    </row>
    <row r="17" spans="2:10" ht="15" thickBot="1" x14ac:dyDescent="0.35">
      <c r="B17" s="2" t="s">
        <v>31</v>
      </c>
      <c r="C17" s="2"/>
      <c r="D17" s="5">
        <v>7.567567567567568E-2</v>
      </c>
      <c r="F17" s="5">
        <v>0</v>
      </c>
      <c r="G17" s="5">
        <v>1.6216216216216217E-2</v>
      </c>
      <c r="I17" s="5">
        <v>7.567567567567568E-2</v>
      </c>
      <c r="J17" s="5">
        <v>9.1891891891891897E-2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" t="s">
        <v>2</v>
      </c>
    </row>
    <row r="2" spans="1:5" x14ac:dyDescent="0.3">
      <c r="A2" s="1" t="s">
        <v>3</v>
      </c>
    </row>
    <row r="3" spans="1:5" x14ac:dyDescent="0.3">
      <c r="A3" s="1" t="s">
        <v>67</v>
      </c>
    </row>
    <row r="4" spans="1:5" x14ac:dyDescent="0.3">
      <c r="A4" s="1" t="s">
        <v>5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68</v>
      </c>
    </row>
    <row r="8" spans="1:5" x14ac:dyDescent="0.3">
      <c r="A8" s="1"/>
      <c r="B8" t="s">
        <v>64</v>
      </c>
    </row>
    <row r="9" spans="1:5" x14ac:dyDescent="0.3">
      <c r="A9" s="1" t="s">
        <v>10</v>
      </c>
    </row>
    <row r="10" spans="1:5" x14ac:dyDescent="0.3">
      <c r="B10" t="s">
        <v>11</v>
      </c>
    </row>
    <row r="11" spans="1:5" x14ac:dyDescent="0.3">
      <c r="B11" t="s">
        <v>12</v>
      </c>
    </row>
    <row r="14" spans="1:5" ht="15" thickBot="1" x14ac:dyDescent="0.35">
      <c r="A14" t="s">
        <v>13</v>
      </c>
    </row>
    <row r="15" spans="1:5" ht="15" thickBot="1" x14ac:dyDescent="0.35">
      <c r="B15" s="3" t="s">
        <v>14</v>
      </c>
      <c r="C15" s="3" t="s">
        <v>15</v>
      </c>
      <c r="D15" s="3" t="s">
        <v>16</v>
      </c>
      <c r="E15" s="3" t="s">
        <v>17</v>
      </c>
    </row>
    <row r="16" spans="1:5" ht="15" thickBot="1" x14ac:dyDescent="0.35">
      <c r="B16" s="2" t="s">
        <v>25</v>
      </c>
      <c r="C16" s="2"/>
      <c r="D16" s="5">
        <v>9.1891891891891897E-2</v>
      </c>
      <c r="E16" s="5">
        <v>9.1891891891891897E-2</v>
      </c>
    </row>
    <row r="19" spans="1:7" ht="15" thickBot="1" x14ac:dyDescent="0.35">
      <c r="A19" t="s">
        <v>18</v>
      </c>
    </row>
    <row r="20" spans="1:7" ht="15" thickBot="1" x14ac:dyDescent="0.35"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19</v>
      </c>
    </row>
    <row r="21" spans="1:7" x14ac:dyDescent="0.3">
      <c r="B21" s="4" t="s">
        <v>29</v>
      </c>
      <c r="C21" s="4"/>
      <c r="D21" s="6">
        <v>0</v>
      </c>
      <c r="E21" s="6">
        <v>0</v>
      </c>
      <c r="F21" s="4" t="s">
        <v>27</v>
      </c>
    </row>
    <row r="22" spans="1:7" x14ac:dyDescent="0.3">
      <c r="B22" s="4" t="s">
        <v>30</v>
      </c>
      <c r="C22" s="4"/>
      <c r="D22" s="6">
        <v>1.6216216216216217E-2</v>
      </c>
      <c r="E22" s="6">
        <v>1.6216216216216217E-2</v>
      </c>
      <c r="F22" s="4" t="s">
        <v>27</v>
      </c>
    </row>
    <row r="23" spans="1:7" ht="15" thickBot="1" x14ac:dyDescent="0.35">
      <c r="B23" s="2" t="s">
        <v>31</v>
      </c>
      <c r="C23" s="2"/>
      <c r="D23" s="5">
        <v>7.567567567567568E-2</v>
      </c>
      <c r="E23" s="5">
        <v>7.567567567567568E-2</v>
      </c>
      <c r="F23" s="2" t="s">
        <v>27</v>
      </c>
    </row>
    <row r="26" spans="1:7" ht="15" thickBot="1" x14ac:dyDescent="0.35">
      <c r="A26" t="s">
        <v>20</v>
      </c>
    </row>
    <row r="27" spans="1:7" ht="15" thickBot="1" x14ac:dyDescent="0.35">
      <c r="B27" s="3" t="s">
        <v>14</v>
      </c>
      <c r="C27" s="3" t="s">
        <v>15</v>
      </c>
      <c r="D27" s="3" t="s">
        <v>21</v>
      </c>
      <c r="E27" s="3" t="s">
        <v>22</v>
      </c>
      <c r="F27" s="3" t="s">
        <v>23</v>
      </c>
      <c r="G27" s="3" t="s">
        <v>24</v>
      </c>
    </row>
    <row r="28" spans="1:7" x14ac:dyDescent="0.3">
      <c r="B28" s="4" t="s">
        <v>32</v>
      </c>
      <c r="C28" s="4"/>
      <c r="D28" s="6">
        <v>1</v>
      </c>
      <c r="E28" s="4" t="s">
        <v>33</v>
      </c>
      <c r="F28" s="4" t="s">
        <v>39</v>
      </c>
      <c r="G28" s="4">
        <v>0</v>
      </c>
    </row>
    <row r="29" spans="1:7" x14ac:dyDescent="0.3">
      <c r="B29" s="4" t="s">
        <v>35</v>
      </c>
      <c r="C29" s="4"/>
      <c r="D29" s="6">
        <v>0.78918918918918923</v>
      </c>
      <c r="E29" s="4" t="s">
        <v>36</v>
      </c>
      <c r="F29" s="4" t="s">
        <v>34</v>
      </c>
      <c r="G29" s="4">
        <v>0.21081081081081077</v>
      </c>
    </row>
    <row r="30" spans="1:7" x14ac:dyDescent="0.3">
      <c r="B30" s="4" t="s">
        <v>37</v>
      </c>
      <c r="C30" s="4"/>
      <c r="D30" s="6">
        <v>1</v>
      </c>
      <c r="E30" s="4" t="s">
        <v>38</v>
      </c>
      <c r="F30" s="4" t="s">
        <v>39</v>
      </c>
      <c r="G30" s="4">
        <v>0</v>
      </c>
    </row>
    <row r="31" spans="1:7" ht="15" thickBot="1" x14ac:dyDescent="0.35">
      <c r="B31" s="2" t="s">
        <v>40</v>
      </c>
      <c r="C31" s="2"/>
      <c r="D31" s="5">
        <v>0</v>
      </c>
      <c r="E31" s="2" t="s">
        <v>41</v>
      </c>
      <c r="F31" s="2" t="s">
        <v>34</v>
      </c>
      <c r="G31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4.77734375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42</v>
      </c>
    </row>
    <row r="2" spans="1:8" x14ac:dyDescent="0.3">
      <c r="A2" s="1" t="s">
        <v>3</v>
      </c>
    </row>
    <row r="3" spans="1:8" x14ac:dyDescent="0.3">
      <c r="A3" s="1" t="s">
        <v>67</v>
      </c>
    </row>
    <row r="6" spans="1:8" ht="15" thickBot="1" x14ac:dyDescent="0.35">
      <c r="A6" t="s">
        <v>18</v>
      </c>
    </row>
    <row r="7" spans="1:8" x14ac:dyDescent="0.3">
      <c r="B7" s="7"/>
      <c r="C7" s="7"/>
      <c r="D7" s="7" t="s">
        <v>43</v>
      </c>
      <c r="E7" s="7" t="s">
        <v>45</v>
      </c>
      <c r="F7" s="7" t="s">
        <v>47</v>
      </c>
      <c r="G7" s="7" t="s">
        <v>49</v>
      </c>
      <c r="H7" s="7" t="s">
        <v>49</v>
      </c>
    </row>
    <row r="8" spans="1:8" ht="15" thickBot="1" x14ac:dyDescent="0.35">
      <c r="B8" s="8" t="s">
        <v>14</v>
      </c>
      <c r="C8" s="8" t="s">
        <v>15</v>
      </c>
      <c r="D8" s="8" t="s">
        <v>44</v>
      </c>
      <c r="E8" s="8" t="s">
        <v>46</v>
      </c>
      <c r="F8" s="8" t="s">
        <v>48</v>
      </c>
      <c r="G8" s="8" t="s">
        <v>50</v>
      </c>
      <c r="H8" s="8" t="s">
        <v>51</v>
      </c>
    </row>
    <row r="9" spans="1:8" x14ac:dyDescent="0.3">
      <c r="B9" s="4" t="s">
        <v>29</v>
      </c>
      <c r="C9" s="4"/>
      <c r="D9" s="4">
        <v>0</v>
      </c>
      <c r="E9" s="4">
        <v>-0.55675675675675695</v>
      </c>
      <c r="F9" s="4">
        <v>1</v>
      </c>
      <c r="G9" s="4">
        <v>0.55675675675675695</v>
      </c>
      <c r="H9" s="4">
        <v>1E+30</v>
      </c>
    </row>
    <row r="10" spans="1:8" x14ac:dyDescent="0.3">
      <c r="B10" s="4" t="s">
        <v>30</v>
      </c>
      <c r="C10" s="4"/>
      <c r="D10" s="4">
        <v>1.6216216216216217E-2</v>
      </c>
      <c r="E10" s="4">
        <v>0</v>
      </c>
      <c r="F10" s="4">
        <v>1</v>
      </c>
      <c r="G10" s="4">
        <v>0.49999999999999989</v>
      </c>
      <c r="H10" s="4">
        <v>0.81102362204724432</v>
      </c>
    </row>
    <row r="11" spans="1:8" ht="15" thickBot="1" x14ac:dyDescent="0.35">
      <c r="B11" s="2" t="s">
        <v>31</v>
      </c>
      <c r="C11" s="2"/>
      <c r="D11" s="2">
        <v>7.567567567567568E-2</v>
      </c>
      <c r="E11" s="2">
        <v>0</v>
      </c>
      <c r="F11" s="2">
        <v>1</v>
      </c>
      <c r="G11" s="2">
        <v>12.000000000000005</v>
      </c>
      <c r="H11" s="2">
        <v>0.33333333333333326</v>
      </c>
    </row>
    <row r="13" spans="1:8" ht="15" thickBot="1" x14ac:dyDescent="0.35">
      <c r="A13" t="s">
        <v>20</v>
      </c>
    </row>
    <row r="14" spans="1:8" x14ac:dyDescent="0.3">
      <c r="B14" s="7"/>
      <c r="C14" s="7"/>
      <c r="D14" s="7" t="s">
        <v>43</v>
      </c>
      <c r="E14" s="7" t="s">
        <v>52</v>
      </c>
      <c r="F14" s="7" t="s">
        <v>54</v>
      </c>
      <c r="G14" s="7" t="s">
        <v>49</v>
      </c>
      <c r="H14" s="7" t="s">
        <v>49</v>
      </c>
    </row>
    <row r="15" spans="1:8" ht="15" thickBot="1" x14ac:dyDescent="0.35">
      <c r="B15" s="8" t="s">
        <v>14</v>
      </c>
      <c r="C15" s="8" t="s">
        <v>15</v>
      </c>
      <c r="D15" s="8" t="s">
        <v>44</v>
      </c>
      <c r="E15" s="8" t="s">
        <v>53</v>
      </c>
      <c r="F15" s="8" t="s">
        <v>55</v>
      </c>
      <c r="G15" s="8" t="s">
        <v>50</v>
      </c>
      <c r="H15" s="8" t="s">
        <v>51</v>
      </c>
    </row>
    <row r="16" spans="1:8" x14ac:dyDescent="0.3">
      <c r="B16" s="4" t="s">
        <v>32</v>
      </c>
      <c r="C16" s="4"/>
      <c r="D16" s="4">
        <v>1</v>
      </c>
      <c r="E16" s="4">
        <v>6.4864864864864896E-2</v>
      </c>
      <c r="F16" s="4">
        <v>1</v>
      </c>
      <c r="G16" s="4">
        <v>0.19402985074626866</v>
      </c>
      <c r="H16" s="4">
        <v>0.23076923076923067</v>
      </c>
    </row>
    <row r="17" spans="2:8" x14ac:dyDescent="0.3">
      <c r="B17" s="4" t="s">
        <v>35</v>
      </c>
      <c r="C17" s="4"/>
      <c r="D17" s="4">
        <v>0.78918918918918923</v>
      </c>
      <c r="E17" s="4">
        <v>0</v>
      </c>
      <c r="F17" s="4">
        <v>1</v>
      </c>
      <c r="G17" s="4">
        <v>1E+30</v>
      </c>
      <c r="H17" s="4">
        <v>0.21081081081081082</v>
      </c>
    </row>
    <row r="18" spans="2:8" x14ac:dyDescent="0.3">
      <c r="B18" s="4" t="s">
        <v>37</v>
      </c>
      <c r="C18" s="4"/>
      <c r="D18" s="4">
        <v>1</v>
      </c>
      <c r="E18" s="4">
        <v>2.7027027027027022E-2</v>
      </c>
      <c r="F18" s="4">
        <v>1</v>
      </c>
      <c r="G18" s="4">
        <v>0.3</v>
      </c>
      <c r="H18" s="4">
        <v>0.70909090909090911</v>
      </c>
    </row>
    <row r="19" spans="2:8" ht="15" thickBot="1" x14ac:dyDescent="0.35">
      <c r="B19" s="2" t="s">
        <v>40</v>
      </c>
      <c r="C19" s="2"/>
      <c r="D19" s="2">
        <v>0</v>
      </c>
      <c r="E19" s="2">
        <v>0</v>
      </c>
      <c r="F19" s="2">
        <v>1</v>
      </c>
      <c r="G19" s="2">
        <v>1E+30</v>
      </c>
      <c r="H19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56</v>
      </c>
    </row>
    <row r="2" spans="1:10" x14ac:dyDescent="0.3">
      <c r="A2" s="1" t="s">
        <v>3</v>
      </c>
    </row>
    <row r="3" spans="1:10" x14ac:dyDescent="0.3">
      <c r="A3" s="1" t="s">
        <v>67</v>
      </c>
    </row>
    <row r="5" spans="1:10" ht="15" thickBot="1" x14ac:dyDescent="0.35"/>
    <row r="6" spans="1:10" x14ac:dyDescent="0.3">
      <c r="B6" s="7"/>
      <c r="C6" s="7" t="s">
        <v>47</v>
      </c>
      <c r="D6" s="7"/>
    </row>
    <row r="7" spans="1:10" ht="15" thickBot="1" x14ac:dyDescent="0.35">
      <c r="B7" s="8" t="s">
        <v>14</v>
      </c>
      <c r="C7" s="8" t="s">
        <v>15</v>
      </c>
      <c r="D7" s="8" t="s">
        <v>44</v>
      </c>
    </row>
    <row r="8" spans="1:10" ht="15" thickBot="1" x14ac:dyDescent="0.35">
      <c r="B8" s="2" t="s">
        <v>25</v>
      </c>
      <c r="C8" s="2"/>
      <c r="D8" s="5">
        <v>9.1891891891891897E-2</v>
      </c>
    </row>
    <row r="10" spans="1:10" ht="15" thickBot="1" x14ac:dyDescent="0.35"/>
    <row r="11" spans="1:10" x14ac:dyDescent="0.3">
      <c r="B11" s="7"/>
      <c r="C11" s="7" t="s">
        <v>57</v>
      </c>
      <c r="D11" s="7"/>
      <c r="F11" s="7" t="s">
        <v>58</v>
      </c>
      <c r="G11" s="7" t="s">
        <v>47</v>
      </c>
      <c r="I11" s="7" t="s">
        <v>61</v>
      </c>
      <c r="J11" s="7" t="s">
        <v>47</v>
      </c>
    </row>
    <row r="12" spans="1:10" ht="15" thickBot="1" x14ac:dyDescent="0.35">
      <c r="B12" s="8" t="s">
        <v>14</v>
      </c>
      <c r="C12" s="8" t="s">
        <v>15</v>
      </c>
      <c r="D12" s="8" t="s">
        <v>44</v>
      </c>
      <c r="F12" s="8" t="s">
        <v>59</v>
      </c>
      <c r="G12" s="8" t="s">
        <v>60</v>
      </c>
      <c r="I12" s="8" t="s">
        <v>59</v>
      </c>
      <c r="J12" s="8" t="s">
        <v>60</v>
      </c>
    </row>
    <row r="13" spans="1:10" x14ac:dyDescent="0.3">
      <c r="B13" s="4" t="s">
        <v>29</v>
      </c>
      <c r="C13" s="4"/>
      <c r="D13" s="6">
        <v>0</v>
      </c>
      <c r="F13" s="6">
        <v>0</v>
      </c>
      <c r="G13" s="6">
        <v>9.1891891891891897E-2</v>
      </c>
      <c r="I13" s="6">
        <v>0</v>
      </c>
      <c r="J13" s="6">
        <v>9.1891891891891897E-2</v>
      </c>
    </row>
    <row r="14" spans="1:10" x14ac:dyDescent="0.3">
      <c r="B14" s="4" t="s">
        <v>30</v>
      </c>
      <c r="C14" s="4"/>
      <c r="D14" s="6">
        <v>1.6216216216216217E-2</v>
      </c>
      <c r="F14" s="6">
        <v>0</v>
      </c>
      <c r="G14" s="6">
        <v>7.567567567567568E-2</v>
      </c>
      <c r="I14" s="6">
        <v>1.6216216216216162E-2</v>
      </c>
      <c r="J14" s="6">
        <v>9.1891891891891841E-2</v>
      </c>
    </row>
    <row r="15" spans="1:10" ht="15" thickBot="1" x14ac:dyDescent="0.35">
      <c r="B15" s="2" t="s">
        <v>31</v>
      </c>
      <c r="C15" s="2"/>
      <c r="D15" s="5">
        <v>7.567567567567568E-2</v>
      </c>
      <c r="F15" s="5">
        <v>0</v>
      </c>
      <c r="G15" s="5">
        <v>1.6216216216216217E-2</v>
      </c>
      <c r="I15" s="5">
        <v>7.567567567567568E-2</v>
      </c>
      <c r="J15" s="5">
        <v>9.1891891891891897E-2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Отчет о результатах 3</vt:lpstr>
      <vt:lpstr>Отчет об устойчивости 3</vt:lpstr>
      <vt:lpstr>Отчет о пределах 3</vt:lpstr>
      <vt:lpstr>Отчет о результатах 4</vt:lpstr>
      <vt:lpstr>Отчет об устойчивости 4</vt:lpstr>
      <vt:lpstr>Отчет о пределах 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2022-10-30T17:03:19Z</dcterms:modified>
</cp:coreProperties>
</file>