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amit/Desktop/opre 6301/HW2/"/>
    </mc:Choice>
  </mc:AlternateContent>
  <bookViews>
    <workbookView xWindow="0" yWindow="440" windowWidth="25600" windowHeight="15480" activeTab="4"/>
  </bookViews>
  <sheets>
    <sheet name="Cover" sheetId="1" r:id="rId1"/>
    <sheet name="Set 1" sheetId="2" r:id="rId2"/>
    <sheet name="Set 2" sheetId="3" r:id="rId3"/>
    <sheet name="Set 3" sheetId="6" r:id="rId4"/>
    <sheet name="Set 4" sheetId="7"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5" i="6" l="1"/>
  <c r="H42" i="3"/>
  <c r="H37" i="3"/>
  <c r="C13" i="2"/>
  <c r="D13" i="2"/>
  <c r="E13" i="2"/>
  <c r="C14" i="2"/>
  <c r="D14" i="2"/>
  <c r="E14" i="2"/>
  <c r="C15" i="2"/>
  <c r="D15" i="2"/>
  <c r="E15" i="2"/>
  <c r="C16" i="2"/>
  <c r="D16" i="2"/>
  <c r="E16" i="2"/>
  <c r="C17" i="2"/>
  <c r="D17" i="2"/>
  <c r="E17" i="2"/>
  <c r="C18" i="2"/>
  <c r="D18" i="2"/>
  <c r="E18" i="2"/>
  <c r="E19" i="2"/>
  <c r="C21" i="2"/>
  <c r="B19" i="2"/>
  <c r="D30" i="1"/>
  <c r="C30" i="1"/>
</calcChain>
</file>

<file path=xl/sharedStrings.xml><?xml version="1.0" encoding="utf-8"?>
<sst xmlns="http://schemas.openxmlformats.org/spreadsheetml/2006/main" count="302" uniqueCount="184">
  <si>
    <t>Instructions:</t>
  </si>
  <si>
    <t>2. Enter your name below and on every sheet.</t>
  </si>
  <si>
    <t xml:space="preserve">will result in a score of 0 and your case will be reported to the university authority.  </t>
  </si>
  <si>
    <t>Name:</t>
  </si>
  <si>
    <t>Scores:</t>
  </si>
  <si>
    <t>(Do not write below this line.)</t>
  </si>
  <si>
    <t>Problem</t>
  </si>
  <si>
    <t>Points</t>
  </si>
  <si>
    <t>Earned</t>
  </si>
  <si>
    <t>Set 1</t>
  </si>
  <si>
    <t>Set 2</t>
  </si>
  <si>
    <t>Total</t>
  </si>
  <si>
    <t>4. Click on the tabs below to work on the 3 sets of problems.</t>
  </si>
  <si>
    <t xml:space="preserve">This is a required HW. </t>
  </si>
  <si>
    <r>
      <t xml:space="preserve">3. When you are done, </t>
    </r>
    <r>
      <rPr>
        <sz val="12"/>
        <color rgb="FFFF0000"/>
        <rFont val="Arial"/>
        <family val="2"/>
      </rPr>
      <t>submit it through eLearning only</t>
    </r>
    <r>
      <rPr>
        <b/>
        <sz val="12"/>
        <rFont val="Arial"/>
        <family val="2"/>
      </rPr>
      <t>.</t>
    </r>
    <r>
      <rPr>
        <sz val="12"/>
        <rFont val="Arial"/>
        <family val="2"/>
      </rPr>
      <t xml:space="preserve">  </t>
    </r>
  </si>
  <si>
    <t xml:space="preserve">5. Do all your work in the proper cells only.  Copy-and-paste  deal is not allowed.  </t>
  </si>
  <si>
    <t>7. Don't wait till the last minute.  You may get into technical / internet related problems.  No EXCUSE!</t>
  </si>
  <si>
    <t>y</t>
  </si>
  <si>
    <t>Residual</t>
  </si>
  <si>
    <t>Predicted</t>
  </si>
  <si>
    <t>Residual-squared</t>
  </si>
  <si>
    <t>X</t>
  </si>
  <si>
    <t>Correlation:</t>
  </si>
  <si>
    <t>Sum of residual squared:</t>
  </si>
  <si>
    <t>School</t>
  </si>
  <si>
    <t>State</t>
  </si>
  <si>
    <t xml:space="preserve"> Graduation Rate</t>
  </si>
  <si>
    <t>% of Classes Under 20</t>
  </si>
  <si>
    <t>Alumni Giving Rate</t>
  </si>
  <si>
    <t>Boston College</t>
  </si>
  <si>
    <t>MA</t>
  </si>
  <si>
    <t xml:space="preserve">Brandeis University </t>
  </si>
  <si>
    <t>Brown University</t>
  </si>
  <si>
    <t>RI</t>
  </si>
  <si>
    <t>California Institute of Technology</t>
  </si>
  <si>
    <t>CA</t>
  </si>
  <si>
    <t>Carnegie Mellon University</t>
  </si>
  <si>
    <t>PA</t>
  </si>
  <si>
    <t>Case Western Reserve University</t>
  </si>
  <si>
    <t>OH</t>
  </si>
  <si>
    <t>College of William and Mary</t>
  </si>
  <si>
    <t>VA</t>
  </si>
  <si>
    <t>Columbia University</t>
  </si>
  <si>
    <t>NY</t>
  </si>
  <si>
    <t>Cornell University</t>
  </si>
  <si>
    <t>Dartmouth College</t>
  </si>
  <si>
    <t>NH</t>
  </si>
  <si>
    <t>Duke University</t>
  </si>
  <si>
    <t>NC</t>
  </si>
  <si>
    <t>Emory University</t>
  </si>
  <si>
    <t>GA</t>
  </si>
  <si>
    <t>Georgetown University</t>
  </si>
  <si>
    <t>DC</t>
  </si>
  <si>
    <t>Harvard University</t>
  </si>
  <si>
    <t>John Hopkins University</t>
  </si>
  <si>
    <t>MD</t>
  </si>
  <si>
    <t>Lehigh University</t>
  </si>
  <si>
    <t>Massachusetts Inst. of Technology</t>
  </si>
  <si>
    <t>New York University</t>
  </si>
  <si>
    <t>Northwestern University</t>
  </si>
  <si>
    <t>IL</t>
  </si>
  <si>
    <t>Pennsylvania State University</t>
  </si>
  <si>
    <t>Princeton University</t>
  </si>
  <si>
    <t>NJ</t>
  </si>
  <si>
    <t>Rice University</t>
  </si>
  <si>
    <t>TX</t>
  </si>
  <si>
    <t>Stanford University</t>
  </si>
  <si>
    <t>Tufts University</t>
  </si>
  <si>
    <t>Tulane University</t>
  </si>
  <si>
    <t>LA</t>
  </si>
  <si>
    <t>U. of California-Berleley</t>
  </si>
  <si>
    <t>U. of California-Davis</t>
  </si>
  <si>
    <t>U. of California-Irvine</t>
  </si>
  <si>
    <t>U. of California-Los Angeles</t>
  </si>
  <si>
    <t>U. of California-San Diego</t>
  </si>
  <si>
    <t>U. of California-Santa Barbara</t>
  </si>
  <si>
    <t>U. of Chicago</t>
  </si>
  <si>
    <t>U. of Florida</t>
  </si>
  <si>
    <t>FL</t>
  </si>
  <si>
    <t>U. of Illinois-Urbana Champaign</t>
  </si>
  <si>
    <t>U. of Michigan-Ann Arbor</t>
  </si>
  <si>
    <t>MI</t>
  </si>
  <si>
    <t>U. of North Carolina-Chapel Hill</t>
  </si>
  <si>
    <t>U. of Notre Dame</t>
  </si>
  <si>
    <t>IN</t>
  </si>
  <si>
    <t>U. of Pennsylvania</t>
  </si>
  <si>
    <t>U. of Rochester</t>
  </si>
  <si>
    <t>U. of Southern California</t>
  </si>
  <si>
    <t>U. of Texas-Austin</t>
  </si>
  <si>
    <t>U. of Virginia</t>
  </si>
  <si>
    <t>U. of Washington</t>
  </si>
  <si>
    <t>WA</t>
  </si>
  <si>
    <t>U. of Wisconsin-Madison</t>
  </si>
  <si>
    <t>WI</t>
  </si>
  <si>
    <t>Vanderbuilt University</t>
  </si>
  <si>
    <t>TN</t>
  </si>
  <si>
    <t>Wake Forest University</t>
  </si>
  <si>
    <t>Washington University - St. Louis</t>
  </si>
  <si>
    <t>MO</t>
  </si>
  <si>
    <t>Yale University</t>
  </si>
  <si>
    <t>CT</t>
  </si>
  <si>
    <t>Student / Faculty Ratio</t>
  </si>
  <si>
    <t>3. The coefficient for student / faculty ratio is negative in Excel output.  Explain.</t>
  </si>
  <si>
    <t>5.  Find the alumni giving for Carnegie-Mellon from the table.  Compared this to your results in Q4.  What is the residual (error)?</t>
  </si>
  <si>
    <t>Alumni give money back to their schools.  The question is, how much they give?  And, what factors play an important role in them deciding how much to contribute.?  A sample of some top universities has been analyzed to determine if there is a relation between the Alumni Giving rate (percentage of alumni who give) and factors like Graduation rate (percentage), % of class Under 20, and Student / Faculty ratio.    Run a regression model  to determine the relationship.  Send the output to Cell  H45.  Answer the following questions based on the Excel table.</t>
  </si>
  <si>
    <t>1.  Do you think this model is good?  That is, do you see an evidence of relationship?</t>
  </si>
  <si>
    <t>Scatter Plot</t>
  </si>
  <si>
    <t xml:space="preserve">4.  If a university Carnegie-Mellon, (my school) has a graduation rate of 75,  has 67% of the class under 20,  and has a student / faculty ratio of 10,  what percentage of the alumni will give money to university endowment as predicted by this model?  </t>
  </si>
  <si>
    <t>Set 3</t>
  </si>
  <si>
    <t>This HW is to be worked out by each student independently. Collaboration of any form</t>
  </si>
  <si>
    <t>OPRE 6301</t>
  </si>
  <si>
    <t>2. What proportion of the variation in Alumni giving is explained by the three variables?   Can you suggest 2 factors that might be affecting alumni giving  in real life but are'nt in the table?</t>
  </si>
  <si>
    <t>You are trying to find a relationship between the productivity of your sales staff  and some other factors such as</t>
  </si>
  <si>
    <t>Output Data</t>
  </si>
  <si>
    <t>the number of training hours, age, and the current annual salary.  You have collected  the data of  37 employees.</t>
  </si>
  <si>
    <r>
      <t xml:space="preserve">The </t>
    </r>
    <r>
      <rPr>
        <b/>
        <sz val="10"/>
        <rFont val="Arial"/>
        <family val="2"/>
      </rPr>
      <t>Output</t>
    </r>
    <r>
      <rPr>
        <sz val="11"/>
        <color theme="1"/>
        <rFont val="Calibri"/>
        <family val="2"/>
        <scheme val="minor"/>
      </rPr>
      <t xml:space="preserve"> is the percent of actual sales given the sales leads.  You want to study the impact of </t>
    </r>
  </si>
  <si>
    <t>Employee</t>
  </si>
  <si>
    <t>Output (O)</t>
  </si>
  <si>
    <t>Training hours(T)</t>
  </si>
  <si>
    <t>Age (A)</t>
  </si>
  <si>
    <t>Income (I)</t>
  </si>
  <si>
    <t xml:space="preserve">other variables on this Output.  For example, does age matter?  And if it does, are the younger employees </t>
  </si>
  <si>
    <t xml:space="preserve">better performers than the older employees?  </t>
  </si>
  <si>
    <t>a) Conduct a multiple linear regression for this data set.  Send the output to Call A73.</t>
  </si>
  <si>
    <t>The regression equation is:</t>
  </si>
  <si>
    <t>b) Comment on the quality of your regression result. That is, how strong or weak it is?</t>
  </si>
  <si>
    <t>c) What portion of the variation in the Output is explained by the 3 independent variables?</t>
  </si>
  <si>
    <t xml:space="preserve">d) What output would you expect for a 40-year old employee who has 50 hours of training </t>
  </si>
  <si>
    <t>and is making  $55,450?</t>
  </si>
  <si>
    <t>Work Area:</t>
  </si>
  <si>
    <r>
      <t xml:space="preserve">1. Save and rename this file as </t>
    </r>
    <r>
      <rPr>
        <b/>
        <sz val="12"/>
        <rFont val="Arial"/>
        <family val="2"/>
      </rPr>
      <t>Lastname-Firstname-HW2  (Sethi-Avanti-HW2, for example).</t>
    </r>
  </si>
  <si>
    <t>6. While working on the HW, save your file periodically to avoid losing your work accidentally.</t>
  </si>
  <si>
    <t>Failure to follow submission guidelines will cost 3 points.</t>
  </si>
  <si>
    <t>Tank Temperature</t>
  </si>
  <si>
    <t>Gasoline Temperature</t>
  </si>
  <si>
    <t>Initial Tank Pressure</t>
  </si>
  <si>
    <t>Gasoline Pressue</t>
  </si>
  <si>
    <t>Escaping Hydrocarbons</t>
  </si>
  <si>
    <t xml:space="preserve">2. To lower the Hydrocarbons escaped, the Gasoline temp should be lowered or increased? </t>
  </si>
  <si>
    <t>3. Based on this model, if the Initial Tank Pressure is high, more Hydrocarbons will escape.  True or False?</t>
  </si>
  <si>
    <t>When gasoline is pumped into tanks, hydrocarbons escape.  To evaluate the effectiveness of pollution control, experiments were performed.  The quantity of hydrocarbons escaped was measured as a function of the tank temperature, the temperature of the gasoline pumped in, the initial pressure of the tank, and the pressure of the gasoline pumped in.   The following table provides the results of the experiment.  Run a Regression model and answer the follwing questions.  Send output to Cell H10.</t>
  </si>
  <si>
    <t xml:space="preserve">1. What proportion of the variations in Hydrocarbons escaped is explained by the four variables? </t>
  </si>
  <si>
    <t>Set 4</t>
  </si>
  <si>
    <t>If you've any questions, please contac the TA</t>
  </si>
  <si>
    <t>Standard Error</t>
  </si>
  <si>
    <t xml:space="preserve">Divide SSE by (n - k - 1) to get the Standard Error in Cell C21. Note:  n = sample size,   k = # independent variables.  This should  match with the Std error given by the Regression model. </t>
  </si>
  <si>
    <t xml:space="preserve">Now use Data Analysis to run the regression program  (check the box for  the Residuals).   Send the output to Cell A35.  </t>
  </si>
  <si>
    <t xml:space="preserve">Use the regression intercept and slope (that is, Regression equation) to predict the value of Y for each  X in the table below.   The difference between the actual and predicted is called Residual (error).  Compare these residuals to the Residuals given by Excel's Regression function.  They should match exactly.  Now square the residuals.  The sum of these squared residuals  / Errors (put in Cell E19) is called SSE (or sum of squared residulas).  This sum should match to the SS (Sum Squared Residuals) value given by Excel.    </t>
  </si>
  <si>
    <t>A dataset has been given which has 2 variables - X and Y.  Draw a scatter diagram and find the correlation coefficient (CORREL) in Cell B19.  Change the numbers in X column (any which way you  want) to get the correlation coefficient to be between .83 and .86.     You'll see the changes in the scatter plot as you change X values.  Click on the "+" by the graph and check Trendline box.  This is the Regression line.</t>
  </si>
  <si>
    <t xml:space="preserve">Homework 2 ::: 25 Points  </t>
  </si>
  <si>
    <t>SUMMARY OUTPUT</t>
  </si>
  <si>
    <t>Regression Statistics</t>
  </si>
  <si>
    <t>Multiple R</t>
  </si>
  <si>
    <t>R Square</t>
  </si>
  <si>
    <t>Adjusted R Square</t>
  </si>
  <si>
    <t>Observations</t>
  </si>
  <si>
    <t>ANOVA</t>
  </si>
  <si>
    <t>Regression</t>
  </si>
  <si>
    <t>Intercept</t>
  </si>
  <si>
    <t>df</t>
  </si>
  <si>
    <t>SS</t>
  </si>
  <si>
    <t>MS</t>
  </si>
  <si>
    <t>F</t>
  </si>
  <si>
    <t>Significance F</t>
  </si>
  <si>
    <t>Coefficients</t>
  </si>
  <si>
    <t>t Stat</t>
  </si>
  <si>
    <t>P-value</t>
  </si>
  <si>
    <t>Lower 95%</t>
  </si>
  <si>
    <t>Upper 95%</t>
  </si>
  <si>
    <t>Lower 95.0%</t>
  </si>
  <si>
    <t>Upper 95.0%</t>
  </si>
  <si>
    <t>O=84.10782311+(0.411947319*T)-(0.540204198*A)-(0.411905469*I)</t>
  </si>
  <si>
    <t>lowered</t>
  </si>
  <si>
    <t>Sawant, Amit</t>
  </si>
  <si>
    <t>Name: Sawant, Amit</t>
  </si>
  <si>
    <t>RESIDUAL OUTPUT</t>
  </si>
  <si>
    <t>Observation</t>
  </si>
  <si>
    <t>Predicted y</t>
  </si>
  <si>
    <t>Residuals</t>
  </si>
  <si>
    <t>69.9940 % of the variation in Alumni giving is explained by the three variables. The Scholarship amount received by alumni and Annual income of alumni can be the two factors which might affect the alumni giving in real life.</t>
  </si>
  <si>
    <t>The model is good. We can see that Multiple R = 0.8366 (Coefficient of correlation). Since it is close to 1 we can say that there is positive association.</t>
  </si>
  <si>
    <t>For each additional student per faculty,  the average Alumni giving rate decreases by 1.1920 percent.</t>
  </si>
  <si>
    <t>Since Multiple R (Coefficient of correlation) = 0.8778, It is a very strong relationship.</t>
  </si>
  <si>
    <t>77.0555 % of the variation in output is explained by the 3 independent variables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</si>
</sst>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14" x14ac:knownFonts="1">
    <font>
      <sz val="11"/>
      <color theme="1"/>
      <name val="Calibri"/>
      <family val="2"/>
      <scheme val="minor"/>
    </font>
    <font>
      <sz val="12"/>
      <name val="Arial"/>
      <family val="2"/>
    </font>
    <font>
      <b/>
      <sz val="12"/>
      <name val="Arial"/>
      <family val="2"/>
    </font>
    <font>
      <b/>
      <sz val="12"/>
      <color indexed="10"/>
      <name val="Arial"/>
      <family val="2"/>
    </font>
    <font>
      <b/>
      <sz val="12"/>
      <color rgb="FFFF0000"/>
      <name val="Arial"/>
      <family val="2"/>
    </font>
    <font>
      <b/>
      <sz val="10"/>
      <name val="Arial"/>
      <family val="2"/>
    </font>
    <font>
      <sz val="10"/>
      <name val="Arial"/>
      <family val="2"/>
    </font>
    <font>
      <sz val="12"/>
      <color rgb="FFFF0000"/>
      <name val="Arial"/>
      <family val="2"/>
    </font>
    <font>
      <sz val="11"/>
      <color theme="4"/>
      <name val="Calibri"/>
      <family val="2"/>
      <scheme val="minor"/>
    </font>
    <font>
      <sz val="10"/>
      <name val="Times New Roman"/>
      <family val="1"/>
    </font>
    <font>
      <sz val="11"/>
      <color rgb="FFFF0000"/>
      <name val="Calibri"/>
      <family val="2"/>
      <scheme val="minor"/>
    </font>
    <font>
      <sz val="11"/>
      <color theme="3"/>
      <name val="Calibri"/>
      <family val="2"/>
      <scheme val="minor"/>
    </font>
    <font>
      <i/>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2" tint="-9.9978637043366805E-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top style="medium">
        <color auto="1"/>
      </top>
      <bottom style="thin">
        <color auto="1"/>
      </bottom>
      <diagonal/>
    </border>
  </borders>
  <cellStyleXfs count="2">
    <xf numFmtId="0" fontId="0" fillId="0" borderId="0"/>
    <xf numFmtId="9" fontId="13" fillId="0" borderId="0" applyFont="0" applyFill="0" applyBorder="0" applyAlignment="0" applyProtection="0"/>
  </cellStyleXfs>
  <cellXfs count="117">
    <xf numFmtId="0" fontId="0" fillId="0" borderId="0" xfId="0"/>
    <xf numFmtId="0" fontId="1" fillId="2" borderId="0" xfId="0" applyFont="1" applyFill="1"/>
    <xf numFmtId="0" fontId="0" fillId="2" borderId="0" xfId="0" applyFill="1"/>
    <xf numFmtId="0" fontId="2" fillId="2" borderId="0" xfId="0" applyFont="1" applyFill="1"/>
    <xf numFmtId="0" fontId="3" fillId="2" borderId="0" xfId="0" applyFont="1" applyFill="1"/>
    <xf numFmtId="0" fontId="1" fillId="2" borderId="0" xfId="0" applyFont="1" applyFill="1" applyAlignment="1"/>
    <xf numFmtId="0" fontId="1" fillId="2" borderId="0" xfId="0" applyFont="1" applyFill="1" applyAlignment="1">
      <alignment horizontal="left"/>
    </xf>
    <xf numFmtId="0" fontId="4" fillId="2" borderId="0" xfId="0" applyFont="1" applyFill="1"/>
    <xf numFmtId="0" fontId="5" fillId="2" borderId="0" xfId="0" applyFont="1" applyFill="1"/>
    <xf numFmtId="0" fontId="6" fillId="2" borderId="5" xfId="0" applyFont="1" applyFill="1" applyBorder="1" applyAlignment="1">
      <alignment horizontal="center"/>
    </xf>
    <xf numFmtId="0" fontId="6" fillId="2" borderId="0" xfId="0" applyFont="1" applyFill="1" applyAlignment="1">
      <alignment horizontal="center"/>
    </xf>
    <xf numFmtId="0" fontId="6" fillId="2" borderId="6" xfId="0" applyFont="1" applyFill="1" applyBorder="1" applyAlignment="1">
      <alignment horizontal="center"/>
    </xf>
    <xf numFmtId="0" fontId="6" fillId="2" borderId="1" xfId="0" applyFont="1" applyFill="1" applyBorder="1" applyAlignment="1">
      <alignment horizontal="center"/>
    </xf>
    <xf numFmtId="1" fontId="0" fillId="2" borderId="0" xfId="0" applyNumberFormat="1" applyFill="1"/>
    <xf numFmtId="0" fontId="0" fillId="3" borderId="0" xfId="0" applyFill="1"/>
    <xf numFmtId="0" fontId="0" fillId="3" borderId="0" xfId="0" applyFill="1" applyAlignment="1">
      <alignment horizontal="left"/>
    </xf>
    <xf numFmtId="0" fontId="0" fillId="3" borderId="0" xfId="0" applyFill="1" applyAlignment="1">
      <alignment vertical="top" wrapText="1"/>
    </xf>
    <xf numFmtId="0" fontId="0" fillId="3" borderId="0" xfId="0" applyFill="1"/>
    <xf numFmtId="0" fontId="10" fillId="3" borderId="0" xfId="0" applyFont="1" applyFill="1" applyAlignment="1">
      <alignment horizontal="left"/>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0" fillId="4" borderId="1" xfId="0" applyFill="1" applyBorder="1" applyAlignment="1">
      <alignment horizontal="center"/>
    </xf>
    <xf numFmtId="0" fontId="0" fillId="4" borderId="16" xfId="0" applyFill="1" applyBorder="1" applyAlignment="1">
      <alignment horizontal="center"/>
    </xf>
    <xf numFmtId="0" fontId="8" fillId="4" borderId="15" xfId="0" applyFont="1" applyFill="1" applyBorder="1" applyAlignment="1">
      <alignment horizontal="center"/>
    </xf>
    <xf numFmtId="2" fontId="0" fillId="3" borderId="0" xfId="0" applyNumberFormat="1" applyFill="1"/>
    <xf numFmtId="0" fontId="0" fillId="3" borderId="0" xfId="0" applyFill="1" applyBorder="1" applyAlignment="1"/>
    <xf numFmtId="0" fontId="11" fillId="4" borderId="1" xfId="0" applyFont="1" applyFill="1" applyBorder="1"/>
    <xf numFmtId="0" fontId="11" fillId="4" borderId="15" xfId="0" applyFont="1" applyFill="1" applyBorder="1" applyAlignment="1">
      <alignment horizontal="left"/>
    </xf>
    <xf numFmtId="0" fontId="0" fillId="3" borderId="1" xfId="0" applyFill="1" applyBorder="1" applyAlignment="1">
      <alignment horizontal="center" vertical="center"/>
    </xf>
    <xf numFmtId="0" fontId="1" fillId="3" borderId="17" xfId="0" applyFont="1" applyFill="1" applyBorder="1" applyProtection="1">
      <protection locked="0"/>
    </xf>
    <xf numFmtId="0" fontId="6" fillId="3" borderId="0" xfId="0" applyFont="1" applyFill="1"/>
    <xf numFmtId="0" fontId="5" fillId="3" borderId="0" xfId="0" applyFont="1" applyFill="1"/>
    <xf numFmtId="0" fontId="0" fillId="3" borderId="0" xfId="0" applyFont="1" applyFill="1"/>
    <xf numFmtId="0" fontId="6" fillId="3" borderId="0" xfId="0" applyFont="1" applyFill="1" applyAlignment="1">
      <alignment horizontal="center"/>
    </xf>
    <xf numFmtId="0" fontId="0" fillId="3" borderId="0" xfId="0" applyFill="1" applyAlignment="1">
      <alignment horizontal="right"/>
    </xf>
    <xf numFmtId="0" fontId="6" fillId="3" borderId="0" xfId="0" applyFont="1" applyFill="1" applyAlignment="1">
      <alignment horizontal="right"/>
    </xf>
    <xf numFmtId="0" fontId="6" fillId="3" borderId="0" xfId="0" applyFont="1" applyFill="1" applyBorder="1"/>
    <xf numFmtId="0" fontId="6" fillId="3" borderId="20" xfId="0" applyFont="1" applyFill="1" applyBorder="1"/>
    <xf numFmtId="0" fontId="6" fillId="3" borderId="21" xfId="0" applyFont="1" applyFill="1" applyBorder="1"/>
    <xf numFmtId="0" fontId="6" fillId="3" borderId="22" xfId="0" applyFont="1" applyFill="1" applyBorder="1"/>
    <xf numFmtId="0" fontId="6" fillId="3" borderId="23" xfId="0" applyFont="1" applyFill="1" applyBorder="1"/>
    <xf numFmtId="0" fontId="6" fillId="3" borderId="5" xfId="0" applyFont="1" applyFill="1" applyBorder="1"/>
    <xf numFmtId="0" fontId="6" fillId="3" borderId="24" xfId="0" applyFont="1" applyFill="1" applyBorder="1"/>
    <xf numFmtId="0" fontId="2" fillId="3" borderId="0" xfId="0" applyFont="1" applyFill="1"/>
    <xf numFmtId="0" fontId="6" fillId="3" borderId="25" xfId="0" applyFont="1" applyFill="1" applyBorder="1"/>
    <xf numFmtId="0" fontId="6" fillId="3" borderId="26" xfId="0" applyFont="1" applyFill="1" applyBorder="1"/>
    <xf numFmtId="0" fontId="6" fillId="3" borderId="0" xfId="0" applyFont="1" applyFill="1" applyBorder="1" applyAlignment="1">
      <alignment horizontal="left"/>
    </xf>
    <xf numFmtId="0" fontId="0" fillId="5" borderId="0" xfId="0" applyFill="1"/>
    <xf numFmtId="0" fontId="0" fillId="5" borderId="1" xfId="0" applyFill="1" applyBorder="1" applyAlignment="1">
      <alignment horizontal="center" vertical="center" wrapText="1"/>
    </xf>
    <xf numFmtId="0" fontId="0" fillId="5" borderId="1" xfId="0" applyFill="1" applyBorder="1" applyAlignment="1">
      <alignment horizontal="center"/>
    </xf>
    <xf numFmtId="0" fontId="0" fillId="5" borderId="0" xfId="0" applyFill="1" applyBorder="1"/>
    <xf numFmtId="0" fontId="0" fillId="5" borderId="0" xfId="0" applyFill="1" applyBorder="1" applyAlignment="1"/>
    <xf numFmtId="0" fontId="0" fillId="3" borderId="0" xfId="0" applyFill="1" applyAlignment="1">
      <alignment vertical="top" wrapText="1"/>
    </xf>
    <xf numFmtId="0" fontId="0" fillId="3" borderId="0" xfId="0" applyFill="1" applyAlignment="1">
      <alignment horizontal="left" vertical="center" wrapText="1"/>
    </xf>
    <xf numFmtId="0" fontId="0" fillId="0" borderId="0" xfId="0" applyFill="1" applyBorder="1" applyAlignment="1"/>
    <xf numFmtId="0" fontId="0" fillId="0" borderId="13" xfId="0" applyFill="1" applyBorder="1" applyAlignment="1"/>
    <xf numFmtId="0" fontId="12" fillId="0" borderId="29" xfId="0" applyFont="1" applyFill="1" applyBorder="1" applyAlignment="1">
      <alignment horizontal="center"/>
    </xf>
    <xf numFmtId="0" fontId="12" fillId="0" borderId="29" xfId="0" applyFont="1" applyFill="1" applyBorder="1" applyAlignment="1">
      <alignment horizontal="centerContinuous"/>
    </xf>
    <xf numFmtId="164" fontId="8" fillId="5" borderId="1" xfId="0" applyNumberFormat="1" applyFont="1" applyFill="1" applyBorder="1"/>
    <xf numFmtId="164" fontId="8" fillId="5" borderId="1" xfId="0" applyNumberFormat="1" applyFont="1" applyFill="1" applyBorder="1" applyAlignment="1">
      <alignment horizontal="center"/>
    </xf>
    <xf numFmtId="164" fontId="0" fillId="5" borderId="27" xfId="0" applyNumberFormat="1" applyFill="1" applyBorder="1"/>
    <xf numFmtId="164" fontId="6" fillId="3" borderId="20" xfId="0" applyNumberFormat="1" applyFont="1" applyFill="1" applyBorder="1"/>
    <xf numFmtId="0" fontId="2" fillId="2" borderId="0" xfId="0" applyFont="1" applyFill="1" applyAlignment="1">
      <alignment horizontal="left"/>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2" fillId="2" borderId="0" xfId="0" applyFont="1" applyFill="1" applyAlignment="1">
      <alignment horizontal="center"/>
    </xf>
    <xf numFmtId="0" fontId="10" fillId="3" borderId="0" xfId="0" applyFont="1" applyFill="1"/>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3" borderId="0" xfId="0" applyFill="1" applyAlignment="1">
      <alignment horizontal="left" vertical="center" wrapText="1"/>
    </xf>
    <xf numFmtId="0" fontId="0" fillId="3" borderId="0" xfId="0" applyFill="1" applyAlignment="1">
      <alignment horizontal="left" vertical="top" wrapText="1"/>
    </xf>
    <xf numFmtId="0" fontId="0" fillId="3" borderId="0" xfId="0" applyFill="1" applyAlignment="1">
      <alignment horizontal="center" vertical="top" wrapText="1"/>
    </xf>
    <xf numFmtId="0" fontId="0" fillId="4" borderId="18" xfId="0" applyFill="1" applyBorder="1" applyAlignment="1">
      <alignment horizontal="center"/>
    </xf>
    <xf numFmtId="0" fontId="0" fillId="4" borderId="28" xfId="0" applyFill="1" applyBorder="1" applyAlignment="1">
      <alignment horizontal="center"/>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164" fontId="0" fillId="3" borderId="7" xfId="0" applyNumberFormat="1" applyFill="1" applyBorder="1" applyAlignment="1">
      <alignment horizontal="left" vertical="top" wrapText="1"/>
    </xf>
    <xf numFmtId="164" fontId="0" fillId="3" borderId="8" xfId="0" applyNumberFormat="1" applyFill="1" applyBorder="1" applyAlignment="1">
      <alignment horizontal="left" vertical="top" wrapText="1"/>
    </xf>
    <xf numFmtId="164" fontId="0" fillId="3" borderId="9" xfId="0" applyNumberFormat="1" applyFill="1" applyBorder="1" applyAlignment="1">
      <alignment horizontal="left" vertical="top" wrapText="1"/>
    </xf>
    <xf numFmtId="164" fontId="0" fillId="3" borderId="12" xfId="0" applyNumberFormat="1" applyFill="1" applyBorder="1" applyAlignment="1">
      <alignment horizontal="left" vertical="top" wrapText="1"/>
    </xf>
    <xf numFmtId="164" fontId="0" fillId="3" borderId="13" xfId="0" applyNumberFormat="1" applyFill="1" applyBorder="1" applyAlignment="1">
      <alignment horizontal="left" vertical="top" wrapText="1"/>
    </xf>
    <xf numFmtId="164" fontId="0" fillId="3" borderId="14" xfId="0" applyNumberFormat="1" applyFill="1" applyBorder="1" applyAlignment="1">
      <alignment horizontal="left" vertical="top" wrapText="1"/>
    </xf>
    <xf numFmtId="0" fontId="1" fillId="3" borderId="18" xfId="0" applyFont="1" applyFill="1" applyBorder="1" applyAlignment="1" applyProtection="1">
      <alignment horizontal="left" vertical="center" wrapText="1"/>
      <protection locked="0"/>
    </xf>
    <xf numFmtId="0" fontId="1" fillId="3" borderId="15" xfId="0" applyFont="1" applyFill="1" applyBorder="1" applyAlignment="1" applyProtection="1">
      <alignment horizontal="left" vertical="center" wrapText="1"/>
      <protection locked="0"/>
    </xf>
    <xf numFmtId="0" fontId="1" fillId="3" borderId="19" xfId="0" applyFont="1" applyFill="1" applyBorder="1" applyAlignment="1" applyProtection="1">
      <alignment horizontal="left" vertical="center" wrapText="1"/>
      <protection locked="0"/>
    </xf>
    <xf numFmtId="0" fontId="6" fillId="3" borderId="20" xfId="0" applyFont="1" applyFill="1" applyBorder="1" applyAlignment="1">
      <alignment horizontal="center"/>
    </xf>
    <xf numFmtId="0" fontId="6" fillId="3" borderId="21" xfId="0" applyFont="1" applyFill="1" applyBorder="1" applyAlignment="1">
      <alignment horizontal="center"/>
    </xf>
    <xf numFmtId="0" fontId="6" fillId="3" borderId="22" xfId="0" applyFont="1" applyFill="1" applyBorder="1" applyAlignment="1">
      <alignment horizontal="center"/>
    </xf>
    <xf numFmtId="0" fontId="6" fillId="3" borderId="23" xfId="0" applyFont="1" applyFill="1" applyBorder="1" applyAlignment="1">
      <alignment horizontal="center"/>
    </xf>
    <xf numFmtId="0" fontId="6" fillId="3" borderId="5" xfId="0" applyFont="1" applyFill="1" applyBorder="1" applyAlignment="1">
      <alignment horizontal="center"/>
    </xf>
    <xf numFmtId="0" fontId="6" fillId="3" borderId="24" xfId="0" applyFont="1" applyFill="1" applyBorder="1" applyAlignment="1">
      <alignment horizontal="center"/>
    </xf>
    <xf numFmtId="0" fontId="0" fillId="5" borderId="1" xfId="0" applyFill="1" applyBorder="1" applyAlignment="1">
      <alignment horizontal="left" vertical="center" wrapText="1"/>
    </xf>
    <xf numFmtId="0" fontId="0" fillId="5" borderId="1" xfId="0" applyFill="1" applyBorder="1" applyAlignment="1">
      <alignment horizontal="center" vertical="center"/>
    </xf>
    <xf numFmtId="0" fontId="10" fillId="5" borderId="1" xfId="0" applyFont="1" applyFill="1" applyBorder="1" applyAlignment="1">
      <alignment horizontal="left" vertical="center"/>
    </xf>
    <xf numFmtId="165" fontId="0" fillId="5" borderId="1" xfId="1"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'Set 1'!$B$13:$B$18</c:f>
              <c:numCache>
                <c:formatCode>General</c:formatCode>
                <c:ptCount val="6"/>
                <c:pt idx="0">
                  <c:v>19.0</c:v>
                </c:pt>
                <c:pt idx="1">
                  <c:v>37.0</c:v>
                </c:pt>
                <c:pt idx="2">
                  <c:v>40.0</c:v>
                </c:pt>
                <c:pt idx="3">
                  <c:v>10.0</c:v>
                </c:pt>
                <c:pt idx="4">
                  <c:v>32.0</c:v>
                </c:pt>
                <c:pt idx="5">
                  <c:v>35.0</c:v>
                </c:pt>
              </c:numCache>
            </c:numRef>
          </c:xVal>
          <c:yVal>
            <c:numRef>
              <c:f>'Set 1'!$A$13:$A$18</c:f>
              <c:numCache>
                <c:formatCode>General</c:formatCode>
                <c:ptCount val="6"/>
                <c:pt idx="0">
                  <c:v>20.0</c:v>
                </c:pt>
                <c:pt idx="1">
                  <c:v>33.0</c:v>
                </c:pt>
                <c:pt idx="2">
                  <c:v>28.0</c:v>
                </c:pt>
                <c:pt idx="3">
                  <c:v>15.0</c:v>
                </c:pt>
                <c:pt idx="4">
                  <c:v>19.0</c:v>
                </c:pt>
                <c:pt idx="5">
                  <c:v>27.0</c:v>
                </c:pt>
              </c:numCache>
            </c:numRef>
          </c:yVal>
          <c:smooth val="0"/>
        </c:ser>
        <c:dLbls>
          <c:showLegendKey val="0"/>
          <c:showVal val="0"/>
          <c:showCatName val="0"/>
          <c:showSerName val="0"/>
          <c:showPercent val="0"/>
          <c:showBubbleSize val="0"/>
        </c:dLbls>
        <c:axId val="1783774848"/>
        <c:axId val="1783776896"/>
      </c:scatterChart>
      <c:valAx>
        <c:axId val="17837748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776896"/>
        <c:crosses val="autoZero"/>
        <c:crossBetween val="midCat"/>
      </c:valAx>
      <c:valAx>
        <c:axId val="17837768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774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0.0</c:v>
              </c:pt>
            </c:numLit>
          </c:yVal>
          <c:smooth val="0"/>
          <c:extLst xmlns:c16r2="http://schemas.microsoft.com/office/drawing/2015/06/chart">
            <c:ext xmlns:c16="http://schemas.microsoft.com/office/drawing/2014/chart" uri="{C3380CC4-5D6E-409C-BE32-E72D297353CC}">
              <c16:uniqueId val="{00000000-844B-4953-875D-18326CF727C2}"/>
            </c:ext>
          </c:extLst>
        </c:ser>
        <c:dLbls>
          <c:showLegendKey val="0"/>
          <c:showVal val="0"/>
          <c:showCatName val="0"/>
          <c:showSerName val="0"/>
          <c:showPercent val="0"/>
          <c:showBubbleSize val="0"/>
        </c:dLbls>
        <c:axId val="1785162608"/>
        <c:axId val="1783867248"/>
      </c:scatterChart>
      <c:valAx>
        <c:axId val="1785162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83867248"/>
        <c:crosses val="autoZero"/>
        <c:crossBetween val="midCat"/>
      </c:valAx>
      <c:valAx>
        <c:axId val="1783867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8516260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0.0</c:v>
              </c:pt>
            </c:numLit>
          </c:yVal>
          <c:smooth val="0"/>
          <c:extLst xmlns:c16r2="http://schemas.microsoft.com/office/drawing/2015/06/chart">
            <c:ext xmlns:c16="http://schemas.microsoft.com/office/drawing/2014/chart" uri="{C3380CC4-5D6E-409C-BE32-E72D297353CC}">
              <c16:uniqueId val="{00000000-D3A6-4F29-9C07-1EFE9EC2EC94}"/>
            </c:ext>
          </c:extLst>
        </c:ser>
        <c:dLbls>
          <c:showLegendKey val="0"/>
          <c:showVal val="0"/>
          <c:showCatName val="0"/>
          <c:showSerName val="0"/>
          <c:showPercent val="0"/>
          <c:showBubbleSize val="0"/>
        </c:dLbls>
        <c:axId val="1736115264"/>
        <c:axId val="1736117312"/>
      </c:scatterChart>
      <c:valAx>
        <c:axId val="1736115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36117312"/>
        <c:crosses val="autoZero"/>
        <c:crossBetween val="midCat"/>
      </c:valAx>
      <c:valAx>
        <c:axId val="1736117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3611526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0.0</c:v>
              </c:pt>
            </c:numLit>
          </c:yVal>
          <c:smooth val="0"/>
          <c:extLst xmlns:c16r2="http://schemas.microsoft.com/office/drawing/2015/06/chart">
            <c:ext xmlns:c16="http://schemas.microsoft.com/office/drawing/2014/chart" uri="{C3380CC4-5D6E-409C-BE32-E72D297353CC}">
              <c16:uniqueId val="{00000000-9B4D-467A-845E-06E2B73D0DB7}"/>
            </c:ext>
          </c:extLst>
        </c:ser>
        <c:dLbls>
          <c:showLegendKey val="0"/>
          <c:showVal val="0"/>
          <c:showCatName val="0"/>
          <c:showSerName val="0"/>
          <c:showPercent val="0"/>
          <c:showBubbleSize val="0"/>
        </c:dLbls>
        <c:axId val="1735608880"/>
        <c:axId val="1735610240"/>
      </c:scatterChart>
      <c:valAx>
        <c:axId val="1735608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35610240"/>
        <c:crosses val="autoZero"/>
        <c:crossBetween val="midCat"/>
      </c:valAx>
      <c:valAx>
        <c:axId val="1735610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3560888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838200</xdr:colOff>
      <xdr:row>9</xdr:row>
      <xdr:rowOff>184150</xdr:rowOff>
    </xdr:from>
    <xdr:to>
      <xdr:col>12</xdr:col>
      <xdr:colOff>863600</xdr:colOff>
      <xdr:row>32</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0</xdr:colOff>
      <xdr:row>3</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10</xdr:col>
      <xdr:colOff>0</xdr:colOff>
      <xdr:row>3</xdr:row>
      <xdr:rowOff>0</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10</xdr:col>
      <xdr:colOff>0</xdr:colOff>
      <xdr:row>12</xdr:row>
      <xdr:rowOff>0</xdr:rowOff>
    </xdr:to>
    <xdr:graphicFrame macro="">
      <xdr:nvGraphicFramePr>
        <xdr:cNvPr id="4" name="Chart -10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1"/>
  <sheetViews>
    <sheetView workbookViewId="0">
      <selection activeCell="E23" sqref="E23"/>
    </sheetView>
  </sheetViews>
  <sheetFormatPr baseColWidth="10" defaultColWidth="9.1640625" defaultRowHeight="15" x14ac:dyDescent="0.2"/>
  <cols>
    <col min="1" max="4" width="9.1640625" style="2"/>
    <col min="5" max="5" width="33.5" style="2" customWidth="1"/>
    <col min="6" max="6" width="9.1640625" style="2"/>
    <col min="7" max="7" width="13.5" style="2" customWidth="1"/>
    <col min="8" max="16384" width="9.1640625" style="2"/>
  </cols>
  <sheetData>
    <row r="1" spans="1:9" ht="16" x14ac:dyDescent="0.2">
      <c r="A1" s="1"/>
      <c r="B1" s="1"/>
      <c r="C1" s="1"/>
      <c r="D1" s="1"/>
      <c r="E1" s="1"/>
      <c r="F1" s="1"/>
      <c r="G1" s="1"/>
      <c r="H1" s="1"/>
      <c r="I1" s="1"/>
    </row>
    <row r="2" spans="1:9" ht="16" x14ac:dyDescent="0.2">
      <c r="A2" s="1"/>
      <c r="B2" s="63" t="s">
        <v>149</v>
      </c>
      <c r="C2" s="63"/>
      <c r="D2" s="63"/>
      <c r="E2" s="63"/>
      <c r="F2" s="1"/>
      <c r="G2" s="1"/>
      <c r="H2" s="1"/>
      <c r="I2" s="1"/>
    </row>
    <row r="3" spans="1:9" ht="16" x14ac:dyDescent="0.2">
      <c r="A3" s="1"/>
      <c r="B3" s="67" t="s">
        <v>110</v>
      </c>
      <c r="C3" s="67"/>
      <c r="D3" s="67"/>
      <c r="E3" s="3"/>
      <c r="F3" s="1"/>
      <c r="G3" s="1"/>
      <c r="H3" s="1"/>
      <c r="I3" s="1"/>
    </row>
    <row r="4" spans="1:9" ht="16" x14ac:dyDescent="0.2">
      <c r="A4" s="1"/>
      <c r="B4" s="1"/>
      <c r="C4" s="3" t="s">
        <v>143</v>
      </c>
      <c r="D4" s="1"/>
      <c r="E4" s="1"/>
      <c r="F4" s="1"/>
      <c r="G4" s="1"/>
      <c r="H4" s="1"/>
      <c r="I4" s="1"/>
    </row>
    <row r="5" spans="1:9" ht="16" x14ac:dyDescent="0.2">
      <c r="A5" s="3" t="s">
        <v>0</v>
      </c>
      <c r="B5" s="1"/>
      <c r="C5" s="4" t="s">
        <v>13</v>
      </c>
      <c r="D5" s="1"/>
      <c r="E5" s="1"/>
      <c r="F5" s="1"/>
      <c r="G5" s="1"/>
      <c r="H5" s="1"/>
      <c r="I5" s="1"/>
    </row>
    <row r="6" spans="1:9" ht="16" x14ac:dyDescent="0.2">
      <c r="A6" s="1"/>
      <c r="B6" s="1"/>
      <c r="C6" s="1"/>
      <c r="D6" s="1"/>
      <c r="E6" s="1"/>
      <c r="F6" s="1"/>
      <c r="G6" s="1"/>
      <c r="H6" s="1"/>
      <c r="I6" s="1"/>
    </row>
    <row r="7" spans="1:9" ht="16" x14ac:dyDescent="0.2">
      <c r="A7" s="1"/>
      <c r="B7" s="1" t="s">
        <v>130</v>
      </c>
      <c r="C7" s="1"/>
      <c r="D7" s="1"/>
      <c r="E7" s="1"/>
      <c r="F7" s="1"/>
      <c r="G7" s="1"/>
      <c r="H7" s="1"/>
      <c r="I7" s="1"/>
    </row>
    <row r="8" spans="1:9" ht="16" x14ac:dyDescent="0.2">
      <c r="A8" s="1"/>
      <c r="B8" s="1" t="s">
        <v>1</v>
      </c>
      <c r="C8" s="1"/>
      <c r="D8" s="1"/>
      <c r="E8" s="1"/>
      <c r="F8" s="1"/>
      <c r="G8" s="1"/>
      <c r="H8" s="1"/>
      <c r="I8" s="1"/>
    </row>
    <row r="9" spans="1:9" ht="16" x14ac:dyDescent="0.2">
      <c r="A9" s="5"/>
      <c r="B9" s="5" t="s">
        <v>14</v>
      </c>
      <c r="C9" s="5"/>
      <c r="D9" s="5"/>
      <c r="E9" s="5"/>
      <c r="F9" s="5"/>
      <c r="G9" s="5"/>
      <c r="H9" s="5"/>
      <c r="I9" s="5"/>
    </row>
    <row r="10" spans="1:9" ht="16" x14ac:dyDescent="0.2">
      <c r="A10" s="1"/>
      <c r="B10" s="1" t="s">
        <v>12</v>
      </c>
      <c r="C10" s="1"/>
      <c r="D10" s="1"/>
      <c r="E10" s="1"/>
      <c r="F10" s="1"/>
      <c r="G10" s="1"/>
      <c r="H10" s="1"/>
      <c r="I10" s="1"/>
    </row>
    <row r="11" spans="1:9" ht="16" x14ac:dyDescent="0.2">
      <c r="A11" s="1"/>
      <c r="B11" s="1" t="s">
        <v>15</v>
      </c>
      <c r="C11" s="1"/>
      <c r="D11" s="1"/>
      <c r="E11" s="1"/>
      <c r="F11" s="1"/>
      <c r="G11" s="1"/>
      <c r="H11" s="1"/>
      <c r="I11" s="1"/>
    </row>
    <row r="12" spans="1:9" ht="16" x14ac:dyDescent="0.2">
      <c r="A12" s="1"/>
      <c r="B12" s="6" t="s">
        <v>131</v>
      </c>
      <c r="C12" s="1"/>
      <c r="D12" s="1"/>
      <c r="E12" s="1"/>
      <c r="F12" s="1"/>
      <c r="G12" s="1"/>
      <c r="H12" s="1"/>
      <c r="I12" s="1"/>
    </row>
    <row r="13" spans="1:9" ht="16" x14ac:dyDescent="0.2">
      <c r="A13" s="1"/>
      <c r="B13" s="6" t="s">
        <v>16</v>
      </c>
      <c r="C13" s="1"/>
      <c r="D13" s="1"/>
      <c r="E13" s="1"/>
      <c r="F13" s="1"/>
      <c r="G13" s="1"/>
      <c r="H13" s="1"/>
      <c r="I13" s="1"/>
    </row>
    <row r="14" spans="1:9" ht="16" x14ac:dyDescent="0.2">
      <c r="A14" s="1"/>
      <c r="B14" s="6"/>
      <c r="C14" s="1"/>
      <c r="D14" s="1"/>
      <c r="E14" s="1"/>
      <c r="F14" s="1"/>
      <c r="G14" s="1"/>
      <c r="H14" s="1"/>
      <c r="I14" s="1"/>
    </row>
    <row r="15" spans="1:9" ht="16" x14ac:dyDescent="0.2">
      <c r="A15" s="1"/>
      <c r="B15" s="4" t="s">
        <v>109</v>
      </c>
      <c r="C15" s="4"/>
      <c r="D15" s="4"/>
      <c r="E15" s="1"/>
      <c r="F15" s="1"/>
      <c r="G15" s="1"/>
      <c r="H15" s="1"/>
      <c r="I15" s="1"/>
    </row>
    <row r="16" spans="1:9" ht="16" x14ac:dyDescent="0.2">
      <c r="A16" s="1"/>
      <c r="B16" s="4"/>
      <c r="C16" s="4" t="s">
        <v>2</v>
      </c>
      <c r="D16" s="4"/>
      <c r="E16" s="1"/>
      <c r="F16" s="1"/>
      <c r="G16" s="1"/>
      <c r="H16" s="1"/>
      <c r="I16" s="1"/>
    </row>
    <row r="17" spans="1:9" ht="16" x14ac:dyDescent="0.2">
      <c r="A17" s="1"/>
      <c r="B17" s="1"/>
      <c r="C17" s="1"/>
      <c r="D17" s="1"/>
      <c r="E17" s="1"/>
      <c r="F17" s="1"/>
      <c r="G17" s="1"/>
      <c r="H17" s="1"/>
      <c r="I17" s="1"/>
    </row>
    <row r="18" spans="1:9" ht="16" x14ac:dyDescent="0.2">
      <c r="A18" s="1"/>
      <c r="B18" s="7" t="s">
        <v>132</v>
      </c>
      <c r="C18" s="1"/>
      <c r="D18" s="1"/>
      <c r="E18" s="1"/>
      <c r="F18" s="1"/>
      <c r="G18" s="1"/>
      <c r="H18" s="1"/>
      <c r="I18" s="1"/>
    </row>
    <row r="19" spans="1:9" ht="16" x14ac:dyDescent="0.2">
      <c r="A19" s="1"/>
      <c r="B19" s="1"/>
      <c r="C19" s="1"/>
      <c r="D19" s="1"/>
      <c r="E19" s="1"/>
      <c r="F19" s="1"/>
      <c r="G19" s="1"/>
      <c r="H19" s="1"/>
      <c r="I19" s="1"/>
    </row>
    <row r="20" spans="1:9" ht="16" x14ac:dyDescent="0.2">
      <c r="A20" s="8" t="s">
        <v>3</v>
      </c>
      <c r="B20" s="64" t="s">
        <v>173</v>
      </c>
      <c r="C20" s="65"/>
      <c r="D20" s="65"/>
      <c r="E20" s="66"/>
      <c r="F20" s="1"/>
      <c r="G20" s="1"/>
      <c r="H20" s="1"/>
      <c r="I20" s="1"/>
    </row>
    <row r="21" spans="1:9" ht="16" x14ac:dyDescent="0.2">
      <c r="F21" s="1"/>
      <c r="G21" s="1"/>
      <c r="H21" s="1"/>
      <c r="I21" s="1"/>
    </row>
    <row r="22" spans="1:9" ht="16" x14ac:dyDescent="0.2">
      <c r="A22" s="8" t="s">
        <v>4</v>
      </c>
      <c r="B22" s="2" t="s">
        <v>5</v>
      </c>
      <c r="F22" s="1"/>
      <c r="G22" s="1"/>
      <c r="H22" s="1"/>
      <c r="I22" s="1"/>
    </row>
    <row r="23" spans="1:9" ht="16" x14ac:dyDescent="0.2">
      <c r="F23" s="1"/>
      <c r="G23" s="1"/>
      <c r="H23" s="1"/>
      <c r="I23" s="1"/>
    </row>
    <row r="24" spans="1:9" ht="16" x14ac:dyDescent="0.2">
      <c r="B24" s="9" t="s">
        <v>6</v>
      </c>
      <c r="C24" s="9" t="s">
        <v>7</v>
      </c>
      <c r="D24" s="9" t="s">
        <v>8</v>
      </c>
      <c r="F24" s="1"/>
      <c r="G24" s="1"/>
      <c r="H24" s="1"/>
      <c r="I24" s="1"/>
    </row>
    <row r="25" spans="1:9" ht="16" x14ac:dyDescent="0.2">
      <c r="B25" s="10" t="s">
        <v>9</v>
      </c>
      <c r="C25" s="10">
        <v>8</v>
      </c>
      <c r="D25" s="11"/>
      <c r="F25" s="1"/>
      <c r="G25" s="1"/>
      <c r="H25" s="1"/>
      <c r="I25" s="1"/>
    </row>
    <row r="26" spans="1:9" ht="16" x14ac:dyDescent="0.2">
      <c r="B26" s="10" t="s">
        <v>10</v>
      </c>
      <c r="C26" s="10">
        <v>7</v>
      </c>
      <c r="D26" s="12"/>
      <c r="F26" s="1"/>
      <c r="G26" s="1"/>
      <c r="H26" s="1"/>
      <c r="I26" s="1"/>
    </row>
    <row r="27" spans="1:9" ht="16" x14ac:dyDescent="0.2">
      <c r="B27" s="10" t="s">
        <v>108</v>
      </c>
      <c r="C27" s="10">
        <v>5</v>
      </c>
      <c r="D27" s="12"/>
      <c r="F27" s="1"/>
      <c r="G27" s="1"/>
      <c r="H27" s="1"/>
      <c r="I27" s="1"/>
    </row>
    <row r="28" spans="1:9" ht="16" x14ac:dyDescent="0.2">
      <c r="B28" s="10" t="s">
        <v>142</v>
      </c>
      <c r="C28" s="10">
        <v>5</v>
      </c>
      <c r="D28" s="12"/>
      <c r="F28" s="1"/>
      <c r="G28" s="1"/>
      <c r="H28" s="1"/>
      <c r="I28" s="1"/>
    </row>
    <row r="29" spans="1:9" ht="16" x14ac:dyDescent="0.2">
      <c r="B29" s="10"/>
      <c r="C29" s="10"/>
      <c r="D29" s="10"/>
      <c r="F29" s="1"/>
      <c r="G29" s="1"/>
      <c r="H29" s="1"/>
      <c r="I29" s="1"/>
    </row>
    <row r="30" spans="1:9" ht="16" x14ac:dyDescent="0.2">
      <c r="B30" s="10" t="s">
        <v>11</v>
      </c>
      <c r="C30" s="10">
        <f>SUM(C25:C28)</f>
        <v>25</v>
      </c>
      <c r="D30" s="12">
        <f>SUM(D25:D28)</f>
        <v>0</v>
      </c>
      <c r="F30" s="1"/>
      <c r="G30" s="1"/>
      <c r="H30" s="1"/>
      <c r="I30" s="1"/>
    </row>
    <row r="31" spans="1:9" ht="16" x14ac:dyDescent="0.2">
      <c r="A31" s="1"/>
      <c r="B31" s="1"/>
      <c r="C31" s="1"/>
      <c r="D31" s="1"/>
      <c r="E31" s="1"/>
      <c r="F31" s="1"/>
      <c r="G31" s="1"/>
      <c r="H31" s="1"/>
      <c r="I31" s="1"/>
    </row>
    <row r="32" spans="1:9" ht="16" x14ac:dyDescent="0.2">
      <c r="A32" s="1"/>
      <c r="B32" s="1"/>
      <c r="C32" s="1"/>
      <c r="D32" s="1"/>
      <c r="E32" s="1"/>
      <c r="F32" s="1"/>
      <c r="G32" s="1"/>
      <c r="H32" s="1"/>
      <c r="I32" s="1"/>
    </row>
    <row r="33" spans="6:6" x14ac:dyDescent="0.2">
      <c r="F33" s="13"/>
    </row>
    <row r="34" spans="6:6" x14ac:dyDescent="0.2">
      <c r="F34" s="13"/>
    </row>
    <row r="35" spans="6:6" x14ac:dyDescent="0.2">
      <c r="F35" s="13"/>
    </row>
    <row r="36" spans="6:6" x14ac:dyDescent="0.2">
      <c r="F36" s="13"/>
    </row>
    <row r="37" spans="6:6" x14ac:dyDescent="0.2">
      <c r="F37" s="13"/>
    </row>
    <row r="38" spans="6:6" x14ac:dyDescent="0.2">
      <c r="F38" s="13"/>
    </row>
    <row r="39" spans="6:6" x14ac:dyDescent="0.2">
      <c r="F39" s="13"/>
    </row>
    <row r="40" spans="6:6" x14ac:dyDescent="0.2">
      <c r="F40" s="13"/>
    </row>
    <row r="41" spans="6:6" x14ac:dyDescent="0.2">
      <c r="F41" s="13"/>
    </row>
    <row r="42" spans="6:6" x14ac:dyDescent="0.2">
      <c r="F42" s="13"/>
    </row>
    <row r="43" spans="6:6" x14ac:dyDescent="0.2">
      <c r="F43" s="13"/>
    </row>
    <row r="44" spans="6:6" x14ac:dyDescent="0.2">
      <c r="F44" s="13"/>
    </row>
    <row r="45" spans="6:6" x14ac:dyDescent="0.2">
      <c r="F45" s="13"/>
    </row>
    <row r="46" spans="6:6" x14ac:dyDescent="0.2">
      <c r="F46" s="13"/>
    </row>
    <row r="47" spans="6:6" x14ac:dyDescent="0.2">
      <c r="F47" s="13"/>
    </row>
    <row r="48" spans="6:6" x14ac:dyDescent="0.2">
      <c r="F48" s="13"/>
    </row>
    <row r="49" spans="6:6" x14ac:dyDescent="0.2">
      <c r="F49" s="13"/>
    </row>
    <row r="50" spans="6:6" x14ac:dyDescent="0.2">
      <c r="F50" s="13"/>
    </row>
    <row r="51" spans="6:6" x14ac:dyDescent="0.2">
      <c r="F51" s="13"/>
    </row>
    <row r="52" spans="6:6" x14ac:dyDescent="0.2">
      <c r="F52" s="13"/>
    </row>
    <row r="53" spans="6:6" x14ac:dyDescent="0.2">
      <c r="F53" s="13"/>
    </row>
    <row r="54" spans="6:6" x14ac:dyDescent="0.2">
      <c r="F54" s="13"/>
    </row>
    <row r="55" spans="6:6" x14ac:dyDescent="0.2">
      <c r="F55" s="13"/>
    </row>
    <row r="56" spans="6:6" x14ac:dyDescent="0.2">
      <c r="F56" s="13"/>
    </row>
    <row r="57" spans="6:6" x14ac:dyDescent="0.2">
      <c r="F57" s="13"/>
    </row>
    <row r="58" spans="6:6" x14ac:dyDescent="0.2">
      <c r="F58" s="13"/>
    </row>
    <row r="59" spans="6:6" x14ac:dyDescent="0.2">
      <c r="F59" s="13"/>
    </row>
    <row r="60" spans="6:6" x14ac:dyDescent="0.2">
      <c r="F60" s="13"/>
    </row>
    <row r="61" spans="6:6" x14ac:dyDescent="0.2">
      <c r="F61" s="13"/>
    </row>
    <row r="62" spans="6:6" x14ac:dyDescent="0.2">
      <c r="F62" s="13"/>
    </row>
    <row r="63" spans="6:6" x14ac:dyDescent="0.2">
      <c r="F63" s="13"/>
    </row>
    <row r="64" spans="6:6" x14ac:dyDescent="0.2">
      <c r="F64" s="13"/>
    </row>
    <row r="65" spans="6:6" x14ac:dyDescent="0.2">
      <c r="F65" s="13"/>
    </row>
    <row r="66" spans="6:6" x14ac:dyDescent="0.2">
      <c r="F66" s="13"/>
    </row>
    <row r="67" spans="6:6" x14ac:dyDescent="0.2">
      <c r="F67" s="13"/>
    </row>
    <row r="68" spans="6:6" x14ac:dyDescent="0.2">
      <c r="F68" s="13"/>
    </row>
    <row r="69" spans="6:6" x14ac:dyDescent="0.2">
      <c r="F69" s="13"/>
    </row>
    <row r="70" spans="6:6" x14ac:dyDescent="0.2">
      <c r="F70" s="13"/>
    </row>
    <row r="71" spans="6:6" x14ac:dyDescent="0.2">
      <c r="F71" s="13"/>
    </row>
    <row r="72" spans="6:6" x14ac:dyDescent="0.2">
      <c r="F72" s="13"/>
    </row>
    <row r="73" spans="6:6" x14ac:dyDescent="0.2">
      <c r="F73" s="13"/>
    </row>
    <row r="74" spans="6:6" x14ac:dyDescent="0.2">
      <c r="F74" s="13"/>
    </row>
    <row r="75" spans="6:6" x14ac:dyDescent="0.2">
      <c r="F75" s="13"/>
    </row>
    <row r="76" spans="6:6" x14ac:dyDescent="0.2">
      <c r="F76" s="13"/>
    </row>
    <row r="77" spans="6:6" x14ac:dyDescent="0.2">
      <c r="F77" s="13"/>
    </row>
    <row r="78" spans="6:6" x14ac:dyDescent="0.2">
      <c r="F78" s="13"/>
    </row>
    <row r="79" spans="6:6" x14ac:dyDescent="0.2">
      <c r="F79" s="13"/>
    </row>
    <row r="80" spans="6:6" x14ac:dyDescent="0.2">
      <c r="F80" s="13"/>
    </row>
    <row r="81" spans="6:6" x14ac:dyDescent="0.2">
      <c r="F81" s="13"/>
    </row>
    <row r="82" spans="6:6" x14ac:dyDescent="0.2">
      <c r="F82" s="13"/>
    </row>
    <row r="83" spans="6:6" x14ac:dyDescent="0.2">
      <c r="F83" s="13"/>
    </row>
    <row r="84" spans="6:6" x14ac:dyDescent="0.2">
      <c r="F84" s="13"/>
    </row>
    <row r="85" spans="6:6" x14ac:dyDescent="0.2">
      <c r="F85" s="13"/>
    </row>
    <row r="86" spans="6:6" x14ac:dyDescent="0.2">
      <c r="F86" s="13"/>
    </row>
    <row r="87" spans="6:6" x14ac:dyDescent="0.2">
      <c r="F87" s="13"/>
    </row>
    <row r="88" spans="6:6" x14ac:dyDescent="0.2">
      <c r="F88" s="13"/>
    </row>
    <row r="89" spans="6:6" x14ac:dyDescent="0.2">
      <c r="F89" s="13"/>
    </row>
    <row r="90" spans="6:6" x14ac:dyDescent="0.2">
      <c r="F90" s="13"/>
    </row>
    <row r="91" spans="6:6" x14ac:dyDescent="0.2">
      <c r="F91" s="13"/>
    </row>
    <row r="92" spans="6:6" x14ac:dyDescent="0.2">
      <c r="F92" s="13"/>
    </row>
    <row r="93" spans="6:6" x14ac:dyDescent="0.2">
      <c r="F93" s="13"/>
    </row>
    <row r="94" spans="6:6" x14ac:dyDescent="0.2">
      <c r="F94" s="13"/>
    </row>
    <row r="95" spans="6:6" x14ac:dyDescent="0.2">
      <c r="F95" s="13"/>
    </row>
    <row r="96" spans="6:6" x14ac:dyDescent="0.2">
      <c r="F96" s="13"/>
    </row>
    <row r="97" spans="6:6" x14ac:dyDescent="0.2">
      <c r="F97" s="13"/>
    </row>
    <row r="98" spans="6:6" x14ac:dyDescent="0.2">
      <c r="F98" s="13"/>
    </row>
    <row r="99" spans="6:6" x14ac:dyDescent="0.2">
      <c r="F99" s="13"/>
    </row>
    <row r="100" spans="6:6" x14ac:dyDescent="0.2">
      <c r="F100" s="13"/>
    </row>
    <row r="101" spans="6:6" x14ac:dyDescent="0.2">
      <c r="F101" s="13"/>
    </row>
    <row r="102" spans="6:6" x14ac:dyDescent="0.2">
      <c r="F102" s="13"/>
    </row>
    <row r="103" spans="6:6" x14ac:dyDescent="0.2">
      <c r="F103" s="13"/>
    </row>
    <row r="104" spans="6:6" x14ac:dyDescent="0.2">
      <c r="F104" s="13"/>
    </row>
    <row r="105" spans="6:6" x14ac:dyDescent="0.2">
      <c r="F105" s="13"/>
    </row>
    <row r="106" spans="6:6" x14ac:dyDescent="0.2">
      <c r="F106" s="13"/>
    </row>
    <row r="107" spans="6:6" x14ac:dyDescent="0.2">
      <c r="F107" s="13"/>
    </row>
    <row r="108" spans="6:6" x14ac:dyDescent="0.2">
      <c r="F108" s="13"/>
    </row>
    <row r="109" spans="6:6" x14ac:dyDescent="0.2">
      <c r="F109" s="13"/>
    </row>
    <row r="110" spans="6:6" x14ac:dyDescent="0.2">
      <c r="F110" s="13"/>
    </row>
    <row r="111" spans="6:6" x14ac:dyDescent="0.2">
      <c r="F111" s="13"/>
    </row>
    <row r="112" spans="6:6" x14ac:dyDescent="0.2">
      <c r="F112" s="13"/>
    </row>
    <row r="113" spans="6:6" x14ac:dyDescent="0.2">
      <c r="F113" s="13"/>
    </row>
    <row r="114" spans="6:6" x14ac:dyDescent="0.2">
      <c r="F114" s="13"/>
    </row>
    <row r="115" spans="6:6" x14ac:dyDescent="0.2">
      <c r="F115" s="13"/>
    </row>
    <row r="116" spans="6:6" x14ac:dyDescent="0.2">
      <c r="F116" s="13"/>
    </row>
    <row r="117" spans="6:6" x14ac:dyDescent="0.2">
      <c r="F117" s="13"/>
    </row>
    <row r="118" spans="6:6" x14ac:dyDescent="0.2">
      <c r="F118" s="13"/>
    </row>
    <row r="119" spans="6:6" x14ac:dyDescent="0.2">
      <c r="F119" s="13"/>
    </row>
    <row r="120" spans="6:6" x14ac:dyDescent="0.2">
      <c r="F120" s="13"/>
    </row>
    <row r="121" spans="6:6" x14ac:dyDescent="0.2">
      <c r="F121" s="13"/>
    </row>
    <row r="122" spans="6:6" x14ac:dyDescent="0.2">
      <c r="F122" s="13"/>
    </row>
    <row r="123" spans="6:6" x14ac:dyDescent="0.2">
      <c r="F123" s="13"/>
    </row>
    <row r="124" spans="6:6" x14ac:dyDescent="0.2">
      <c r="F124" s="13"/>
    </row>
    <row r="125" spans="6:6" x14ac:dyDescent="0.2">
      <c r="F125" s="13"/>
    </row>
    <row r="126" spans="6:6" x14ac:dyDescent="0.2">
      <c r="F126" s="13"/>
    </row>
    <row r="127" spans="6:6" x14ac:dyDescent="0.2">
      <c r="F127" s="13"/>
    </row>
    <row r="128" spans="6:6" x14ac:dyDescent="0.2">
      <c r="F128" s="13"/>
    </row>
    <row r="129" spans="6:6" x14ac:dyDescent="0.2">
      <c r="F129" s="13"/>
    </row>
    <row r="130" spans="6:6" x14ac:dyDescent="0.2">
      <c r="F130" s="13"/>
    </row>
    <row r="131" spans="6:6" x14ac:dyDescent="0.2">
      <c r="F131" s="13"/>
    </row>
    <row r="132" spans="6:6" x14ac:dyDescent="0.2">
      <c r="F132" s="13"/>
    </row>
    <row r="133" spans="6:6" x14ac:dyDescent="0.2">
      <c r="F133" s="13"/>
    </row>
    <row r="134" spans="6:6" x14ac:dyDescent="0.2">
      <c r="F134" s="13"/>
    </row>
    <row r="135" spans="6:6" x14ac:dyDescent="0.2">
      <c r="F135" s="13"/>
    </row>
    <row r="136" spans="6:6" x14ac:dyDescent="0.2">
      <c r="F136" s="13"/>
    </row>
    <row r="137" spans="6:6" x14ac:dyDescent="0.2">
      <c r="F137" s="13"/>
    </row>
    <row r="138" spans="6:6" x14ac:dyDescent="0.2">
      <c r="F138" s="13"/>
    </row>
    <row r="139" spans="6:6" x14ac:dyDescent="0.2">
      <c r="F139" s="13"/>
    </row>
    <row r="140" spans="6:6" x14ac:dyDescent="0.2">
      <c r="F140" s="13"/>
    </row>
    <row r="141" spans="6:6" x14ac:dyDescent="0.2">
      <c r="F141" s="13"/>
    </row>
    <row r="142" spans="6:6" x14ac:dyDescent="0.2">
      <c r="F142" s="13"/>
    </row>
    <row r="143" spans="6:6" x14ac:dyDescent="0.2">
      <c r="F143" s="13"/>
    </row>
    <row r="144" spans="6:6" x14ac:dyDescent="0.2">
      <c r="F144" s="13"/>
    </row>
    <row r="145" spans="6:6" x14ac:dyDescent="0.2">
      <c r="F145" s="13"/>
    </row>
    <row r="146" spans="6:6" x14ac:dyDescent="0.2">
      <c r="F146" s="13"/>
    </row>
    <row r="147" spans="6:6" x14ac:dyDescent="0.2">
      <c r="F147" s="13"/>
    </row>
    <row r="148" spans="6:6" x14ac:dyDescent="0.2">
      <c r="F148" s="13"/>
    </row>
    <row r="149" spans="6:6" x14ac:dyDescent="0.2">
      <c r="F149" s="13"/>
    </row>
    <row r="150" spans="6:6" x14ac:dyDescent="0.2">
      <c r="F150" s="13"/>
    </row>
    <row r="151" spans="6:6" x14ac:dyDescent="0.2">
      <c r="F151" s="13"/>
    </row>
  </sheetData>
  <mergeCells count="3">
    <mergeCell ref="B2:E2"/>
    <mergeCell ref="B20:E20"/>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4"/>
  <sheetViews>
    <sheetView topLeftCell="A38" workbookViewId="0">
      <selection activeCell="O26" sqref="O26"/>
    </sheetView>
  </sheetViews>
  <sheetFormatPr baseColWidth="10" defaultColWidth="11.5" defaultRowHeight="15" x14ac:dyDescent="0.2"/>
  <cols>
    <col min="1" max="4" width="11.5" style="14"/>
    <col min="5" max="5" width="16.5" style="14" customWidth="1"/>
    <col min="6" max="7" width="11.5" style="14"/>
    <col min="8" max="8" width="16.5" style="14" customWidth="1"/>
    <col min="9" max="16384" width="11.5" style="14"/>
  </cols>
  <sheetData>
    <row r="2" spans="1:13" x14ac:dyDescent="0.2">
      <c r="A2" s="68" t="s">
        <v>174</v>
      </c>
      <c r="B2" s="68"/>
      <c r="C2" s="68"/>
      <c r="D2" s="68"/>
    </row>
    <row r="4" spans="1:13" ht="74.25" customHeight="1" x14ac:dyDescent="0.2">
      <c r="A4" s="78" t="s">
        <v>148</v>
      </c>
      <c r="B4" s="78"/>
      <c r="C4" s="78"/>
      <c r="D4" s="78"/>
      <c r="E4" s="78"/>
      <c r="F4" s="78"/>
    </row>
    <row r="5" spans="1:13" s="17" customFormat="1" ht="13.5" customHeight="1" x14ac:dyDescent="0.2">
      <c r="A5" s="54"/>
      <c r="B5" s="54"/>
      <c r="C5" s="54"/>
      <c r="D5" s="54"/>
      <c r="E5" s="54"/>
      <c r="F5" s="54"/>
    </row>
    <row r="6" spans="1:13" ht="36.75" customHeight="1" x14ac:dyDescent="0.2">
      <c r="A6" s="79" t="s">
        <v>146</v>
      </c>
      <c r="B6" s="79"/>
      <c r="C6" s="79"/>
      <c r="D6" s="79"/>
      <c r="E6" s="79"/>
      <c r="F6" s="79"/>
    </row>
    <row r="7" spans="1:13" ht="105" customHeight="1" x14ac:dyDescent="0.2">
      <c r="A7" s="79" t="s">
        <v>147</v>
      </c>
      <c r="B7" s="79"/>
      <c r="C7" s="79"/>
      <c r="D7" s="79"/>
      <c r="E7" s="79"/>
      <c r="F7" s="79"/>
    </row>
    <row r="8" spans="1:13" ht="9" customHeight="1" x14ac:dyDescent="0.2">
      <c r="A8" s="80"/>
      <c r="B8" s="80"/>
      <c r="C8" s="80"/>
      <c r="D8" s="80"/>
      <c r="E8" s="80"/>
      <c r="F8" s="80"/>
    </row>
    <row r="9" spans="1:13" ht="42.75" customHeight="1" x14ac:dyDescent="0.2">
      <c r="A9" s="79" t="s">
        <v>145</v>
      </c>
      <c r="B9" s="79"/>
      <c r="C9" s="79"/>
      <c r="D9" s="79"/>
      <c r="E9" s="79"/>
      <c r="F9" s="79"/>
      <c r="G9" s="26" t="s">
        <v>106</v>
      </c>
      <c r="H9" s="26"/>
      <c r="I9" s="26"/>
      <c r="J9" s="26"/>
      <c r="K9" s="26"/>
      <c r="L9" s="26"/>
    </row>
    <row r="10" spans="1:13" ht="16" thickBot="1" x14ac:dyDescent="0.25">
      <c r="A10" s="53"/>
      <c r="B10" s="53"/>
      <c r="C10" s="53"/>
      <c r="D10" s="53"/>
      <c r="E10" s="53"/>
      <c r="F10" s="53"/>
      <c r="G10" s="26"/>
      <c r="H10" s="26"/>
      <c r="I10" s="26"/>
      <c r="J10" s="26"/>
      <c r="K10" s="26"/>
      <c r="L10" s="26"/>
    </row>
    <row r="11" spans="1:13" x14ac:dyDescent="0.2">
      <c r="G11" s="69"/>
      <c r="H11" s="70"/>
      <c r="I11" s="70"/>
      <c r="J11" s="70"/>
      <c r="K11" s="70"/>
      <c r="L11" s="70"/>
      <c r="M11" s="71"/>
    </row>
    <row r="12" spans="1:13" x14ac:dyDescent="0.2">
      <c r="A12" s="22" t="s">
        <v>17</v>
      </c>
      <c r="B12" s="22" t="s">
        <v>21</v>
      </c>
      <c r="C12" s="22" t="s">
        <v>19</v>
      </c>
      <c r="D12" s="22" t="s">
        <v>18</v>
      </c>
      <c r="E12" s="22" t="s">
        <v>20</v>
      </c>
      <c r="G12" s="72"/>
      <c r="H12" s="73"/>
      <c r="I12" s="73"/>
      <c r="J12" s="73"/>
      <c r="K12" s="73"/>
      <c r="L12" s="73"/>
      <c r="M12" s="74"/>
    </row>
    <row r="13" spans="1:13" x14ac:dyDescent="0.2">
      <c r="A13" s="22">
        <v>20</v>
      </c>
      <c r="B13" s="22">
        <v>19</v>
      </c>
      <c r="C13" s="50">
        <f>$B$51+($B$52*B13)</f>
        <v>18.974185765983115</v>
      </c>
      <c r="D13" s="50">
        <f>A13-C13</f>
        <v>1.0258142340168845</v>
      </c>
      <c r="E13" s="50">
        <f>D13^2</f>
        <v>1.0522948427116476</v>
      </c>
      <c r="G13" s="72"/>
      <c r="H13" s="73"/>
      <c r="I13" s="73"/>
      <c r="J13" s="73"/>
      <c r="K13" s="73"/>
      <c r="L13" s="73"/>
      <c r="M13" s="74"/>
    </row>
    <row r="14" spans="1:13" x14ac:dyDescent="0.2">
      <c r="A14" s="22">
        <v>33</v>
      </c>
      <c r="B14" s="22">
        <v>37</v>
      </c>
      <c r="C14" s="50">
        <f t="shared" ref="C14:C18" si="0">$B$51+($B$52*B14)</f>
        <v>27.563811821471653</v>
      </c>
      <c r="D14" s="50">
        <f t="shared" ref="D14:D18" si="1">A14-C14</f>
        <v>5.4361881785283472</v>
      </c>
      <c r="E14" s="50">
        <f t="shared" ref="E14:E18" si="2">D14^2</f>
        <v>29.552141912371351</v>
      </c>
      <c r="G14" s="72"/>
      <c r="H14" s="73"/>
      <c r="I14" s="73"/>
      <c r="J14" s="73"/>
      <c r="K14" s="73"/>
      <c r="L14" s="73"/>
      <c r="M14" s="74"/>
    </row>
    <row r="15" spans="1:13" x14ac:dyDescent="0.2">
      <c r="A15" s="22">
        <v>28</v>
      </c>
      <c r="B15" s="22">
        <v>40</v>
      </c>
      <c r="C15" s="50">
        <f t="shared" si="0"/>
        <v>28.995416164053076</v>
      </c>
      <c r="D15" s="50">
        <f t="shared" si="1"/>
        <v>-0.99541616405307565</v>
      </c>
      <c r="E15" s="50">
        <f t="shared" si="2"/>
        <v>0.9908533396581396</v>
      </c>
      <c r="G15" s="72"/>
      <c r="H15" s="73"/>
      <c r="I15" s="73"/>
      <c r="J15" s="73"/>
      <c r="K15" s="73"/>
      <c r="L15" s="73"/>
      <c r="M15" s="74"/>
    </row>
    <row r="16" spans="1:13" x14ac:dyDescent="0.2">
      <c r="A16" s="22">
        <v>15</v>
      </c>
      <c r="B16" s="22">
        <v>10</v>
      </c>
      <c r="C16" s="50">
        <f t="shared" si="0"/>
        <v>14.679372738238847</v>
      </c>
      <c r="D16" s="50">
        <f t="shared" si="1"/>
        <v>0.32062726176115319</v>
      </c>
      <c r="E16" s="50">
        <f t="shared" si="2"/>
        <v>0.10280184098445505</v>
      </c>
      <c r="G16" s="72"/>
      <c r="H16" s="73"/>
      <c r="I16" s="73"/>
      <c r="J16" s="73"/>
      <c r="K16" s="73"/>
      <c r="L16" s="73"/>
      <c r="M16" s="74"/>
    </row>
    <row r="17" spans="1:13" x14ac:dyDescent="0.2">
      <c r="A17" s="22">
        <v>19</v>
      </c>
      <c r="B17" s="22">
        <v>32</v>
      </c>
      <c r="C17" s="50">
        <f t="shared" si="0"/>
        <v>25.17780458383595</v>
      </c>
      <c r="D17" s="50">
        <f t="shared" si="1"/>
        <v>-6.1778045838359503</v>
      </c>
      <c r="E17" s="50">
        <f t="shared" si="2"/>
        <v>38.165269476064481</v>
      </c>
      <c r="G17" s="72"/>
      <c r="H17" s="73"/>
      <c r="I17" s="73"/>
      <c r="J17" s="73"/>
      <c r="K17" s="73"/>
      <c r="L17" s="73"/>
      <c r="M17" s="74"/>
    </row>
    <row r="18" spans="1:13" ht="16" thickBot="1" x14ac:dyDescent="0.25">
      <c r="A18" s="23">
        <v>27</v>
      </c>
      <c r="B18" s="23">
        <v>35</v>
      </c>
      <c r="C18" s="50">
        <f t="shared" si="0"/>
        <v>26.609408926417373</v>
      </c>
      <c r="D18" s="50">
        <f t="shared" si="1"/>
        <v>0.39059107358262679</v>
      </c>
      <c r="E18" s="50">
        <f t="shared" si="2"/>
        <v>0.15256138676242897</v>
      </c>
      <c r="G18" s="72"/>
      <c r="H18" s="73"/>
      <c r="I18" s="73"/>
      <c r="J18" s="73"/>
      <c r="K18" s="73"/>
      <c r="L18" s="73"/>
      <c r="M18" s="74"/>
    </row>
    <row r="19" spans="1:13" ht="16" thickBot="1" x14ac:dyDescent="0.25">
      <c r="A19" s="27" t="s">
        <v>22</v>
      </c>
      <c r="B19" s="59">
        <f>CORREL(A13:A18,B13:B18)</f>
        <v>0.83187262835189446</v>
      </c>
      <c r="C19" s="28" t="s">
        <v>23</v>
      </c>
      <c r="D19" s="24"/>
      <c r="E19" s="60">
        <f>SUM(E13:E18)</f>
        <v>70.015922798552495</v>
      </c>
      <c r="G19" s="72"/>
      <c r="H19" s="73"/>
      <c r="I19" s="73"/>
      <c r="J19" s="73"/>
      <c r="K19" s="73"/>
      <c r="L19" s="73"/>
      <c r="M19" s="74"/>
    </row>
    <row r="20" spans="1:13" ht="16" thickBot="1" x14ac:dyDescent="0.25">
      <c r="G20" s="72"/>
      <c r="H20" s="73"/>
      <c r="I20" s="73"/>
      <c r="J20" s="73"/>
      <c r="K20" s="73"/>
      <c r="L20" s="73"/>
      <c r="M20" s="74"/>
    </row>
    <row r="21" spans="1:13" ht="16" thickBot="1" x14ac:dyDescent="0.25">
      <c r="A21" s="81" t="s">
        <v>144</v>
      </c>
      <c r="B21" s="82"/>
      <c r="C21" s="61">
        <f>SQRT(E19/(6-1-1))</f>
        <v>4.1837758902262108</v>
      </c>
      <c r="G21" s="72"/>
      <c r="H21" s="73"/>
      <c r="I21" s="73"/>
      <c r="J21" s="73"/>
      <c r="K21" s="73"/>
      <c r="L21" s="73"/>
      <c r="M21" s="74"/>
    </row>
    <row r="22" spans="1:13" x14ac:dyDescent="0.2">
      <c r="G22" s="72"/>
      <c r="H22" s="73"/>
      <c r="I22" s="73"/>
      <c r="J22" s="73"/>
      <c r="K22" s="73"/>
      <c r="L22" s="73"/>
      <c r="M22" s="74"/>
    </row>
    <row r="23" spans="1:13" x14ac:dyDescent="0.2">
      <c r="G23" s="72"/>
      <c r="H23" s="73"/>
      <c r="I23" s="73"/>
      <c r="J23" s="73"/>
      <c r="K23" s="73"/>
      <c r="L23" s="73"/>
      <c r="M23" s="74"/>
    </row>
    <row r="24" spans="1:13" x14ac:dyDescent="0.2">
      <c r="A24" s="17"/>
      <c r="B24" s="17"/>
      <c r="C24" s="17"/>
      <c r="D24" s="17"/>
      <c r="E24" s="17"/>
      <c r="F24" s="17"/>
      <c r="G24" s="72"/>
      <c r="H24" s="73"/>
      <c r="I24" s="73"/>
      <c r="J24" s="73"/>
      <c r="K24" s="73"/>
      <c r="L24" s="73"/>
      <c r="M24" s="74"/>
    </row>
    <row r="25" spans="1:13" x14ac:dyDescent="0.2">
      <c r="A25" s="17"/>
      <c r="B25" s="17"/>
      <c r="C25" s="17"/>
      <c r="D25" s="17"/>
      <c r="E25" s="17"/>
      <c r="F25" s="17"/>
      <c r="G25" s="72"/>
      <c r="H25" s="73"/>
      <c r="I25" s="73"/>
      <c r="J25" s="73"/>
      <c r="K25" s="73"/>
      <c r="L25" s="73"/>
      <c r="M25" s="74"/>
    </row>
    <row r="26" spans="1:13" x14ac:dyDescent="0.2">
      <c r="A26" s="17"/>
      <c r="B26" s="17"/>
      <c r="C26" s="17"/>
      <c r="D26" s="17"/>
      <c r="E26" s="17"/>
      <c r="F26" s="17"/>
      <c r="G26" s="72"/>
      <c r="H26" s="73"/>
      <c r="I26" s="73"/>
      <c r="J26" s="73"/>
      <c r="K26" s="73"/>
      <c r="L26" s="73"/>
      <c r="M26" s="74"/>
    </row>
    <row r="27" spans="1:13" x14ac:dyDescent="0.2">
      <c r="A27" s="17"/>
      <c r="B27" s="17"/>
      <c r="C27" s="17"/>
      <c r="D27" s="17"/>
      <c r="E27" s="17"/>
      <c r="F27" s="17"/>
      <c r="G27" s="72"/>
      <c r="H27" s="73"/>
      <c r="I27" s="73"/>
      <c r="J27" s="73"/>
      <c r="K27" s="73"/>
      <c r="L27" s="73"/>
      <c r="M27" s="74"/>
    </row>
    <row r="28" spans="1:13" x14ac:dyDescent="0.2">
      <c r="A28" s="17"/>
      <c r="B28" s="17"/>
      <c r="C28" s="17"/>
      <c r="D28" s="17"/>
      <c r="E28" s="17"/>
      <c r="F28" s="17"/>
      <c r="G28" s="72"/>
      <c r="H28" s="73"/>
      <c r="I28" s="73"/>
      <c r="J28" s="73"/>
      <c r="K28" s="73"/>
      <c r="L28" s="73"/>
      <c r="M28" s="74"/>
    </row>
    <row r="29" spans="1:13" x14ac:dyDescent="0.2">
      <c r="A29" s="17"/>
      <c r="B29" s="17"/>
      <c r="C29" s="17"/>
      <c r="D29" s="17"/>
      <c r="E29" s="17"/>
      <c r="F29" s="17"/>
      <c r="G29" s="72"/>
      <c r="H29" s="73"/>
      <c r="I29" s="73"/>
      <c r="J29" s="73"/>
      <c r="K29" s="73"/>
      <c r="L29" s="73"/>
      <c r="M29" s="74"/>
    </row>
    <row r="30" spans="1:13" x14ac:dyDescent="0.2">
      <c r="A30" s="17"/>
      <c r="B30" s="17"/>
      <c r="C30" s="17"/>
      <c r="D30" s="17"/>
      <c r="E30" s="17"/>
      <c r="F30" s="17"/>
      <c r="G30" s="72"/>
      <c r="H30" s="73"/>
      <c r="I30" s="73"/>
      <c r="J30" s="73"/>
      <c r="K30" s="73"/>
      <c r="L30" s="73"/>
      <c r="M30" s="74"/>
    </row>
    <row r="31" spans="1:13" x14ac:dyDescent="0.2">
      <c r="A31" s="17"/>
      <c r="B31" s="17"/>
      <c r="C31" s="17"/>
      <c r="D31" s="17"/>
      <c r="E31" s="17"/>
      <c r="F31" s="17"/>
      <c r="G31" s="72"/>
      <c r="H31" s="73"/>
      <c r="I31" s="73"/>
      <c r="J31" s="73"/>
      <c r="K31" s="73"/>
      <c r="L31" s="73"/>
      <c r="M31" s="74"/>
    </row>
    <row r="32" spans="1:13" x14ac:dyDescent="0.2">
      <c r="A32" s="17"/>
      <c r="B32" s="17"/>
      <c r="C32" s="17"/>
      <c r="D32" s="17"/>
      <c r="E32" s="17"/>
      <c r="F32" s="17"/>
      <c r="G32" s="72"/>
      <c r="H32" s="73"/>
      <c r="I32" s="73"/>
      <c r="J32" s="73"/>
      <c r="K32" s="73"/>
      <c r="L32" s="73"/>
      <c r="M32" s="74"/>
    </row>
    <row r="33" spans="1:13" ht="16" thickBot="1" x14ac:dyDescent="0.25">
      <c r="A33" s="17"/>
      <c r="B33" s="17"/>
      <c r="C33" s="17"/>
      <c r="D33" s="17"/>
      <c r="E33" s="17"/>
      <c r="F33" s="17"/>
      <c r="G33" s="75"/>
      <c r="H33" s="76"/>
      <c r="I33" s="76"/>
      <c r="J33" s="76"/>
      <c r="K33" s="76"/>
      <c r="L33" s="76"/>
      <c r="M33" s="77"/>
    </row>
    <row r="34" spans="1:13" x14ac:dyDescent="0.2">
      <c r="A34" s="17"/>
      <c r="B34" s="17"/>
      <c r="C34" s="17"/>
      <c r="D34" s="17"/>
      <c r="E34" s="17"/>
      <c r="F34" s="17"/>
      <c r="G34" s="17"/>
      <c r="H34" s="17"/>
      <c r="I34" s="17"/>
      <c r="J34" s="17"/>
      <c r="K34" s="25"/>
    </row>
    <row r="35" spans="1:13" x14ac:dyDescent="0.2">
      <c r="A35" t="s">
        <v>150</v>
      </c>
      <c r="B35"/>
      <c r="C35"/>
      <c r="D35"/>
      <c r="E35"/>
      <c r="F35"/>
      <c r="G35"/>
      <c r="H35"/>
      <c r="I35"/>
      <c r="J35" s="17"/>
    </row>
    <row r="36" spans="1:13" ht="16" thickBot="1" x14ac:dyDescent="0.25">
      <c r="A36"/>
      <c r="B36"/>
      <c r="C36"/>
      <c r="D36"/>
      <c r="E36"/>
      <c r="F36"/>
      <c r="G36"/>
      <c r="H36"/>
      <c r="I36"/>
      <c r="J36" s="17"/>
    </row>
    <row r="37" spans="1:13" x14ac:dyDescent="0.2">
      <c r="A37" s="58" t="s">
        <v>151</v>
      </c>
      <c r="B37" s="58"/>
      <c r="C37"/>
      <c r="D37"/>
      <c r="E37"/>
      <c r="F37"/>
      <c r="G37"/>
      <c r="H37"/>
      <c r="I37"/>
      <c r="J37" s="17"/>
    </row>
    <row r="38" spans="1:13" x14ac:dyDescent="0.2">
      <c r="A38" s="55" t="s">
        <v>152</v>
      </c>
      <c r="B38" s="55">
        <v>0.83187262835189435</v>
      </c>
      <c r="C38"/>
      <c r="D38"/>
      <c r="E38"/>
      <c r="F38"/>
      <c r="G38"/>
      <c r="H38"/>
      <c r="I38"/>
      <c r="J38" s="17"/>
    </row>
    <row r="39" spans="1:13" x14ac:dyDescent="0.2">
      <c r="A39" s="55" t="s">
        <v>153</v>
      </c>
      <c r="B39" s="55">
        <v>0.69201206980108887</v>
      </c>
      <c r="C39"/>
      <c r="D39"/>
      <c r="E39"/>
      <c r="F39"/>
      <c r="G39"/>
      <c r="H39"/>
      <c r="I39"/>
      <c r="J39" s="17"/>
    </row>
    <row r="40" spans="1:13" x14ac:dyDescent="0.2">
      <c r="A40" s="55" t="s">
        <v>154</v>
      </c>
      <c r="B40" s="55">
        <v>0.61501508725136111</v>
      </c>
      <c r="C40"/>
      <c r="D40"/>
      <c r="E40"/>
      <c r="F40"/>
      <c r="G40"/>
      <c r="H40"/>
      <c r="I40"/>
      <c r="J40" s="17"/>
    </row>
    <row r="41" spans="1:13" x14ac:dyDescent="0.2">
      <c r="A41" s="55" t="s">
        <v>144</v>
      </c>
      <c r="B41" s="55">
        <v>4.1837758902262099</v>
      </c>
      <c r="C41"/>
      <c r="D41"/>
      <c r="E41"/>
      <c r="F41"/>
      <c r="G41"/>
      <c r="H41"/>
      <c r="I41"/>
      <c r="J41" s="17"/>
    </row>
    <row r="42" spans="1:13" ht="16" thickBot="1" x14ac:dyDescent="0.25">
      <c r="A42" s="56" t="s">
        <v>155</v>
      </c>
      <c r="B42" s="56">
        <v>6</v>
      </c>
      <c r="C42"/>
      <c r="D42"/>
      <c r="E42"/>
      <c r="F42"/>
      <c r="G42"/>
      <c r="H42"/>
      <c r="I42"/>
      <c r="J42" s="17"/>
    </row>
    <row r="43" spans="1:13" x14ac:dyDescent="0.2">
      <c r="A43"/>
      <c r="B43"/>
      <c r="C43"/>
      <c r="D43"/>
      <c r="E43"/>
      <c r="F43"/>
      <c r="G43"/>
      <c r="H43"/>
      <c r="I43"/>
      <c r="J43" s="17"/>
    </row>
    <row r="44" spans="1:13" ht="16" thickBot="1" x14ac:dyDescent="0.25">
      <c r="A44" t="s">
        <v>156</v>
      </c>
      <c r="B44"/>
      <c r="C44"/>
      <c r="D44"/>
      <c r="E44"/>
      <c r="F44"/>
      <c r="G44"/>
      <c r="H44"/>
      <c r="I44"/>
      <c r="J44" s="17"/>
    </row>
    <row r="45" spans="1:13" x14ac:dyDescent="0.2">
      <c r="A45" s="57"/>
      <c r="B45" s="57" t="s">
        <v>159</v>
      </c>
      <c r="C45" s="57" t="s">
        <v>160</v>
      </c>
      <c r="D45" s="57" t="s">
        <v>161</v>
      </c>
      <c r="E45" s="57" t="s">
        <v>162</v>
      </c>
      <c r="F45" s="57" t="s">
        <v>163</v>
      </c>
      <c r="G45"/>
      <c r="H45"/>
      <c r="I45"/>
      <c r="J45" s="17"/>
    </row>
    <row r="46" spans="1:13" x14ac:dyDescent="0.2">
      <c r="A46" s="55" t="s">
        <v>157</v>
      </c>
      <c r="B46" s="55">
        <v>1</v>
      </c>
      <c r="C46" s="55">
        <v>157.31741053478089</v>
      </c>
      <c r="D46" s="55">
        <v>157.31741053478089</v>
      </c>
      <c r="E46" s="55">
        <v>8.9875219376831996</v>
      </c>
      <c r="F46" s="55">
        <v>4.002400715049171E-2</v>
      </c>
      <c r="G46"/>
      <c r="H46"/>
      <c r="I46"/>
      <c r="J46" s="17"/>
    </row>
    <row r="47" spans="1:13" x14ac:dyDescent="0.2">
      <c r="A47" s="55" t="s">
        <v>18</v>
      </c>
      <c r="B47" s="55">
        <v>4</v>
      </c>
      <c r="C47" s="55">
        <v>70.015922798552467</v>
      </c>
      <c r="D47" s="55">
        <v>17.503980699638117</v>
      </c>
      <c r="E47" s="55"/>
      <c r="F47" s="55"/>
      <c r="G47"/>
      <c r="H47"/>
      <c r="I47"/>
      <c r="J47" s="17"/>
    </row>
    <row r="48" spans="1:13" ht="16" thickBot="1" x14ac:dyDescent="0.25">
      <c r="A48" s="56" t="s">
        <v>11</v>
      </c>
      <c r="B48" s="56">
        <v>5</v>
      </c>
      <c r="C48" s="56">
        <v>227.33333333333337</v>
      </c>
      <c r="D48" s="56"/>
      <c r="E48" s="56"/>
      <c r="F48" s="56"/>
      <c r="G48"/>
      <c r="H48"/>
      <c r="I48"/>
      <c r="J48" s="17"/>
    </row>
    <row r="49" spans="1:10" ht="16" thickBot="1" x14ac:dyDescent="0.25">
      <c r="A49"/>
      <c r="B49"/>
      <c r="C49"/>
      <c r="D49"/>
      <c r="E49"/>
      <c r="F49"/>
      <c r="G49"/>
      <c r="H49"/>
      <c r="I49"/>
      <c r="J49" s="17"/>
    </row>
    <row r="50" spans="1:10" x14ac:dyDescent="0.2">
      <c r="A50" s="57"/>
      <c r="B50" s="57" t="s">
        <v>164</v>
      </c>
      <c r="C50" s="57" t="s">
        <v>144</v>
      </c>
      <c r="D50" s="57" t="s">
        <v>165</v>
      </c>
      <c r="E50" s="57" t="s">
        <v>166</v>
      </c>
      <c r="F50" s="57" t="s">
        <v>167</v>
      </c>
      <c r="G50" s="57" t="s">
        <v>168</v>
      </c>
      <c r="H50" s="57" t="s">
        <v>169</v>
      </c>
      <c r="I50" s="57" t="s">
        <v>170</v>
      </c>
      <c r="J50" s="17"/>
    </row>
    <row r="51" spans="1:10" x14ac:dyDescent="0.2">
      <c r="A51" s="55" t="s">
        <v>158</v>
      </c>
      <c r="B51" s="55">
        <v>9.9073582629674366</v>
      </c>
      <c r="C51" s="55">
        <v>4.8971350378141931</v>
      </c>
      <c r="D51" s="55">
        <v>2.0230927239019993</v>
      </c>
      <c r="E51" s="55">
        <v>0.11309859858967476</v>
      </c>
      <c r="F51" s="55">
        <v>-3.6892683422643913</v>
      </c>
      <c r="G51" s="55">
        <v>23.503984868199264</v>
      </c>
      <c r="H51" s="55">
        <v>-3.6892683422643913</v>
      </c>
      <c r="I51" s="55">
        <v>23.503984868199264</v>
      </c>
      <c r="J51" s="17"/>
    </row>
    <row r="52" spans="1:10" ht="16" thickBot="1" x14ac:dyDescent="0.25">
      <c r="A52" s="56" t="s">
        <v>21</v>
      </c>
      <c r="B52" s="56">
        <v>0.477201447527141</v>
      </c>
      <c r="C52" s="56">
        <v>0.15917753340408958</v>
      </c>
      <c r="D52" s="56">
        <v>2.9979196016042851</v>
      </c>
      <c r="E52" s="56">
        <v>4.0024007150491737E-2</v>
      </c>
      <c r="F52" s="56">
        <v>3.5253764049898217E-2</v>
      </c>
      <c r="G52" s="56">
        <v>0.91914913100438378</v>
      </c>
      <c r="H52" s="56">
        <v>3.5253764049898217E-2</v>
      </c>
      <c r="I52" s="56">
        <v>0.91914913100438378</v>
      </c>
      <c r="J52" s="17"/>
    </row>
    <row r="53" spans="1:10" x14ac:dyDescent="0.2">
      <c r="A53"/>
      <c r="B53"/>
      <c r="C53"/>
      <c r="D53"/>
      <c r="E53"/>
      <c r="F53"/>
      <c r="G53"/>
      <c r="H53"/>
      <c r="I53"/>
      <c r="J53" s="17"/>
    </row>
    <row r="54" spans="1:10" x14ac:dyDescent="0.2">
      <c r="A54"/>
      <c r="B54"/>
      <c r="C54"/>
      <c r="D54"/>
      <c r="E54"/>
      <c r="F54"/>
      <c r="G54"/>
      <c r="H54"/>
      <c r="I54"/>
      <c r="J54" s="17"/>
    </row>
    <row r="55" spans="1:10" x14ac:dyDescent="0.2">
      <c r="A55"/>
      <c r="B55"/>
      <c r="C55"/>
      <c r="D55"/>
      <c r="E55"/>
      <c r="F55"/>
      <c r="G55"/>
      <c r="H55"/>
      <c r="I55"/>
      <c r="J55" s="17"/>
    </row>
    <row r="56" spans="1:10" x14ac:dyDescent="0.2">
      <c r="A56" t="s">
        <v>175</v>
      </c>
      <c r="B56"/>
      <c r="C56"/>
      <c r="D56"/>
      <c r="E56"/>
      <c r="F56"/>
      <c r="G56"/>
      <c r="H56"/>
      <c r="I56"/>
      <c r="J56" s="17"/>
    </row>
    <row r="57" spans="1:10" ht="16" thickBot="1" x14ac:dyDescent="0.25">
      <c r="A57"/>
      <c r="B57"/>
      <c r="C57"/>
      <c r="D57"/>
      <c r="E57"/>
      <c r="F57"/>
      <c r="G57"/>
      <c r="H57"/>
      <c r="I57"/>
      <c r="J57" s="17"/>
    </row>
    <row r="58" spans="1:10" x14ac:dyDescent="0.2">
      <c r="A58" s="57" t="s">
        <v>176</v>
      </c>
      <c r="B58" s="57" t="s">
        <v>177</v>
      </c>
      <c r="C58" s="57" t="s">
        <v>178</v>
      </c>
      <c r="D58"/>
      <c r="E58"/>
      <c r="F58"/>
      <c r="G58"/>
      <c r="H58"/>
      <c r="I58"/>
      <c r="J58" s="17"/>
    </row>
    <row r="59" spans="1:10" x14ac:dyDescent="0.2">
      <c r="A59" s="55">
        <v>1</v>
      </c>
      <c r="B59" s="55">
        <v>18.974185765983115</v>
      </c>
      <c r="C59" s="55">
        <v>1.0258142340168845</v>
      </c>
      <c r="D59"/>
      <c r="E59"/>
      <c r="F59"/>
      <c r="G59"/>
      <c r="H59"/>
      <c r="I59"/>
      <c r="J59" s="17"/>
    </row>
    <row r="60" spans="1:10" x14ac:dyDescent="0.2">
      <c r="A60" s="55">
        <v>2</v>
      </c>
      <c r="B60" s="55">
        <v>27.563811821471653</v>
      </c>
      <c r="C60" s="55">
        <v>5.4361881785283472</v>
      </c>
      <c r="D60"/>
      <c r="E60"/>
      <c r="F60"/>
      <c r="G60"/>
      <c r="H60"/>
      <c r="I60"/>
    </row>
    <row r="61" spans="1:10" x14ac:dyDescent="0.2">
      <c r="A61" s="55">
        <v>3</v>
      </c>
      <c r="B61" s="55">
        <v>28.995416164053076</v>
      </c>
      <c r="C61" s="55">
        <v>-0.99541616405307565</v>
      </c>
      <c r="D61"/>
      <c r="E61"/>
      <c r="F61"/>
      <c r="G61"/>
      <c r="H61"/>
      <c r="I61"/>
    </row>
    <row r="62" spans="1:10" x14ac:dyDescent="0.2">
      <c r="A62" s="55">
        <v>4</v>
      </c>
      <c r="B62" s="55">
        <v>14.679372738238847</v>
      </c>
      <c r="C62" s="55">
        <v>0.32062726176115319</v>
      </c>
      <c r="D62"/>
      <c r="E62"/>
      <c r="F62"/>
      <c r="G62"/>
      <c r="H62"/>
      <c r="I62"/>
    </row>
    <row r="63" spans="1:10" x14ac:dyDescent="0.2">
      <c r="A63" s="55">
        <v>5</v>
      </c>
      <c r="B63" s="55">
        <v>25.17780458383595</v>
      </c>
      <c r="C63" s="55">
        <v>-6.1778045838359503</v>
      </c>
      <c r="D63"/>
      <c r="E63"/>
      <c r="F63"/>
      <c r="G63"/>
      <c r="H63"/>
      <c r="I63"/>
    </row>
    <row r="64" spans="1:10" ht="16" thickBot="1" x14ac:dyDescent="0.25">
      <c r="A64" s="56">
        <v>6</v>
      </c>
      <c r="B64" s="56">
        <v>26.609408926417373</v>
      </c>
      <c r="C64" s="56">
        <v>0.39059107358262679</v>
      </c>
      <c r="D64"/>
      <c r="E64"/>
      <c r="F64"/>
      <c r="G64"/>
      <c r="H64"/>
      <c r="I64"/>
    </row>
  </sheetData>
  <sortState ref="F59:F64">
    <sortCondition ref="F59"/>
  </sortState>
  <mergeCells count="8">
    <mergeCell ref="A2:D2"/>
    <mergeCell ref="G11:M33"/>
    <mergeCell ref="A4:F4"/>
    <mergeCell ref="A6:F6"/>
    <mergeCell ref="A8:F8"/>
    <mergeCell ref="A7:F7"/>
    <mergeCell ref="A21:B21"/>
    <mergeCell ref="A9:F9"/>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3"/>
  <sheetViews>
    <sheetView topLeftCell="A30" workbookViewId="0">
      <selection activeCell="N21" sqref="N21"/>
    </sheetView>
  </sheetViews>
  <sheetFormatPr baseColWidth="10" defaultColWidth="14.33203125" defaultRowHeight="15" x14ac:dyDescent="0.2"/>
  <cols>
    <col min="1" max="1" width="28" style="15" customWidth="1"/>
    <col min="2" max="2" width="7.5" style="14" customWidth="1"/>
    <col min="3" max="3" width="9.5" style="14" customWidth="1"/>
    <col min="4" max="4" width="10.5" style="14" customWidth="1"/>
    <col min="5" max="5" width="10.1640625" style="14" customWidth="1"/>
    <col min="6" max="6" width="8.6640625" style="14" customWidth="1"/>
    <col min="7" max="7" width="4.5" style="14" customWidth="1"/>
    <col min="8" max="16384" width="14.33203125" style="14"/>
  </cols>
  <sheetData>
    <row r="1" spans="1:12" x14ac:dyDescent="0.2">
      <c r="A1" s="18" t="s">
        <v>174</v>
      </c>
    </row>
    <row r="2" spans="1:12" ht="16" thickBot="1" x14ac:dyDescent="0.25"/>
    <row r="3" spans="1:12" ht="39" x14ac:dyDescent="0.2">
      <c r="A3" s="19" t="s">
        <v>24</v>
      </c>
      <c r="B3" s="20" t="s">
        <v>25</v>
      </c>
      <c r="C3" s="21" t="s">
        <v>26</v>
      </c>
      <c r="D3" s="21" t="s">
        <v>27</v>
      </c>
      <c r="E3" s="21" t="s">
        <v>101</v>
      </c>
      <c r="F3" s="21" t="s">
        <v>28</v>
      </c>
      <c r="H3" s="83" t="s">
        <v>104</v>
      </c>
      <c r="I3" s="84"/>
      <c r="J3" s="84"/>
      <c r="K3" s="85"/>
    </row>
    <row r="4" spans="1:12" ht="15.75" customHeight="1" x14ac:dyDescent="0.2">
      <c r="A4" s="19" t="s">
        <v>29</v>
      </c>
      <c r="B4" s="20" t="s">
        <v>30</v>
      </c>
      <c r="C4" s="20">
        <v>85</v>
      </c>
      <c r="D4" s="20">
        <v>39</v>
      </c>
      <c r="E4" s="20">
        <v>13</v>
      </c>
      <c r="F4" s="20">
        <v>25</v>
      </c>
      <c r="H4" s="86"/>
      <c r="I4" s="87"/>
      <c r="J4" s="87"/>
      <c r="K4" s="88"/>
    </row>
    <row r="5" spans="1:12" ht="15.75" customHeight="1" x14ac:dyDescent="0.2">
      <c r="A5" s="19" t="s">
        <v>31</v>
      </c>
      <c r="B5" s="20" t="s">
        <v>30</v>
      </c>
      <c r="C5" s="20">
        <v>79</v>
      </c>
      <c r="D5" s="20">
        <v>68</v>
      </c>
      <c r="E5" s="20">
        <v>8</v>
      </c>
      <c r="F5" s="20">
        <v>33</v>
      </c>
      <c r="H5" s="86"/>
      <c r="I5" s="87"/>
      <c r="J5" s="87"/>
      <c r="K5" s="88"/>
    </row>
    <row r="6" spans="1:12" ht="15.75" customHeight="1" x14ac:dyDescent="0.2">
      <c r="A6" s="19" t="s">
        <v>32</v>
      </c>
      <c r="B6" s="20" t="s">
        <v>33</v>
      </c>
      <c r="C6" s="20">
        <v>93</v>
      </c>
      <c r="D6" s="20">
        <v>60</v>
      </c>
      <c r="E6" s="20">
        <v>8</v>
      </c>
      <c r="F6" s="20">
        <v>40</v>
      </c>
      <c r="H6" s="86"/>
      <c r="I6" s="87"/>
      <c r="J6" s="87"/>
      <c r="K6" s="88"/>
    </row>
    <row r="7" spans="1:12" ht="15.75" customHeight="1" x14ac:dyDescent="0.2">
      <c r="A7" s="19" t="s">
        <v>34</v>
      </c>
      <c r="B7" s="20" t="s">
        <v>35</v>
      </c>
      <c r="C7" s="20">
        <v>85</v>
      </c>
      <c r="D7" s="20">
        <v>65</v>
      </c>
      <c r="E7" s="20">
        <v>3</v>
      </c>
      <c r="F7" s="20">
        <v>46</v>
      </c>
      <c r="H7" s="86"/>
      <c r="I7" s="87"/>
      <c r="J7" s="87"/>
      <c r="K7" s="88"/>
    </row>
    <row r="8" spans="1:12" ht="15.75" customHeight="1" x14ac:dyDescent="0.2">
      <c r="A8" s="19" t="s">
        <v>36</v>
      </c>
      <c r="B8" s="20" t="s">
        <v>37</v>
      </c>
      <c r="C8" s="20">
        <v>75</v>
      </c>
      <c r="D8" s="20">
        <v>67</v>
      </c>
      <c r="E8" s="20">
        <v>10</v>
      </c>
      <c r="F8" s="20">
        <v>28</v>
      </c>
      <c r="H8" s="86"/>
      <c r="I8" s="87"/>
      <c r="J8" s="87"/>
      <c r="K8" s="88"/>
    </row>
    <row r="9" spans="1:12" ht="15.75" customHeight="1" x14ac:dyDescent="0.2">
      <c r="A9" s="19" t="s">
        <v>38</v>
      </c>
      <c r="B9" s="20" t="s">
        <v>39</v>
      </c>
      <c r="C9" s="20">
        <v>72</v>
      </c>
      <c r="D9" s="20">
        <v>52</v>
      </c>
      <c r="E9" s="20">
        <v>8</v>
      </c>
      <c r="F9" s="20">
        <v>31</v>
      </c>
      <c r="H9" s="86"/>
      <c r="I9" s="87"/>
      <c r="J9" s="87"/>
      <c r="K9" s="88"/>
    </row>
    <row r="10" spans="1:12" ht="15.75" customHeight="1" x14ac:dyDescent="0.2">
      <c r="A10" s="19" t="s">
        <v>40</v>
      </c>
      <c r="B10" s="20" t="s">
        <v>41</v>
      </c>
      <c r="C10" s="20">
        <v>89</v>
      </c>
      <c r="D10" s="20">
        <v>45</v>
      </c>
      <c r="E10" s="20">
        <v>12</v>
      </c>
      <c r="F10" s="20">
        <v>27</v>
      </c>
      <c r="H10" s="86"/>
      <c r="I10" s="87"/>
      <c r="J10" s="87"/>
      <c r="K10" s="88"/>
    </row>
    <row r="11" spans="1:12" ht="15.75" customHeight="1" thickBot="1" x14ac:dyDescent="0.25">
      <c r="A11" s="19" t="s">
        <v>42</v>
      </c>
      <c r="B11" s="20" t="s">
        <v>43</v>
      </c>
      <c r="C11" s="20">
        <v>90</v>
      </c>
      <c r="D11" s="20">
        <v>69</v>
      </c>
      <c r="E11" s="20">
        <v>7</v>
      </c>
      <c r="F11" s="20">
        <v>31</v>
      </c>
      <c r="H11" s="89"/>
      <c r="I11" s="90"/>
      <c r="J11" s="90"/>
      <c r="K11" s="91"/>
    </row>
    <row r="12" spans="1:12" ht="15.75" customHeight="1" x14ac:dyDescent="0.2">
      <c r="A12" s="19" t="s">
        <v>44</v>
      </c>
      <c r="B12" s="20" t="s">
        <v>43</v>
      </c>
      <c r="C12" s="20">
        <v>91</v>
      </c>
      <c r="D12" s="20">
        <v>72</v>
      </c>
      <c r="E12" s="20">
        <v>13</v>
      </c>
      <c r="F12" s="20">
        <v>35</v>
      </c>
      <c r="H12" s="16"/>
      <c r="I12" s="16"/>
      <c r="J12" s="16"/>
      <c r="K12" s="16"/>
    </row>
    <row r="13" spans="1:12" ht="15.75" customHeight="1" x14ac:dyDescent="0.2">
      <c r="A13" s="19" t="s">
        <v>45</v>
      </c>
      <c r="B13" s="20" t="s">
        <v>46</v>
      </c>
      <c r="C13" s="20">
        <v>94</v>
      </c>
      <c r="D13" s="20">
        <v>61</v>
      </c>
      <c r="E13" s="20">
        <v>10</v>
      </c>
      <c r="F13" s="20">
        <v>53</v>
      </c>
      <c r="H13" s="79" t="s">
        <v>105</v>
      </c>
      <c r="I13" s="79"/>
      <c r="J13" s="79"/>
      <c r="K13" s="79"/>
      <c r="L13" s="79"/>
    </row>
    <row r="14" spans="1:12" ht="15.75" customHeight="1" thickBot="1" x14ac:dyDescent="0.25">
      <c r="A14" s="19" t="s">
        <v>47</v>
      </c>
      <c r="B14" s="20" t="s">
        <v>48</v>
      </c>
      <c r="C14" s="20">
        <v>92</v>
      </c>
      <c r="D14" s="20">
        <v>68</v>
      </c>
      <c r="E14" s="20">
        <v>8</v>
      </c>
      <c r="F14" s="20">
        <v>45</v>
      </c>
      <c r="H14" s="79"/>
      <c r="I14" s="79"/>
      <c r="J14" s="79"/>
      <c r="K14" s="79"/>
      <c r="L14" s="79"/>
    </row>
    <row r="15" spans="1:12" ht="15.75" customHeight="1" x14ac:dyDescent="0.2">
      <c r="A15" s="19" t="s">
        <v>49</v>
      </c>
      <c r="B15" s="20" t="s">
        <v>50</v>
      </c>
      <c r="C15" s="20">
        <v>84</v>
      </c>
      <c r="D15" s="20">
        <v>65</v>
      </c>
      <c r="E15" s="20">
        <v>7</v>
      </c>
      <c r="F15" s="20">
        <v>37</v>
      </c>
      <c r="H15" s="92" t="s">
        <v>180</v>
      </c>
      <c r="I15" s="93"/>
      <c r="J15" s="93"/>
      <c r="K15" s="93"/>
      <c r="L15" s="94"/>
    </row>
    <row r="16" spans="1:12" ht="15.75" customHeight="1" thickBot="1" x14ac:dyDescent="0.25">
      <c r="A16" s="19" t="s">
        <v>51</v>
      </c>
      <c r="B16" s="20" t="s">
        <v>52</v>
      </c>
      <c r="C16" s="20">
        <v>91</v>
      </c>
      <c r="D16" s="20">
        <v>54</v>
      </c>
      <c r="E16" s="20">
        <v>10</v>
      </c>
      <c r="F16" s="20">
        <v>29</v>
      </c>
      <c r="H16" s="95"/>
      <c r="I16" s="96"/>
      <c r="J16" s="96"/>
      <c r="K16" s="96"/>
      <c r="L16" s="97"/>
    </row>
    <row r="17" spans="1:14" ht="15.75" customHeight="1" x14ac:dyDescent="0.2">
      <c r="A17" s="19" t="s">
        <v>53</v>
      </c>
      <c r="B17" s="20" t="s">
        <v>30</v>
      </c>
      <c r="C17" s="20">
        <v>97</v>
      </c>
      <c r="D17" s="20">
        <v>73</v>
      </c>
      <c r="E17" s="20">
        <v>8</v>
      </c>
      <c r="F17" s="20">
        <v>46</v>
      </c>
    </row>
    <row r="18" spans="1:14" ht="15.75" customHeight="1" x14ac:dyDescent="0.2">
      <c r="A18" s="19" t="s">
        <v>54</v>
      </c>
      <c r="B18" s="20" t="s">
        <v>55</v>
      </c>
      <c r="C18" s="20">
        <v>89</v>
      </c>
      <c r="D18" s="20">
        <v>64</v>
      </c>
      <c r="E18" s="20">
        <v>9</v>
      </c>
      <c r="F18" s="20">
        <v>27</v>
      </c>
      <c r="H18" s="79" t="s">
        <v>111</v>
      </c>
      <c r="I18" s="79"/>
      <c r="J18" s="79"/>
      <c r="K18" s="79"/>
      <c r="L18" s="79"/>
    </row>
    <row r="19" spans="1:14" ht="15.75" customHeight="1" x14ac:dyDescent="0.2">
      <c r="A19" s="19" t="s">
        <v>56</v>
      </c>
      <c r="B19" s="20" t="s">
        <v>37</v>
      </c>
      <c r="C19" s="20">
        <v>81</v>
      </c>
      <c r="D19" s="20">
        <v>55</v>
      </c>
      <c r="E19" s="20">
        <v>11</v>
      </c>
      <c r="F19" s="20">
        <v>40</v>
      </c>
      <c r="H19" s="79"/>
      <c r="I19" s="79"/>
      <c r="J19" s="79"/>
      <c r="K19" s="79"/>
      <c r="L19" s="79"/>
    </row>
    <row r="20" spans="1:14" ht="15.75" customHeight="1" thickBot="1" x14ac:dyDescent="0.25">
      <c r="A20" s="19" t="s">
        <v>57</v>
      </c>
      <c r="B20" s="20" t="s">
        <v>30</v>
      </c>
      <c r="C20" s="20">
        <v>92</v>
      </c>
      <c r="D20" s="20">
        <v>65</v>
      </c>
      <c r="E20" s="20">
        <v>6</v>
      </c>
      <c r="F20" s="20">
        <v>44</v>
      </c>
      <c r="H20" s="79"/>
      <c r="I20" s="79"/>
      <c r="J20" s="79"/>
      <c r="K20" s="79"/>
      <c r="L20" s="79"/>
    </row>
    <row r="21" spans="1:14" ht="15.75" customHeight="1" x14ac:dyDescent="0.2">
      <c r="A21" s="19" t="s">
        <v>58</v>
      </c>
      <c r="B21" s="20" t="s">
        <v>43</v>
      </c>
      <c r="C21" s="20">
        <v>72</v>
      </c>
      <c r="D21" s="20">
        <v>63</v>
      </c>
      <c r="E21" s="20">
        <v>13</v>
      </c>
      <c r="F21" s="20">
        <v>13</v>
      </c>
      <c r="G21" s="17"/>
      <c r="H21" s="83" t="s">
        <v>179</v>
      </c>
      <c r="I21" s="84"/>
      <c r="J21" s="84"/>
      <c r="K21" s="84"/>
      <c r="L21" s="85"/>
      <c r="N21" s="17"/>
    </row>
    <row r="22" spans="1:14" ht="15.75" customHeight="1" x14ac:dyDescent="0.2">
      <c r="A22" s="19" t="s">
        <v>59</v>
      </c>
      <c r="B22" s="20" t="s">
        <v>60</v>
      </c>
      <c r="C22" s="20">
        <v>90</v>
      </c>
      <c r="D22" s="20">
        <v>66</v>
      </c>
      <c r="E22" s="20">
        <v>8</v>
      </c>
      <c r="F22" s="20">
        <v>30</v>
      </c>
      <c r="G22" s="17"/>
      <c r="H22" s="86"/>
      <c r="I22" s="87"/>
      <c r="J22" s="87"/>
      <c r="K22" s="87"/>
      <c r="L22" s="88"/>
      <c r="N22" s="17"/>
    </row>
    <row r="23" spans="1:14" ht="15.75" customHeight="1" x14ac:dyDescent="0.2">
      <c r="A23" s="19" t="s">
        <v>61</v>
      </c>
      <c r="B23" s="20" t="s">
        <v>37</v>
      </c>
      <c r="C23" s="20">
        <v>80</v>
      </c>
      <c r="D23" s="20">
        <v>32</v>
      </c>
      <c r="E23" s="20">
        <v>19</v>
      </c>
      <c r="F23" s="20">
        <v>21</v>
      </c>
      <c r="G23" s="17"/>
      <c r="H23" s="86"/>
      <c r="I23" s="87"/>
      <c r="J23" s="87"/>
      <c r="K23" s="87"/>
      <c r="L23" s="88"/>
    </row>
    <row r="24" spans="1:14" ht="15.75" customHeight="1" x14ac:dyDescent="0.2">
      <c r="A24" s="19" t="s">
        <v>62</v>
      </c>
      <c r="B24" s="20" t="s">
        <v>63</v>
      </c>
      <c r="C24" s="20">
        <v>95</v>
      </c>
      <c r="D24" s="20">
        <v>68</v>
      </c>
      <c r="E24" s="20">
        <v>5</v>
      </c>
      <c r="F24" s="20">
        <v>67</v>
      </c>
      <c r="G24" s="17"/>
      <c r="H24" s="86"/>
      <c r="I24" s="87"/>
      <c r="J24" s="87"/>
      <c r="K24" s="87"/>
      <c r="L24" s="88"/>
    </row>
    <row r="25" spans="1:14" ht="15.75" customHeight="1" thickBot="1" x14ac:dyDescent="0.25">
      <c r="A25" s="19" t="s">
        <v>64</v>
      </c>
      <c r="B25" s="20" t="s">
        <v>65</v>
      </c>
      <c r="C25" s="20">
        <v>92</v>
      </c>
      <c r="D25" s="20">
        <v>62</v>
      </c>
      <c r="E25" s="20">
        <v>8</v>
      </c>
      <c r="F25" s="20">
        <v>40</v>
      </c>
      <c r="G25" s="17"/>
      <c r="H25" s="89"/>
      <c r="I25" s="90"/>
      <c r="J25" s="90"/>
      <c r="K25" s="90"/>
      <c r="L25" s="91"/>
    </row>
    <row r="26" spans="1:14" ht="15.75" customHeight="1" x14ac:dyDescent="0.2">
      <c r="A26" s="19" t="s">
        <v>66</v>
      </c>
      <c r="B26" s="20" t="s">
        <v>35</v>
      </c>
      <c r="C26" s="20">
        <v>92</v>
      </c>
      <c r="D26" s="20">
        <v>69</v>
      </c>
      <c r="E26" s="20">
        <v>7</v>
      </c>
      <c r="F26" s="20">
        <v>34</v>
      </c>
      <c r="G26" s="17"/>
      <c r="H26" s="17"/>
      <c r="I26" s="17"/>
      <c r="J26" s="17"/>
      <c r="K26" s="17"/>
      <c r="L26" s="17"/>
    </row>
    <row r="27" spans="1:14" ht="15.75" customHeight="1" thickBot="1" x14ac:dyDescent="0.25">
      <c r="A27" s="19" t="s">
        <v>67</v>
      </c>
      <c r="B27" s="20" t="s">
        <v>30</v>
      </c>
      <c r="C27" s="20">
        <v>87</v>
      </c>
      <c r="D27" s="20">
        <v>67</v>
      </c>
      <c r="E27" s="20">
        <v>9</v>
      </c>
      <c r="F27" s="20">
        <v>29</v>
      </c>
      <c r="G27" s="17"/>
      <c r="H27" s="17" t="s">
        <v>102</v>
      </c>
      <c r="I27" s="17"/>
      <c r="J27" s="17"/>
      <c r="K27" s="17"/>
      <c r="L27" s="17"/>
    </row>
    <row r="28" spans="1:14" ht="15.75" customHeight="1" x14ac:dyDescent="0.2">
      <c r="A28" s="19" t="s">
        <v>68</v>
      </c>
      <c r="B28" s="20" t="s">
        <v>69</v>
      </c>
      <c r="C28" s="20">
        <v>72</v>
      </c>
      <c r="D28" s="20">
        <v>56</v>
      </c>
      <c r="E28" s="20">
        <v>12</v>
      </c>
      <c r="F28" s="20">
        <v>17</v>
      </c>
      <c r="H28" s="83" t="s">
        <v>181</v>
      </c>
      <c r="I28" s="84"/>
      <c r="J28" s="84"/>
      <c r="K28" s="84"/>
      <c r="L28" s="85"/>
    </row>
    <row r="29" spans="1:14" ht="15.75" customHeight="1" x14ac:dyDescent="0.2">
      <c r="A29" s="19" t="s">
        <v>70</v>
      </c>
      <c r="B29" s="20" t="s">
        <v>35</v>
      </c>
      <c r="C29" s="20">
        <v>83</v>
      </c>
      <c r="D29" s="20">
        <v>58</v>
      </c>
      <c r="E29" s="20">
        <v>17</v>
      </c>
      <c r="F29" s="20">
        <v>18</v>
      </c>
      <c r="H29" s="86"/>
      <c r="I29" s="87"/>
      <c r="J29" s="87"/>
      <c r="K29" s="87"/>
      <c r="L29" s="88"/>
    </row>
    <row r="30" spans="1:14" ht="15.75" customHeight="1" x14ac:dyDescent="0.2">
      <c r="A30" s="19" t="s">
        <v>71</v>
      </c>
      <c r="B30" s="20" t="s">
        <v>35</v>
      </c>
      <c r="C30" s="20">
        <v>74</v>
      </c>
      <c r="D30" s="20">
        <v>32</v>
      </c>
      <c r="E30" s="20">
        <v>19</v>
      </c>
      <c r="F30" s="20">
        <v>7</v>
      </c>
      <c r="H30" s="86"/>
      <c r="I30" s="87"/>
      <c r="J30" s="87"/>
      <c r="K30" s="87"/>
      <c r="L30" s="88"/>
    </row>
    <row r="31" spans="1:14" ht="15.75" customHeight="1" thickBot="1" x14ac:dyDescent="0.25">
      <c r="A31" s="19" t="s">
        <v>72</v>
      </c>
      <c r="B31" s="20" t="s">
        <v>35</v>
      </c>
      <c r="C31" s="20">
        <v>74</v>
      </c>
      <c r="D31" s="20">
        <v>42</v>
      </c>
      <c r="E31" s="20">
        <v>20</v>
      </c>
      <c r="F31" s="20">
        <v>9</v>
      </c>
      <c r="H31" s="89"/>
      <c r="I31" s="90"/>
      <c r="J31" s="90"/>
      <c r="K31" s="90"/>
      <c r="L31" s="91"/>
    </row>
    <row r="32" spans="1:14" ht="15.75" customHeight="1" x14ac:dyDescent="0.2">
      <c r="A32" s="19" t="s">
        <v>73</v>
      </c>
      <c r="B32" s="20" t="s">
        <v>35</v>
      </c>
      <c r="C32" s="20">
        <v>78</v>
      </c>
      <c r="D32" s="20">
        <v>41</v>
      </c>
      <c r="E32" s="20">
        <v>18</v>
      </c>
      <c r="F32" s="20">
        <v>13</v>
      </c>
    </row>
    <row r="33" spans="1:16" ht="15.75" customHeight="1" x14ac:dyDescent="0.2">
      <c r="A33" s="19" t="s">
        <v>74</v>
      </c>
      <c r="B33" s="20" t="s">
        <v>35</v>
      </c>
      <c r="C33" s="20">
        <v>80</v>
      </c>
      <c r="D33" s="20">
        <v>48</v>
      </c>
      <c r="E33" s="20">
        <v>19</v>
      </c>
      <c r="F33" s="20">
        <v>8</v>
      </c>
      <c r="H33" s="79" t="s">
        <v>107</v>
      </c>
      <c r="I33" s="79"/>
      <c r="J33" s="79"/>
      <c r="K33" s="79"/>
      <c r="L33" s="79"/>
    </row>
    <row r="34" spans="1:16" ht="15.75" customHeight="1" x14ac:dyDescent="0.2">
      <c r="A34" s="19" t="s">
        <v>75</v>
      </c>
      <c r="B34" s="20" t="s">
        <v>35</v>
      </c>
      <c r="C34" s="20">
        <v>70</v>
      </c>
      <c r="D34" s="20">
        <v>45</v>
      </c>
      <c r="E34" s="20">
        <v>20</v>
      </c>
      <c r="F34" s="20">
        <v>12</v>
      </c>
      <c r="H34" s="79"/>
      <c r="I34" s="79"/>
      <c r="J34" s="79"/>
      <c r="K34" s="79"/>
      <c r="L34" s="79"/>
      <c r="M34" s="17"/>
      <c r="N34" s="17"/>
      <c r="O34" s="17"/>
      <c r="P34" s="17"/>
    </row>
    <row r="35" spans="1:16" ht="15.75" customHeight="1" x14ac:dyDescent="0.2">
      <c r="A35" s="19" t="s">
        <v>76</v>
      </c>
      <c r="B35" s="20" t="s">
        <v>60</v>
      </c>
      <c r="C35" s="20">
        <v>84</v>
      </c>
      <c r="D35" s="20">
        <v>65</v>
      </c>
      <c r="E35" s="20">
        <v>4</v>
      </c>
      <c r="F35" s="20">
        <v>36</v>
      </c>
      <c r="H35" s="79"/>
      <c r="I35" s="79"/>
      <c r="J35" s="79"/>
      <c r="K35" s="79"/>
      <c r="L35" s="79"/>
      <c r="M35" s="17"/>
      <c r="N35" s="17"/>
      <c r="O35" s="17"/>
      <c r="P35" s="17"/>
    </row>
    <row r="36" spans="1:16" ht="15.75" customHeight="1" thickBot="1" x14ac:dyDescent="0.25">
      <c r="A36" s="19" t="s">
        <v>77</v>
      </c>
      <c r="B36" s="20" t="s">
        <v>78</v>
      </c>
      <c r="C36" s="20">
        <v>67</v>
      </c>
      <c r="D36" s="20">
        <v>31</v>
      </c>
      <c r="E36" s="20">
        <v>23</v>
      </c>
      <c r="F36" s="20">
        <v>19</v>
      </c>
      <c r="H36" s="79"/>
      <c r="I36" s="79"/>
      <c r="J36" s="79"/>
      <c r="K36" s="79"/>
      <c r="L36" s="79"/>
      <c r="M36" s="17"/>
      <c r="N36" s="17"/>
      <c r="O36" s="17"/>
      <c r="P36" s="17"/>
    </row>
    <row r="37" spans="1:16" ht="15.75" customHeight="1" x14ac:dyDescent="0.2">
      <c r="A37" s="19" t="s">
        <v>79</v>
      </c>
      <c r="B37" s="20" t="s">
        <v>60</v>
      </c>
      <c r="C37" s="20">
        <v>77</v>
      </c>
      <c r="D37" s="20">
        <v>29</v>
      </c>
      <c r="E37" s="20">
        <v>15</v>
      </c>
      <c r="F37" s="20">
        <v>23</v>
      </c>
      <c r="H37" s="98">
        <f>I61+(I62*75)+(I63*67)+(I64*10)</f>
        <v>25.419192114693647</v>
      </c>
      <c r="I37" s="99"/>
      <c r="J37" s="99"/>
      <c r="K37" s="99"/>
      <c r="L37" s="100"/>
      <c r="M37" s="17"/>
      <c r="N37" s="17"/>
      <c r="O37" s="17"/>
      <c r="P37" s="17"/>
    </row>
    <row r="38" spans="1:16" ht="15.75" customHeight="1" thickBot="1" x14ac:dyDescent="0.25">
      <c r="A38" s="19" t="s">
        <v>80</v>
      </c>
      <c r="B38" s="20" t="s">
        <v>81</v>
      </c>
      <c r="C38" s="20">
        <v>83</v>
      </c>
      <c r="D38" s="20">
        <v>51</v>
      </c>
      <c r="E38" s="20">
        <v>15</v>
      </c>
      <c r="F38" s="20">
        <v>13</v>
      </c>
      <c r="H38" s="101"/>
      <c r="I38" s="102"/>
      <c r="J38" s="102"/>
      <c r="K38" s="102"/>
      <c r="L38" s="103"/>
      <c r="M38" s="17"/>
      <c r="N38" s="17"/>
      <c r="O38" s="17"/>
      <c r="P38" s="17"/>
    </row>
    <row r="39" spans="1:16" ht="15.75" customHeight="1" x14ac:dyDescent="0.2">
      <c r="A39" s="19" t="s">
        <v>82</v>
      </c>
      <c r="B39" s="20" t="s">
        <v>48</v>
      </c>
      <c r="C39" s="20">
        <v>82</v>
      </c>
      <c r="D39" s="20">
        <v>40</v>
      </c>
      <c r="E39" s="20">
        <v>16</v>
      </c>
      <c r="F39" s="20">
        <v>26</v>
      </c>
      <c r="H39" s="17"/>
      <c r="I39" s="17"/>
      <c r="J39" s="17"/>
      <c r="K39" s="17"/>
      <c r="L39" s="17"/>
      <c r="M39" s="17"/>
      <c r="N39" s="17"/>
      <c r="O39" s="17"/>
      <c r="P39" s="17"/>
    </row>
    <row r="40" spans="1:16" ht="15.75" customHeight="1" x14ac:dyDescent="0.2">
      <c r="A40" s="19" t="s">
        <v>83</v>
      </c>
      <c r="B40" s="20" t="s">
        <v>84</v>
      </c>
      <c r="C40" s="20">
        <v>94</v>
      </c>
      <c r="D40" s="20">
        <v>53</v>
      </c>
      <c r="E40" s="20">
        <v>13</v>
      </c>
      <c r="F40" s="20">
        <v>49</v>
      </c>
      <c r="H40" s="87" t="s">
        <v>103</v>
      </c>
      <c r="I40" s="87"/>
      <c r="J40" s="87"/>
      <c r="K40" s="87"/>
      <c r="L40" s="87"/>
      <c r="M40" s="17"/>
      <c r="N40" s="17"/>
      <c r="O40" s="17"/>
      <c r="P40" s="17"/>
    </row>
    <row r="41" spans="1:16" ht="15.75" customHeight="1" thickBot="1" x14ac:dyDescent="0.25">
      <c r="A41" s="19" t="s">
        <v>85</v>
      </c>
      <c r="B41" s="20" t="s">
        <v>37</v>
      </c>
      <c r="C41" s="20">
        <v>90</v>
      </c>
      <c r="D41" s="20">
        <v>65</v>
      </c>
      <c r="E41" s="20">
        <v>7</v>
      </c>
      <c r="F41" s="20">
        <v>41</v>
      </c>
      <c r="H41" s="87"/>
      <c r="I41" s="87"/>
      <c r="J41" s="87"/>
      <c r="K41" s="87"/>
      <c r="L41" s="87"/>
      <c r="M41" s="17"/>
      <c r="N41" s="17"/>
      <c r="O41" s="17"/>
      <c r="P41" s="17"/>
    </row>
    <row r="42" spans="1:16" ht="15.75" customHeight="1" x14ac:dyDescent="0.2">
      <c r="A42" s="19" t="s">
        <v>86</v>
      </c>
      <c r="B42" s="20" t="s">
        <v>43</v>
      </c>
      <c r="C42" s="20">
        <v>76</v>
      </c>
      <c r="D42" s="20">
        <v>63</v>
      </c>
      <c r="E42" s="20">
        <v>10</v>
      </c>
      <c r="F42" s="20">
        <v>23</v>
      </c>
      <c r="H42" s="98">
        <f>F8-H37</f>
        <v>2.5808078853063527</v>
      </c>
      <c r="I42" s="99"/>
      <c r="J42" s="99"/>
      <c r="K42" s="99"/>
      <c r="L42" s="100"/>
      <c r="M42" s="17"/>
      <c r="N42" s="17"/>
      <c r="O42" s="17"/>
      <c r="P42" s="17"/>
    </row>
    <row r="43" spans="1:16" ht="15.75" customHeight="1" thickBot="1" x14ac:dyDescent="0.25">
      <c r="A43" s="19" t="s">
        <v>87</v>
      </c>
      <c r="B43" s="20" t="s">
        <v>35</v>
      </c>
      <c r="C43" s="20">
        <v>70</v>
      </c>
      <c r="D43" s="20">
        <v>53</v>
      </c>
      <c r="E43" s="20">
        <v>13</v>
      </c>
      <c r="F43" s="20">
        <v>22</v>
      </c>
      <c r="H43" s="101"/>
      <c r="I43" s="102"/>
      <c r="J43" s="102"/>
      <c r="K43" s="102"/>
      <c r="L43" s="103"/>
      <c r="M43" s="17"/>
      <c r="N43" s="17"/>
      <c r="O43" s="17"/>
      <c r="P43" s="17"/>
    </row>
    <row r="44" spans="1:16" ht="15.75" customHeight="1" x14ac:dyDescent="0.2">
      <c r="A44" s="19" t="s">
        <v>88</v>
      </c>
      <c r="B44" s="20" t="s">
        <v>65</v>
      </c>
      <c r="C44" s="20">
        <v>66</v>
      </c>
      <c r="D44" s="20">
        <v>39</v>
      </c>
      <c r="E44" s="20">
        <v>21</v>
      </c>
      <c r="F44" s="20">
        <v>13</v>
      </c>
      <c r="H44" s="17"/>
      <c r="I44" s="17"/>
      <c r="J44" s="17"/>
      <c r="K44" s="17"/>
      <c r="L44" s="17"/>
      <c r="M44" s="17"/>
      <c r="N44" s="17"/>
      <c r="O44" s="17"/>
      <c r="P44" s="17"/>
    </row>
    <row r="45" spans="1:16" ht="15.75" customHeight="1" x14ac:dyDescent="0.2">
      <c r="A45" s="19" t="s">
        <v>89</v>
      </c>
      <c r="B45" s="20" t="s">
        <v>41</v>
      </c>
      <c r="C45" s="20">
        <v>92</v>
      </c>
      <c r="D45" s="20">
        <v>44</v>
      </c>
      <c r="E45" s="20">
        <v>13</v>
      </c>
      <c r="F45" s="20">
        <v>28</v>
      </c>
      <c r="H45" t="s">
        <v>150</v>
      </c>
      <c r="I45"/>
      <c r="J45"/>
      <c r="K45"/>
      <c r="L45"/>
      <c r="M45"/>
      <c r="N45"/>
      <c r="O45"/>
      <c r="P45"/>
    </row>
    <row r="46" spans="1:16" ht="15.75" customHeight="1" thickBot="1" x14ac:dyDescent="0.25">
      <c r="A46" s="19" t="s">
        <v>90</v>
      </c>
      <c r="B46" s="20" t="s">
        <v>91</v>
      </c>
      <c r="C46" s="20">
        <v>70</v>
      </c>
      <c r="D46" s="20">
        <v>37</v>
      </c>
      <c r="E46" s="20">
        <v>12</v>
      </c>
      <c r="F46" s="20">
        <v>12</v>
      </c>
      <c r="H46"/>
      <c r="I46"/>
      <c r="J46"/>
      <c r="K46"/>
      <c r="L46"/>
      <c r="M46"/>
      <c r="N46"/>
      <c r="O46"/>
      <c r="P46"/>
    </row>
    <row r="47" spans="1:16" ht="15.75" customHeight="1" x14ac:dyDescent="0.2">
      <c r="A47" s="19" t="s">
        <v>92</v>
      </c>
      <c r="B47" s="20" t="s">
        <v>93</v>
      </c>
      <c r="C47" s="20">
        <v>73</v>
      </c>
      <c r="D47" s="20">
        <v>37</v>
      </c>
      <c r="E47" s="20">
        <v>13</v>
      </c>
      <c r="F47" s="20">
        <v>13</v>
      </c>
      <c r="H47" s="58" t="s">
        <v>151</v>
      </c>
      <c r="I47" s="58"/>
      <c r="J47"/>
      <c r="K47"/>
      <c r="L47"/>
      <c r="M47"/>
      <c r="N47"/>
      <c r="O47"/>
      <c r="P47"/>
    </row>
    <row r="48" spans="1:16" ht="15.75" customHeight="1" x14ac:dyDescent="0.2">
      <c r="A48" s="19" t="s">
        <v>94</v>
      </c>
      <c r="B48" s="20" t="s">
        <v>95</v>
      </c>
      <c r="C48" s="20">
        <v>82</v>
      </c>
      <c r="D48" s="20">
        <v>68</v>
      </c>
      <c r="E48" s="20">
        <v>9</v>
      </c>
      <c r="F48" s="20">
        <v>31</v>
      </c>
      <c r="H48" s="55" t="s">
        <v>152</v>
      </c>
      <c r="I48" s="55">
        <v>0.83662453097275125</v>
      </c>
      <c r="J48"/>
      <c r="K48"/>
      <c r="L48"/>
      <c r="M48"/>
      <c r="N48"/>
      <c r="O48"/>
      <c r="P48"/>
    </row>
    <row r="49" spans="1:16" ht="15.75" customHeight="1" x14ac:dyDescent="0.2">
      <c r="A49" s="19" t="s">
        <v>96</v>
      </c>
      <c r="B49" s="20" t="s">
        <v>48</v>
      </c>
      <c r="C49" s="20">
        <v>82</v>
      </c>
      <c r="D49" s="20">
        <v>59</v>
      </c>
      <c r="E49" s="20">
        <v>11</v>
      </c>
      <c r="F49" s="20">
        <v>38</v>
      </c>
      <c r="H49" s="55" t="s">
        <v>153</v>
      </c>
      <c r="I49" s="55">
        <v>0.69994060582537609</v>
      </c>
      <c r="J49"/>
      <c r="K49"/>
      <c r="L49"/>
      <c r="M49"/>
      <c r="N49"/>
      <c r="O49"/>
      <c r="P49"/>
    </row>
    <row r="50" spans="1:16" ht="15.75" customHeight="1" x14ac:dyDescent="0.2">
      <c r="A50" s="19" t="s">
        <v>97</v>
      </c>
      <c r="B50" s="20" t="s">
        <v>98</v>
      </c>
      <c r="C50" s="20">
        <v>86</v>
      </c>
      <c r="D50" s="20">
        <v>73</v>
      </c>
      <c r="E50" s="20">
        <v>7</v>
      </c>
      <c r="F50" s="20">
        <v>33</v>
      </c>
      <c r="H50" s="55" t="s">
        <v>154</v>
      </c>
      <c r="I50" s="55">
        <v>0.67948201076801529</v>
      </c>
      <c r="J50"/>
      <c r="K50"/>
      <c r="L50"/>
      <c r="M50"/>
      <c r="N50"/>
      <c r="O50"/>
      <c r="P50"/>
    </row>
    <row r="51" spans="1:16" ht="15.75" customHeight="1" x14ac:dyDescent="0.2">
      <c r="A51" s="19" t="s">
        <v>99</v>
      </c>
      <c r="B51" s="20" t="s">
        <v>100</v>
      </c>
      <c r="C51" s="20">
        <v>94</v>
      </c>
      <c r="D51" s="20">
        <v>77</v>
      </c>
      <c r="E51" s="20">
        <v>7</v>
      </c>
      <c r="F51" s="20">
        <v>50</v>
      </c>
      <c r="H51" s="55" t="s">
        <v>144</v>
      </c>
      <c r="I51" s="55">
        <v>7.6097247805871877</v>
      </c>
      <c r="J51"/>
      <c r="K51"/>
      <c r="L51"/>
      <c r="M51"/>
      <c r="N51"/>
      <c r="O51"/>
      <c r="P51"/>
    </row>
    <row r="52" spans="1:16" ht="15.75" customHeight="1" thickBot="1" x14ac:dyDescent="0.25">
      <c r="H52" s="56" t="s">
        <v>155</v>
      </c>
      <c r="I52" s="56">
        <v>48</v>
      </c>
      <c r="J52"/>
      <c r="K52"/>
      <c r="L52"/>
      <c r="M52"/>
      <c r="N52"/>
      <c r="O52"/>
      <c r="P52"/>
    </row>
    <row r="53" spans="1:16" ht="15.75" customHeight="1" x14ac:dyDescent="0.2">
      <c r="H53"/>
      <c r="I53"/>
      <c r="J53"/>
      <c r="K53"/>
      <c r="L53"/>
      <c r="M53"/>
      <c r="N53"/>
      <c r="O53"/>
      <c r="P53"/>
    </row>
    <row r="54" spans="1:16" ht="15.75" customHeight="1" thickBot="1" x14ac:dyDescent="0.25">
      <c r="H54" t="s">
        <v>156</v>
      </c>
      <c r="I54"/>
      <c r="J54"/>
      <c r="K54"/>
      <c r="L54"/>
      <c r="M54"/>
      <c r="N54"/>
      <c r="O54"/>
      <c r="P54"/>
    </row>
    <row r="55" spans="1:16" ht="15.75" customHeight="1" x14ac:dyDescent="0.2">
      <c r="H55" s="57"/>
      <c r="I55" s="57" t="s">
        <v>159</v>
      </c>
      <c r="J55" s="57" t="s">
        <v>160</v>
      </c>
      <c r="K55" s="57" t="s">
        <v>161</v>
      </c>
      <c r="L55" s="57" t="s">
        <v>162</v>
      </c>
      <c r="M55" s="57" t="s">
        <v>163</v>
      </c>
      <c r="N55"/>
      <c r="O55"/>
      <c r="P55"/>
    </row>
    <row r="56" spans="1:16" ht="15.75" customHeight="1" x14ac:dyDescent="0.2">
      <c r="H56" s="55" t="s">
        <v>157</v>
      </c>
      <c r="I56" s="55">
        <v>3</v>
      </c>
      <c r="J56" s="55">
        <v>5943.5310722702261</v>
      </c>
      <c r="K56" s="55">
        <v>1981.1770240900753</v>
      </c>
      <c r="L56" s="55">
        <v>34.21254508742755</v>
      </c>
      <c r="M56" s="55">
        <v>1.4323269805261687E-11</v>
      </c>
      <c r="N56"/>
      <c r="O56"/>
      <c r="P56"/>
    </row>
    <row r="57" spans="1:16" ht="15.75" customHeight="1" x14ac:dyDescent="0.2">
      <c r="H57" s="55" t="s">
        <v>18</v>
      </c>
      <c r="I57" s="55">
        <v>44</v>
      </c>
      <c r="J57" s="55">
        <v>2547.94809439644</v>
      </c>
      <c r="K57" s="55">
        <v>57.907911236282729</v>
      </c>
      <c r="L57" s="55"/>
      <c r="M57" s="55"/>
      <c r="N57"/>
      <c r="O57"/>
      <c r="P57"/>
    </row>
    <row r="58" spans="1:16" ht="15.75" customHeight="1" thickBot="1" x14ac:dyDescent="0.25">
      <c r="H58" s="56" t="s">
        <v>11</v>
      </c>
      <c r="I58" s="56">
        <v>47</v>
      </c>
      <c r="J58" s="56">
        <v>8491.4791666666661</v>
      </c>
      <c r="K58" s="56"/>
      <c r="L58" s="56"/>
      <c r="M58" s="56"/>
      <c r="N58"/>
      <c r="O58"/>
      <c r="P58"/>
    </row>
    <row r="59" spans="1:16" ht="16" thickBot="1" x14ac:dyDescent="0.25">
      <c r="H59"/>
      <c r="I59"/>
      <c r="J59"/>
      <c r="K59"/>
      <c r="L59"/>
      <c r="M59"/>
      <c r="N59"/>
      <c r="O59"/>
      <c r="P59"/>
    </row>
    <row r="60" spans="1:16" x14ac:dyDescent="0.2">
      <c r="H60" s="57"/>
      <c r="I60" s="57" t="s">
        <v>164</v>
      </c>
      <c r="J60" s="57" t="s">
        <v>144</v>
      </c>
      <c r="K60" s="57" t="s">
        <v>165</v>
      </c>
      <c r="L60" s="57" t="s">
        <v>166</v>
      </c>
      <c r="M60" s="57" t="s">
        <v>167</v>
      </c>
      <c r="N60" s="57" t="s">
        <v>168</v>
      </c>
      <c r="O60" s="57" t="s">
        <v>169</v>
      </c>
      <c r="P60" s="57" t="s">
        <v>170</v>
      </c>
    </row>
    <row r="61" spans="1:16" x14ac:dyDescent="0.2">
      <c r="H61" s="55" t="s">
        <v>158</v>
      </c>
      <c r="I61" s="55">
        <v>-20.72013432590856</v>
      </c>
      <c r="J61" s="55">
        <v>17.521365012765671</v>
      </c>
      <c r="K61" s="55">
        <v>-1.1825639332787337</v>
      </c>
      <c r="L61" s="55">
        <v>0.24333305723915163</v>
      </c>
      <c r="M61" s="55">
        <v>-56.032125232629959</v>
      </c>
      <c r="N61" s="55">
        <v>14.591856580812838</v>
      </c>
      <c r="O61" s="55">
        <v>-56.032125232629959</v>
      </c>
      <c r="P61" s="55">
        <v>14.591856580812838</v>
      </c>
    </row>
    <row r="62" spans="1:16" x14ac:dyDescent="0.2">
      <c r="H62" s="55" t="s">
        <v>26</v>
      </c>
      <c r="I62" s="55">
        <v>0.74818279935650978</v>
      </c>
      <c r="J62" s="55">
        <v>0.16595995939996336</v>
      </c>
      <c r="K62" s="55">
        <v>4.5082127162575993</v>
      </c>
      <c r="L62" s="55">
        <v>4.7989954654785952E-5</v>
      </c>
      <c r="M62" s="55">
        <v>0.41371247852581994</v>
      </c>
      <c r="N62" s="55">
        <v>1.0826531201871996</v>
      </c>
      <c r="O62" s="55">
        <v>0.41371247852581994</v>
      </c>
      <c r="P62" s="55">
        <v>1.0826531201871996</v>
      </c>
    </row>
    <row r="63" spans="1:16" x14ac:dyDescent="0.2">
      <c r="H63" s="55" t="s">
        <v>27</v>
      </c>
      <c r="I63" s="55">
        <v>2.9040648220005422E-2</v>
      </c>
      <c r="J63" s="55">
        <v>0.13932132223658611</v>
      </c>
      <c r="K63" s="55">
        <v>0.20844367361580551</v>
      </c>
      <c r="L63" s="55">
        <v>0.83584448906810049</v>
      </c>
      <c r="M63" s="55">
        <v>-0.25174302704424129</v>
      </c>
      <c r="N63" s="55">
        <v>0.3098243234842521</v>
      </c>
      <c r="O63" s="55">
        <v>-0.25174302704424129</v>
      </c>
      <c r="P63" s="55">
        <v>0.3098243234842521</v>
      </c>
    </row>
    <row r="64" spans="1:16" ht="16" thickBot="1" x14ac:dyDescent="0.25">
      <c r="H64" s="56" t="s">
        <v>101</v>
      </c>
      <c r="I64" s="56">
        <v>-1.1920106941876387</v>
      </c>
      <c r="J64" s="56">
        <v>0.38672310424530465</v>
      </c>
      <c r="K64" s="56">
        <v>-3.0823363825491206</v>
      </c>
      <c r="L64" s="56">
        <v>3.5384033694357015E-3</v>
      </c>
      <c r="M64" s="56">
        <v>-1.9713998987718617</v>
      </c>
      <c r="N64" s="56">
        <v>-0.41262148960341583</v>
      </c>
      <c r="O64" s="56">
        <v>-1.9713998987718617</v>
      </c>
      <c r="P64" s="56">
        <v>-0.41262148960341583</v>
      </c>
    </row>
    <row r="65" spans="8:16" x14ac:dyDescent="0.2">
      <c r="H65"/>
      <c r="I65"/>
      <c r="J65"/>
      <c r="K65"/>
      <c r="L65"/>
      <c r="M65"/>
      <c r="N65"/>
      <c r="O65"/>
      <c r="P65"/>
    </row>
    <row r="66" spans="8:16" x14ac:dyDescent="0.2">
      <c r="H66"/>
      <c r="I66"/>
      <c r="J66"/>
      <c r="K66"/>
      <c r="L66"/>
      <c r="M66"/>
      <c r="N66"/>
      <c r="O66"/>
      <c r="P66"/>
    </row>
    <row r="67" spans="8:16" x14ac:dyDescent="0.2">
      <c r="H67"/>
      <c r="I67"/>
      <c r="J67"/>
      <c r="K67"/>
      <c r="L67"/>
      <c r="M67"/>
      <c r="N67"/>
      <c r="O67"/>
      <c r="P67"/>
    </row>
    <row r="68" spans="8:16" x14ac:dyDescent="0.2">
      <c r="H68" s="17"/>
      <c r="I68" s="17"/>
      <c r="J68" s="17"/>
      <c r="K68" s="17"/>
      <c r="L68" s="17"/>
      <c r="M68" s="17"/>
      <c r="N68" s="17"/>
      <c r="O68" s="17"/>
      <c r="P68" s="17"/>
    </row>
    <row r="69" spans="8:16" x14ac:dyDescent="0.2">
      <c r="H69" s="17"/>
      <c r="I69" s="17"/>
      <c r="J69" s="17"/>
      <c r="K69" s="17"/>
      <c r="L69" s="17"/>
      <c r="M69" s="17"/>
      <c r="N69" s="17"/>
      <c r="O69" s="17"/>
      <c r="P69" s="17"/>
    </row>
    <row r="70" spans="8:16" x14ac:dyDescent="0.2">
      <c r="H70" s="17"/>
      <c r="I70" s="17"/>
      <c r="J70" s="17"/>
      <c r="K70" s="17"/>
      <c r="L70" s="17"/>
      <c r="M70" s="17"/>
      <c r="N70" s="17"/>
      <c r="O70" s="17"/>
      <c r="P70" s="17"/>
    </row>
    <row r="71" spans="8:16" x14ac:dyDescent="0.2">
      <c r="H71" s="17"/>
      <c r="I71" s="17"/>
      <c r="J71" s="17"/>
      <c r="K71" s="17"/>
      <c r="L71" s="17"/>
      <c r="M71" s="17"/>
      <c r="N71" s="17"/>
      <c r="O71" s="17"/>
      <c r="P71" s="17"/>
    </row>
    <row r="72" spans="8:16" x14ac:dyDescent="0.2">
      <c r="H72" s="17"/>
      <c r="I72" s="17"/>
      <c r="J72" s="17"/>
      <c r="K72" s="17"/>
      <c r="L72" s="17"/>
      <c r="M72" s="17"/>
      <c r="N72" s="17"/>
      <c r="O72" s="17"/>
      <c r="P72" s="17"/>
    </row>
    <row r="73" spans="8:16" x14ac:dyDescent="0.2">
      <c r="H73" s="17"/>
      <c r="I73" s="17"/>
      <c r="J73" s="17"/>
      <c r="K73" s="17"/>
      <c r="L73" s="17"/>
      <c r="M73" s="17"/>
      <c r="N73" s="17"/>
      <c r="O73" s="17"/>
      <c r="P73" s="17"/>
    </row>
    <row r="74" spans="8:16" x14ac:dyDescent="0.2">
      <c r="H74" s="17"/>
      <c r="I74" s="17"/>
      <c r="J74" s="17"/>
      <c r="K74" s="17"/>
      <c r="L74" s="17"/>
      <c r="M74" s="17"/>
      <c r="N74" s="17"/>
      <c r="O74" s="17"/>
      <c r="P74" s="17"/>
    </row>
    <row r="75" spans="8:16" x14ac:dyDescent="0.2">
      <c r="H75" s="17"/>
      <c r="I75" s="17"/>
      <c r="J75" s="17"/>
      <c r="K75" s="17"/>
      <c r="L75" s="17"/>
      <c r="M75" s="17"/>
      <c r="N75" s="17"/>
      <c r="O75" s="17"/>
      <c r="P75" s="17"/>
    </row>
    <row r="76" spans="8:16" x14ac:dyDescent="0.2">
      <c r="H76" s="17"/>
      <c r="I76" s="17"/>
      <c r="J76" s="17"/>
      <c r="K76" s="17"/>
      <c r="L76" s="17"/>
      <c r="M76" s="17"/>
      <c r="N76" s="17"/>
      <c r="O76" s="17"/>
      <c r="P76" s="17"/>
    </row>
    <row r="77" spans="8:16" x14ac:dyDescent="0.2">
      <c r="H77" s="17"/>
      <c r="I77" s="17"/>
      <c r="J77" s="17"/>
      <c r="K77" s="17"/>
      <c r="L77" s="17"/>
      <c r="M77" s="17"/>
      <c r="N77" s="17"/>
      <c r="O77" s="17"/>
      <c r="P77" s="17"/>
    </row>
    <row r="78" spans="8:16" x14ac:dyDescent="0.2">
      <c r="H78" s="17"/>
      <c r="I78" s="17"/>
      <c r="J78" s="17"/>
      <c r="K78" s="17"/>
      <c r="L78" s="17"/>
      <c r="M78" s="17"/>
      <c r="N78" s="17"/>
      <c r="O78" s="17"/>
      <c r="P78" s="17"/>
    </row>
    <row r="79" spans="8:16" x14ac:dyDescent="0.2">
      <c r="H79" s="17"/>
      <c r="I79" s="17"/>
      <c r="J79" s="17"/>
      <c r="K79" s="17"/>
      <c r="L79" s="17"/>
      <c r="M79" s="17"/>
      <c r="N79" s="17"/>
      <c r="O79" s="17"/>
      <c r="P79" s="17"/>
    </row>
    <row r="80" spans="8:16" x14ac:dyDescent="0.2">
      <c r="H80" s="17"/>
      <c r="I80" s="17"/>
      <c r="J80" s="17"/>
      <c r="K80" s="17"/>
      <c r="L80" s="17"/>
      <c r="M80" s="17"/>
      <c r="N80" s="17"/>
      <c r="O80" s="17"/>
      <c r="P80" s="17"/>
    </row>
    <row r="81" spans="8:16" x14ac:dyDescent="0.2">
      <c r="H81" s="17"/>
      <c r="I81" s="17"/>
      <c r="J81" s="17"/>
      <c r="K81" s="17"/>
      <c r="L81" s="17"/>
      <c r="M81" s="17"/>
      <c r="N81" s="17"/>
      <c r="O81" s="17"/>
      <c r="P81" s="17"/>
    </row>
    <row r="82" spans="8:16" x14ac:dyDescent="0.2">
      <c r="H82" s="17"/>
      <c r="I82" s="17"/>
      <c r="J82" s="17"/>
      <c r="K82" s="17"/>
      <c r="L82" s="17"/>
      <c r="M82" s="17"/>
      <c r="N82" s="17"/>
      <c r="O82" s="17"/>
      <c r="P82" s="17"/>
    </row>
    <row r="83" spans="8:16" x14ac:dyDescent="0.2">
      <c r="H83" s="17"/>
      <c r="I83" s="17"/>
      <c r="J83" s="17"/>
      <c r="K83" s="17"/>
      <c r="L83" s="17"/>
      <c r="M83" s="17"/>
      <c r="N83" s="17"/>
      <c r="O83" s="17"/>
      <c r="P83" s="17"/>
    </row>
    <row r="84" spans="8:16" x14ac:dyDescent="0.2">
      <c r="H84" s="17"/>
      <c r="I84" s="17"/>
      <c r="J84" s="17"/>
      <c r="K84" s="17"/>
      <c r="L84" s="17"/>
      <c r="M84" s="17"/>
      <c r="N84" s="17"/>
      <c r="O84" s="17"/>
      <c r="P84" s="17"/>
    </row>
    <row r="85" spans="8:16" x14ac:dyDescent="0.2">
      <c r="H85" s="17"/>
      <c r="I85" s="17"/>
      <c r="J85" s="17"/>
      <c r="K85" s="17"/>
      <c r="L85" s="17"/>
      <c r="M85" s="17"/>
      <c r="N85" s="17"/>
      <c r="O85" s="17"/>
      <c r="P85" s="17"/>
    </row>
    <row r="86" spans="8:16" x14ac:dyDescent="0.2">
      <c r="H86" s="17"/>
      <c r="I86" s="17"/>
      <c r="J86" s="17"/>
      <c r="K86" s="17"/>
      <c r="L86" s="17"/>
      <c r="M86" s="17"/>
      <c r="N86" s="17"/>
      <c r="O86" s="17"/>
      <c r="P86" s="17"/>
    </row>
    <row r="87" spans="8:16" x14ac:dyDescent="0.2">
      <c r="H87" s="17"/>
      <c r="I87" s="17"/>
      <c r="J87" s="17"/>
      <c r="K87" s="17"/>
      <c r="L87" s="17"/>
      <c r="M87" s="17"/>
      <c r="N87" s="17"/>
      <c r="O87" s="17"/>
      <c r="P87" s="17"/>
    </row>
    <row r="88" spans="8:16" x14ac:dyDescent="0.2">
      <c r="H88" s="17"/>
      <c r="I88" s="17"/>
      <c r="J88" s="17"/>
      <c r="K88" s="17"/>
      <c r="L88" s="17"/>
      <c r="M88" s="17"/>
      <c r="N88" s="17"/>
      <c r="O88" s="17"/>
      <c r="P88" s="17"/>
    </row>
    <row r="89" spans="8:16" x14ac:dyDescent="0.2">
      <c r="H89" s="17"/>
      <c r="I89" s="17"/>
      <c r="J89" s="17"/>
      <c r="K89" s="17"/>
      <c r="L89" s="17"/>
      <c r="M89" s="17"/>
      <c r="N89" s="17"/>
      <c r="O89" s="17"/>
      <c r="P89" s="17"/>
    </row>
    <row r="90" spans="8:16" x14ac:dyDescent="0.2">
      <c r="H90" s="17"/>
      <c r="I90" s="17"/>
      <c r="J90" s="17"/>
      <c r="K90" s="17"/>
      <c r="L90" s="17"/>
      <c r="M90" s="17"/>
      <c r="N90" s="17"/>
      <c r="O90" s="17"/>
      <c r="P90" s="17"/>
    </row>
    <row r="91" spans="8:16" x14ac:dyDescent="0.2">
      <c r="H91" s="17"/>
      <c r="I91" s="17"/>
      <c r="J91" s="17"/>
      <c r="K91" s="17"/>
      <c r="L91" s="17"/>
      <c r="M91" s="17"/>
      <c r="N91" s="17"/>
      <c r="O91" s="17"/>
      <c r="P91" s="17"/>
    </row>
    <row r="92" spans="8:16" x14ac:dyDescent="0.2">
      <c r="H92" s="17"/>
      <c r="I92" s="17"/>
      <c r="J92" s="17"/>
      <c r="K92" s="17"/>
      <c r="L92" s="17"/>
      <c r="M92" s="17"/>
      <c r="N92" s="17"/>
      <c r="O92" s="17"/>
      <c r="P92" s="17"/>
    </row>
    <row r="93" spans="8:16" x14ac:dyDescent="0.2">
      <c r="H93" s="17"/>
      <c r="I93" s="17"/>
      <c r="J93" s="17"/>
      <c r="K93" s="17"/>
      <c r="L93" s="17"/>
      <c r="M93" s="17"/>
      <c r="N93" s="17"/>
      <c r="O93" s="17"/>
      <c r="P93" s="17"/>
    </row>
    <row r="94" spans="8:16" x14ac:dyDescent="0.2">
      <c r="H94" s="17"/>
      <c r="I94" s="17"/>
      <c r="J94" s="17"/>
      <c r="K94" s="17"/>
      <c r="L94" s="17"/>
      <c r="M94" s="17"/>
      <c r="N94" s="17"/>
      <c r="O94" s="17"/>
      <c r="P94" s="17"/>
    </row>
    <row r="95" spans="8:16" x14ac:dyDescent="0.2">
      <c r="H95" s="17"/>
      <c r="I95" s="17"/>
      <c r="J95" s="17"/>
      <c r="K95" s="17"/>
      <c r="L95" s="17"/>
      <c r="M95" s="17"/>
      <c r="N95" s="17"/>
      <c r="O95" s="17"/>
      <c r="P95" s="17"/>
    </row>
    <row r="96" spans="8:16" x14ac:dyDescent="0.2">
      <c r="H96" s="17"/>
      <c r="I96" s="17"/>
      <c r="J96" s="17"/>
      <c r="K96" s="17"/>
      <c r="L96" s="17"/>
      <c r="M96" s="17"/>
      <c r="N96" s="17"/>
      <c r="O96" s="17"/>
      <c r="P96" s="17"/>
    </row>
    <row r="97" spans="8:16" x14ac:dyDescent="0.2">
      <c r="H97" s="17"/>
      <c r="I97" s="17"/>
      <c r="J97" s="17"/>
      <c r="K97" s="17"/>
      <c r="L97" s="17"/>
      <c r="M97" s="17"/>
      <c r="N97" s="17"/>
      <c r="O97" s="17"/>
      <c r="P97" s="17"/>
    </row>
    <row r="98" spans="8:16" x14ac:dyDescent="0.2">
      <c r="H98" s="17"/>
      <c r="I98" s="17"/>
      <c r="J98" s="17"/>
      <c r="K98" s="17"/>
      <c r="L98" s="17"/>
      <c r="M98" s="17"/>
      <c r="N98" s="17"/>
      <c r="O98" s="17"/>
      <c r="P98" s="17"/>
    </row>
    <row r="99" spans="8:16" x14ac:dyDescent="0.2">
      <c r="H99" s="17"/>
      <c r="I99" s="17"/>
      <c r="J99" s="17"/>
      <c r="K99" s="17"/>
      <c r="L99" s="17"/>
      <c r="M99" s="17"/>
      <c r="N99" s="17"/>
      <c r="O99" s="17"/>
      <c r="P99" s="17"/>
    </row>
    <row r="100" spans="8:16" x14ac:dyDescent="0.2">
      <c r="H100" s="17"/>
      <c r="I100" s="17"/>
      <c r="J100" s="17"/>
      <c r="K100" s="17"/>
      <c r="L100" s="17"/>
      <c r="M100" s="17"/>
      <c r="N100" s="17"/>
      <c r="O100" s="17"/>
      <c r="P100" s="17"/>
    </row>
    <row r="101" spans="8:16" x14ac:dyDescent="0.2">
      <c r="H101" s="17"/>
      <c r="I101" s="17"/>
      <c r="J101" s="17"/>
      <c r="K101" s="17"/>
      <c r="L101" s="17"/>
      <c r="M101" s="17"/>
      <c r="N101" s="17"/>
      <c r="O101" s="17"/>
      <c r="P101" s="17"/>
    </row>
    <row r="102" spans="8:16" x14ac:dyDescent="0.2">
      <c r="H102" s="17"/>
      <c r="I102" s="17"/>
      <c r="J102" s="17"/>
      <c r="K102" s="17"/>
      <c r="L102" s="17"/>
      <c r="M102" s="17"/>
      <c r="N102" s="17"/>
      <c r="O102" s="17"/>
      <c r="P102" s="17"/>
    </row>
    <row r="103" spans="8:16" x14ac:dyDescent="0.2">
      <c r="H103" s="17"/>
      <c r="I103" s="17"/>
      <c r="J103" s="17"/>
      <c r="K103" s="17"/>
      <c r="L103" s="17"/>
      <c r="M103" s="17"/>
      <c r="N103" s="17"/>
      <c r="O103" s="17"/>
      <c r="P103" s="17"/>
    </row>
    <row r="104" spans="8:16" x14ac:dyDescent="0.2">
      <c r="H104" s="17"/>
      <c r="I104" s="17"/>
      <c r="J104" s="17"/>
      <c r="K104" s="17"/>
      <c r="L104" s="17"/>
      <c r="M104" s="17"/>
      <c r="N104" s="17"/>
      <c r="O104" s="17"/>
      <c r="P104" s="17"/>
    </row>
    <row r="105" spans="8:16" x14ac:dyDescent="0.2">
      <c r="H105" s="17"/>
      <c r="I105" s="17"/>
      <c r="J105" s="17"/>
      <c r="K105" s="17"/>
      <c r="L105" s="17"/>
      <c r="M105" s="17"/>
      <c r="N105" s="17"/>
      <c r="O105" s="17"/>
      <c r="P105" s="17"/>
    </row>
    <row r="106" spans="8:16" x14ac:dyDescent="0.2">
      <c r="H106" s="17"/>
      <c r="I106" s="17"/>
      <c r="J106" s="17"/>
      <c r="K106" s="17"/>
      <c r="L106" s="17"/>
      <c r="M106" s="17"/>
      <c r="N106" s="17"/>
      <c r="O106" s="17"/>
      <c r="P106" s="17"/>
    </row>
    <row r="107" spans="8:16" x14ac:dyDescent="0.2">
      <c r="H107" s="17"/>
      <c r="I107" s="17"/>
      <c r="J107" s="17"/>
      <c r="K107" s="17"/>
      <c r="L107" s="17"/>
      <c r="M107" s="17"/>
      <c r="N107" s="17"/>
      <c r="O107" s="17"/>
      <c r="P107" s="17"/>
    </row>
    <row r="108" spans="8:16" x14ac:dyDescent="0.2">
      <c r="H108" s="17"/>
      <c r="I108" s="17"/>
      <c r="J108" s="17"/>
      <c r="K108" s="17"/>
      <c r="L108" s="17"/>
      <c r="M108" s="17"/>
      <c r="N108" s="17"/>
      <c r="O108" s="17"/>
      <c r="P108" s="17"/>
    </row>
    <row r="109" spans="8:16" x14ac:dyDescent="0.2">
      <c r="H109" s="17"/>
      <c r="I109" s="17"/>
      <c r="J109" s="17"/>
      <c r="K109" s="17"/>
      <c r="L109" s="17"/>
      <c r="M109" s="17"/>
      <c r="N109" s="17"/>
      <c r="O109" s="17"/>
      <c r="P109" s="17"/>
    </row>
    <row r="110" spans="8:16" x14ac:dyDescent="0.2">
      <c r="H110" s="17"/>
      <c r="I110" s="17"/>
      <c r="J110" s="17"/>
      <c r="K110" s="17"/>
      <c r="L110" s="17"/>
      <c r="M110" s="17"/>
      <c r="N110" s="17"/>
      <c r="O110" s="17"/>
      <c r="P110" s="17"/>
    </row>
    <row r="111" spans="8:16" x14ac:dyDescent="0.2">
      <c r="H111" s="17"/>
      <c r="I111" s="17"/>
      <c r="J111" s="17"/>
      <c r="K111" s="17"/>
      <c r="L111" s="17"/>
      <c r="M111" s="17"/>
      <c r="N111" s="17"/>
      <c r="O111" s="17"/>
      <c r="P111" s="17"/>
    </row>
    <row r="112" spans="8:16" x14ac:dyDescent="0.2">
      <c r="H112" s="17"/>
      <c r="I112" s="17"/>
      <c r="J112" s="17"/>
      <c r="K112" s="17"/>
      <c r="L112" s="17"/>
      <c r="M112" s="17"/>
      <c r="N112" s="17"/>
      <c r="O112" s="17"/>
      <c r="P112" s="17"/>
    </row>
    <row r="113" spans="8:16" x14ac:dyDescent="0.2">
      <c r="H113" s="17"/>
      <c r="I113" s="17"/>
      <c r="J113" s="17"/>
      <c r="K113" s="17"/>
      <c r="L113" s="17"/>
      <c r="M113" s="17"/>
      <c r="N113" s="17"/>
      <c r="O113" s="17"/>
      <c r="P113" s="17"/>
    </row>
    <row r="114" spans="8:16" x14ac:dyDescent="0.2">
      <c r="H114" s="17"/>
      <c r="I114" s="17"/>
      <c r="J114" s="17"/>
      <c r="K114" s="17"/>
      <c r="L114" s="17"/>
      <c r="M114" s="17"/>
      <c r="N114" s="17"/>
      <c r="O114" s="17"/>
      <c r="P114" s="17"/>
    </row>
    <row r="115" spans="8:16" x14ac:dyDescent="0.2">
      <c r="H115" s="17"/>
      <c r="I115" s="17"/>
      <c r="J115" s="17"/>
      <c r="K115" s="17"/>
      <c r="L115" s="17"/>
      <c r="M115" s="17"/>
      <c r="N115" s="17"/>
      <c r="O115" s="17"/>
      <c r="P115" s="17"/>
    </row>
    <row r="116" spans="8:16" x14ac:dyDescent="0.2">
      <c r="H116" s="17"/>
      <c r="I116" s="17"/>
      <c r="J116" s="17"/>
      <c r="K116" s="17"/>
      <c r="L116" s="17"/>
      <c r="M116" s="17"/>
      <c r="N116" s="17"/>
      <c r="O116" s="17"/>
      <c r="P116" s="17"/>
    </row>
    <row r="117" spans="8:16" x14ac:dyDescent="0.2">
      <c r="H117" s="17"/>
      <c r="I117" s="17"/>
      <c r="J117" s="17"/>
      <c r="K117" s="17"/>
      <c r="L117" s="17"/>
      <c r="M117" s="17"/>
      <c r="N117" s="17"/>
      <c r="O117" s="17"/>
      <c r="P117" s="17"/>
    </row>
    <row r="118" spans="8:16" x14ac:dyDescent="0.2">
      <c r="H118" s="17"/>
      <c r="I118" s="17"/>
      <c r="J118" s="17"/>
      <c r="K118" s="17"/>
      <c r="L118" s="17"/>
      <c r="M118" s="17"/>
      <c r="N118" s="17"/>
      <c r="O118" s="17"/>
      <c r="P118" s="17"/>
    </row>
    <row r="119" spans="8:16" x14ac:dyDescent="0.2">
      <c r="H119" s="17"/>
      <c r="I119" s="17"/>
      <c r="J119" s="17"/>
      <c r="K119" s="17"/>
      <c r="L119" s="17"/>
      <c r="M119" s="17"/>
      <c r="N119" s="17"/>
      <c r="O119" s="17"/>
      <c r="P119" s="17"/>
    </row>
    <row r="120" spans="8:16" x14ac:dyDescent="0.2">
      <c r="H120" s="17"/>
      <c r="I120" s="17"/>
      <c r="J120" s="17"/>
      <c r="K120" s="17"/>
      <c r="L120" s="17"/>
      <c r="M120" s="17"/>
      <c r="N120" s="17"/>
      <c r="O120" s="17"/>
      <c r="P120" s="17"/>
    </row>
    <row r="121" spans="8:16" x14ac:dyDescent="0.2">
      <c r="H121" s="17"/>
      <c r="I121" s="17"/>
      <c r="J121" s="17"/>
      <c r="K121" s="17"/>
      <c r="L121" s="17"/>
      <c r="M121" s="17"/>
      <c r="N121" s="17"/>
      <c r="O121" s="17"/>
      <c r="P121" s="17"/>
    </row>
    <row r="122" spans="8:16" x14ac:dyDescent="0.2">
      <c r="H122" s="17"/>
      <c r="I122" s="17"/>
      <c r="J122" s="17"/>
      <c r="K122" s="17"/>
      <c r="L122" s="17"/>
      <c r="M122" s="17"/>
      <c r="N122" s="17"/>
      <c r="O122" s="17"/>
      <c r="P122" s="17"/>
    </row>
    <row r="123" spans="8:16" x14ac:dyDescent="0.2">
      <c r="H123" s="17"/>
      <c r="I123" s="17"/>
      <c r="J123" s="17"/>
      <c r="K123" s="17"/>
      <c r="L123" s="17"/>
      <c r="M123" s="17"/>
      <c r="N123" s="17"/>
      <c r="O123" s="17"/>
      <c r="P123" s="17"/>
    </row>
    <row r="124" spans="8:16" x14ac:dyDescent="0.2">
      <c r="H124" s="17"/>
      <c r="I124" s="17"/>
      <c r="J124" s="17"/>
      <c r="K124" s="17"/>
      <c r="L124" s="17"/>
      <c r="M124" s="17"/>
      <c r="N124" s="17"/>
      <c r="O124" s="17"/>
      <c r="P124" s="17"/>
    </row>
    <row r="125" spans="8:16" x14ac:dyDescent="0.2">
      <c r="H125" s="17"/>
      <c r="I125" s="17"/>
      <c r="J125" s="17"/>
      <c r="K125" s="17"/>
      <c r="L125" s="17"/>
      <c r="M125" s="17"/>
      <c r="N125" s="17"/>
      <c r="O125" s="17"/>
      <c r="P125" s="17"/>
    </row>
    <row r="126" spans="8:16" x14ac:dyDescent="0.2">
      <c r="H126" s="17"/>
      <c r="I126" s="17"/>
      <c r="J126" s="17"/>
      <c r="K126" s="17"/>
      <c r="L126" s="17"/>
      <c r="M126" s="17"/>
      <c r="N126" s="17"/>
      <c r="O126" s="17"/>
      <c r="P126" s="17"/>
    </row>
    <row r="127" spans="8:16" x14ac:dyDescent="0.2">
      <c r="H127" s="17"/>
      <c r="I127" s="17"/>
      <c r="J127" s="17"/>
      <c r="K127" s="17"/>
      <c r="L127" s="17"/>
      <c r="M127" s="17"/>
      <c r="N127" s="17"/>
      <c r="O127" s="17"/>
      <c r="P127" s="17"/>
    </row>
    <row r="128" spans="8:16" x14ac:dyDescent="0.2">
      <c r="H128" s="17"/>
      <c r="I128" s="17"/>
      <c r="J128" s="17"/>
      <c r="K128" s="17"/>
      <c r="L128" s="17"/>
      <c r="M128" s="17"/>
      <c r="N128" s="17"/>
      <c r="O128" s="17"/>
      <c r="P128" s="17"/>
    </row>
    <row r="129" spans="8:16" x14ac:dyDescent="0.2">
      <c r="H129" s="17"/>
      <c r="I129" s="17"/>
      <c r="J129" s="17"/>
      <c r="K129" s="17"/>
      <c r="L129" s="17"/>
      <c r="M129" s="17"/>
      <c r="N129" s="17"/>
      <c r="O129" s="17"/>
      <c r="P129" s="17"/>
    </row>
    <row r="130" spans="8:16" x14ac:dyDescent="0.2">
      <c r="H130" s="17"/>
      <c r="I130" s="17"/>
      <c r="J130" s="17"/>
      <c r="K130" s="17"/>
      <c r="L130" s="17"/>
      <c r="M130" s="17"/>
      <c r="N130" s="17"/>
      <c r="O130" s="17"/>
      <c r="P130" s="17"/>
    </row>
    <row r="131" spans="8:16" x14ac:dyDescent="0.2">
      <c r="H131" s="17"/>
      <c r="I131" s="17"/>
      <c r="J131" s="17"/>
      <c r="K131" s="17"/>
      <c r="L131" s="17"/>
      <c r="M131" s="17"/>
      <c r="N131" s="17"/>
      <c r="O131" s="17"/>
      <c r="P131" s="17"/>
    </row>
    <row r="132" spans="8:16" x14ac:dyDescent="0.2">
      <c r="H132" s="17"/>
      <c r="I132" s="17"/>
      <c r="J132" s="17"/>
      <c r="K132" s="17"/>
      <c r="L132" s="17"/>
      <c r="M132" s="17"/>
      <c r="N132" s="17"/>
      <c r="O132" s="17"/>
      <c r="P132" s="17"/>
    </row>
    <row r="133" spans="8:16" x14ac:dyDescent="0.2">
      <c r="H133" s="17"/>
      <c r="I133" s="17"/>
      <c r="J133" s="17"/>
      <c r="K133" s="17"/>
      <c r="L133" s="17"/>
      <c r="M133" s="17"/>
      <c r="N133" s="17"/>
      <c r="O133" s="17"/>
      <c r="P133" s="17"/>
    </row>
    <row r="134" spans="8:16" x14ac:dyDescent="0.2">
      <c r="H134" s="17"/>
      <c r="I134" s="17"/>
      <c r="J134" s="17"/>
      <c r="K134" s="17"/>
      <c r="L134" s="17"/>
      <c r="M134" s="17"/>
      <c r="N134" s="17"/>
      <c r="O134" s="17"/>
      <c r="P134" s="17"/>
    </row>
    <row r="135" spans="8:16" x14ac:dyDescent="0.2">
      <c r="H135" s="17"/>
      <c r="I135" s="17"/>
      <c r="J135" s="17"/>
      <c r="K135" s="17"/>
      <c r="L135" s="17"/>
      <c r="M135" s="17"/>
      <c r="N135" s="17"/>
      <c r="O135" s="17"/>
      <c r="P135" s="17"/>
    </row>
    <row r="136" spans="8:16" x14ac:dyDescent="0.2">
      <c r="H136" s="17"/>
      <c r="I136" s="17"/>
      <c r="J136" s="17"/>
      <c r="K136" s="17"/>
      <c r="L136" s="17"/>
      <c r="M136" s="17"/>
      <c r="N136" s="17"/>
      <c r="O136" s="17"/>
      <c r="P136" s="17"/>
    </row>
    <row r="137" spans="8:16" x14ac:dyDescent="0.2">
      <c r="H137" s="17"/>
      <c r="I137" s="17"/>
      <c r="J137" s="17"/>
      <c r="K137" s="17"/>
      <c r="L137" s="17"/>
      <c r="M137" s="17"/>
      <c r="N137" s="17"/>
      <c r="O137" s="17"/>
      <c r="P137" s="17"/>
    </row>
    <row r="138" spans="8:16" x14ac:dyDescent="0.2">
      <c r="H138" s="17"/>
      <c r="I138" s="17"/>
      <c r="J138" s="17"/>
      <c r="K138" s="17"/>
      <c r="L138" s="17"/>
      <c r="M138" s="17"/>
      <c r="N138" s="17"/>
      <c r="O138" s="17"/>
      <c r="P138" s="17"/>
    </row>
    <row r="139" spans="8:16" x14ac:dyDescent="0.2">
      <c r="H139" s="17"/>
      <c r="I139" s="17"/>
      <c r="J139" s="17"/>
      <c r="K139" s="17"/>
      <c r="L139" s="17"/>
      <c r="M139" s="17"/>
      <c r="N139" s="17"/>
      <c r="O139" s="17"/>
      <c r="P139" s="17"/>
    </row>
    <row r="140" spans="8:16" x14ac:dyDescent="0.2">
      <c r="H140" s="17"/>
      <c r="I140" s="17"/>
      <c r="J140" s="17"/>
      <c r="K140" s="17"/>
      <c r="L140" s="17"/>
      <c r="M140" s="17"/>
      <c r="N140" s="17"/>
      <c r="O140" s="17"/>
      <c r="P140" s="17"/>
    </row>
    <row r="141" spans="8:16" x14ac:dyDescent="0.2">
      <c r="H141" s="17"/>
      <c r="I141" s="17"/>
      <c r="J141" s="17"/>
      <c r="K141" s="17"/>
      <c r="L141" s="17"/>
      <c r="M141" s="17"/>
      <c r="N141" s="17"/>
      <c r="O141" s="17"/>
      <c r="P141" s="17"/>
    </row>
    <row r="142" spans="8:16" x14ac:dyDescent="0.2">
      <c r="H142" s="17"/>
      <c r="I142" s="17"/>
      <c r="J142" s="17"/>
      <c r="K142" s="17"/>
      <c r="L142" s="17"/>
      <c r="M142" s="17"/>
      <c r="N142" s="17"/>
      <c r="O142" s="17"/>
      <c r="P142" s="17"/>
    </row>
    <row r="143" spans="8:16" x14ac:dyDescent="0.2">
      <c r="H143" s="17"/>
      <c r="I143" s="17"/>
      <c r="J143" s="17"/>
      <c r="K143" s="17"/>
      <c r="L143" s="17"/>
      <c r="M143" s="17"/>
      <c r="N143" s="17"/>
      <c r="O143" s="17"/>
      <c r="P143" s="17"/>
    </row>
    <row r="144" spans="8:16" x14ac:dyDescent="0.2">
      <c r="H144" s="17"/>
      <c r="I144" s="17"/>
      <c r="J144" s="17"/>
      <c r="K144" s="17"/>
      <c r="L144" s="17"/>
      <c r="M144" s="17"/>
      <c r="N144" s="17"/>
      <c r="O144" s="17"/>
      <c r="P144" s="17"/>
    </row>
    <row r="145" spans="8:16" x14ac:dyDescent="0.2">
      <c r="H145" s="17"/>
      <c r="I145" s="17"/>
      <c r="J145" s="17"/>
      <c r="K145" s="17"/>
      <c r="L145" s="17"/>
      <c r="M145" s="17"/>
      <c r="N145" s="17"/>
      <c r="O145" s="17"/>
      <c r="P145" s="17"/>
    </row>
    <row r="146" spans="8:16" x14ac:dyDescent="0.2">
      <c r="H146" s="17"/>
      <c r="I146" s="17"/>
      <c r="J146" s="17"/>
      <c r="K146" s="17"/>
      <c r="L146" s="17"/>
      <c r="M146" s="17"/>
      <c r="N146" s="17"/>
      <c r="O146" s="17"/>
      <c r="P146" s="17"/>
    </row>
    <row r="147" spans="8:16" x14ac:dyDescent="0.2">
      <c r="H147" s="17"/>
      <c r="I147" s="17"/>
      <c r="J147" s="17"/>
      <c r="K147" s="17"/>
      <c r="L147" s="17"/>
      <c r="M147" s="17"/>
      <c r="N147" s="17"/>
      <c r="O147" s="17"/>
      <c r="P147" s="17"/>
    </row>
    <row r="148" spans="8:16" x14ac:dyDescent="0.2">
      <c r="H148" s="17"/>
      <c r="I148" s="17"/>
      <c r="J148" s="17"/>
      <c r="K148" s="17"/>
      <c r="L148" s="17"/>
      <c r="M148" s="17"/>
      <c r="N148" s="17"/>
      <c r="O148" s="17"/>
      <c r="P148" s="17"/>
    </row>
    <row r="149" spans="8:16" x14ac:dyDescent="0.2">
      <c r="H149" s="17"/>
      <c r="I149" s="17"/>
      <c r="J149" s="17"/>
      <c r="K149" s="17"/>
      <c r="L149" s="17"/>
      <c r="M149" s="17"/>
      <c r="N149" s="17"/>
      <c r="O149" s="17"/>
      <c r="P149" s="17"/>
    </row>
    <row r="150" spans="8:16" x14ac:dyDescent="0.2">
      <c r="H150" s="17"/>
      <c r="I150" s="17"/>
      <c r="J150" s="17"/>
      <c r="K150" s="17"/>
      <c r="L150" s="17"/>
      <c r="M150" s="17"/>
      <c r="N150" s="17"/>
      <c r="O150" s="17"/>
      <c r="P150" s="17"/>
    </row>
    <row r="151" spans="8:16" x14ac:dyDescent="0.2">
      <c r="H151" s="17"/>
      <c r="I151" s="17"/>
      <c r="J151" s="17"/>
      <c r="K151" s="17"/>
      <c r="L151" s="17"/>
      <c r="M151" s="17"/>
      <c r="N151" s="17"/>
      <c r="O151" s="17"/>
      <c r="P151" s="17"/>
    </row>
    <row r="152" spans="8:16" x14ac:dyDescent="0.2">
      <c r="H152" s="17"/>
      <c r="I152" s="17"/>
      <c r="J152" s="17"/>
      <c r="K152" s="17"/>
      <c r="L152" s="17"/>
      <c r="M152" s="17"/>
      <c r="N152" s="17"/>
      <c r="O152" s="17"/>
      <c r="P152" s="17"/>
    </row>
    <row r="153" spans="8:16" x14ac:dyDescent="0.2">
      <c r="H153" s="17"/>
      <c r="I153" s="17"/>
      <c r="J153" s="17"/>
      <c r="K153" s="17"/>
      <c r="L153" s="17"/>
      <c r="M153" s="17"/>
      <c r="N153" s="17"/>
      <c r="O153" s="17"/>
      <c r="P153" s="17"/>
    </row>
    <row r="154" spans="8:16" x14ac:dyDescent="0.2">
      <c r="H154" s="17"/>
      <c r="I154" s="17"/>
      <c r="J154" s="17"/>
      <c r="K154" s="17"/>
      <c r="L154" s="17"/>
      <c r="M154" s="17"/>
      <c r="N154" s="17"/>
      <c r="O154" s="17"/>
      <c r="P154" s="17"/>
    </row>
    <row r="155" spans="8:16" x14ac:dyDescent="0.2">
      <c r="H155" s="17"/>
      <c r="I155" s="17"/>
      <c r="J155" s="17"/>
      <c r="K155" s="17"/>
      <c r="L155" s="17"/>
      <c r="M155" s="17"/>
      <c r="N155" s="17"/>
      <c r="O155" s="17"/>
      <c r="P155" s="17"/>
    </row>
    <row r="156" spans="8:16" x14ac:dyDescent="0.2">
      <c r="H156" s="17"/>
      <c r="I156" s="17"/>
      <c r="J156" s="17"/>
      <c r="K156" s="17"/>
      <c r="L156" s="17"/>
      <c r="M156" s="17"/>
      <c r="N156" s="17"/>
      <c r="O156" s="17"/>
      <c r="P156" s="17"/>
    </row>
    <row r="157" spans="8:16" x14ac:dyDescent="0.2">
      <c r="H157" s="17"/>
      <c r="I157" s="17"/>
      <c r="J157" s="17"/>
      <c r="K157" s="17"/>
      <c r="L157" s="17"/>
      <c r="M157" s="17"/>
      <c r="N157" s="17"/>
      <c r="O157" s="17"/>
      <c r="P157" s="17"/>
    </row>
    <row r="158" spans="8:16" x14ac:dyDescent="0.2">
      <c r="H158" s="17"/>
      <c r="I158" s="17"/>
      <c r="J158" s="17"/>
      <c r="K158" s="17"/>
      <c r="L158" s="17"/>
      <c r="M158" s="17"/>
      <c r="N158" s="17"/>
      <c r="O158" s="17"/>
      <c r="P158" s="17"/>
    </row>
    <row r="159" spans="8:16" x14ac:dyDescent="0.2">
      <c r="H159" s="17"/>
      <c r="I159" s="17"/>
      <c r="J159" s="17"/>
      <c r="K159" s="17"/>
      <c r="L159" s="17"/>
      <c r="M159" s="17"/>
      <c r="N159" s="17"/>
      <c r="O159" s="17"/>
      <c r="P159" s="17"/>
    </row>
    <row r="160" spans="8:16" x14ac:dyDescent="0.2">
      <c r="H160" s="17"/>
      <c r="I160" s="17"/>
      <c r="J160" s="17"/>
      <c r="K160" s="17"/>
      <c r="L160" s="17"/>
      <c r="M160" s="17"/>
      <c r="N160" s="17"/>
      <c r="O160" s="17"/>
      <c r="P160" s="17"/>
    </row>
    <row r="161" spans="8:16" x14ac:dyDescent="0.2">
      <c r="H161" s="17"/>
      <c r="I161" s="17"/>
      <c r="J161" s="17"/>
      <c r="K161" s="17"/>
      <c r="L161" s="17"/>
      <c r="M161" s="17"/>
      <c r="N161" s="17"/>
      <c r="O161" s="17"/>
      <c r="P161" s="17"/>
    </row>
    <row r="162" spans="8:16" x14ac:dyDescent="0.2">
      <c r="H162" s="17"/>
      <c r="I162" s="17"/>
      <c r="J162" s="17"/>
      <c r="K162" s="17"/>
      <c r="L162" s="17"/>
      <c r="M162" s="17"/>
      <c r="N162" s="17"/>
      <c r="O162" s="17"/>
      <c r="P162" s="17"/>
    </row>
    <row r="163" spans="8:16" x14ac:dyDescent="0.2">
      <c r="H163" s="17"/>
      <c r="I163" s="17"/>
      <c r="J163" s="17"/>
      <c r="K163" s="17"/>
      <c r="L163" s="17"/>
      <c r="M163" s="17"/>
      <c r="N163" s="17"/>
      <c r="O163" s="17"/>
      <c r="P163" s="17"/>
    </row>
    <row r="164" spans="8:16" x14ac:dyDescent="0.2">
      <c r="H164" s="17"/>
      <c r="I164" s="17"/>
      <c r="J164" s="17"/>
      <c r="K164" s="17"/>
      <c r="L164" s="17"/>
      <c r="M164" s="17"/>
      <c r="N164" s="17"/>
      <c r="O164" s="17"/>
      <c r="P164" s="17"/>
    </row>
    <row r="165" spans="8:16" x14ac:dyDescent="0.2">
      <c r="H165" s="17"/>
      <c r="I165" s="17"/>
      <c r="J165" s="17"/>
      <c r="K165" s="17"/>
      <c r="L165" s="17"/>
      <c r="M165" s="17"/>
      <c r="N165" s="17"/>
      <c r="O165" s="17"/>
      <c r="P165" s="17"/>
    </row>
    <row r="166" spans="8:16" x14ac:dyDescent="0.2">
      <c r="H166" s="17"/>
      <c r="I166" s="17"/>
      <c r="J166" s="17"/>
      <c r="K166" s="17"/>
      <c r="L166" s="17"/>
      <c r="M166" s="17"/>
      <c r="N166" s="17"/>
      <c r="O166" s="17"/>
      <c r="P166" s="17"/>
    </row>
    <row r="167" spans="8:16" x14ac:dyDescent="0.2">
      <c r="H167" s="17"/>
      <c r="I167" s="17"/>
      <c r="J167" s="17"/>
      <c r="K167" s="17"/>
      <c r="L167" s="17"/>
      <c r="M167" s="17"/>
      <c r="N167" s="17"/>
      <c r="O167" s="17"/>
      <c r="P167" s="17"/>
    </row>
    <row r="168" spans="8:16" x14ac:dyDescent="0.2">
      <c r="H168" s="17"/>
      <c r="I168" s="17"/>
      <c r="J168" s="17"/>
      <c r="K168" s="17"/>
      <c r="L168" s="17"/>
      <c r="M168" s="17"/>
      <c r="N168" s="17"/>
      <c r="O168" s="17"/>
      <c r="P168" s="17"/>
    </row>
    <row r="169" spans="8:16" x14ac:dyDescent="0.2">
      <c r="H169" s="17"/>
      <c r="I169" s="17"/>
      <c r="J169" s="17"/>
      <c r="K169" s="17"/>
      <c r="L169" s="17"/>
      <c r="M169" s="17"/>
      <c r="N169" s="17"/>
      <c r="O169" s="17"/>
      <c r="P169" s="17"/>
    </row>
    <row r="170" spans="8:16" x14ac:dyDescent="0.2">
      <c r="H170" s="17"/>
      <c r="I170" s="17"/>
      <c r="J170" s="17"/>
      <c r="K170" s="17"/>
      <c r="L170" s="17"/>
      <c r="M170" s="17"/>
      <c r="N170" s="17"/>
      <c r="O170" s="17"/>
      <c r="P170" s="17"/>
    </row>
    <row r="171" spans="8:16" x14ac:dyDescent="0.2">
      <c r="H171" s="17"/>
      <c r="I171" s="17"/>
      <c r="J171" s="17"/>
      <c r="K171" s="17"/>
      <c r="L171" s="17"/>
      <c r="M171" s="17"/>
      <c r="N171" s="17"/>
      <c r="O171" s="17"/>
      <c r="P171" s="17"/>
    </row>
    <row r="172" spans="8:16" x14ac:dyDescent="0.2">
      <c r="H172" s="17"/>
      <c r="I172" s="17"/>
      <c r="J172" s="17"/>
      <c r="K172" s="17"/>
      <c r="L172" s="17"/>
      <c r="M172" s="17"/>
      <c r="N172" s="17"/>
      <c r="O172" s="17"/>
      <c r="P172" s="17"/>
    </row>
    <row r="173" spans="8:16" x14ac:dyDescent="0.2">
      <c r="H173" s="17"/>
      <c r="I173" s="17"/>
      <c r="J173" s="17"/>
      <c r="K173" s="17"/>
      <c r="L173" s="17"/>
      <c r="M173" s="17"/>
      <c r="N173" s="17"/>
      <c r="O173" s="17"/>
      <c r="P173" s="17"/>
    </row>
  </sheetData>
  <mergeCells count="10">
    <mergeCell ref="H3:K11"/>
    <mergeCell ref="H13:L14"/>
    <mergeCell ref="H15:L16"/>
    <mergeCell ref="H40:L41"/>
    <mergeCell ref="H42:L43"/>
    <mergeCell ref="H33:L36"/>
    <mergeCell ref="H37:L38"/>
    <mergeCell ref="H18:L20"/>
    <mergeCell ref="H21:L25"/>
    <mergeCell ref="H28:L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4"/>
  <sheetViews>
    <sheetView topLeftCell="A60" workbookViewId="0">
      <selection activeCell="K51" sqref="K51"/>
    </sheetView>
  </sheetViews>
  <sheetFormatPr baseColWidth="10" defaultColWidth="8.83203125" defaultRowHeight="15" x14ac:dyDescent="0.2"/>
  <cols>
    <col min="1" max="12" width="10.6640625" style="31" customWidth="1"/>
    <col min="13" max="13" width="14.33203125" style="31" customWidth="1"/>
    <col min="14" max="18" width="10.6640625" style="31" customWidth="1"/>
    <col min="19" max="256" width="8.83203125" style="17"/>
    <col min="257" max="268" width="10.6640625" style="17" customWidth="1"/>
    <col min="269" max="269" width="14.33203125" style="17" customWidth="1"/>
    <col min="270" max="274" width="10.6640625" style="17" customWidth="1"/>
    <col min="275" max="512" width="8.83203125" style="17"/>
    <col min="513" max="524" width="10.6640625" style="17" customWidth="1"/>
    <col min="525" max="525" width="14.33203125" style="17" customWidth="1"/>
    <col min="526" max="530" width="10.6640625" style="17" customWidth="1"/>
    <col min="531" max="768" width="8.83203125" style="17"/>
    <col min="769" max="780" width="10.6640625" style="17" customWidth="1"/>
    <col min="781" max="781" width="14.33203125" style="17" customWidth="1"/>
    <col min="782" max="786" width="10.6640625" style="17" customWidth="1"/>
    <col min="787" max="1024" width="8.83203125" style="17"/>
    <col min="1025" max="1036" width="10.6640625" style="17" customWidth="1"/>
    <col min="1037" max="1037" width="14.33203125" style="17" customWidth="1"/>
    <col min="1038" max="1042" width="10.6640625" style="17" customWidth="1"/>
    <col min="1043" max="1280" width="8.83203125" style="17"/>
    <col min="1281" max="1292" width="10.6640625" style="17" customWidth="1"/>
    <col min="1293" max="1293" width="14.33203125" style="17" customWidth="1"/>
    <col min="1294" max="1298" width="10.6640625" style="17" customWidth="1"/>
    <col min="1299" max="1536" width="8.83203125" style="17"/>
    <col min="1537" max="1548" width="10.6640625" style="17" customWidth="1"/>
    <col min="1549" max="1549" width="14.33203125" style="17" customWidth="1"/>
    <col min="1550" max="1554" width="10.6640625" style="17" customWidth="1"/>
    <col min="1555" max="1792" width="8.83203125" style="17"/>
    <col min="1793" max="1804" width="10.6640625" style="17" customWidth="1"/>
    <col min="1805" max="1805" width="14.33203125" style="17" customWidth="1"/>
    <col min="1806" max="1810" width="10.6640625" style="17" customWidth="1"/>
    <col min="1811" max="2048" width="8.83203125" style="17"/>
    <col min="2049" max="2060" width="10.6640625" style="17" customWidth="1"/>
    <col min="2061" max="2061" width="14.33203125" style="17" customWidth="1"/>
    <col min="2062" max="2066" width="10.6640625" style="17" customWidth="1"/>
    <col min="2067" max="2304" width="8.83203125" style="17"/>
    <col min="2305" max="2316" width="10.6640625" style="17" customWidth="1"/>
    <col min="2317" max="2317" width="14.33203125" style="17" customWidth="1"/>
    <col min="2318" max="2322" width="10.6640625" style="17" customWidth="1"/>
    <col min="2323" max="2560" width="8.83203125" style="17"/>
    <col min="2561" max="2572" width="10.6640625" style="17" customWidth="1"/>
    <col min="2573" max="2573" width="14.33203125" style="17" customWidth="1"/>
    <col min="2574" max="2578" width="10.6640625" style="17" customWidth="1"/>
    <col min="2579" max="2816" width="8.83203125" style="17"/>
    <col min="2817" max="2828" width="10.6640625" style="17" customWidth="1"/>
    <col min="2829" max="2829" width="14.33203125" style="17" customWidth="1"/>
    <col min="2830" max="2834" width="10.6640625" style="17" customWidth="1"/>
    <col min="2835" max="3072" width="8.83203125" style="17"/>
    <col min="3073" max="3084" width="10.6640625" style="17" customWidth="1"/>
    <col min="3085" max="3085" width="14.33203125" style="17" customWidth="1"/>
    <col min="3086" max="3090" width="10.6640625" style="17" customWidth="1"/>
    <col min="3091" max="3328" width="8.83203125" style="17"/>
    <col min="3329" max="3340" width="10.6640625" style="17" customWidth="1"/>
    <col min="3341" max="3341" width="14.33203125" style="17" customWidth="1"/>
    <col min="3342" max="3346" width="10.6640625" style="17" customWidth="1"/>
    <col min="3347" max="3584" width="8.83203125" style="17"/>
    <col min="3585" max="3596" width="10.6640625" style="17" customWidth="1"/>
    <col min="3597" max="3597" width="14.33203125" style="17" customWidth="1"/>
    <col min="3598" max="3602" width="10.6640625" style="17" customWidth="1"/>
    <col min="3603" max="3840" width="8.83203125" style="17"/>
    <col min="3841" max="3852" width="10.6640625" style="17" customWidth="1"/>
    <col min="3853" max="3853" width="14.33203125" style="17" customWidth="1"/>
    <col min="3854" max="3858" width="10.6640625" style="17" customWidth="1"/>
    <col min="3859" max="4096" width="8.83203125" style="17"/>
    <col min="4097" max="4108" width="10.6640625" style="17" customWidth="1"/>
    <col min="4109" max="4109" width="14.33203125" style="17" customWidth="1"/>
    <col min="4110" max="4114" width="10.6640625" style="17" customWidth="1"/>
    <col min="4115" max="4352" width="8.83203125" style="17"/>
    <col min="4353" max="4364" width="10.6640625" style="17" customWidth="1"/>
    <col min="4365" max="4365" width="14.33203125" style="17" customWidth="1"/>
    <col min="4366" max="4370" width="10.6640625" style="17" customWidth="1"/>
    <col min="4371" max="4608" width="8.83203125" style="17"/>
    <col min="4609" max="4620" width="10.6640625" style="17" customWidth="1"/>
    <col min="4621" max="4621" width="14.33203125" style="17" customWidth="1"/>
    <col min="4622" max="4626" width="10.6640625" style="17" customWidth="1"/>
    <col min="4627" max="4864" width="8.83203125" style="17"/>
    <col min="4865" max="4876" width="10.6640625" style="17" customWidth="1"/>
    <col min="4877" max="4877" width="14.33203125" style="17" customWidth="1"/>
    <col min="4878" max="4882" width="10.6640625" style="17" customWidth="1"/>
    <col min="4883" max="5120" width="8.83203125" style="17"/>
    <col min="5121" max="5132" width="10.6640625" style="17" customWidth="1"/>
    <col min="5133" max="5133" width="14.33203125" style="17" customWidth="1"/>
    <col min="5134" max="5138" width="10.6640625" style="17" customWidth="1"/>
    <col min="5139" max="5376" width="8.83203125" style="17"/>
    <col min="5377" max="5388" width="10.6640625" style="17" customWidth="1"/>
    <col min="5389" max="5389" width="14.33203125" style="17" customWidth="1"/>
    <col min="5390" max="5394" width="10.6640625" style="17" customWidth="1"/>
    <col min="5395" max="5632" width="8.83203125" style="17"/>
    <col min="5633" max="5644" width="10.6640625" style="17" customWidth="1"/>
    <col min="5645" max="5645" width="14.33203125" style="17" customWidth="1"/>
    <col min="5646" max="5650" width="10.6640625" style="17" customWidth="1"/>
    <col min="5651" max="5888" width="8.83203125" style="17"/>
    <col min="5889" max="5900" width="10.6640625" style="17" customWidth="1"/>
    <col min="5901" max="5901" width="14.33203125" style="17" customWidth="1"/>
    <col min="5902" max="5906" width="10.6640625" style="17" customWidth="1"/>
    <col min="5907" max="6144" width="8.83203125" style="17"/>
    <col min="6145" max="6156" width="10.6640625" style="17" customWidth="1"/>
    <col min="6157" max="6157" width="14.33203125" style="17" customWidth="1"/>
    <col min="6158" max="6162" width="10.6640625" style="17" customWidth="1"/>
    <col min="6163" max="6400" width="8.83203125" style="17"/>
    <col min="6401" max="6412" width="10.6640625" style="17" customWidth="1"/>
    <col min="6413" max="6413" width="14.33203125" style="17" customWidth="1"/>
    <col min="6414" max="6418" width="10.6640625" style="17" customWidth="1"/>
    <col min="6419" max="6656" width="8.83203125" style="17"/>
    <col min="6657" max="6668" width="10.6640625" style="17" customWidth="1"/>
    <col min="6669" max="6669" width="14.33203125" style="17" customWidth="1"/>
    <col min="6670" max="6674" width="10.6640625" style="17" customWidth="1"/>
    <col min="6675" max="6912" width="8.83203125" style="17"/>
    <col min="6913" max="6924" width="10.6640625" style="17" customWidth="1"/>
    <col min="6925" max="6925" width="14.33203125" style="17" customWidth="1"/>
    <col min="6926" max="6930" width="10.6640625" style="17" customWidth="1"/>
    <col min="6931" max="7168" width="8.83203125" style="17"/>
    <col min="7169" max="7180" width="10.6640625" style="17" customWidth="1"/>
    <col min="7181" max="7181" width="14.33203125" style="17" customWidth="1"/>
    <col min="7182" max="7186" width="10.6640625" style="17" customWidth="1"/>
    <col min="7187" max="7424" width="8.83203125" style="17"/>
    <col min="7425" max="7436" width="10.6640625" style="17" customWidth="1"/>
    <col min="7437" max="7437" width="14.33203125" style="17" customWidth="1"/>
    <col min="7438" max="7442" width="10.6640625" style="17" customWidth="1"/>
    <col min="7443" max="7680" width="8.83203125" style="17"/>
    <col min="7681" max="7692" width="10.6640625" style="17" customWidth="1"/>
    <col min="7693" max="7693" width="14.33203125" style="17" customWidth="1"/>
    <col min="7694" max="7698" width="10.6640625" style="17" customWidth="1"/>
    <col min="7699" max="7936" width="8.83203125" style="17"/>
    <col min="7937" max="7948" width="10.6640625" style="17" customWidth="1"/>
    <col min="7949" max="7949" width="14.33203125" style="17" customWidth="1"/>
    <col min="7950" max="7954" width="10.6640625" style="17" customWidth="1"/>
    <col min="7955" max="8192" width="8.83203125" style="17"/>
    <col min="8193" max="8204" width="10.6640625" style="17" customWidth="1"/>
    <col min="8205" max="8205" width="14.33203125" style="17" customWidth="1"/>
    <col min="8206" max="8210" width="10.6640625" style="17" customWidth="1"/>
    <col min="8211" max="8448" width="8.83203125" style="17"/>
    <col min="8449" max="8460" width="10.6640625" style="17" customWidth="1"/>
    <col min="8461" max="8461" width="14.33203125" style="17" customWidth="1"/>
    <col min="8462" max="8466" width="10.6640625" style="17" customWidth="1"/>
    <col min="8467" max="8704" width="8.83203125" style="17"/>
    <col min="8705" max="8716" width="10.6640625" style="17" customWidth="1"/>
    <col min="8717" max="8717" width="14.33203125" style="17" customWidth="1"/>
    <col min="8718" max="8722" width="10.6640625" style="17" customWidth="1"/>
    <col min="8723" max="8960" width="8.83203125" style="17"/>
    <col min="8961" max="8972" width="10.6640625" style="17" customWidth="1"/>
    <col min="8973" max="8973" width="14.33203125" style="17" customWidth="1"/>
    <col min="8974" max="8978" width="10.6640625" style="17" customWidth="1"/>
    <col min="8979" max="9216" width="8.83203125" style="17"/>
    <col min="9217" max="9228" width="10.6640625" style="17" customWidth="1"/>
    <col min="9229" max="9229" width="14.33203125" style="17" customWidth="1"/>
    <col min="9230" max="9234" width="10.6640625" style="17" customWidth="1"/>
    <col min="9235" max="9472" width="8.83203125" style="17"/>
    <col min="9473" max="9484" width="10.6640625" style="17" customWidth="1"/>
    <col min="9485" max="9485" width="14.33203125" style="17" customWidth="1"/>
    <col min="9486" max="9490" width="10.6640625" style="17" customWidth="1"/>
    <col min="9491" max="9728" width="8.83203125" style="17"/>
    <col min="9729" max="9740" width="10.6640625" style="17" customWidth="1"/>
    <col min="9741" max="9741" width="14.33203125" style="17" customWidth="1"/>
    <col min="9742" max="9746" width="10.6640625" style="17" customWidth="1"/>
    <col min="9747" max="9984" width="8.83203125" style="17"/>
    <col min="9985" max="9996" width="10.6640625" style="17" customWidth="1"/>
    <col min="9997" max="9997" width="14.33203125" style="17" customWidth="1"/>
    <col min="9998" max="10002" width="10.6640625" style="17" customWidth="1"/>
    <col min="10003" max="10240" width="8.83203125" style="17"/>
    <col min="10241" max="10252" width="10.6640625" style="17" customWidth="1"/>
    <col min="10253" max="10253" width="14.33203125" style="17" customWidth="1"/>
    <col min="10254" max="10258" width="10.6640625" style="17" customWidth="1"/>
    <col min="10259" max="10496" width="8.83203125" style="17"/>
    <col min="10497" max="10508" width="10.6640625" style="17" customWidth="1"/>
    <col min="10509" max="10509" width="14.33203125" style="17" customWidth="1"/>
    <col min="10510" max="10514" width="10.6640625" style="17" customWidth="1"/>
    <col min="10515" max="10752" width="8.83203125" style="17"/>
    <col min="10753" max="10764" width="10.6640625" style="17" customWidth="1"/>
    <col min="10765" max="10765" width="14.33203125" style="17" customWidth="1"/>
    <col min="10766" max="10770" width="10.6640625" style="17" customWidth="1"/>
    <col min="10771" max="11008" width="8.83203125" style="17"/>
    <col min="11009" max="11020" width="10.6640625" style="17" customWidth="1"/>
    <col min="11021" max="11021" width="14.33203125" style="17" customWidth="1"/>
    <col min="11022" max="11026" width="10.6640625" style="17" customWidth="1"/>
    <col min="11027" max="11264" width="8.83203125" style="17"/>
    <col min="11265" max="11276" width="10.6640625" style="17" customWidth="1"/>
    <col min="11277" max="11277" width="14.33203125" style="17" customWidth="1"/>
    <col min="11278" max="11282" width="10.6640625" style="17" customWidth="1"/>
    <col min="11283" max="11520" width="8.83203125" style="17"/>
    <col min="11521" max="11532" width="10.6640625" style="17" customWidth="1"/>
    <col min="11533" max="11533" width="14.33203125" style="17" customWidth="1"/>
    <col min="11534" max="11538" width="10.6640625" style="17" customWidth="1"/>
    <col min="11539" max="11776" width="8.83203125" style="17"/>
    <col min="11777" max="11788" width="10.6640625" style="17" customWidth="1"/>
    <col min="11789" max="11789" width="14.33203125" style="17" customWidth="1"/>
    <col min="11790" max="11794" width="10.6640625" style="17" customWidth="1"/>
    <col min="11795" max="12032" width="8.83203125" style="17"/>
    <col min="12033" max="12044" width="10.6640625" style="17" customWidth="1"/>
    <col min="12045" max="12045" width="14.33203125" style="17" customWidth="1"/>
    <col min="12046" max="12050" width="10.6640625" style="17" customWidth="1"/>
    <col min="12051" max="12288" width="8.83203125" style="17"/>
    <col min="12289" max="12300" width="10.6640625" style="17" customWidth="1"/>
    <col min="12301" max="12301" width="14.33203125" style="17" customWidth="1"/>
    <col min="12302" max="12306" width="10.6640625" style="17" customWidth="1"/>
    <col min="12307" max="12544" width="8.83203125" style="17"/>
    <col min="12545" max="12556" width="10.6640625" style="17" customWidth="1"/>
    <col min="12557" max="12557" width="14.33203125" style="17" customWidth="1"/>
    <col min="12558" max="12562" width="10.6640625" style="17" customWidth="1"/>
    <col min="12563" max="12800" width="8.83203125" style="17"/>
    <col min="12801" max="12812" width="10.6640625" style="17" customWidth="1"/>
    <col min="12813" max="12813" width="14.33203125" style="17" customWidth="1"/>
    <col min="12814" max="12818" width="10.6640625" style="17" customWidth="1"/>
    <col min="12819" max="13056" width="8.83203125" style="17"/>
    <col min="13057" max="13068" width="10.6640625" style="17" customWidth="1"/>
    <col min="13069" max="13069" width="14.33203125" style="17" customWidth="1"/>
    <col min="13070" max="13074" width="10.6640625" style="17" customWidth="1"/>
    <col min="13075" max="13312" width="8.83203125" style="17"/>
    <col min="13313" max="13324" width="10.6640625" style="17" customWidth="1"/>
    <col min="13325" max="13325" width="14.33203125" style="17" customWidth="1"/>
    <col min="13326" max="13330" width="10.6640625" style="17" customWidth="1"/>
    <col min="13331" max="13568" width="8.83203125" style="17"/>
    <col min="13569" max="13580" width="10.6640625" style="17" customWidth="1"/>
    <col min="13581" max="13581" width="14.33203125" style="17" customWidth="1"/>
    <col min="13582" max="13586" width="10.6640625" style="17" customWidth="1"/>
    <col min="13587" max="13824" width="8.83203125" style="17"/>
    <col min="13825" max="13836" width="10.6640625" style="17" customWidth="1"/>
    <col min="13837" max="13837" width="14.33203125" style="17" customWidth="1"/>
    <col min="13838" max="13842" width="10.6640625" style="17" customWidth="1"/>
    <col min="13843" max="14080" width="8.83203125" style="17"/>
    <col min="14081" max="14092" width="10.6640625" style="17" customWidth="1"/>
    <col min="14093" max="14093" width="14.33203125" style="17" customWidth="1"/>
    <col min="14094" max="14098" width="10.6640625" style="17" customWidth="1"/>
    <col min="14099" max="14336" width="8.83203125" style="17"/>
    <col min="14337" max="14348" width="10.6640625" style="17" customWidth="1"/>
    <col min="14349" max="14349" width="14.33203125" style="17" customWidth="1"/>
    <col min="14350" max="14354" width="10.6640625" style="17" customWidth="1"/>
    <col min="14355" max="14592" width="8.83203125" style="17"/>
    <col min="14593" max="14604" width="10.6640625" style="17" customWidth="1"/>
    <col min="14605" max="14605" width="14.33203125" style="17" customWidth="1"/>
    <col min="14606" max="14610" width="10.6640625" style="17" customWidth="1"/>
    <col min="14611" max="14848" width="8.83203125" style="17"/>
    <col min="14849" max="14860" width="10.6640625" style="17" customWidth="1"/>
    <col min="14861" max="14861" width="14.33203125" style="17" customWidth="1"/>
    <col min="14862" max="14866" width="10.6640625" style="17" customWidth="1"/>
    <col min="14867" max="15104" width="8.83203125" style="17"/>
    <col min="15105" max="15116" width="10.6640625" style="17" customWidth="1"/>
    <col min="15117" max="15117" width="14.33203125" style="17" customWidth="1"/>
    <col min="15118" max="15122" width="10.6640625" style="17" customWidth="1"/>
    <col min="15123" max="15360" width="8.83203125" style="17"/>
    <col min="15361" max="15372" width="10.6640625" style="17" customWidth="1"/>
    <col min="15373" max="15373" width="14.33203125" style="17" customWidth="1"/>
    <col min="15374" max="15378" width="10.6640625" style="17" customWidth="1"/>
    <col min="15379" max="15616" width="8.83203125" style="17"/>
    <col min="15617" max="15628" width="10.6640625" style="17" customWidth="1"/>
    <col min="15629" max="15629" width="14.33203125" style="17" customWidth="1"/>
    <col min="15630" max="15634" width="10.6640625" style="17" customWidth="1"/>
    <col min="15635" max="15872" width="8.83203125" style="17"/>
    <col min="15873" max="15884" width="10.6640625" style="17" customWidth="1"/>
    <col min="15885" max="15885" width="14.33203125" style="17" customWidth="1"/>
    <col min="15886" max="15890" width="10.6640625" style="17" customWidth="1"/>
    <col min="15891" max="16128" width="8.83203125" style="17"/>
    <col min="16129" max="16140" width="10.6640625" style="17" customWidth="1"/>
    <col min="16141" max="16141" width="14.33203125" style="17" customWidth="1"/>
    <col min="16142" max="16146" width="10.6640625" style="17" customWidth="1"/>
    <col min="16147" max="16384" width="8.83203125" style="17"/>
  </cols>
  <sheetData>
    <row r="1" spans="1:18" ht="17" thickBot="1" x14ac:dyDescent="0.25">
      <c r="A1" s="30" t="s">
        <v>3</v>
      </c>
      <c r="B1" s="104" t="s">
        <v>173</v>
      </c>
      <c r="C1" s="105"/>
      <c r="D1" s="106"/>
    </row>
    <row r="2" spans="1:18" x14ac:dyDescent="0.2">
      <c r="A2" s="32"/>
      <c r="B2" s="17"/>
      <c r="C2" s="17"/>
      <c r="D2" s="17"/>
      <c r="E2" s="17"/>
      <c r="F2" s="17"/>
      <c r="G2" s="17"/>
      <c r="H2" s="17"/>
      <c r="I2" s="17"/>
      <c r="M2" s="17"/>
      <c r="N2" s="17"/>
      <c r="O2" s="17"/>
      <c r="P2" s="17"/>
      <c r="Q2" s="17"/>
      <c r="R2" s="17"/>
    </row>
    <row r="3" spans="1:18" x14ac:dyDescent="0.2">
      <c r="A3" s="32"/>
      <c r="B3" s="17"/>
      <c r="C3" s="17"/>
      <c r="D3" s="17"/>
      <c r="E3" s="17"/>
      <c r="F3" s="17"/>
      <c r="G3" s="17"/>
      <c r="H3" s="17"/>
      <c r="I3" s="17"/>
      <c r="M3" s="17"/>
      <c r="N3" s="17"/>
      <c r="O3" s="17"/>
      <c r="P3" s="17"/>
      <c r="Q3" s="17"/>
      <c r="R3" s="17"/>
    </row>
    <row r="4" spans="1:18" x14ac:dyDescent="0.2">
      <c r="B4" s="31" t="s">
        <v>112</v>
      </c>
      <c r="K4" s="32" t="s">
        <v>113</v>
      </c>
      <c r="L4" s="32"/>
      <c r="M4" s="17"/>
      <c r="N4" s="17"/>
      <c r="O4" s="17"/>
      <c r="P4" s="17"/>
      <c r="Q4" s="17"/>
      <c r="R4" s="17"/>
    </row>
    <row r="5" spans="1:18" x14ac:dyDescent="0.2">
      <c r="B5" s="33" t="s">
        <v>114</v>
      </c>
      <c r="K5" s="17"/>
      <c r="L5" s="17"/>
      <c r="M5" s="17"/>
      <c r="N5" s="17"/>
      <c r="O5" s="17"/>
      <c r="P5" s="17"/>
      <c r="Q5" s="17"/>
      <c r="R5" s="17"/>
    </row>
    <row r="6" spans="1:18" x14ac:dyDescent="0.2">
      <c r="B6" s="33" t="s">
        <v>115</v>
      </c>
      <c r="K6" s="29" t="s">
        <v>116</v>
      </c>
      <c r="L6" s="29" t="s">
        <v>117</v>
      </c>
      <c r="M6" s="29" t="s">
        <v>118</v>
      </c>
      <c r="N6" s="29" t="s">
        <v>119</v>
      </c>
      <c r="O6" s="29" t="s">
        <v>120</v>
      </c>
      <c r="P6" s="17"/>
      <c r="Q6" s="17"/>
      <c r="R6" s="17"/>
    </row>
    <row r="7" spans="1:18" x14ac:dyDescent="0.2">
      <c r="B7" s="33" t="s">
        <v>121</v>
      </c>
      <c r="C7" s="34"/>
      <c r="D7" s="34"/>
      <c r="E7" s="34"/>
      <c r="F7" s="34"/>
      <c r="G7" s="34"/>
      <c r="K7" s="29">
        <v>1</v>
      </c>
      <c r="L7" s="29">
        <v>58.8</v>
      </c>
      <c r="M7" s="29">
        <v>24</v>
      </c>
      <c r="N7" s="29">
        <v>60</v>
      </c>
      <c r="O7" s="29">
        <v>22.1</v>
      </c>
      <c r="P7" s="17"/>
      <c r="Q7" s="17"/>
      <c r="R7" s="17"/>
    </row>
    <row r="8" spans="1:18" x14ac:dyDescent="0.2">
      <c r="B8" s="33" t="s">
        <v>122</v>
      </c>
      <c r="K8" s="29">
        <v>2</v>
      </c>
      <c r="L8" s="29">
        <v>58.7</v>
      </c>
      <c r="M8" s="29">
        <v>25</v>
      </c>
      <c r="N8" s="29">
        <v>59</v>
      </c>
      <c r="O8" s="29">
        <v>24.6</v>
      </c>
      <c r="P8" s="17"/>
      <c r="Q8" s="17"/>
      <c r="R8" s="17"/>
    </row>
    <row r="9" spans="1:18" x14ac:dyDescent="0.2">
      <c r="K9" s="29">
        <v>3</v>
      </c>
      <c r="L9" s="29">
        <v>58.2</v>
      </c>
      <c r="M9" s="29">
        <v>25</v>
      </c>
      <c r="N9" s="29">
        <v>59</v>
      </c>
      <c r="O9" s="29">
        <v>25.1</v>
      </c>
      <c r="P9" s="17"/>
      <c r="Q9" s="17"/>
      <c r="R9" s="17"/>
    </row>
    <row r="10" spans="1:18" x14ac:dyDescent="0.2">
      <c r="K10" s="29">
        <v>4</v>
      </c>
      <c r="L10" s="29">
        <v>57</v>
      </c>
      <c r="M10" s="29">
        <v>25</v>
      </c>
      <c r="N10" s="29">
        <v>53</v>
      </c>
      <c r="O10" s="29">
        <v>28</v>
      </c>
      <c r="P10" s="17"/>
      <c r="Q10" s="17"/>
      <c r="R10" s="17"/>
    </row>
    <row r="11" spans="1:18" x14ac:dyDescent="0.2">
      <c r="K11" s="29">
        <v>5</v>
      </c>
      <c r="L11" s="29">
        <v>56.5</v>
      </c>
      <c r="M11" s="29">
        <v>25</v>
      </c>
      <c r="N11" s="29">
        <v>52</v>
      </c>
      <c r="O11" s="29">
        <v>28.3</v>
      </c>
      <c r="P11" s="17"/>
      <c r="Q11" s="17"/>
      <c r="R11" s="17"/>
    </row>
    <row r="12" spans="1:18" x14ac:dyDescent="0.2">
      <c r="K12" s="29">
        <v>6</v>
      </c>
      <c r="L12" s="29">
        <v>55.2</v>
      </c>
      <c r="M12" s="29">
        <v>27</v>
      </c>
      <c r="N12" s="29">
        <v>50</v>
      </c>
      <c r="O12" s="29">
        <v>29.7</v>
      </c>
      <c r="P12" s="17"/>
      <c r="Q12" s="17"/>
      <c r="R12" s="17"/>
    </row>
    <row r="13" spans="1:18" x14ac:dyDescent="0.2">
      <c r="A13" s="35"/>
      <c r="B13" s="33" t="s">
        <v>123</v>
      </c>
      <c r="K13" s="29">
        <v>7</v>
      </c>
      <c r="L13" s="29">
        <v>54.7</v>
      </c>
      <c r="M13" s="29">
        <v>30</v>
      </c>
      <c r="N13" s="29">
        <v>50</v>
      </c>
      <c r="O13" s="29">
        <v>32.1</v>
      </c>
      <c r="P13" s="17"/>
      <c r="Q13" s="17"/>
      <c r="R13" s="17"/>
    </row>
    <row r="14" spans="1:18" x14ac:dyDescent="0.2">
      <c r="A14" s="36"/>
      <c r="K14" s="29">
        <v>8</v>
      </c>
      <c r="L14" s="29">
        <v>54.5</v>
      </c>
      <c r="M14" s="29">
        <v>30</v>
      </c>
      <c r="N14" s="29">
        <v>49</v>
      </c>
      <c r="O14" s="29">
        <v>32.6</v>
      </c>
      <c r="P14" s="17"/>
      <c r="Q14" s="17"/>
      <c r="R14" s="17"/>
    </row>
    <row r="15" spans="1:18" x14ac:dyDescent="0.2">
      <c r="A15" s="36"/>
      <c r="B15" s="36"/>
      <c r="C15" s="37"/>
      <c r="K15" s="29">
        <v>9</v>
      </c>
      <c r="L15" s="29">
        <v>52.8</v>
      </c>
      <c r="M15" s="29">
        <v>30</v>
      </c>
      <c r="N15" s="29">
        <v>49</v>
      </c>
      <c r="O15" s="29">
        <v>33.700000000000003</v>
      </c>
      <c r="P15" s="17"/>
      <c r="Q15" s="17"/>
      <c r="R15" s="17"/>
    </row>
    <row r="16" spans="1:18" x14ac:dyDescent="0.2">
      <c r="A16" s="36"/>
      <c r="K16" s="29">
        <v>10</v>
      </c>
      <c r="L16" s="29">
        <v>51.1</v>
      </c>
      <c r="M16" s="29">
        <v>31</v>
      </c>
      <c r="N16" s="29">
        <v>49</v>
      </c>
      <c r="O16" s="29">
        <v>44.1</v>
      </c>
      <c r="P16" s="17"/>
      <c r="Q16" s="17"/>
      <c r="R16" s="17"/>
    </row>
    <row r="17" spans="1:18" x14ac:dyDescent="0.2">
      <c r="K17" s="29">
        <v>11</v>
      </c>
      <c r="L17" s="29">
        <v>44.8</v>
      </c>
      <c r="M17" s="29">
        <v>32</v>
      </c>
      <c r="N17" s="29">
        <v>48</v>
      </c>
      <c r="O17" s="29">
        <v>42.9</v>
      </c>
      <c r="P17" s="17"/>
      <c r="Q17" s="17"/>
      <c r="R17" s="17"/>
    </row>
    <row r="18" spans="1:18" x14ac:dyDescent="0.2">
      <c r="K18" s="29">
        <v>12</v>
      </c>
      <c r="L18" s="29">
        <v>44</v>
      </c>
      <c r="M18" s="29">
        <v>33</v>
      </c>
      <c r="N18" s="29">
        <v>47</v>
      </c>
      <c r="O18" s="29">
        <v>40.700000000000003</v>
      </c>
      <c r="P18" s="17"/>
      <c r="Q18" s="17"/>
      <c r="R18" s="17"/>
    </row>
    <row r="19" spans="1:18" x14ac:dyDescent="0.2">
      <c r="K19" s="29">
        <v>13</v>
      </c>
      <c r="L19" s="29">
        <v>59.4</v>
      </c>
      <c r="M19" s="29">
        <v>39</v>
      </c>
      <c r="N19" s="29">
        <v>47</v>
      </c>
      <c r="O19" s="29">
        <v>40.200000000000003</v>
      </c>
      <c r="P19" s="17"/>
      <c r="Q19" s="17"/>
      <c r="R19" s="17"/>
    </row>
    <row r="20" spans="1:18" x14ac:dyDescent="0.2">
      <c r="C20" s="17" t="s">
        <v>124</v>
      </c>
      <c r="K20" s="29">
        <v>14</v>
      </c>
      <c r="L20" s="29">
        <v>59.8</v>
      </c>
      <c r="M20" s="29">
        <v>41</v>
      </c>
      <c r="N20" s="29">
        <v>45</v>
      </c>
      <c r="O20" s="29">
        <v>40</v>
      </c>
      <c r="P20" s="17"/>
      <c r="Q20" s="17"/>
      <c r="R20" s="17"/>
    </row>
    <row r="21" spans="1:18" x14ac:dyDescent="0.2">
      <c r="K21" s="29">
        <v>15</v>
      </c>
      <c r="L21" s="29">
        <v>61.7</v>
      </c>
      <c r="M21" s="29">
        <v>43</v>
      </c>
      <c r="N21" s="29">
        <v>45</v>
      </c>
      <c r="O21" s="29">
        <v>39.9</v>
      </c>
      <c r="P21" s="17"/>
      <c r="Q21" s="17"/>
      <c r="R21" s="17"/>
    </row>
    <row r="22" spans="1:18" x14ac:dyDescent="0.2">
      <c r="C22" s="107" t="s">
        <v>171</v>
      </c>
      <c r="D22" s="108"/>
      <c r="E22" s="108"/>
      <c r="F22" s="108"/>
      <c r="G22" s="108"/>
      <c r="H22" s="108"/>
      <c r="I22" s="109"/>
      <c r="K22" s="29">
        <v>16</v>
      </c>
      <c r="L22" s="29">
        <v>62.5</v>
      </c>
      <c r="M22" s="29">
        <v>44</v>
      </c>
      <c r="N22" s="29">
        <v>43</v>
      </c>
      <c r="O22" s="29">
        <v>39.6</v>
      </c>
      <c r="P22" s="17"/>
      <c r="Q22" s="17"/>
      <c r="R22" s="17"/>
    </row>
    <row r="23" spans="1:18" x14ac:dyDescent="0.2">
      <c r="C23" s="110"/>
      <c r="D23" s="111"/>
      <c r="E23" s="111"/>
      <c r="F23" s="111"/>
      <c r="G23" s="111"/>
      <c r="H23" s="111"/>
      <c r="I23" s="112"/>
      <c r="K23" s="29">
        <v>17</v>
      </c>
      <c r="L23" s="29">
        <v>62.6</v>
      </c>
      <c r="M23" s="29">
        <v>45</v>
      </c>
      <c r="N23" s="29">
        <v>43</v>
      </c>
      <c r="O23" s="29">
        <v>38.5</v>
      </c>
      <c r="P23" s="17"/>
      <c r="Q23" s="17"/>
      <c r="R23" s="17"/>
    </row>
    <row r="24" spans="1:18" x14ac:dyDescent="0.2">
      <c r="I24" s="37"/>
      <c r="K24" s="29">
        <v>18</v>
      </c>
      <c r="L24" s="29">
        <v>64.599999999999994</v>
      </c>
      <c r="M24" s="29">
        <v>60</v>
      </c>
      <c r="N24" s="29">
        <v>41</v>
      </c>
      <c r="O24" s="29">
        <v>38.4</v>
      </c>
      <c r="P24" s="17"/>
      <c r="Q24" s="17"/>
      <c r="R24" s="17"/>
    </row>
    <row r="25" spans="1:18" x14ac:dyDescent="0.2">
      <c r="I25" s="37"/>
      <c r="K25" s="29">
        <v>19</v>
      </c>
      <c r="L25" s="29">
        <v>64.900000000000006</v>
      </c>
      <c r="M25" s="29">
        <v>57</v>
      </c>
      <c r="N25" s="29">
        <v>40</v>
      </c>
      <c r="O25" s="29">
        <v>38</v>
      </c>
      <c r="P25" s="17"/>
      <c r="Q25" s="17"/>
      <c r="R25" s="17"/>
    </row>
    <row r="26" spans="1:18" x14ac:dyDescent="0.2">
      <c r="C26" s="17"/>
      <c r="K26" s="29">
        <v>20</v>
      </c>
      <c r="L26" s="29">
        <v>65.3</v>
      </c>
      <c r="M26" s="29">
        <v>56</v>
      </c>
      <c r="N26" s="29">
        <v>40</v>
      </c>
      <c r="O26" s="29">
        <v>37.4</v>
      </c>
      <c r="P26" s="17"/>
      <c r="Q26" s="17"/>
      <c r="R26" s="17"/>
    </row>
    <row r="27" spans="1:18" x14ac:dyDescent="0.2">
      <c r="K27" s="29">
        <v>21</v>
      </c>
      <c r="L27" s="29">
        <v>65.7</v>
      </c>
      <c r="M27" s="29">
        <v>56</v>
      </c>
      <c r="N27" s="29">
        <v>40</v>
      </c>
      <c r="O27" s="29">
        <v>34.5</v>
      </c>
      <c r="P27" s="17"/>
      <c r="Q27" s="17"/>
      <c r="R27" s="17"/>
    </row>
    <row r="28" spans="1:18" x14ac:dyDescent="0.2">
      <c r="K28" s="29">
        <v>22</v>
      </c>
      <c r="L28" s="29">
        <v>66.099999999999994</v>
      </c>
      <c r="M28" s="29">
        <v>49</v>
      </c>
      <c r="N28" s="29">
        <v>40</v>
      </c>
      <c r="O28" s="29">
        <v>34.4</v>
      </c>
      <c r="P28" s="17"/>
      <c r="Q28" s="17"/>
      <c r="R28" s="17"/>
    </row>
    <row r="29" spans="1:18" x14ac:dyDescent="0.2">
      <c r="K29" s="29">
        <v>23</v>
      </c>
      <c r="L29" s="29">
        <v>68.2</v>
      </c>
      <c r="M29" s="29">
        <v>48</v>
      </c>
      <c r="N29" s="29">
        <v>40</v>
      </c>
      <c r="O29" s="29">
        <v>44.4</v>
      </c>
      <c r="P29" s="17"/>
      <c r="Q29" s="17"/>
      <c r="R29" s="17"/>
    </row>
    <row r="30" spans="1:18" x14ac:dyDescent="0.2">
      <c r="K30" s="29">
        <v>24</v>
      </c>
      <c r="L30" s="29">
        <v>71.8</v>
      </c>
      <c r="M30" s="29">
        <v>48</v>
      </c>
      <c r="N30" s="29">
        <v>35</v>
      </c>
      <c r="O30" s="29">
        <v>44.6</v>
      </c>
      <c r="P30" s="17"/>
      <c r="Q30" s="17"/>
      <c r="R30" s="17"/>
    </row>
    <row r="31" spans="1:18" ht="16" x14ac:dyDescent="0.2">
      <c r="B31" s="44"/>
      <c r="K31" s="29">
        <v>25</v>
      </c>
      <c r="L31" s="29">
        <v>71.7</v>
      </c>
      <c r="M31" s="29">
        <v>46</v>
      </c>
      <c r="N31" s="29">
        <v>35</v>
      </c>
      <c r="O31" s="29">
        <v>44.8</v>
      </c>
      <c r="P31" s="17"/>
      <c r="Q31" s="17"/>
      <c r="R31" s="17"/>
    </row>
    <row r="32" spans="1:18" x14ac:dyDescent="0.2">
      <c r="A32" s="35"/>
      <c r="B32" s="17" t="s">
        <v>125</v>
      </c>
      <c r="K32" s="29">
        <v>26</v>
      </c>
      <c r="L32" s="29">
        <v>71.3</v>
      </c>
      <c r="M32" s="29">
        <v>46</v>
      </c>
      <c r="N32" s="29">
        <v>35</v>
      </c>
      <c r="O32" s="29">
        <v>44.8</v>
      </c>
      <c r="P32" s="17"/>
      <c r="Q32" s="17"/>
      <c r="R32" s="17"/>
    </row>
    <row r="33" spans="1:18" x14ac:dyDescent="0.2">
      <c r="K33" s="29">
        <v>27</v>
      </c>
      <c r="L33" s="29">
        <v>70.099999999999994</v>
      </c>
      <c r="M33" s="29">
        <v>60</v>
      </c>
      <c r="N33" s="29">
        <v>36</v>
      </c>
      <c r="O33" s="29">
        <v>45.6</v>
      </c>
      <c r="P33" s="17"/>
      <c r="Q33" s="17"/>
      <c r="R33" s="17"/>
    </row>
    <row r="34" spans="1:18" x14ac:dyDescent="0.2">
      <c r="K34" s="29">
        <v>28</v>
      </c>
      <c r="L34" s="29">
        <v>69.900000000000006</v>
      </c>
      <c r="M34" s="29">
        <v>63</v>
      </c>
      <c r="N34" s="29">
        <v>37</v>
      </c>
      <c r="O34" s="29">
        <v>46.5</v>
      </c>
      <c r="P34" s="17"/>
      <c r="Q34" s="17"/>
      <c r="R34" s="17"/>
    </row>
    <row r="35" spans="1:18" x14ac:dyDescent="0.2">
      <c r="B35" s="38" t="s">
        <v>182</v>
      </c>
      <c r="C35" s="39"/>
      <c r="D35" s="39"/>
      <c r="E35" s="39"/>
      <c r="F35" s="39"/>
      <c r="G35" s="39"/>
      <c r="H35" s="40"/>
      <c r="K35" s="29">
        <v>29</v>
      </c>
      <c r="L35" s="29">
        <v>69.8</v>
      </c>
      <c r="M35" s="29">
        <v>63</v>
      </c>
      <c r="N35" s="29">
        <v>38</v>
      </c>
      <c r="O35" s="29">
        <v>47.5</v>
      </c>
      <c r="P35" s="17"/>
      <c r="Q35" s="17"/>
      <c r="R35" s="17"/>
    </row>
    <row r="36" spans="1:18" x14ac:dyDescent="0.2">
      <c r="B36" s="45"/>
      <c r="C36" s="37"/>
      <c r="D36" s="37"/>
      <c r="E36" s="37"/>
      <c r="F36" s="37"/>
      <c r="G36" s="37"/>
      <c r="H36" s="46"/>
      <c r="K36" s="29">
        <v>30</v>
      </c>
      <c r="L36" s="29">
        <v>69.599999999999994</v>
      </c>
      <c r="M36" s="29">
        <v>63</v>
      </c>
      <c r="N36" s="29">
        <v>39</v>
      </c>
      <c r="O36" s="29">
        <v>49</v>
      </c>
      <c r="P36" s="17"/>
      <c r="Q36" s="17"/>
      <c r="R36" s="17"/>
    </row>
    <row r="37" spans="1:18" x14ac:dyDescent="0.2">
      <c r="B37" s="45"/>
      <c r="C37" s="37"/>
      <c r="D37" s="37"/>
      <c r="E37" s="37"/>
      <c r="F37" s="37"/>
      <c r="G37" s="37"/>
      <c r="H37" s="46"/>
      <c r="K37" s="29">
        <v>31</v>
      </c>
      <c r="L37" s="29">
        <v>68.8</v>
      </c>
      <c r="M37" s="29">
        <v>64</v>
      </c>
      <c r="N37" s="29">
        <v>39</v>
      </c>
      <c r="O37" s="29">
        <v>51.4</v>
      </c>
      <c r="P37" s="17"/>
      <c r="Q37" s="17"/>
      <c r="R37" s="17"/>
    </row>
    <row r="38" spans="1:18" x14ac:dyDescent="0.2">
      <c r="B38" s="45"/>
      <c r="C38" s="37"/>
      <c r="D38" s="37"/>
      <c r="E38" s="37"/>
      <c r="F38" s="37"/>
      <c r="G38" s="37"/>
      <c r="H38" s="46"/>
      <c r="K38" s="29">
        <v>32</v>
      </c>
      <c r="L38" s="29">
        <v>68.5</v>
      </c>
      <c r="M38" s="29">
        <v>68</v>
      </c>
      <c r="N38" s="29">
        <v>39</v>
      </c>
      <c r="O38" s="29">
        <v>52.6</v>
      </c>
      <c r="P38" s="17"/>
      <c r="Q38" s="17"/>
      <c r="R38" s="17"/>
    </row>
    <row r="39" spans="1:18" x14ac:dyDescent="0.2">
      <c r="B39" s="45"/>
      <c r="C39" s="37"/>
      <c r="D39" s="37"/>
      <c r="E39" s="37"/>
      <c r="F39" s="37"/>
      <c r="G39" s="37"/>
      <c r="H39" s="46"/>
      <c r="K39" s="29">
        <v>33</v>
      </c>
      <c r="L39" s="29">
        <v>72.599999999999994</v>
      </c>
      <c r="M39" s="29">
        <v>72</v>
      </c>
      <c r="N39" s="29">
        <v>34</v>
      </c>
      <c r="O39" s="29">
        <v>52.9</v>
      </c>
      <c r="P39" s="17"/>
      <c r="Q39" s="17"/>
      <c r="R39" s="17"/>
    </row>
    <row r="40" spans="1:18" x14ac:dyDescent="0.2">
      <c r="B40" s="41"/>
      <c r="C40" s="42"/>
      <c r="D40" s="42"/>
      <c r="E40" s="42"/>
      <c r="F40" s="42"/>
      <c r="G40" s="42"/>
      <c r="H40" s="43"/>
      <c r="K40" s="29">
        <v>34</v>
      </c>
      <c r="L40" s="29">
        <v>73.900000000000006</v>
      </c>
      <c r="M40" s="29">
        <v>75</v>
      </c>
      <c r="N40" s="29">
        <v>34</v>
      </c>
      <c r="O40" s="29">
        <v>54.8</v>
      </c>
      <c r="P40" s="17"/>
      <c r="Q40" s="17"/>
      <c r="R40" s="17"/>
    </row>
    <row r="41" spans="1:18" x14ac:dyDescent="0.2">
      <c r="K41" s="29">
        <v>35</v>
      </c>
      <c r="L41" s="29">
        <v>75.3</v>
      </c>
      <c r="M41" s="29">
        <v>76</v>
      </c>
      <c r="N41" s="29">
        <v>33</v>
      </c>
      <c r="O41" s="29">
        <v>55.1</v>
      </c>
      <c r="P41" s="17"/>
      <c r="Q41" s="17"/>
      <c r="R41" s="17"/>
    </row>
    <row r="42" spans="1:18" x14ac:dyDescent="0.2">
      <c r="A42" s="35"/>
      <c r="B42" s="17" t="s">
        <v>126</v>
      </c>
      <c r="K42" s="29">
        <v>36</v>
      </c>
      <c r="L42" s="29">
        <v>81.599999999999994</v>
      </c>
      <c r="M42" s="29">
        <v>77</v>
      </c>
      <c r="N42" s="29">
        <v>31</v>
      </c>
      <c r="O42" s="29">
        <v>55.2</v>
      </c>
      <c r="P42" s="17"/>
      <c r="Q42" s="17"/>
      <c r="R42" s="17"/>
    </row>
    <row r="43" spans="1:18" x14ac:dyDescent="0.2">
      <c r="K43" s="29">
        <v>37</v>
      </c>
      <c r="L43" s="29">
        <v>83.7</v>
      </c>
      <c r="M43" s="29">
        <v>79</v>
      </c>
      <c r="N43" s="29">
        <v>30</v>
      </c>
      <c r="O43" s="29">
        <v>55.6</v>
      </c>
      <c r="P43" s="17"/>
      <c r="Q43" s="17"/>
      <c r="R43" s="17"/>
    </row>
    <row r="44" spans="1:18" x14ac:dyDescent="0.2">
      <c r="Q44" s="17"/>
      <c r="R44" s="17"/>
    </row>
    <row r="45" spans="1:18" x14ac:dyDescent="0.2">
      <c r="B45" s="38" t="s">
        <v>183</v>
      </c>
      <c r="C45" s="39"/>
      <c r="D45" s="39"/>
      <c r="E45" s="39"/>
      <c r="F45" s="39"/>
      <c r="G45" s="39"/>
      <c r="H45" s="40"/>
      <c r="K45" s="17"/>
      <c r="L45" s="17"/>
      <c r="M45" s="17"/>
      <c r="N45" s="17"/>
      <c r="O45" s="17"/>
      <c r="P45" s="17"/>
      <c r="Q45" s="17"/>
      <c r="R45" s="17"/>
    </row>
    <row r="46" spans="1:18" x14ac:dyDescent="0.2">
      <c r="B46" s="45"/>
      <c r="C46" s="37"/>
      <c r="D46" s="37"/>
      <c r="E46" s="37"/>
      <c r="F46" s="37"/>
      <c r="G46" s="37"/>
      <c r="H46" s="46"/>
      <c r="K46" s="17"/>
      <c r="L46" s="17"/>
      <c r="M46" s="17"/>
      <c r="N46" s="17"/>
      <c r="O46" s="17"/>
      <c r="P46" s="17"/>
      <c r="Q46" s="17"/>
      <c r="R46" s="17"/>
    </row>
    <row r="47" spans="1:18" x14ac:dyDescent="0.2">
      <c r="B47" s="45"/>
      <c r="C47" s="37"/>
      <c r="D47" s="37"/>
      <c r="E47" s="37"/>
      <c r="F47" s="37"/>
      <c r="G47" s="37"/>
      <c r="H47" s="46"/>
      <c r="P47" s="17"/>
      <c r="Q47" s="17"/>
      <c r="R47" s="17"/>
    </row>
    <row r="48" spans="1:18" x14ac:dyDescent="0.2">
      <c r="B48" s="45"/>
      <c r="C48" s="37"/>
      <c r="D48" s="37"/>
      <c r="E48" s="37"/>
      <c r="F48" s="37"/>
      <c r="G48" s="37"/>
      <c r="H48" s="46"/>
      <c r="P48" s="17"/>
      <c r="Q48" s="17"/>
      <c r="R48" s="17"/>
    </row>
    <row r="49" spans="1:18" x14ac:dyDescent="0.2">
      <c r="B49" s="41"/>
      <c r="C49" s="42"/>
      <c r="D49" s="42"/>
      <c r="E49" s="42"/>
      <c r="F49" s="42"/>
      <c r="G49" s="42"/>
      <c r="H49" s="43"/>
      <c r="P49" s="17"/>
      <c r="Q49" s="17"/>
      <c r="R49" s="17"/>
    </row>
    <row r="50" spans="1:18" x14ac:dyDescent="0.2">
      <c r="P50" s="17"/>
      <c r="Q50" s="17"/>
      <c r="R50" s="17"/>
    </row>
    <row r="51" spans="1:18" x14ac:dyDescent="0.2">
      <c r="P51" s="17"/>
      <c r="Q51" s="17"/>
      <c r="R51" s="17"/>
    </row>
    <row r="52" spans="1:18" x14ac:dyDescent="0.2">
      <c r="A52" s="35"/>
      <c r="B52" s="17" t="s">
        <v>127</v>
      </c>
      <c r="P52" s="17"/>
      <c r="Q52" s="17"/>
      <c r="R52" s="17"/>
    </row>
    <row r="53" spans="1:18" x14ac:dyDescent="0.2">
      <c r="B53" s="31" t="s">
        <v>128</v>
      </c>
      <c r="P53" s="17"/>
      <c r="Q53" s="17"/>
      <c r="R53" s="17"/>
    </row>
    <row r="54" spans="1:18" x14ac:dyDescent="0.2">
      <c r="P54" s="17"/>
      <c r="Q54" s="17"/>
      <c r="R54" s="17"/>
    </row>
    <row r="55" spans="1:18" x14ac:dyDescent="0.2">
      <c r="B55" s="62">
        <f>B89+(50*B90)+(40*B91)+(55.45*B92)</f>
        <v>60.256862864998944</v>
      </c>
      <c r="C55" s="39"/>
      <c r="D55" s="39"/>
      <c r="E55" s="39"/>
      <c r="F55" s="39"/>
      <c r="G55" s="39"/>
      <c r="H55" s="40"/>
      <c r="P55" s="17"/>
      <c r="Q55" s="17"/>
      <c r="R55" s="17"/>
    </row>
    <row r="56" spans="1:18" x14ac:dyDescent="0.2">
      <c r="B56" s="45"/>
      <c r="C56" s="37"/>
      <c r="D56" s="37"/>
      <c r="E56" s="37"/>
      <c r="F56" s="37"/>
      <c r="G56" s="37"/>
      <c r="H56" s="46"/>
      <c r="P56" s="17"/>
      <c r="Q56" s="17"/>
      <c r="R56" s="17"/>
    </row>
    <row r="57" spans="1:18" x14ac:dyDescent="0.2">
      <c r="B57" s="45"/>
      <c r="C57" s="37"/>
      <c r="D57" s="37"/>
      <c r="E57" s="37"/>
      <c r="F57" s="37"/>
      <c r="G57" s="37"/>
      <c r="H57" s="46"/>
      <c r="P57" s="17"/>
      <c r="Q57" s="17"/>
      <c r="R57" s="17"/>
    </row>
    <row r="58" spans="1:18" x14ac:dyDescent="0.2">
      <c r="B58" s="45"/>
      <c r="C58" s="37"/>
      <c r="D58" s="37"/>
      <c r="E58" s="37"/>
      <c r="F58" s="37"/>
      <c r="G58" s="37"/>
      <c r="H58" s="46"/>
      <c r="P58" s="17"/>
      <c r="Q58" s="17"/>
      <c r="R58" s="17"/>
    </row>
    <row r="59" spans="1:18" x14ac:dyDescent="0.2">
      <c r="B59" s="41"/>
      <c r="C59" s="42"/>
      <c r="D59" s="42"/>
      <c r="E59" s="42"/>
      <c r="F59" s="42"/>
      <c r="G59" s="42"/>
      <c r="H59" s="43"/>
      <c r="P59" s="17"/>
      <c r="Q59" s="17"/>
      <c r="R59" s="17"/>
    </row>
    <row r="60" spans="1:18" x14ac:dyDescent="0.2">
      <c r="P60" s="17"/>
      <c r="Q60" s="17"/>
      <c r="R60" s="17"/>
    </row>
    <row r="61" spans="1:18" x14ac:dyDescent="0.2">
      <c r="P61" s="17"/>
      <c r="Q61" s="17"/>
      <c r="R61" s="17"/>
    </row>
    <row r="62" spans="1:18" x14ac:dyDescent="0.2">
      <c r="C62" s="36"/>
      <c r="P62" s="17"/>
      <c r="Q62" s="17"/>
      <c r="R62" s="17"/>
    </row>
    <row r="63" spans="1:18" x14ac:dyDescent="0.2">
      <c r="P63" s="17"/>
      <c r="Q63" s="17"/>
      <c r="R63" s="17"/>
    </row>
    <row r="64" spans="1:18" x14ac:dyDescent="0.2">
      <c r="C64" s="36"/>
      <c r="P64" s="17"/>
      <c r="Q64" s="17"/>
      <c r="R64" s="17"/>
    </row>
    <row r="65" spans="1:18" x14ac:dyDescent="0.2">
      <c r="C65" s="36"/>
      <c r="P65" s="17"/>
      <c r="Q65" s="17"/>
      <c r="R65" s="17"/>
    </row>
    <row r="66" spans="1:18" x14ac:dyDescent="0.2">
      <c r="P66" s="17"/>
      <c r="Q66" s="17"/>
      <c r="R66" s="17"/>
    </row>
    <row r="67" spans="1:18" x14ac:dyDescent="0.2">
      <c r="C67" s="47"/>
      <c r="D67" s="37"/>
      <c r="E67" s="37"/>
      <c r="F67" s="37"/>
      <c r="P67" s="17"/>
      <c r="Q67" s="17"/>
      <c r="R67" s="17"/>
    </row>
    <row r="68" spans="1:18" x14ac:dyDescent="0.2">
      <c r="P68" s="17"/>
      <c r="Q68" s="17"/>
      <c r="R68" s="17"/>
    </row>
    <row r="69" spans="1:18" x14ac:dyDescent="0.2">
      <c r="P69" s="17"/>
      <c r="Q69" s="17"/>
      <c r="R69" s="17"/>
    </row>
    <row r="70" spans="1:18" x14ac:dyDescent="0.2">
      <c r="P70" s="17"/>
      <c r="Q70" s="17"/>
      <c r="R70" s="17"/>
    </row>
    <row r="71" spans="1:18" x14ac:dyDescent="0.2">
      <c r="P71" s="17"/>
      <c r="Q71" s="17"/>
      <c r="R71" s="17"/>
    </row>
    <row r="72" spans="1:18" x14ac:dyDescent="0.2">
      <c r="A72" s="32" t="s">
        <v>129</v>
      </c>
      <c r="P72" s="17"/>
      <c r="Q72" s="17"/>
      <c r="R72" s="17"/>
    </row>
    <row r="73" spans="1:18" x14ac:dyDescent="0.2">
      <c r="A73" t="s">
        <v>150</v>
      </c>
      <c r="B73"/>
      <c r="C73"/>
      <c r="D73"/>
      <c r="E73"/>
      <c r="F73"/>
      <c r="G73"/>
      <c r="H73"/>
      <c r="I73"/>
      <c r="P73" s="17"/>
      <c r="Q73" s="17"/>
      <c r="R73" s="17"/>
    </row>
    <row r="74" spans="1:18" ht="16" thickBot="1" x14ac:dyDescent="0.25">
      <c r="A74"/>
      <c r="B74"/>
      <c r="C74"/>
      <c r="D74"/>
      <c r="E74"/>
      <c r="F74"/>
      <c r="G74"/>
      <c r="H74"/>
      <c r="I74"/>
      <c r="P74" s="17"/>
      <c r="Q74" s="17"/>
      <c r="R74" s="17"/>
    </row>
    <row r="75" spans="1:18" x14ac:dyDescent="0.2">
      <c r="A75" s="58" t="s">
        <v>151</v>
      </c>
      <c r="B75" s="58"/>
      <c r="C75"/>
      <c r="D75"/>
      <c r="E75"/>
      <c r="F75"/>
      <c r="G75"/>
      <c r="H75"/>
      <c r="I75"/>
      <c r="P75" s="17"/>
      <c r="Q75" s="17"/>
      <c r="R75" s="17"/>
    </row>
    <row r="76" spans="1:18" x14ac:dyDescent="0.2">
      <c r="A76" s="55" t="s">
        <v>152</v>
      </c>
      <c r="B76" s="55">
        <v>0.87781308465022323</v>
      </c>
      <c r="C76"/>
      <c r="D76"/>
      <c r="E76"/>
      <c r="F76"/>
      <c r="G76"/>
      <c r="H76"/>
      <c r="I76"/>
      <c r="P76" s="17"/>
      <c r="Q76" s="17"/>
      <c r="R76" s="17"/>
    </row>
    <row r="77" spans="1:18" x14ac:dyDescent="0.2">
      <c r="A77" s="55" t="s">
        <v>153</v>
      </c>
      <c r="B77" s="55">
        <v>0.7705558115831399</v>
      </c>
      <c r="C77"/>
      <c r="D77"/>
      <c r="E77"/>
      <c r="F77"/>
      <c r="G77"/>
      <c r="H77"/>
      <c r="I77"/>
      <c r="P77" s="17"/>
      <c r="Q77" s="17"/>
      <c r="R77" s="17"/>
    </row>
    <row r="78" spans="1:18" x14ac:dyDescent="0.2">
      <c r="A78" s="55" t="s">
        <v>154</v>
      </c>
      <c r="B78" s="55">
        <v>0.74969724899978907</v>
      </c>
      <c r="C78"/>
      <c r="D78"/>
      <c r="E78"/>
      <c r="F78"/>
      <c r="G78"/>
      <c r="H78"/>
      <c r="I78"/>
      <c r="P78" s="17"/>
      <c r="Q78" s="17"/>
      <c r="R78" s="17"/>
    </row>
    <row r="79" spans="1:18" x14ac:dyDescent="0.2">
      <c r="A79" s="55" t="s">
        <v>144</v>
      </c>
      <c r="B79" s="55">
        <v>4.5180520614859114</v>
      </c>
      <c r="C79"/>
      <c r="D79"/>
      <c r="E79"/>
      <c r="F79"/>
      <c r="G79"/>
      <c r="H79"/>
      <c r="I79"/>
      <c r="P79" s="17"/>
      <c r="Q79" s="17"/>
      <c r="R79" s="17"/>
    </row>
    <row r="80" spans="1:18" ht="16" thickBot="1" x14ac:dyDescent="0.25">
      <c r="A80" s="56" t="s">
        <v>155</v>
      </c>
      <c r="B80" s="56">
        <v>37</v>
      </c>
      <c r="C80"/>
      <c r="D80"/>
      <c r="E80"/>
      <c r="F80"/>
      <c r="G80"/>
      <c r="H80"/>
      <c r="I80"/>
      <c r="P80" s="17"/>
      <c r="Q80" s="17"/>
      <c r="R80" s="17"/>
    </row>
    <row r="81" spans="1:18" x14ac:dyDescent="0.2">
      <c r="A81"/>
      <c r="B81"/>
      <c r="C81"/>
      <c r="D81"/>
      <c r="E81"/>
      <c r="F81"/>
      <c r="G81"/>
      <c r="H81"/>
      <c r="I81"/>
      <c r="P81" s="17"/>
      <c r="Q81" s="17"/>
      <c r="R81" s="17"/>
    </row>
    <row r="82" spans="1:18" ht="16" thickBot="1" x14ac:dyDescent="0.25">
      <c r="A82" t="s">
        <v>156</v>
      </c>
      <c r="B82"/>
      <c r="C82"/>
      <c r="D82"/>
      <c r="E82"/>
      <c r="F82"/>
      <c r="G82"/>
      <c r="H82"/>
      <c r="I82"/>
      <c r="P82" s="17"/>
      <c r="Q82" s="17"/>
      <c r="R82" s="17"/>
    </row>
    <row r="83" spans="1:18" x14ac:dyDescent="0.2">
      <c r="A83" s="57"/>
      <c r="B83" s="57" t="s">
        <v>159</v>
      </c>
      <c r="C83" s="57" t="s">
        <v>160</v>
      </c>
      <c r="D83" s="57" t="s">
        <v>161</v>
      </c>
      <c r="E83" s="57" t="s">
        <v>162</v>
      </c>
      <c r="F83" s="57" t="s">
        <v>163</v>
      </c>
      <c r="G83"/>
      <c r="H83"/>
      <c r="I83"/>
      <c r="P83" s="17"/>
      <c r="Q83" s="17"/>
      <c r="R83" s="17"/>
    </row>
    <row r="84" spans="1:18" x14ac:dyDescent="0.2">
      <c r="A84" s="55" t="s">
        <v>157</v>
      </c>
      <c r="B84" s="55">
        <v>3</v>
      </c>
      <c r="C84" s="55">
        <v>2262.2648108272219</v>
      </c>
      <c r="D84" s="55">
        <v>754.08827027574068</v>
      </c>
      <c r="E84" s="55">
        <v>36.941942116288942</v>
      </c>
      <c r="F84" s="55">
        <v>1.1724553119507271E-10</v>
      </c>
      <c r="G84"/>
      <c r="H84"/>
      <c r="I84"/>
      <c r="P84" s="17"/>
      <c r="Q84" s="17"/>
      <c r="R84" s="17"/>
    </row>
    <row r="85" spans="1:18" x14ac:dyDescent="0.2">
      <c r="A85" s="55" t="s">
        <v>18</v>
      </c>
      <c r="B85" s="55">
        <v>33</v>
      </c>
      <c r="C85" s="55">
        <v>673.62221619980426</v>
      </c>
      <c r="D85" s="55">
        <v>20.412794430297097</v>
      </c>
      <c r="E85" s="55"/>
      <c r="F85" s="55"/>
      <c r="G85"/>
      <c r="H85"/>
      <c r="I85"/>
      <c r="P85" s="17"/>
      <c r="Q85" s="17"/>
      <c r="R85" s="17"/>
    </row>
    <row r="86" spans="1:18" ht="16" thickBot="1" x14ac:dyDescent="0.25">
      <c r="A86" s="56" t="s">
        <v>11</v>
      </c>
      <c r="B86" s="56">
        <v>36</v>
      </c>
      <c r="C86" s="56">
        <v>2935.8870270270263</v>
      </c>
      <c r="D86" s="56"/>
      <c r="E86" s="56"/>
      <c r="F86" s="56"/>
      <c r="G86"/>
      <c r="H86"/>
      <c r="I86"/>
      <c r="P86" s="17"/>
      <c r="Q86" s="17"/>
      <c r="R86" s="17"/>
    </row>
    <row r="87" spans="1:18" ht="16" thickBot="1" x14ac:dyDescent="0.25">
      <c r="A87"/>
      <c r="B87"/>
      <c r="C87"/>
      <c r="D87"/>
      <c r="E87"/>
      <c r="F87"/>
      <c r="G87"/>
      <c r="H87"/>
      <c r="I87"/>
      <c r="P87" s="17"/>
      <c r="Q87" s="17"/>
      <c r="R87" s="17"/>
    </row>
    <row r="88" spans="1:18" x14ac:dyDescent="0.2">
      <c r="A88" s="57"/>
      <c r="B88" s="57" t="s">
        <v>164</v>
      </c>
      <c r="C88" s="57" t="s">
        <v>144</v>
      </c>
      <c r="D88" s="57" t="s">
        <v>165</v>
      </c>
      <c r="E88" s="57" t="s">
        <v>166</v>
      </c>
      <c r="F88" s="57" t="s">
        <v>167</v>
      </c>
      <c r="G88" s="57" t="s">
        <v>168</v>
      </c>
      <c r="H88" s="57" t="s">
        <v>169</v>
      </c>
      <c r="I88" s="57" t="s">
        <v>170</v>
      </c>
      <c r="P88" s="17"/>
      <c r="Q88" s="17"/>
      <c r="R88" s="17"/>
    </row>
    <row r="89" spans="1:18" x14ac:dyDescent="0.2">
      <c r="A89" s="55" t="s">
        <v>158</v>
      </c>
      <c r="B89" s="55">
        <v>84.10782310591668</v>
      </c>
      <c r="C89" s="55">
        <v>17.083994564803312</v>
      </c>
      <c r="D89" s="55">
        <v>4.9231942088764651</v>
      </c>
      <c r="E89" s="55">
        <v>2.3127219550798458E-5</v>
      </c>
      <c r="F89" s="55">
        <v>49.350174822282966</v>
      </c>
      <c r="G89" s="55">
        <v>118.86547138955039</v>
      </c>
      <c r="H89" s="55">
        <v>49.350174822282966</v>
      </c>
      <c r="I89" s="55">
        <v>118.86547138955039</v>
      </c>
      <c r="P89" s="17"/>
      <c r="Q89" s="17"/>
      <c r="R89" s="17"/>
    </row>
    <row r="90" spans="1:18" x14ac:dyDescent="0.2">
      <c r="A90" s="55" t="s">
        <v>118</v>
      </c>
      <c r="B90" s="55">
        <v>0.41194731930447848</v>
      </c>
      <c r="C90" s="55">
        <v>0.10389288842141198</v>
      </c>
      <c r="D90" s="55">
        <v>3.9651156644478998</v>
      </c>
      <c r="E90" s="55">
        <v>3.7143955351002383E-4</v>
      </c>
      <c r="F90" s="55">
        <v>0.20057564851491844</v>
      </c>
      <c r="G90" s="55">
        <v>0.62331899009403857</v>
      </c>
      <c r="H90" s="55">
        <v>0.20057564851491844</v>
      </c>
      <c r="I90" s="55">
        <v>0.62331899009403857</v>
      </c>
      <c r="P90" s="17"/>
      <c r="Q90" s="17"/>
      <c r="R90" s="17"/>
    </row>
    <row r="91" spans="1:18" x14ac:dyDescent="0.2">
      <c r="A91" s="55" t="s">
        <v>119</v>
      </c>
      <c r="B91" s="55">
        <v>-0.540204198466115</v>
      </c>
      <c r="C91" s="55">
        <v>0.24257534881920975</v>
      </c>
      <c r="D91" s="55">
        <v>-2.2269542271944816</v>
      </c>
      <c r="E91" s="55">
        <v>3.2887954431833531E-2</v>
      </c>
      <c r="F91" s="55">
        <v>-1.0337274564229069</v>
      </c>
      <c r="G91" s="55">
        <v>-4.6680940509323143E-2</v>
      </c>
      <c r="H91" s="55">
        <v>-1.0337274564229069</v>
      </c>
      <c r="I91" s="55">
        <v>-4.6680940509323143E-2</v>
      </c>
      <c r="P91" s="17"/>
      <c r="Q91" s="17"/>
      <c r="R91" s="17"/>
    </row>
    <row r="92" spans="1:18" ht="16" thickBot="1" x14ac:dyDescent="0.25">
      <c r="A92" s="56" t="s">
        <v>120</v>
      </c>
      <c r="B92" s="56">
        <v>-0.41190546920643939</v>
      </c>
      <c r="C92" s="56">
        <v>0.17803578545287765</v>
      </c>
      <c r="D92" s="56">
        <v>-2.3136105371100357</v>
      </c>
      <c r="E92" s="56">
        <v>2.706103989251182E-2</v>
      </c>
      <c r="F92" s="56">
        <v>-0.77412199820372751</v>
      </c>
      <c r="G92" s="56">
        <v>-4.9688940209151211E-2</v>
      </c>
      <c r="H92" s="56">
        <v>-0.77412199820372751</v>
      </c>
      <c r="I92" s="56">
        <v>-4.9688940209151211E-2</v>
      </c>
      <c r="P92" s="17"/>
      <c r="Q92" s="17"/>
      <c r="R92" s="17"/>
    </row>
    <row r="93" spans="1:18" x14ac:dyDescent="0.2">
      <c r="A93"/>
      <c r="B93"/>
      <c r="C93"/>
      <c r="D93"/>
      <c r="E93"/>
      <c r="F93"/>
      <c r="G93"/>
      <c r="H93"/>
      <c r="I93"/>
      <c r="P93" s="17"/>
      <c r="Q93" s="17"/>
      <c r="R93" s="17"/>
    </row>
    <row r="94" spans="1:18" x14ac:dyDescent="0.2">
      <c r="A94"/>
      <c r="B94"/>
      <c r="C94"/>
      <c r="D94"/>
      <c r="E94"/>
      <c r="F94"/>
      <c r="G94"/>
      <c r="H94"/>
      <c r="I94"/>
      <c r="P94" s="17"/>
      <c r="Q94" s="17"/>
      <c r="R94" s="17"/>
    </row>
    <row r="95" spans="1:18" x14ac:dyDescent="0.2">
      <c r="A95"/>
      <c r="B95"/>
      <c r="C95"/>
      <c r="D95"/>
      <c r="E95"/>
      <c r="F95"/>
      <c r="G95"/>
      <c r="H95"/>
      <c r="I95"/>
      <c r="J95" s="17"/>
      <c r="P95" s="17"/>
      <c r="Q95" s="17"/>
      <c r="R95" s="17"/>
    </row>
    <row r="96" spans="1:18" x14ac:dyDescent="0.2">
      <c r="J96" s="17"/>
      <c r="P96" s="17"/>
      <c r="Q96" s="17"/>
      <c r="R96" s="17"/>
    </row>
    <row r="97" spans="10:18" x14ac:dyDescent="0.2">
      <c r="P97" s="17"/>
      <c r="Q97" s="17"/>
      <c r="R97" s="17"/>
    </row>
    <row r="98" spans="10:18" x14ac:dyDescent="0.2">
      <c r="J98" s="17"/>
      <c r="P98" s="17"/>
      <c r="Q98" s="17"/>
      <c r="R98" s="17"/>
    </row>
    <row r="99" spans="10:18" x14ac:dyDescent="0.2">
      <c r="P99" s="17"/>
      <c r="Q99" s="17"/>
      <c r="R99" s="17"/>
    </row>
    <row r="100" spans="10:18" x14ac:dyDescent="0.2">
      <c r="J100" s="17"/>
      <c r="P100" s="17"/>
      <c r="Q100" s="17"/>
      <c r="R100" s="17"/>
    </row>
    <row r="101" spans="10:18" x14ac:dyDescent="0.2">
      <c r="P101" s="17"/>
      <c r="Q101" s="17"/>
      <c r="R101" s="17"/>
    </row>
    <row r="102" spans="10:18" x14ac:dyDescent="0.2">
      <c r="J102" s="17"/>
      <c r="P102" s="17"/>
      <c r="Q102" s="17"/>
      <c r="R102" s="17"/>
    </row>
    <row r="103" spans="10:18" x14ac:dyDescent="0.2">
      <c r="P103" s="17"/>
      <c r="Q103" s="17"/>
      <c r="R103" s="17"/>
    </row>
    <row r="104" spans="10:18" x14ac:dyDescent="0.2">
      <c r="J104" s="17"/>
      <c r="P104" s="17"/>
      <c r="Q104" s="17"/>
      <c r="R104" s="17"/>
    </row>
    <row r="105" spans="10:18" x14ac:dyDescent="0.2">
      <c r="P105" s="17"/>
      <c r="Q105" s="17"/>
      <c r="R105" s="17"/>
    </row>
    <row r="106" spans="10:18" x14ac:dyDescent="0.2">
      <c r="J106" s="17"/>
      <c r="P106" s="17"/>
      <c r="Q106" s="17"/>
      <c r="R106" s="17"/>
    </row>
    <row r="107" spans="10:18" x14ac:dyDescent="0.2">
      <c r="P107" s="17"/>
      <c r="Q107" s="17"/>
      <c r="R107" s="17"/>
    </row>
    <row r="108" spans="10:18" x14ac:dyDescent="0.2">
      <c r="J108" s="17"/>
      <c r="P108" s="17"/>
      <c r="Q108" s="17"/>
      <c r="R108" s="17"/>
    </row>
    <row r="109" spans="10:18" x14ac:dyDescent="0.2">
      <c r="P109" s="17"/>
      <c r="Q109" s="17"/>
      <c r="R109" s="17"/>
    </row>
    <row r="110" spans="10:18" x14ac:dyDescent="0.2">
      <c r="J110" s="17"/>
      <c r="P110" s="17"/>
      <c r="Q110" s="17"/>
      <c r="R110" s="17"/>
    </row>
    <row r="111" spans="10:18" x14ac:dyDescent="0.2">
      <c r="P111" s="17"/>
      <c r="Q111" s="17"/>
      <c r="R111" s="17"/>
    </row>
    <row r="112" spans="10:18" x14ac:dyDescent="0.2">
      <c r="J112" s="17"/>
      <c r="P112" s="17"/>
      <c r="Q112" s="17"/>
      <c r="R112" s="17"/>
    </row>
    <row r="113" spans="10:18" x14ac:dyDescent="0.2">
      <c r="P113" s="17"/>
      <c r="Q113" s="17"/>
      <c r="R113" s="17"/>
    </row>
    <row r="114" spans="10:18" x14ac:dyDescent="0.2">
      <c r="J114" s="17"/>
      <c r="P114" s="17"/>
      <c r="Q114" s="17"/>
      <c r="R114" s="17"/>
    </row>
    <row r="115" spans="10:18" x14ac:dyDescent="0.2">
      <c r="P115" s="17"/>
      <c r="Q115" s="17"/>
      <c r="R115" s="17"/>
    </row>
    <row r="116" spans="10:18" x14ac:dyDescent="0.2">
      <c r="J116" s="17"/>
      <c r="P116" s="17"/>
      <c r="Q116" s="17"/>
      <c r="R116" s="17"/>
    </row>
    <row r="117" spans="10:18" x14ac:dyDescent="0.2">
      <c r="P117" s="17"/>
      <c r="Q117" s="17"/>
      <c r="R117" s="17"/>
    </row>
    <row r="118" spans="10:18" x14ac:dyDescent="0.2">
      <c r="J118" s="17"/>
      <c r="P118" s="17"/>
      <c r="Q118" s="17"/>
      <c r="R118" s="17"/>
    </row>
    <row r="119" spans="10:18" x14ac:dyDescent="0.2">
      <c r="P119" s="17"/>
      <c r="Q119" s="17"/>
      <c r="R119" s="17"/>
    </row>
    <row r="120" spans="10:18" x14ac:dyDescent="0.2">
      <c r="J120" s="17"/>
      <c r="P120" s="17"/>
      <c r="Q120" s="17"/>
      <c r="R120" s="17"/>
    </row>
    <row r="121" spans="10:18" x14ac:dyDescent="0.2">
      <c r="P121" s="17"/>
      <c r="Q121" s="17"/>
      <c r="R121" s="17"/>
    </row>
    <row r="122" spans="10:18" x14ac:dyDescent="0.2">
      <c r="J122" s="17"/>
      <c r="P122" s="17"/>
      <c r="Q122" s="17"/>
      <c r="R122" s="17"/>
    </row>
    <row r="123" spans="10:18" x14ac:dyDescent="0.2">
      <c r="P123" s="17"/>
      <c r="Q123" s="17"/>
      <c r="R123" s="17"/>
    </row>
    <row r="124" spans="10:18" x14ac:dyDescent="0.2">
      <c r="J124" s="17"/>
      <c r="P124" s="17"/>
      <c r="Q124" s="17"/>
      <c r="R124" s="17"/>
    </row>
  </sheetData>
  <mergeCells count="2">
    <mergeCell ref="B1:D1"/>
    <mergeCell ref="C22:I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abSelected="1" topLeftCell="A17" workbookViewId="0">
      <selection activeCell="E58" sqref="E58"/>
    </sheetView>
  </sheetViews>
  <sheetFormatPr baseColWidth="10" defaultColWidth="8.83203125" defaultRowHeight="15" x14ac:dyDescent="0.2"/>
  <cols>
    <col min="1" max="5" width="13.33203125" style="48" customWidth="1"/>
    <col min="6" max="7" width="8.83203125" style="48"/>
    <col min="8" max="8" width="20" style="48" customWidth="1"/>
    <col min="9" max="15" width="11" style="48" customWidth="1"/>
    <col min="16" max="16384" width="8.83203125" style="48"/>
  </cols>
  <sheetData>
    <row r="1" spans="1:17" x14ac:dyDescent="0.2">
      <c r="A1" s="115" t="s">
        <v>174</v>
      </c>
      <c r="B1" s="115"/>
      <c r="C1" s="115"/>
      <c r="D1" s="115"/>
    </row>
    <row r="3" spans="1:17" ht="22.5" customHeight="1" x14ac:dyDescent="0.2">
      <c r="A3" s="113" t="s">
        <v>140</v>
      </c>
      <c r="B3" s="113"/>
      <c r="C3" s="113"/>
      <c r="D3" s="113"/>
      <c r="E3" s="113"/>
    </row>
    <row r="4" spans="1:17" ht="22.5" customHeight="1" x14ac:dyDescent="0.2">
      <c r="A4" s="113"/>
      <c r="B4" s="113"/>
      <c r="C4" s="113"/>
      <c r="D4" s="113"/>
      <c r="E4" s="113"/>
    </row>
    <row r="5" spans="1:17" ht="22.5" customHeight="1" x14ac:dyDescent="0.2">
      <c r="A5" s="113"/>
      <c r="B5" s="113"/>
      <c r="C5" s="113"/>
      <c r="D5" s="113"/>
      <c r="E5" s="113"/>
    </row>
    <row r="6" spans="1:17" ht="22.5" customHeight="1" x14ac:dyDescent="0.2">
      <c r="A6" s="113"/>
      <c r="B6" s="113"/>
      <c r="C6" s="113"/>
      <c r="D6" s="113"/>
      <c r="E6" s="113"/>
    </row>
    <row r="7" spans="1:17" ht="22.5" customHeight="1" x14ac:dyDescent="0.2">
      <c r="A7" s="113"/>
      <c r="B7" s="113"/>
      <c r="C7" s="113"/>
      <c r="D7" s="113"/>
      <c r="E7" s="113"/>
    </row>
    <row r="9" spans="1:17" ht="36.75" customHeight="1" x14ac:dyDescent="0.2">
      <c r="A9" s="49" t="s">
        <v>133</v>
      </c>
      <c r="B9" s="49" t="s">
        <v>134</v>
      </c>
      <c r="C9" s="49" t="s">
        <v>135</v>
      </c>
      <c r="D9" s="49" t="s">
        <v>136</v>
      </c>
      <c r="E9" s="49" t="s">
        <v>137</v>
      </c>
    </row>
    <row r="10" spans="1:17" x14ac:dyDescent="0.2">
      <c r="A10" s="50">
        <v>33</v>
      </c>
      <c r="B10" s="50">
        <v>53</v>
      </c>
      <c r="C10" s="50">
        <v>3.32</v>
      </c>
      <c r="D10" s="50">
        <v>3.42</v>
      </c>
      <c r="E10" s="50">
        <v>29</v>
      </c>
      <c r="H10" t="s">
        <v>150</v>
      </c>
      <c r="I10"/>
      <c r="J10"/>
      <c r="K10"/>
      <c r="L10"/>
      <c r="M10"/>
      <c r="N10"/>
      <c r="O10"/>
      <c r="P10"/>
    </row>
    <row r="11" spans="1:17" ht="16" thickBot="1" x14ac:dyDescent="0.25">
      <c r="A11" s="50">
        <v>31</v>
      </c>
      <c r="B11" s="50">
        <v>36</v>
      </c>
      <c r="C11" s="50">
        <v>3.1</v>
      </c>
      <c r="D11" s="50">
        <v>3.26</v>
      </c>
      <c r="E11" s="50">
        <v>24</v>
      </c>
      <c r="H11"/>
      <c r="I11"/>
      <c r="J11"/>
      <c r="K11"/>
      <c r="L11"/>
      <c r="M11"/>
      <c r="N11"/>
      <c r="O11"/>
      <c r="P11"/>
    </row>
    <row r="12" spans="1:17" x14ac:dyDescent="0.2">
      <c r="A12" s="50">
        <v>33</v>
      </c>
      <c r="B12" s="50">
        <v>51</v>
      </c>
      <c r="C12" s="50">
        <v>3.18</v>
      </c>
      <c r="D12" s="50">
        <v>3.18</v>
      </c>
      <c r="E12" s="50">
        <v>26</v>
      </c>
      <c r="H12" s="58" t="s">
        <v>151</v>
      </c>
      <c r="I12" s="58"/>
      <c r="J12"/>
      <c r="K12"/>
      <c r="L12"/>
      <c r="M12"/>
      <c r="N12"/>
      <c r="O12"/>
      <c r="P12"/>
    </row>
    <row r="13" spans="1:17" x14ac:dyDescent="0.2">
      <c r="A13" s="50">
        <v>37</v>
      </c>
      <c r="B13" s="50">
        <v>51</v>
      </c>
      <c r="C13" s="50">
        <v>3.39</v>
      </c>
      <c r="D13" s="50">
        <v>3.08</v>
      </c>
      <c r="E13" s="50">
        <v>22</v>
      </c>
      <c r="H13" s="55" t="s">
        <v>152</v>
      </c>
      <c r="I13" s="55">
        <v>0.96232013403978034</v>
      </c>
      <c r="J13"/>
      <c r="K13"/>
      <c r="L13"/>
      <c r="M13"/>
      <c r="N13"/>
      <c r="O13"/>
      <c r="P13"/>
      <c r="Q13" s="51"/>
    </row>
    <row r="14" spans="1:17" x14ac:dyDescent="0.2">
      <c r="A14" s="50">
        <v>36</v>
      </c>
      <c r="B14" s="50">
        <v>54</v>
      </c>
      <c r="C14" s="50">
        <v>3.2</v>
      </c>
      <c r="D14" s="50">
        <v>3.41</v>
      </c>
      <c r="E14" s="50">
        <v>27</v>
      </c>
      <c r="H14" s="55" t="s">
        <v>153</v>
      </c>
      <c r="I14" s="55">
        <v>0.92606004037834078</v>
      </c>
      <c r="J14"/>
      <c r="K14"/>
      <c r="L14"/>
      <c r="M14"/>
      <c r="N14"/>
      <c r="O14"/>
      <c r="P14"/>
      <c r="Q14" s="51"/>
    </row>
    <row r="15" spans="1:17" x14ac:dyDescent="0.2">
      <c r="A15" s="50">
        <v>35</v>
      </c>
      <c r="B15" s="50">
        <v>35</v>
      </c>
      <c r="C15" s="50">
        <v>3.03</v>
      </c>
      <c r="D15" s="50">
        <v>3.03</v>
      </c>
      <c r="E15" s="50">
        <v>21</v>
      </c>
      <c r="H15" s="55" t="s">
        <v>154</v>
      </c>
      <c r="I15" s="55">
        <v>0.91510597228624302</v>
      </c>
      <c r="J15"/>
      <c r="K15"/>
      <c r="L15"/>
      <c r="M15"/>
      <c r="N15"/>
      <c r="O15"/>
      <c r="P15"/>
      <c r="Q15" s="51"/>
    </row>
    <row r="16" spans="1:17" x14ac:dyDescent="0.2">
      <c r="A16" s="50">
        <v>59</v>
      </c>
      <c r="B16" s="50">
        <v>56</v>
      </c>
      <c r="C16" s="50">
        <v>4.78</v>
      </c>
      <c r="D16" s="50">
        <v>4.57</v>
      </c>
      <c r="E16" s="50">
        <v>33</v>
      </c>
      <c r="H16" s="55" t="s">
        <v>144</v>
      </c>
      <c r="I16" s="55">
        <v>2.7299952524063027</v>
      </c>
      <c r="J16"/>
      <c r="K16"/>
      <c r="L16"/>
      <c r="M16"/>
      <c r="N16"/>
      <c r="O16"/>
      <c r="P16"/>
      <c r="Q16" s="51"/>
    </row>
    <row r="17" spans="1:17" ht="16" thickBot="1" x14ac:dyDescent="0.25">
      <c r="A17" s="50">
        <v>60</v>
      </c>
      <c r="B17" s="50">
        <v>60</v>
      </c>
      <c r="C17" s="50">
        <v>4.72</v>
      </c>
      <c r="D17" s="50">
        <v>4.72</v>
      </c>
      <c r="E17" s="50">
        <v>34</v>
      </c>
      <c r="H17" s="56" t="s">
        <v>155</v>
      </c>
      <c r="I17" s="56">
        <v>32</v>
      </c>
      <c r="J17"/>
      <c r="K17"/>
      <c r="L17"/>
      <c r="M17"/>
      <c r="N17"/>
      <c r="O17"/>
      <c r="P17"/>
      <c r="Q17" s="51"/>
    </row>
    <row r="18" spans="1:17" x14ac:dyDescent="0.2">
      <c r="A18" s="50">
        <v>59</v>
      </c>
      <c r="B18" s="50">
        <v>60</v>
      </c>
      <c r="C18" s="50">
        <v>4.5999999999999996</v>
      </c>
      <c r="D18" s="50">
        <v>4.41</v>
      </c>
      <c r="E18" s="50">
        <v>32</v>
      </c>
      <c r="H18"/>
      <c r="I18"/>
      <c r="J18"/>
      <c r="K18"/>
      <c r="L18"/>
      <c r="M18"/>
      <c r="N18"/>
      <c r="O18"/>
      <c r="P18"/>
      <c r="Q18" s="51"/>
    </row>
    <row r="19" spans="1:17" ht="16" thickBot="1" x14ac:dyDescent="0.25">
      <c r="A19" s="50">
        <v>60</v>
      </c>
      <c r="B19" s="50">
        <v>60</v>
      </c>
      <c r="C19" s="50">
        <v>4.53</v>
      </c>
      <c r="D19" s="50">
        <v>4.53</v>
      </c>
      <c r="E19" s="50">
        <v>34</v>
      </c>
      <c r="H19" t="s">
        <v>156</v>
      </c>
      <c r="I19"/>
      <c r="J19"/>
      <c r="K19"/>
      <c r="L19"/>
      <c r="M19"/>
      <c r="N19"/>
      <c r="O19"/>
      <c r="P19"/>
      <c r="Q19" s="51"/>
    </row>
    <row r="20" spans="1:17" x14ac:dyDescent="0.2">
      <c r="A20" s="50">
        <v>34</v>
      </c>
      <c r="B20" s="50">
        <v>35</v>
      </c>
      <c r="C20" s="50">
        <v>2.9</v>
      </c>
      <c r="D20" s="50">
        <v>2.95</v>
      </c>
      <c r="E20" s="50">
        <v>20</v>
      </c>
      <c r="H20" s="57"/>
      <c r="I20" s="57" t="s">
        <v>159</v>
      </c>
      <c r="J20" s="57" t="s">
        <v>160</v>
      </c>
      <c r="K20" s="57" t="s">
        <v>161</v>
      </c>
      <c r="L20" s="57" t="s">
        <v>162</v>
      </c>
      <c r="M20" s="57" t="s">
        <v>163</v>
      </c>
      <c r="N20"/>
      <c r="O20"/>
      <c r="P20"/>
      <c r="Q20" s="51"/>
    </row>
    <row r="21" spans="1:17" x14ac:dyDescent="0.2">
      <c r="A21" s="50">
        <v>60</v>
      </c>
      <c r="B21" s="50">
        <v>59</v>
      </c>
      <c r="C21" s="50">
        <v>4.4000000000000004</v>
      </c>
      <c r="D21" s="50">
        <v>4.3600000000000003</v>
      </c>
      <c r="E21" s="50">
        <v>36</v>
      </c>
      <c r="H21" s="55" t="s">
        <v>157</v>
      </c>
      <c r="I21" s="55">
        <v>4</v>
      </c>
      <c r="J21" s="55">
        <v>2520.2723998896545</v>
      </c>
      <c r="K21" s="55">
        <v>630.06809997241362</v>
      </c>
      <c r="L21" s="55">
        <v>84.540285179202598</v>
      </c>
      <c r="M21" s="55">
        <v>7.2487201309614076E-15</v>
      </c>
      <c r="N21"/>
      <c r="O21"/>
      <c r="P21"/>
      <c r="Q21" s="51"/>
    </row>
    <row r="22" spans="1:17" x14ac:dyDescent="0.2">
      <c r="A22" s="50">
        <v>60</v>
      </c>
      <c r="B22" s="50">
        <v>62</v>
      </c>
      <c r="C22" s="50">
        <v>4.3099999999999996</v>
      </c>
      <c r="D22" s="50">
        <v>4.42</v>
      </c>
      <c r="E22" s="50">
        <v>34</v>
      </c>
      <c r="H22" s="55" t="s">
        <v>18</v>
      </c>
      <c r="I22" s="55">
        <v>27</v>
      </c>
      <c r="J22" s="55">
        <v>201.22760011034572</v>
      </c>
      <c r="K22" s="55">
        <v>7.4528740781609528</v>
      </c>
      <c r="L22" s="55"/>
      <c r="M22" s="55"/>
      <c r="N22"/>
      <c r="O22"/>
      <c r="P22"/>
      <c r="Q22" s="51"/>
    </row>
    <row r="23" spans="1:17" ht="16" thickBot="1" x14ac:dyDescent="0.25">
      <c r="A23" s="50">
        <v>60</v>
      </c>
      <c r="B23" s="50">
        <v>36</v>
      </c>
      <c r="C23" s="50">
        <v>4.2699999999999996</v>
      </c>
      <c r="D23" s="50">
        <v>3.94</v>
      </c>
      <c r="E23" s="50">
        <v>23</v>
      </c>
      <c r="H23" s="56" t="s">
        <v>11</v>
      </c>
      <c r="I23" s="56">
        <v>31</v>
      </c>
      <c r="J23" s="56">
        <v>2721.5</v>
      </c>
      <c r="K23" s="56"/>
      <c r="L23" s="56"/>
      <c r="M23" s="56"/>
      <c r="N23"/>
      <c r="O23"/>
      <c r="P23"/>
      <c r="Q23" s="51"/>
    </row>
    <row r="24" spans="1:17" ht="16" thickBot="1" x14ac:dyDescent="0.25">
      <c r="A24" s="50">
        <v>62</v>
      </c>
      <c r="B24" s="50">
        <v>38</v>
      </c>
      <c r="C24" s="50">
        <v>4.41</v>
      </c>
      <c r="D24" s="50">
        <v>3.49</v>
      </c>
      <c r="E24" s="50">
        <v>24</v>
      </c>
      <c r="H24"/>
      <c r="I24"/>
      <c r="J24"/>
      <c r="K24"/>
      <c r="L24"/>
      <c r="M24"/>
      <c r="N24"/>
      <c r="O24"/>
      <c r="P24"/>
      <c r="Q24" s="51"/>
    </row>
    <row r="25" spans="1:17" x14ac:dyDescent="0.2">
      <c r="A25" s="50">
        <v>62</v>
      </c>
      <c r="B25" s="50">
        <v>61</v>
      </c>
      <c r="C25" s="50">
        <v>4.3899999999999997</v>
      </c>
      <c r="D25" s="50">
        <v>4.3899999999999997</v>
      </c>
      <c r="E25" s="50">
        <v>32</v>
      </c>
      <c r="H25" s="57"/>
      <c r="I25" s="57" t="s">
        <v>164</v>
      </c>
      <c r="J25" s="57" t="s">
        <v>144</v>
      </c>
      <c r="K25" s="57" t="s">
        <v>165</v>
      </c>
      <c r="L25" s="57" t="s">
        <v>166</v>
      </c>
      <c r="M25" s="57" t="s">
        <v>167</v>
      </c>
      <c r="N25" s="57" t="s">
        <v>168</v>
      </c>
      <c r="O25" s="57" t="s">
        <v>169</v>
      </c>
      <c r="P25" s="57" t="s">
        <v>170</v>
      </c>
      <c r="Q25" s="51"/>
    </row>
    <row r="26" spans="1:17" x14ac:dyDescent="0.2">
      <c r="A26" s="50">
        <v>90</v>
      </c>
      <c r="B26" s="50">
        <v>64</v>
      </c>
      <c r="C26" s="50">
        <v>7.32</v>
      </c>
      <c r="D26" s="50">
        <v>6.7</v>
      </c>
      <c r="E26" s="50">
        <v>40</v>
      </c>
      <c r="H26" s="55" t="s">
        <v>158</v>
      </c>
      <c r="I26" s="55">
        <v>1.0150175600809348</v>
      </c>
      <c r="J26" s="55">
        <v>1.861308305372426</v>
      </c>
      <c r="K26" s="55">
        <v>0.54532478963921116</v>
      </c>
      <c r="L26" s="55">
        <v>0.59000715799262482</v>
      </c>
      <c r="M26" s="55">
        <v>-2.8040716214604156</v>
      </c>
      <c r="N26" s="55">
        <v>4.8341067416222856</v>
      </c>
      <c r="O26" s="55">
        <v>-2.8040716214604156</v>
      </c>
      <c r="P26" s="55">
        <v>4.8341067416222856</v>
      </c>
      <c r="Q26" s="51"/>
    </row>
    <row r="27" spans="1:17" x14ac:dyDescent="0.2">
      <c r="A27" s="50">
        <v>90</v>
      </c>
      <c r="B27" s="50">
        <v>60</v>
      </c>
      <c r="C27" s="50">
        <v>7.32</v>
      </c>
      <c r="D27" s="50">
        <v>7.2</v>
      </c>
      <c r="E27" s="50">
        <v>46</v>
      </c>
      <c r="H27" s="55" t="s">
        <v>133</v>
      </c>
      <c r="I27" s="55">
        <v>-2.8608862006038589E-2</v>
      </c>
      <c r="J27" s="55">
        <v>9.0601535755403487E-2</v>
      </c>
      <c r="K27" s="55">
        <v>-0.31576575129227158</v>
      </c>
      <c r="L27" s="55">
        <v>0.75460828869455943</v>
      </c>
      <c r="M27" s="55">
        <v>-0.21450785790895521</v>
      </c>
      <c r="N27" s="55">
        <v>0.15729013389687801</v>
      </c>
      <c r="O27" s="55">
        <v>-0.21450785790895521</v>
      </c>
      <c r="P27" s="55">
        <v>0.15729013389687801</v>
      </c>
      <c r="Q27" s="51"/>
    </row>
    <row r="28" spans="1:17" x14ac:dyDescent="0.2">
      <c r="A28" s="50">
        <v>92</v>
      </c>
      <c r="B28" s="50">
        <v>92</v>
      </c>
      <c r="C28" s="50">
        <v>7.45</v>
      </c>
      <c r="D28" s="50">
        <v>7.45</v>
      </c>
      <c r="E28" s="50">
        <v>55</v>
      </c>
      <c r="H28" s="55" t="s">
        <v>134</v>
      </c>
      <c r="I28" s="55">
        <v>0.21581693144236155</v>
      </c>
      <c r="J28" s="55">
        <v>6.7718005916426197E-2</v>
      </c>
      <c r="K28" s="55">
        <v>3.1869947811031358</v>
      </c>
      <c r="L28" s="55">
        <v>3.615372353607448E-3</v>
      </c>
      <c r="M28" s="55">
        <v>7.6871060387845747E-2</v>
      </c>
      <c r="N28" s="55">
        <v>0.35476280249687736</v>
      </c>
      <c r="O28" s="55">
        <v>7.6871060387845747E-2</v>
      </c>
      <c r="P28" s="55">
        <v>0.35476280249687736</v>
      </c>
      <c r="Q28" s="51"/>
    </row>
    <row r="29" spans="1:17" x14ac:dyDescent="0.2">
      <c r="A29" s="50">
        <v>91</v>
      </c>
      <c r="B29" s="50">
        <v>92</v>
      </c>
      <c r="C29" s="50">
        <v>7.27</v>
      </c>
      <c r="D29" s="50">
        <v>7.26</v>
      </c>
      <c r="E29" s="50">
        <v>52</v>
      </c>
      <c r="H29" s="55" t="s">
        <v>135</v>
      </c>
      <c r="I29" s="55">
        <v>-4.3200516654575711</v>
      </c>
      <c r="J29" s="55">
        <v>2.8509673167374769</v>
      </c>
      <c r="K29" s="55">
        <v>-1.5152932971540518</v>
      </c>
      <c r="L29" s="55">
        <v>0.14131886634043883</v>
      </c>
      <c r="M29" s="55">
        <v>-10.169753407427443</v>
      </c>
      <c r="N29" s="55">
        <v>1.5296500765123007</v>
      </c>
      <c r="O29" s="55">
        <v>-10.169753407427443</v>
      </c>
      <c r="P29" s="55">
        <v>1.5296500765123007</v>
      </c>
      <c r="Q29" s="51"/>
    </row>
    <row r="30" spans="1:17" ht="16" thickBot="1" x14ac:dyDescent="0.25">
      <c r="A30" s="50">
        <v>61</v>
      </c>
      <c r="B30" s="50">
        <v>62</v>
      </c>
      <c r="C30" s="50">
        <v>3.91</v>
      </c>
      <c r="D30" s="50">
        <v>4.08</v>
      </c>
      <c r="E30" s="50">
        <v>29</v>
      </c>
      <c r="H30" s="56" t="s">
        <v>136</v>
      </c>
      <c r="I30" s="56">
        <v>8.974889275824772</v>
      </c>
      <c r="J30" s="56">
        <v>2.7726314797139873</v>
      </c>
      <c r="K30" s="56">
        <v>3.2369571439586275</v>
      </c>
      <c r="L30" s="56">
        <v>3.1895359917378315E-3</v>
      </c>
      <c r="M30" s="56">
        <v>3.285919394793722</v>
      </c>
      <c r="N30" s="56">
        <v>14.663859156855821</v>
      </c>
      <c r="O30" s="56">
        <v>3.285919394793722</v>
      </c>
      <c r="P30" s="56">
        <v>14.663859156855821</v>
      </c>
      <c r="Q30" s="51"/>
    </row>
    <row r="31" spans="1:17" x14ac:dyDescent="0.2">
      <c r="A31" s="50">
        <v>59</v>
      </c>
      <c r="B31" s="50">
        <v>42</v>
      </c>
      <c r="C31" s="50">
        <v>3.75</v>
      </c>
      <c r="D31" s="50">
        <v>3.45</v>
      </c>
      <c r="E31" s="50">
        <v>22</v>
      </c>
      <c r="H31"/>
      <c r="I31"/>
      <c r="J31"/>
      <c r="K31"/>
      <c r="L31"/>
      <c r="M31"/>
      <c r="N31"/>
      <c r="O31"/>
      <c r="P31"/>
      <c r="Q31" s="51"/>
    </row>
    <row r="32" spans="1:17" x14ac:dyDescent="0.2">
      <c r="A32" s="50">
        <v>88</v>
      </c>
      <c r="B32" s="50">
        <v>65</v>
      </c>
      <c r="C32" s="50">
        <v>6.48</v>
      </c>
      <c r="D32" s="50">
        <v>5.8</v>
      </c>
      <c r="E32" s="50">
        <v>31</v>
      </c>
      <c r="H32"/>
      <c r="I32"/>
      <c r="J32"/>
      <c r="K32"/>
      <c r="L32"/>
      <c r="M32"/>
      <c r="N32"/>
      <c r="O32"/>
      <c r="P32"/>
      <c r="Q32" s="51"/>
    </row>
    <row r="33" spans="1:17" x14ac:dyDescent="0.2">
      <c r="A33" s="50">
        <v>91</v>
      </c>
      <c r="B33" s="50">
        <v>89</v>
      </c>
      <c r="C33" s="50">
        <v>6.7</v>
      </c>
      <c r="D33" s="50">
        <v>6.6</v>
      </c>
      <c r="E33" s="50">
        <v>45</v>
      </c>
      <c r="H33"/>
      <c r="I33"/>
      <c r="J33"/>
      <c r="K33"/>
      <c r="L33"/>
      <c r="M33"/>
      <c r="N33"/>
      <c r="O33"/>
      <c r="P33"/>
      <c r="Q33" s="51"/>
    </row>
    <row r="34" spans="1:17" x14ac:dyDescent="0.2">
      <c r="A34" s="50">
        <v>63</v>
      </c>
      <c r="B34" s="50">
        <v>62</v>
      </c>
      <c r="C34" s="50">
        <v>4.3</v>
      </c>
      <c r="D34" s="50">
        <v>4.3</v>
      </c>
      <c r="E34" s="50">
        <v>37</v>
      </c>
      <c r="H34" s="52"/>
      <c r="I34" s="52"/>
      <c r="J34" s="52"/>
      <c r="K34" s="52"/>
      <c r="L34" s="52"/>
      <c r="M34" s="52"/>
      <c r="N34" s="52"/>
      <c r="O34" s="52"/>
      <c r="P34" s="52"/>
      <c r="Q34" s="51"/>
    </row>
    <row r="35" spans="1:17" x14ac:dyDescent="0.2">
      <c r="A35" s="50">
        <v>60</v>
      </c>
      <c r="B35" s="50">
        <v>61</v>
      </c>
      <c r="C35" s="50">
        <v>4.0199999999999996</v>
      </c>
      <c r="D35" s="50">
        <v>4.0999999999999996</v>
      </c>
      <c r="E35" s="50">
        <v>37</v>
      </c>
      <c r="H35" s="52"/>
      <c r="I35" s="52"/>
      <c r="J35" s="52"/>
      <c r="K35" s="52"/>
      <c r="L35" s="52"/>
      <c r="M35" s="52"/>
      <c r="N35" s="52"/>
      <c r="O35" s="52"/>
      <c r="P35" s="52"/>
      <c r="Q35" s="51"/>
    </row>
    <row r="36" spans="1:17" x14ac:dyDescent="0.2">
      <c r="A36" s="50">
        <v>60</v>
      </c>
      <c r="B36" s="50">
        <v>62</v>
      </c>
      <c r="C36" s="50">
        <v>4.0199999999999996</v>
      </c>
      <c r="D36" s="50">
        <v>3.89</v>
      </c>
      <c r="E36" s="50">
        <v>33</v>
      </c>
      <c r="H36" s="51"/>
      <c r="I36" s="51"/>
      <c r="J36" s="51"/>
      <c r="K36" s="51"/>
      <c r="L36" s="51"/>
      <c r="M36" s="51"/>
      <c r="N36" s="51"/>
      <c r="O36" s="51"/>
      <c r="P36" s="51"/>
      <c r="Q36" s="51"/>
    </row>
    <row r="37" spans="1:17" x14ac:dyDescent="0.2">
      <c r="A37" s="50">
        <v>59</v>
      </c>
      <c r="B37" s="50">
        <v>62</v>
      </c>
      <c r="C37" s="50">
        <v>3.98</v>
      </c>
      <c r="D37" s="50">
        <v>4.0199999999999996</v>
      </c>
      <c r="E37" s="50">
        <v>27</v>
      </c>
      <c r="H37" s="51"/>
      <c r="I37" s="51"/>
      <c r="J37" s="51"/>
      <c r="K37" s="51"/>
      <c r="L37" s="51"/>
      <c r="M37" s="51"/>
      <c r="N37" s="51"/>
      <c r="O37" s="51"/>
      <c r="P37" s="51"/>
      <c r="Q37" s="51"/>
    </row>
    <row r="38" spans="1:17" x14ac:dyDescent="0.2">
      <c r="A38" s="50">
        <v>59</v>
      </c>
      <c r="B38" s="50">
        <v>62</v>
      </c>
      <c r="C38" s="50">
        <v>4.3899999999999997</v>
      </c>
      <c r="D38" s="50">
        <v>4.53</v>
      </c>
      <c r="E38" s="50">
        <v>34</v>
      </c>
      <c r="H38" s="51"/>
      <c r="I38" s="51"/>
      <c r="J38" s="51"/>
      <c r="K38" s="51"/>
      <c r="L38" s="51"/>
      <c r="M38" s="51"/>
      <c r="N38" s="51"/>
      <c r="O38" s="51"/>
      <c r="P38" s="51"/>
      <c r="Q38" s="51"/>
    </row>
    <row r="39" spans="1:17" x14ac:dyDescent="0.2">
      <c r="A39" s="50">
        <v>37</v>
      </c>
      <c r="B39" s="50">
        <v>35</v>
      </c>
      <c r="C39" s="50">
        <v>2.75</v>
      </c>
      <c r="D39" s="50">
        <v>2.64</v>
      </c>
      <c r="E39" s="50">
        <v>19</v>
      </c>
      <c r="H39" s="51"/>
      <c r="I39" s="51"/>
      <c r="J39" s="51"/>
      <c r="K39" s="51"/>
      <c r="L39" s="51"/>
      <c r="M39" s="51"/>
      <c r="N39" s="51"/>
      <c r="O39" s="51"/>
      <c r="P39" s="51"/>
      <c r="Q39" s="51"/>
    </row>
    <row r="40" spans="1:17" x14ac:dyDescent="0.2">
      <c r="A40" s="50">
        <v>35</v>
      </c>
      <c r="B40" s="50">
        <v>35</v>
      </c>
      <c r="C40" s="50">
        <v>2.59</v>
      </c>
      <c r="D40" s="50">
        <v>2.59</v>
      </c>
      <c r="E40" s="50">
        <v>16</v>
      </c>
      <c r="H40" s="51"/>
      <c r="I40" s="51"/>
      <c r="J40" s="51"/>
      <c r="K40" s="51"/>
      <c r="L40" s="51"/>
      <c r="M40" s="51"/>
      <c r="N40" s="51"/>
      <c r="O40" s="51"/>
      <c r="P40" s="51"/>
      <c r="Q40" s="51"/>
    </row>
    <row r="41" spans="1:17" x14ac:dyDescent="0.2">
      <c r="A41" s="50">
        <v>37</v>
      </c>
      <c r="B41" s="50">
        <v>37</v>
      </c>
      <c r="C41" s="50">
        <v>2.73</v>
      </c>
      <c r="D41" s="50">
        <v>2.59</v>
      </c>
      <c r="E41" s="50">
        <v>22</v>
      </c>
      <c r="H41" s="51"/>
      <c r="I41" s="51"/>
      <c r="J41" s="51"/>
      <c r="K41" s="51"/>
      <c r="L41" s="51"/>
      <c r="M41" s="51"/>
      <c r="N41" s="51"/>
      <c r="O41" s="51"/>
      <c r="P41" s="51"/>
      <c r="Q41" s="51"/>
    </row>
    <row r="42" spans="1:17" x14ac:dyDescent="0.2">
      <c r="H42" s="51"/>
      <c r="I42" s="51"/>
      <c r="J42" s="51"/>
      <c r="K42" s="51"/>
      <c r="L42" s="51"/>
      <c r="M42" s="51"/>
      <c r="N42" s="51"/>
      <c r="O42" s="51"/>
      <c r="P42" s="51"/>
      <c r="Q42" s="51"/>
    </row>
    <row r="43" spans="1:17" x14ac:dyDescent="0.2">
      <c r="H43" s="51"/>
      <c r="I43" s="51"/>
      <c r="J43" s="51"/>
      <c r="K43" s="51"/>
      <c r="L43" s="51"/>
      <c r="M43" s="51"/>
      <c r="N43" s="51"/>
      <c r="O43" s="51"/>
      <c r="P43" s="51"/>
      <c r="Q43" s="51"/>
    </row>
    <row r="44" spans="1:17" x14ac:dyDescent="0.2">
      <c r="A44" s="113" t="s">
        <v>141</v>
      </c>
      <c r="B44" s="113"/>
      <c r="C44" s="113"/>
      <c r="D44" s="113"/>
      <c r="E44" s="116">
        <v>0.92606004037834078</v>
      </c>
      <c r="H44" s="51"/>
      <c r="I44" s="51"/>
      <c r="J44" s="51"/>
      <c r="K44" s="51"/>
      <c r="L44" s="51"/>
      <c r="M44" s="51"/>
      <c r="N44" s="51"/>
      <c r="O44" s="51"/>
      <c r="P44" s="51"/>
      <c r="Q44" s="51"/>
    </row>
    <row r="45" spans="1:17" x14ac:dyDescent="0.2">
      <c r="A45" s="113"/>
      <c r="B45" s="113"/>
      <c r="C45" s="113"/>
      <c r="D45" s="113"/>
      <c r="E45" s="116"/>
      <c r="H45" s="51"/>
      <c r="I45" s="51"/>
      <c r="J45" s="51"/>
      <c r="K45" s="51"/>
      <c r="L45" s="51"/>
      <c r="M45" s="51"/>
      <c r="N45" s="51"/>
      <c r="O45" s="51"/>
      <c r="P45" s="51"/>
      <c r="Q45" s="51"/>
    </row>
    <row r="46" spans="1:17" x14ac:dyDescent="0.2">
      <c r="H46" s="51"/>
      <c r="I46" s="51"/>
      <c r="J46" s="51"/>
      <c r="K46" s="51"/>
      <c r="L46" s="51"/>
      <c r="M46" s="51"/>
      <c r="N46" s="51"/>
      <c r="O46" s="51"/>
      <c r="P46" s="51"/>
      <c r="Q46" s="51"/>
    </row>
    <row r="47" spans="1:17" x14ac:dyDescent="0.2">
      <c r="A47" s="113" t="s">
        <v>138</v>
      </c>
      <c r="B47" s="113"/>
      <c r="C47" s="113"/>
      <c r="D47" s="113"/>
      <c r="E47" s="114" t="s">
        <v>172</v>
      </c>
      <c r="H47" s="51"/>
      <c r="I47" s="51"/>
      <c r="J47" s="51"/>
      <c r="K47" s="51"/>
      <c r="L47" s="51"/>
      <c r="M47" s="51"/>
      <c r="N47" s="51"/>
      <c r="O47" s="51"/>
      <c r="P47" s="51"/>
      <c r="Q47" s="51"/>
    </row>
    <row r="48" spans="1:17" x14ac:dyDescent="0.2">
      <c r="A48" s="113"/>
      <c r="B48" s="113"/>
      <c r="C48" s="113"/>
      <c r="D48" s="113"/>
      <c r="E48" s="114"/>
      <c r="H48" s="51"/>
      <c r="I48" s="51"/>
      <c r="J48" s="51"/>
      <c r="K48" s="51"/>
      <c r="L48" s="51"/>
      <c r="M48" s="51"/>
      <c r="N48" s="51"/>
      <c r="O48" s="51"/>
      <c r="P48" s="51"/>
      <c r="Q48" s="51"/>
    </row>
    <row r="50" spans="1:5" x14ac:dyDescent="0.2">
      <c r="A50" s="113" t="s">
        <v>139</v>
      </c>
      <c r="B50" s="113"/>
      <c r="C50" s="113"/>
      <c r="D50" s="113"/>
      <c r="E50" s="114" t="b">
        <v>0</v>
      </c>
    </row>
    <row r="51" spans="1:5" x14ac:dyDescent="0.2">
      <c r="A51" s="113"/>
      <c r="B51" s="113"/>
      <c r="C51" s="113"/>
      <c r="D51" s="113"/>
      <c r="E51" s="114"/>
    </row>
  </sheetData>
  <mergeCells count="8">
    <mergeCell ref="A50:D51"/>
    <mergeCell ref="E50:E51"/>
    <mergeCell ref="A1:D1"/>
    <mergeCell ref="A3:E7"/>
    <mergeCell ref="A44:D45"/>
    <mergeCell ref="E44:E45"/>
    <mergeCell ref="A47:D48"/>
    <mergeCell ref="E47:E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Set 1</vt:lpstr>
      <vt:lpstr>Set 2</vt:lpstr>
      <vt:lpstr>Set 3</vt:lpstr>
      <vt:lpstr>Set 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Microsoft Office User</cp:lastModifiedBy>
  <dcterms:created xsi:type="dcterms:W3CDTF">2012-06-25T02:16:23Z</dcterms:created>
  <dcterms:modified xsi:type="dcterms:W3CDTF">2017-09-26T05:35:15Z</dcterms:modified>
</cp:coreProperties>
</file>