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ThisWorkbook"/>
  <xr:revisionPtr revIDLastSave="0" documentId="13_ncr:1_{FEDAAF35-5D43-4B50-8069-9196F63B0205}" xr6:coauthVersionLast="47" xr6:coauthVersionMax="47" xr10:uidLastSave="{00000000-0000-0000-0000-000000000000}"/>
  <bookViews>
    <workbookView xWindow="0" yWindow="324" windowWidth="17280" windowHeight="8880" xr2:uid="{00000000-000D-0000-FFFF-FFFF00000000}"/>
  </bookViews>
  <sheets>
    <sheet name="ProjectSchedule" sheetId="11" r:id="rId1"/>
    <sheet name="About" sheetId="12" state="hidden"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8" i="11" l="1"/>
  <c r="H37" i="11"/>
  <c r="H36" i="11"/>
  <c r="H35" i="11"/>
  <c r="H34" i="11"/>
  <c r="H33" i="11"/>
  <c r="H32" i="11"/>
  <c r="H31" i="11"/>
  <c r="H30" i="11"/>
  <c r="H7" i="11"/>
  <c r="E10" i="11" l="1"/>
  <c r="E23" i="11" s="1"/>
  <c r="F23" i="11" l="1"/>
  <c r="H23" i="11" s="1"/>
  <c r="E25" i="11"/>
  <c r="F10" i="11"/>
  <c r="E11" i="11" s="1"/>
  <c r="I5" i="11"/>
  <c r="H40" i="11"/>
  <c r="H39" i="11"/>
  <c r="H29" i="11"/>
  <c r="H28" i="11"/>
  <c r="H26" i="11"/>
  <c r="H22" i="11"/>
  <c r="H21" i="11"/>
  <c r="H15" i="11"/>
  <c r="H9" i="11"/>
  <c r="H10" i="11" l="1"/>
  <c r="F11" i="11"/>
  <c r="E12" i="11" s="1"/>
  <c r="E14" i="11"/>
  <c r="E16" i="11" s="1"/>
  <c r="I6" i="11"/>
  <c r="H27" i="11" l="1"/>
  <c r="H11" i="11"/>
  <c r="H25" i="11"/>
  <c r="H16" i="11"/>
  <c r="F14" i="11"/>
  <c r="H14" i="11" s="1"/>
  <c r="F12" i="11"/>
  <c r="E13" i="11" s="1"/>
  <c r="J5" i="11"/>
  <c r="K5" i="11" s="1"/>
  <c r="L5" i="11" s="1"/>
  <c r="M5" i="11" s="1"/>
  <c r="N5" i="11" s="1"/>
  <c r="O5" i="11" s="1"/>
  <c r="P5" i="11" s="1"/>
  <c r="I4" i="11"/>
  <c r="H17" i="11" l="1"/>
  <c r="E18" i="11"/>
  <c r="E20" i="11" s="1"/>
  <c r="H12" i="11"/>
  <c r="F13" i="11"/>
  <c r="H13" i="11" s="1"/>
  <c r="P4" i="11"/>
  <c r="Q5" i="11"/>
  <c r="R5" i="11" s="1"/>
  <c r="S5" i="11" s="1"/>
  <c r="T5" i="11" s="1"/>
  <c r="U5" i="11" s="1"/>
  <c r="V5" i="11" s="1"/>
  <c r="W5" i="11" s="1"/>
  <c r="J6" i="11"/>
  <c r="H20" i="11" l="1"/>
  <c r="F19" i="11"/>
  <c r="H19" i="11" s="1"/>
  <c r="F18" i="11"/>
  <c r="H18"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L5" i="11" s="1"/>
  <c r="BM5" i="11" s="1"/>
  <c r="BJ6" i="11"/>
  <c r="AE6" i="11"/>
  <c r="BM6" i="11" l="1"/>
  <c r="BN5" i="11"/>
  <c r="BM4" i="11"/>
  <c r="BK6" i="11"/>
  <c r="AF6" i="11"/>
  <c r="BN6" i="11" l="1"/>
  <c r="BO5" i="11"/>
  <c r="BL6" i="11"/>
  <c r="AG6" i="11"/>
  <c r="BO6" i="11" l="1"/>
  <c r="BP5" i="11"/>
  <c r="AH6" i="11"/>
  <c r="BQ5" i="11" l="1"/>
  <c r="BP6" i="11"/>
  <c r="AI6" i="11"/>
  <c r="BQ6" i="11" l="1"/>
  <c r="BR5" i="11"/>
  <c r="AJ6" i="11"/>
  <c r="BR6" i="11" l="1"/>
  <c r="BS5" i="11"/>
  <c r="AK6" i="11"/>
  <c r="BS6" i="11" l="1"/>
  <c r="BT5" i="11"/>
  <c r="AL6" i="11"/>
  <c r="BT6" i="11" l="1"/>
  <c r="BT4" i="11"/>
  <c r="BU5" i="11"/>
  <c r="AM6" i="11"/>
  <c r="BU6" i="11" l="1"/>
  <c r="BV5" i="11"/>
  <c r="AN6" i="11"/>
  <c r="BV6" i="11" l="1"/>
  <c r="BW5" i="11"/>
  <c r="AO6" i="11"/>
  <c r="BX5" i="11" l="1"/>
  <c r="BW6" i="11"/>
  <c r="AP6" i="11"/>
  <c r="BX6" i="11" l="1"/>
  <c r="BY5" i="11"/>
  <c r="AQ6" i="11"/>
  <c r="BY6" i="11" l="1"/>
  <c r="BZ5" i="11"/>
  <c r="AR6" i="11"/>
  <c r="BZ6" i="11" l="1"/>
  <c r="CA5" i="11"/>
  <c r="CA6" i="11" l="1"/>
  <c r="CA4" i="11"/>
  <c r="CB5" i="11"/>
  <c r="CB6" i="11" l="1"/>
  <c r="CC5" i="11"/>
  <c r="CD5" i="11" l="1"/>
  <c r="CC6" i="11"/>
  <c r="CD6" i="11" l="1"/>
  <c r="CE5" i="11"/>
  <c r="CE6" i="11" l="1"/>
  <c r="CF5" i="11"/>
  <c r="CG5" i="11" l="1"/>
  <c r="CF6" i="11"/>
  <c r="CG6" i="11" l="1"/>
  <c r="CH5" i="11"/>
  <c r="CI5" i="11" l="1"/>
  <c r="CH6" i="11"/>
  <c r="CH4" i="11"/>
  <c r="CJ5" i="11" l="1"/>
  <c r="CI6" i="11"/>
  <c r="CJ6" i="11" l="1"/>
  <c r="CK5" i="11"/>
  <c r="CL5" i="11" l="1"/>
  <c r="CK6" i="11"/>
  <c r="CM5" i="11" l="1"/>
  <c r="CL6" i="11"/>
  <c r="CN5" i="11" l="1"/>
  <c r="CN6" i="11" s="1"/>
  <c r="CM6" i="11"/>
</calcChain>
</file>

<file path=xl/sharedStrings.xml><?xml version="1.0" encoding="utf-8"?>
<sst xmlns="http://schemas.openxmlformats.org/spreadsheetml/2006/main" count="83" uniqueCount="77">
  <si>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</si>
  <si>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</si>
  <si>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</si>
  <si>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</si>
  <si>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</si>
  <si>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</si>
  <si>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</si>
  <si>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</si>
  <si>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</si>
  <si>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</si>
  <si>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</si>
  <si>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</si>
  <si>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</si>
  <si>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</si>
  <si>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</si>
  <si>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</si>
  <si>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</si>
  <si>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</si>
  <si>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</si>
  <si>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</si>
  <si>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</si>
  <si>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</si>
  <si>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</si>
  <si>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</si>
  <si>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</si>
  <si>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</si>
  <si>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</si>
  <si>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</si>
  <si>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</si>
  <si>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</si>
  <si>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</si>
  <si>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</si>
  <si>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</si>
  <si>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</si>
  <si>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</si>
  <si>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</si>
  <si>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</si>
  <si>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</si>
  <si>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Plan</t>
  </si>
  <si>
    <t>Analyze</t>
  </si>
  <si>
    <t>Design</t>
  </si>
  <si>
    <t>Develop</t>
  </si>
  <si>
    <t>Test</t>
  </si>
  <si>
    <t>Implement &amp; Maintain/Operate</t>
  </si>
  <si>
    <t>Project Overview</t>
  </si>
  <si>
    <t>Project Name</t>
  </si>
  <si>
    <t>Maria Notario</t>
  </si>
  <si>
    <t>Plan Project Proposal</t>
  </si>
  <si>
    <t>Set up Kaban Board</t>
  </si>
  <si>
    <t>Submit Plan Project</t>
  </si>
  <si>
    <t>Gather Tech Stack</t>
  </si>
  <si>
    <t>Iteration</t>
  </si>
  <si>
    <t>Database Design</t>
  </si>
  <si>
    <t>Mock ups</t>
  </si>
  <si>
    <t>Wireframe</t>
  </si>
  <si>
    <t>Prepare Second Iteration and analysis Paper</t>
  </si>
  <si>
    <t>Submit Second Iteration and Analysis Paper</t>
  </si>
  <si>
    <t>Project Manager</t>
  </si>
  <si>
    <t>UI/UX Designer</t>
  </si>
  <si>
    <t>Back-end Developer</t>
  </si>
  <si>
    <t>Prepare Project</t>
  </si>
  <si>
    <t>HTML Structure</t>
  </si>
  <si>
    <t>Basic CSS</t>
  </si>
  <si>
    <t>Git Hub</t>
  </si>
  <si>
    <t>User Interface Refinements</t>
  </si>
  <si>
    <t>Error Handling</t>
  </si>
  <si>
    <t>Bug Fixing</t>
  </si>
  <si>
    <t>Compatability Testing</t>
  </si>
  <si>
    <t>Documentation</t>
  </si>
  <si>
    <t>Final Review</t>
  </si>
  <si>
    <t>0708/25</t>
  </si>
  <si>
    <t>07/09/205</t>
  </si>
  <si>
    <t>Final Presentation Preparation</t>
  </si>
  <si>
    <t>CSC 489: Senior Project</t>
  </si>
  <si>
    <t>Conduct Surveys, and Questionairee</t>
  </si>
  <si>
    <t>User Personas</t>
  </si>
  <si>
    <t>Submit Design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</si>
</sst>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8"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14" borderId="2" xfId="11" applyFill="1">
      <alignment horizontal="center" vertical="center"/>
    </xf>
    <xf numFmtId="14" fontId="0" fillId="14" borderId="0" xfId="0" applyNumberFormat="1" applyFill="1"/>
    <xf numFmtId="0" fontId="6" fillId="15" borderId="2" xfId="0" applyFont="1" applyFill="1" applyBorder="1" applyAlignment="1">
      <alignment horizontal="left" vertical="center" indent="1"/>
    </xf>
    <xf numFmtId="0" fontId="9" fillId="15" borderId="2" xfId="11" applyFill="1">
      <alignment horizontal="center" vertical="center"/>
    </xf>
    <xf numFmtId="9" fontId="5"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5" fillId="15" borderId="2" xfId="0" applyNumberFormat="1" applyFont="1" applyFill="1" applyBorder="1" applyAlignment="1">
      <alignment horizontal="center" vertical="center"/>
    </xf>
    <xf numFmtId="0" fontId="9" fillId="16" borderId="2" xfId="12" applyFill="1">
      <alignment horizontal="left" vertical="center" indent="2"/>
    </xf>
    <xf numFmtId="0" fontId="9" fillId="16" borderId="2" xfId="11" applyFill="1">
      <alignment horizontal="center" vertical="center"/>
    </xf>
    <xf numFmtId="9" fontId="5" fillId="16" borderId="2" xfId="2" applyFont="1" applyFill="1" applyBorder="1" applyAlignment="1">
      <alignment horizontal="center" vertical="center"/>
    </xf>
    <xf numFmtId="164" fontId="9" fillId="16" borderId="2" xfId="10" applyFill="1">
      <alignment horizontal="center" vertical="center"/>
    </xf>
    <xf numFmtId="0" fontId="6" fillId="17" borderId="2" xfId="0" applyFont="1" applyFill="1" applyBorder="1" applyAlignment="1">
      <alignment horizontal="left" vertical="center" indent="1"/>
    </xf>
    <xf numFmtId="0" fontId="9" fillId="17" borderId="2" xfId="11" applyFill="1">
      <alignment horizontal="center" vertical="center"/>
    </xf>
    <xf numFmtId="9" fontId="5" fillId="17" borderId="2" xfId="2" applyFont="1" applyFill="1" applyBorder="1" applyAlignment="1">
      <alignment horizontal="center" vertical="center"/>
    </xf>
    <xf numFmtId="164" fontId="0" fillId="17" borderId="2" xfId="0" applyNumberFormat="1" applyFill="1" applyBorder="1" applyAlignment="1">
      <alignment horizontal="center" vertical="center"/>
    </xf>
    <xf numFmtId="164" fontId="5" fillId="17" borderId="2" xfId="0" applyNumberFormat="1" applyFont="1" applyFill="1" applyBorder="1" applyAlignment="1">
      <alignment horizontal="center" vertical="center"/>
    </xf>
    <xf numFmtId="0" fontId="9" fillId="18" borderId="2" xfId="12" applyFill="1">
      <alignment horizontal="left" vertical="center" indent="2"/>
    </xf>
    <xf numFmtId="0" fontId="9" fillId="18" borderId="2" xfId="11" applyFill="1">
      <alignment horizontal="center" vertical="center"/>
    </xf>
    <xf numFmtId="9" fontId="5" fillId="18" borderId="2" xfId="2" applyFont="1" applyFill="1" applyBorder="1" applyAlignment="1">
      <alignment horizontal="center" vertical="center"/>
    </xf>
    <xf numFmtId="164" fontId="9" fillId="18" borderId="2" xfId="10" applyFill="1">
      <alignment horizontal="center" vertical="center"/>
    </xf>
    <xf numFmtId="0" fontId="6" fillId="14" borderId="0" xfId="0" applyFont="1" applyFill="1"/>
    <xf numFmtId="9" fontId="5" fillId="14" borderId="2" xfId="2" applyFont="1" applyFill="1" applyBorder="1" applyAlignment="1">
      <alignment horizontal="center" vertical="center"/>
    </xf>
    <xf numFmtId="0" fontId="5" fillId="0" borderId="0" xfId="3" applyFont="1" applyAlignment="1">
      <alignment wrapText="1"/>
    </xf>
    <xf numFmtId="0" fontId="5" fillId="0" borderId="0" xfId="3" applyFont="1"/>
    <xf numFmtId="0" fontId="0" fillId="4" borderId="0" xfId="0" applyFill="1" applyAlignment="1">
      <alignment vertical="center"/>
    </xf>
    <xf numFmtId="0" fontId="9" fillId="4" borderId="2" xfId="11" applyFill="1" applyAlignment="1">
      <alignment horizontal="left" vertical="center"/>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N43"/>
  <sheetViews>
    <sheetView showGridLines="0" tabSelected="1" showRuler="0" topLeftCell="B1" zoomScale="85" zoomScaleNormal="85" zoomScalePageLayoutView="70" workbookViewId="0">
      <pane ySplit="6" topLeftCell="A16" activePane="bottomLeft" state="frozen"/>
      <selection pane="bottomLeft" activeCell="C23" sqref="C23"/>
    </sheetView>
  </sheetViews>
  <sheetFormatPr defaultRowHeight="30" customHeight="1" x14ac:dyDescent="0.3"/>
  <cols>
    <col min="1" max="1" width="33.33203125" style="108" hidden="1" customWidth="1"/>
    <col min="2" max="2" width="43.6640625" bestFit="1" customWidth="1"/>
    <col min="3" max="3" width="19.88671875" bestFit="1" customWidth="1"/>
    <col min="4" max="4" width="10.6640625" customWidth="1"/>
    <col min="5" max="5" width="9.88671875" style="5" bestFit="1" customWidth="1"/>
    <col min="6" max="6" width="10.44140625" customWidth="1"/>
    <col min="7" max="7" width="2.6640625" customWidth="1"/>
    <col min="8" max="8" width="6.109375" hidden="1" customWidth="1"/>
    <col min="9" max="64" width="2.5546875" customWidth="1"/>
    <col min="65" max="65" width="2.88671875" bestFit="1" customWidth="1"/>
    <col min="66" max="74" width="3.109375" bestFit="1" customWidth="1"/>
    <col min="75" max="75" width="2.88671875" bestFit="1" customWidth="1"/>
    <col min="76" max="78" width="2.109375" bestFit="1" customWidth="1"/>
    <col min="79" max="79" width="2.6640625" bestFit="1" customWidth="1"/>
    <col min="80" max="80" width="2.109375" bestFit="1" customWidth="1"/>
    <col min="81" max="81" width="2.44140625" bestFit="1" customWidth="1"/>
    <col min="82" max="84" width="2.109375" bestFit="1" customWidth="1"/>
    <col min="85" max="85" width="2.88671875" bestFit="1" customWidth="1"/>
    <col min="86" max="86" width="2.6640625" bestFit="1" customWidth="1"/>
    <col min="87" max="92" width="2.88671875" bestFit="1" customWidth="1"/>
  </cols>
  <sheetData>
    <row r="1" spans="1:92" ht="30" customHeight="1" x14ac:dyDescent="0.55000000000000004">
      <c r="A1" s="107" t="s">
        <v>28</v>
      </c>
      <c r="B1" s="60" t="s">
        <v>73</v>
      </c>
      <c r="C1" s="1"/>
      <c r="D1" s="2"/>
      <c r="E1" s="4"/>
      <c r="F1" s="47"/>
      <c r="H1" s="2"/>
      <c r="I1" s="82"/>
    </row>
    <row r="2" spans="1:92" ht="30" customHeight="1" x14ac:dyDescent="0.35">
      <c r="A2" s="108" t="s">
        <v>24</v>
      </c>
      <c r="B2" s="61" t="s">
        <v>45</v>
      </c>
      <c r="I2" s="83"/>
    </row>
    <row r="3" spans="1:92" ht="30" customHeight="1" x14ac:dyDescent="0.3">
      <c r="A3" s="108" t="s">
        <v>35</v>
      </c>
      <c r="B3" s="62" t="s">
        <v>46</v>
      </c>
      <c r="C3" s="111" t="s">
        <v>1</v>
      </c>
      <c r="D3" s="112"/>
      <c r="E3" s="116">
        <v>45805</v>
      </c>
      <c r="F3" s="116"/>
    </row>
    <row r="4" spans="1:92" ht="30" customHeight="1" x14ac:dyDescent="0.3">
      <c r="A4" s="107" t="s">
        <v>29</v>
      </c>
      <c r="C4" s="111" t="s">
        <v>8</v>
      </c>
      <c r="D4" s="112"/>
      <c r="E4" s="7">
        <v>1</v>
      </c>
      <c r="I4" s="113">
        <f>I5</f>
        <v>45803</v>
      </c>
      <c r="J4" s="114"/>
      <c r="K4" s="114"/>
      <c r="L4" s="114"/>
      <c r="M4" s="114"/>
      <c r="N4" s="114"/>
      <c r="O4" s="115"/>
      <c r="P4" s="113">
        <f>P5</f>
        <v>45810</v>
      </c>
      <c r="Q4" s="114"/>
      <c r="R4" s="114"/>
      <c r="S4" s="114"/>
      <c r="T4" s="114"/>
      <c r="U4" s="114"/>
      <c r="V4" s="115"/>
      <c r="W4" s="113">
        <f>W5</f>
        <v>45817</v>
      </c>
      <c r="X4" s="114"/>
      <c r="Y4" s="114"/>
      <c r="Z4" s="114"/>
      <c r="AA4" s="114"/>
      <c r="AB4" s="114"/>
      <c r="AC4" s="115"/>
      <c r="AD4" s="113">
        <f>AD5</f>
        <v>45824</v>
      </c>
      <c r="AE4" s="114"/>
      <c r="AF4" s="114"/>
      <c r="AG4" s="114"/>
      <c r="AH4" s="114"/>
      <c r="AI4" s="114"/>
      <c r="AJ4" s="115"/>
      <c r="AK4" s="113">
        <f>AK5</f>
        <v>45831</v>
      </c>
      <c r="AL4" s="114"/>
      <c r="AM4" s="114"/>
      <c r="AN4" s="114"/>
      <c r="AO4" s="114"/>
      <c r="AP4" s="114"/>
      <c r="AQ4" s="115"/>
      <c r="AR4" s="113">
        <f>AR5</f>
        <v>45838</v>
      </c>
      <c r="AS4" s="114"/>
      <c r="AT4" s="114"/>
      <c r="AU4" s="114"/>
      <c r="AV4" s="114"/>
      <c r="AW4" s="114"/>
      <c r="AX4" s="115"/>
      <c r="AY4" s="113">
        <f>AY5</f>
        <v>45845</v>
      </c>
      <c r="AZ4" s="114"/>
      <c r="BA4" s="114"/>
      <c r="BB4" s="114"/>
      <c r="BC4" s="114"/>
      <c r="BD4" s="114"/>
      <c r="BE4" s="115"/>
      <c r="BF4" s="113">
        <f>BF5</f>
        <v>45852</v>
      </c>
      <c r="BG4" s="114"/>
      <c r="BH4" s="114"/>
      <c r="BI4" s="114"/>
      <c r="BJ4" s="114"/>
      <c r="BK4" s="114"/>
      <c r="BL4" s="115"/>
      <c r="BM4" s="113">
        <f>BM5</f>
        <v>45859</v>
      </c>
      <c r="BN4" s="114"/>
      <c r="BO4" s="114"/>
      <c r="BP4" s="114"/>
      <c r="BQ4" s="114"/>
      <c r="BR4" s="114"/>
      <c r="BS4" s="115"/>
      <c r="BT4" s="113">
        <f>BT5</f>
        <v>45866</v>
      </c>
      <c r="BU4" s="114"/>
      <c r="BV4" s="114"/>
      <c r="BW4" s="114"/>
      <c r="BX4" s="114"/>
      <c r="BY4" s="114"/>
      <c r="BZ4" s="115"/>
      <c r="CA4" s="113">
        <f>CA5</f>
        <v>45873</v>
      </c>
      <c r="CB4" s="114"/>
      <c r="CC4" s="114"/>
      <c r="CD4" s="114"/>
      <c r="CE4" s="114"/>
      <c r="CF4" s="114"/>
      <c r="CG4" s="115"/>
      <c r="CH4" s="113">
        <f>CH5</f>
        <v>45880</v>
      </c>
      <c r="CI4" s="114"/>
      <c r="CJ4" s="114"/>
      <c r="CK4" s="114"/>
      <c r="CL4" s="114"/>
      <c r="CM4" s="114"/>
      <c r="CN4" s="115"/>
    </row>
    <row r="5" spans="1:92" ht="15" customHeight="1" x14ac:dyDescent="0.3">
      <c r="A5" s="107" t="s">
        <v>30</v>
      </c>
      <c r="B5" s="81"/>
      <c r="C5" s="81"/>
      <c r="D5" s="81"/>
      <c r="E5" s="81"/>
      <c r="F5" s="81"/>
      <c r="G5" s="81"/>
      <c r="I5" s="11">
        <f>Project_Start-WEEKDAY(Project_Start,1)+2+7*(Display_Week-1)</f>
        <v>45803</v>
      </c>
      <c r="J5" s="10">
        <f>I5+1</f>
        <v>45804</v>
      </c>
      <c r="K5" s="10">
        <f t="shared" ref="K5:AX5" si="0">J5+1</f>
        <v>45805</v>
      </c>
      <c r="L5" s="10">
        <f t="shared" si="0"/>
        <v>45806</v>
      </c>
      <c r="M5" s="10">
        <f t="shared" si="0"/>
        <v>45807</v>
      </c>
      <c r="N5" s="10">
        <f t="shared" si="0"/>
        <v>45808</v>
      </c>
      <c r="O5" s="12">
        <f t="shared" si="0"/>
        <v>45809</v>
      </c>
      <c r="P5" s="11">
        <f>O5+1</f>
        <v>45810</v>
      </c>
      <c r="Q5" s="10">
        <f>P5+1</f>
        <v>45811</v>
      </c>
      <c r="R5" s="10">
        <f t="shared" si="0"/>
        <v>45812</v>
      </c>
      <c r="S5" s="10">
        <f t="shared" si="0"/>
        <v>45813</v>
      </c>
      <c r="T5" s="10">
        <f t="shared" si="0"/>
        <v>45814</v>
      </c>
      <c r="U5" s="10">
        <f t="shared" si="0"/>
        <v>45815</v>
      </c>
      <c r="V5" s="12">
        <f t="shared" si="0"/>
        <v>45816</v>
      </c>
      <c r="W5" s="11">
        <f>V5+1</f>
        <v>45817</v>
      </c>
      <c r="X5" s="10">
        <f>W5+1</f>
        <v>45818</v>
      </c>
      <c r="Y5" s="10">
        <f t="shared" si="0"/>
        <v>45819</v>
      </c>
      <c r="Z5" s="10">
        <f t="shared" si="0"/>
        <v>45820</v>
      </c>
      <c r="AA5" s="10">
        <f t="shared" si="0"/>
        <v>45821</v>
      </c>
      <c r="AB5" s="10">
        <f t="shared" si="0"/>
        <v>45822</v>
      </c>
      <c r="AC5" s="12">
        <f t="shared" si="0"/>
        <v>45823</v>
      </c>
      <c r="AD5" s="11">
        <f>AC5+1</f>
        <v>45824</v>
      </c>
      <c r="AE5" s="10">
        <f>AD5+1</f>
        <v>45825</v>
      </c>
      <c r="AF5" s="10">
        <f t="shared" si="0"/>
        <v>45826</v>
      </c>
      <c r="AG5" s="10">
        <f t="shared" si="0"/>
        <v>45827</v>
      </c>
      <c r="AH5" s="10">
        <f t="shared" si="0"/>
        <v>45828</v>
      </c>
      <c r="AI5" s="10">
        <f t="shared" si="0"/>
        <v>45829</v>
      </c>
      <c r="AJ5" s="12">
        <f t="shared" si="0"/>
        <v>45830</v>
      </c>
      <c r="AK5" s="11">
        <f>AJ5+1</f>
        <v>45831</v>
      </c>
      <c r="AL5" s="10">
        <f>AK5+1</f>
        <v>45832</v>
      </c>
      <c r="AM5" s="10">
        <f t="shared" si="0"/>
        <v>45833</v>
      </c>
      <c r="AN5" s="10">
        <f t="shared" si="0"/>
        <v>45834</v>
      </c>
      <c r="AO5" s="10">
        <f t="shared" si="0"/>
        <v>45835</v>
      </c>
      <c r="AP5" s="10">
        <f t="shared" si="0"/>
        <v>45836</v>
      </c>
      <c r="AQ5" s="12">
        <f t="shared" si="0"/>
        <v>45837</v>
      </c>
      <c r="AR5" s="11">
        <f>AQ5+1</f>
        <v>45838</v>
      </c>
      <c r="AS5" s="10">
        <f>AR5+1</f>
        <v>45839</v>
      </c>
      <c r="AT5" s="10">
        <f t="shared" si="0"/>
        <v>45840</v>
      </c>
      <c r="AU5" s="10">
        <f t="shared" si="0"/>
        <v>45841</v>
      </c>
      <c r="AV5" s="10">
        <f t="shared" si="0"/>
        <v>45842</v>
      </c>
      <c r="AW5" s="10">
        <f t="shared" si="0"/>
        <v>45843</v>
      </c>
      <c r="AX5" s="12">
        <f t="shared" si="0"/>
        <v>45844</v>
      </c>
      <c r="AY5" s="11">
        <f>AX5+1</f>
        <v>45845</v>
      </c>
      <c r="AZ5" s="10">
        <f>AY5+1</f>
        <v>45846</v>
      </c>
      <c r="BA5" s="10">
        <f t="shared" ref="BA5:BE5" si="1">AZ5+1</f>
        <v>45847</v>
      </c>
      <c r="BB5" s="10">
        <f t="shared" si="1"/>
        <v>45848</v>
      </c>
      <c r="BC5" s="10">
        <f t="shared" si="1"/>
        <v>45849</v>
      </c>
      <c r="BD5" s="10">
        <f t="shared" si="1"/>
        <v>45850</v>
      </c>
      <c r="BE5" s="12">
        <f t="shared" si="1"/>
        <v>45851</v>
      </c>
      <c r="BF5" s="11">
        <f>BE5+1</f>
        <v>45852</v>
      </c>
      <c r="BG5" s="10">
        <f>BF5+1</f>
        <v>45853</v>
      </c>
      <c r="BH5" s="10">
        <f t="shared" ref="BH5:BL5" si="2">BG5+1</f>
        <v>45854</v>
      </c>
      <c r="BI5" s="10">
        <f t="shared" si="2"/>
        <v>45855</v>
      </c>
      <c r="BJ5" s="10">
        <f t="shared" si="2"/>
        <v>45856</v>
      </c>
      <c r="BK5" s="10">
        <f t="shared" si="2"/>
        <v>45857</v>
      </c>
      <c r="BL5" s="12">
        <f t="shared" si="2"/>
        <v>45858</v>
      </c>
      <c r="BM5" s="11">
        <f>BL5+1</f>
        <v>45859</v>
      </c>
      <c r="BN5" s="10">
        <f>BM5+1</f>
        <v>45860</v>
      </c>
      <c r="BO5" s="10">
        <f t="shared" ref="BO5" si="3">BN5+1</f>
        <v>45861</v>
      </c>
      <c r="BP5" s="10">
        <f t="shared" ref="BP5" si="4">BO5+1</f>
        <v>45862</v>
      </c>
      <c r="BQ5" s="10">
        <f t="shared" ref="BQ5" si="5">BP5+1</f>
        <v>45863</v>
      </c>
      <c r="BR5" s="10">
        <f t="shared" ref="BR5" si="6">BQ5+1</f>
        <v>45864</v>
      </c>
      <c r="BS5" s="12">
        <f t="shared" ref="BS5" si="7">BR5+1</f>
        <v>45865</v>
      </c>
      <c r="BT5" s="11">
        <f>BS5+1</f>
        <v>45866</v>
      </c>
      <c r="BU5" s="10">
        <f>BT5+1</f>
        <v>45867</v>
      </c>
      <c r="BV5" s="10">
        <f t="shared" ref="BV5" si="8">BU5+1</f>
        <v>45868</v>
      </c>
      <c r="BW5" s="10">
        <f t="shared" ref="BW5" si="9">BV5+1</f>
        <v>45869</v>
      </c>
      <c r="BX5" s="10">
        <f t="shared" ref="BX5" si="10">BW5+1</f>
        <v>45870</v>
      </c>
      <c r="BY5" s="10">
        <f t="shared" ref="BY5" si="11">BX5+1</f>
        <v>45871</v>
      </c>
      <c r="BZ5" s="12">
        <f t="shared" ref="BZ5" si="12">BY5+1</f>
        <v>45872</v>
      </c>
      <c r="CA5" s="11">
        <f>BZ5+1</f>
        <v>45873</v>
      </c>
      <c r="CB5" s="10">
        <f>CA5+1</f>
        <v>45874</v>
      </c>
      <c r="CC5" s="10">
        <f t="shared" ref="CC5" si="13">CB5+1</f>
        <v>45875</v>
      </c>
      <c r="CD5" s="10">
        <f t="shared" ref="CD5" si="14">CC5+1</f>
        <v>45876</v>
      </c>
      <c r="CE5" s="10">
        <f t="shared" ref="CE5" si="15">CD5+1</f>
        <v>45877</v>
      </c>
      <c r="CF5" s="10">
        <f t="shared" ref="CF5" si="16">CE5+1</f>
        <v>45878</v>
      </c>
      <c r="CG5" s="12">
        <f t="shared" ref="CG5" si="17">CF5+1</f>
        <v>45879</v>
      </c>
      <c r="CH5" s="11">
        <f>CG5+1</f>
        <v>45880</v>
      </c>
      <c r="CI5" s="10">
        <f>CH5+1</f>
        <v>45881</v>
      </c>
      <c r="CJ5" s="10">
        <f t="shared" ref="CJ5" si="18">CI5+1</f>
        <v>45882</v>
      </c>
      <c r="CK5" s="10">
        <f t="shared" ref="CK5" si="19">CJ5+1</f>
        <v>45883</v>
      </c>
      <c r="CL5" s="10">
        <f t="shared" ref="CL5" si="20">CK5+1</f>
        <v>45884</v>
      </c>
      <c r="CM5" s="10">
        <f t="shared" ref="CM5" si="21">CL5+1</f>
        <v>45885</v>
      </c>
      <c r="CN5" s="12">
        <f t="shared" ref="CN5" si="22">CM5+1</f>
        <v>45886</v>
      </c>
    </row>
    <row r="6" spans="1:92" ht="30" customHeight="1" thickBot="1" x14ac:dyDescent="0.35">
      <c r="A6" s="107" t="s">
        <v>31</v>
      </c>
      <c r="B6" s="8" t="s">
        <v>9</v>
      </c>
      <c r="C6" s="9" t="s">
        <v>3</v>
      </c>
      <c r="D6" s="9" t="s">
        <v>2</v>
      </c>
      <c r="E6" s="9" t="s">
        <v>5</v>
      </c>
      <c r="F6" s="9" t="s">
        <v>6</v>
      </c>
      <c r="G6" s="9"/>
      <c r="H6" s="9" t="s">
        <v>7</v>
      </c>
      <c r="I6" s="13" t="str">
        <f t="shared" ref="I6" si="23">LEFT(TEXT(I5,"ddd"),1)</f>
        <v>M</v>
      </c>
      <c r="J6" s="13" t="str">
        <f t="shared" ref="J6:AR6" si="24">LEFT(TEXT(J5,"ddd"),1)</f>
        <v>T</v>
      </c>
      <c r="K6" s="13" t="str">
        <f t="shared" si="24"/>
        <v>W</v>
      </c>
      <c r="L6" s="13" t="str">
        <f t="shared" si="24"/>
        <v>T</v>
      </c>
      <c r="M6" s="13" t="str">
        <f t="shared" si="24"/>
        <v>F</v>
      </c>
      <c r="N6" s="13" t="str">
        <f t="shared" si="24"/>
        <v>S</v>
      </c>
      <c r="O6" s="13" t="str">
        <f t="shared" si="24"/>
        <v>S</v>
      </c>
      <c r="P6" s="13" t="str">
        <f t="shared" si="24"/>
        <v>M</v>
      </c>
      <c r="Q6" s="13" t="str">
        <f t="shared" si="24"/>
        <v>T</v>
      </c>
      <c r="R6" s="13" t="str">
        <f t="shared" si="24"/>
        <v>W</v>
      </c>
      <c r="S6" s="13" t="str">
        <f t="shared" si="24"/>
        <v>T</v>
      </c>
      <c r="T6" s="13" t="str">
        <f t="shared" si="24"/>
        <v>F</v>
      </c>
      <c r="U6" s="13" t="str">
        <f t="shared" si="24"/>
        <v>S</v>
      </c>
      <c r="V6" s="13" t="str">
        <f t="shared" si="24"/>
        <v>S</v>
      </c>
      <c r="W6" s="13" t="str">
        <f t="shared" si="24"/>
        <v>M</v>
      </c>
      <c r="X6" s="13" t="str">
        <f t="shared" si="24"/>
        <v>T</v>
      </c>
      <c r="Y6" s="13" t="str">
        <f t="shared" si="24"/>
        <v>W</v>
      </c>
      <c r="Z6" s="13" t="str">
        <f t="shared" si="24"/>
        <v>T</v>
      </c>
      <c r="AA6" s="13" t="str">
        <f t="shared" si="24"/>
        <v>F</v>
      </c>
      <c r="AB6" s="13" t="str">
        <f t="shared" si="24"/>
        <v>S</v>
      </c>
      <c r="AC6" s="13" t="str">
        <f t="shared" si="24"/>
        <v>S</v>
      </c>
      <c r="AD6" s="13" t="str">
        <f t="shared" si="24"/>
        <v>M</v>
      </c>
      <c r="AE6" s="13" t="str">
        <f t="shared" si="24"/>
        <v>T</v>
      </c>
      <c r="AF6" s="13" t="str">
        <f t="shared" si="24"/>
        <v>W</v>
      </c>
      <c r="AG6" s="13" t="str">
        <f t="shared" si="24"/>
        <v>T</v>
      </c>
      <c r="AH6" s="13" t="str">
        <f t="shared" si="24"/>
        <v>F</v>
      </c>
      <c r="AI6" s="13" t="str">
        <f t="shared" si="24"/>
        <v>S</v>
      </c>
      <c r="AJ6" s="13" t="str">
        <f t="shared" si="24"/>
        <v>S</v>
      </c>
      <c r="AK6" s="13" t="str">
        <f t="shared" si="24"/>
        <v>M</v>
      </c>
      <c r="AL6" s="13" t="str">
        <f t="shared" si="24"/>
        <v>T</v>
      </c>
      <c r="AM6" s="13" t="str">
        <f t="shared" si="24"/>
        <v>W</v>
      </c>
      <c r="AN6" s="13" t="str">
        <f t="shared" si="24"/>
        <v>T</v>
      </c>
      <c r="AO6" s="13" t="str">
        <f t="shared" si="24"/>
        <v>F</v>
      </c>
      <c r="AP6" s="13" t="str">
        <f t="shared" si="24"/>
        <v>S</v>
      </c>
      <c r="AQ6" s="13" t="str">
        <f t="shared" si="24"/>
        <v>S</v>
      </c>
      <c r="AR6" s="13" t="str">
        <f t="shared" si="24"/>
        <v>M</v>
      </c>
      <c r="AS6" s="13" t="str">
        <f t="shared" ref="AS6:BL6" si="25">LEFT(TEXT(AS5,"ddd"),1)</f>
        <v>T</v>
      </c>
      <c r="AT6" s="13" t="str">
        <f t="shared" si="25"/>
        <v>W</v>
      </c>
      <c r="AU6" s="13" t="str">
        <f t="shared" si="25"/>
        <v>T</v>
      </c>
      <c r="AV6" s="13" t="str">
        <f t="shared" si="25"/>
        <v>F</v>
      </c>
      <c r="AW6" s="13" t="str">
        <f t="shared" si="25"/>
        <v>S</v>
      </c>
      <c r="AX6" s="13" t="str">
        <f t="shared" si="25"/>
        <v>S</v>
      </c>
      <c r="AY6" s="13" t="str">
        <f t="shared" si="25"/>
        <v>M</v>
      </c>
      <c r="AZ6" s="13" t="str">
        <f t="shared" si="25"/>
        <v>T</v>
      </c>
      <c r="BA6" s="13" t="str">
        <f t="shared" si="25"/>
        <v>W</v>
      </c>
      <c r="BB6" s="13" t="str">
        <f t="shared" si="25"/>
        <v>T</v>
      </c>
      <c r="BC6" s="13" t="str">
        <f t="shared" si="25"/>
        <v>F</v>
      </c>
      <c r="BD6" s="13" t="str">
        <f t="shared" si="25"/>
        <v>S</v>
      </c>
      <c r="BE6" s="13" t="str">
        <f t="shared" si="25"/>
        <v>S</v>
      </c>
      <c r="BF6" s="13" t="str">
        <f t="shared" si="25"/>
        <v>M</v>
      </c>
      <c r="BG6" s="13" t="str">
        <f t="shared" si="25"/>
        <v>T</v>
      </c>
      <c r="BH6" s="13" t="str">
        <f t="shared" si="25"/>
        <v>W</v>
      </c>
      <c r="BI6" s="13" t="str">
        <f t="shared" si="25"/>
        <v>T</v>
      </c>
      <c r="BJ6" s="13" t="str">
        <f t="shared" si="25"/>
        <v>F</v>
      </c>
      <c r="BK6" s="13" t="str">
        <f t="shared" si="25"/>
        <v>S</v>
      </c>
      <c r="BL6" s="13" t="str">
        <f t="shared" si="25"/>
        <v>S</v>
      </c>
      <c r="BM6" s="13" t="str">
        <f t="shared" ref="BM6:BS6" si="26">LEFT(TEXT(BM5,"ddd"),1)</f>
        <v>M</v>
      </c>
      <c r="BN6" s="13" t="str">
        <f t="shared" si="26"/>
        <v>T</v>
      </c>
      <c r="BO6" s="13" t="str">
        <f t="shared" si="26"/>
        <v>W</v>
      </c>
      <c r="BP6" s="13" t="str">
        <f t="shared" si="26"/>
        <v>T</v>
      </c>
      <c r="BQ6" s="13" t="str">
        <f t="shared" si="26"/>
        <v>F</v>
      </c>
      <c r="BR6" s="13" t="str">
        <f t="shared" si="26"/>
        <v>S</v>
      </c>
      <c r="BS6" s="13" t="str">
        <f t="shared" si="26"/>
        <v>S</v>
      </c>
      <c r="BT6" s="13" t="str">
        <f t="shared" ref="BT6:CN6" si="27">LEFT(TEXT(BT5,"ddd"),1)</f>
        <v>M</v>
      </c>
      <c r="BU6" s="13" t="str">
        <f t="shared" si="27"/>
        <v>T</v>
      </c>
      <c r="BV6" s="13" t="str">
        <f t="shared" si="27"/>
        <v>W</v>
      </c>
      <c r="BW6" s="13" t="str">
        <f t="shared" si="27"/>
        <v>T</v>
      </c>
      <c r="BX6" s="13" t="str">
        <f t="shared" si="27"/>
        <v>F</v>
      </c>
      <c r="BY6" s="13" t="str">
        <f t="shared" si="27"/>
        <v>S</v>
      </c>
      <c r="BZ6" s="13" t="str">
        <f t="shared" si="27"/>
        <v>S</v>
      </c>
      <c r="CA6" s="13" t="str">
        <f t="shared" si="27"/>
        <v>M</v>
      </c>
      <c r="CB6" s="13" t="str">
        <f t="shared" si="27"/>
        <v>T</v>
      </c>
      <c r="CC6" s="13" t="str">
        <f t="shared" si="27"/>
        <v>W</v>
      </c>
      <c r="CD6" s="13" t="str">
        <f t="shared" si="27"/>
        <v>T</v>
      </c>
      <c r="CE6" s="13" t="str">
        <f t="shared" si="27"/>
        <v>F</v>
      </c>
      <c r="CF6" s="13" t="str">
        <f t="shared" si="27"/>
        <v>S</v>
      </c>
      <c r="CG6" s="13" t="str">
        <f t="shared" si="27"/>
        <v>S</v>
      </c>
      <c r="CH6" s="13" t="str">
        <f t="shared" si="27"/>
        <v>M</v>
      </c>
      <c r="CI6" s="13" t="str">
        <f t="shared" si="27"/>
        <v>T</v>
      </c>
      <c r="CJ6" s="13" t="str">
        <f t="shared" si="27"/>
        <v>W</v>
      </c>
      <c r="CK6" s="13" t="str">
        <f t="shared" si="27"/>
        <v>T</v>
      </c>
      <c r="CL6" s="13" t="str">
        <f t="shared" si="27"/>
        <v>F</v>
      </c>
      <c r="CM6" s="13" t="str">
        <f t="shared" si="27"/>
        <v>S</v>
      </c>
      <c r="CN6" s="13" t="str">
        <f t="shared" si="27"/>
        <v>S</v>
      </c>
    </row>
    <row r="7" spans="1:92" ht="30" hidden="1" customHeight="1" thickBot="1" x14ac:dyDescent="0.35">
      <c r="A7" s="108" t="s">
        <v>36</v>
      </c>
      <c r="C7" s="59"/>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row>
    <row r="8" spans="1:92" ht="30" customHeight="1" thickBot="1" x14ac:dyDescent="0.35">
      <c r="B8" s="105" t="s">
        <v>44</v>
      </c>
      <c r="C8" s="85" t="s">
        <v>46</v>
      </c>
      <c r="D8" s="106"/>
      <c r="E8" s="86">
        <v>45805</v>
      </c>
      <c r="F8" s="86">
        <v>45868</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row>
    <row r="9" spans="1:92" s="3" customFormat="1" ht="30" customHeight="1" thickBot="1" x14ac:dyDescent="0.35">
      <c r="A9" s="107" t="s">
        <v>32</v>
      </c>
      <c r="B9" s="18" t="s">
        <v>38</v>
      </c>
      <c r="C9" s="68"/>
      <c r="D9" s="19"/>
      <c r="E9" s="20"/>
      <c r="F9" s="21"/>
      <c r="G9" s="17"/>
      <c r="H9" s="17" t="str">
        <f t="shared" ref="H9:H40" si="28">IF(OR(ISBLANK(task_start),ISBLANK(task_end)),"",task_end-task_start+1)</f>
        <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row>
    <row r="10" spans="1:92" s="3" customFormat="1" ht="30" customHeight="1" thickBot="1" x14ac:dyDescent="0.35">
      <c r="A10" s="107" t="s">
        <v>37</v>
      </c>
      <c r="B10" s="77" t="s">
        <v>47</v>
      </c>
      <c r="C10" s="69" t="s">
        <v>57</v>
      </c>
      <c r="D10" s="22">
        <v>1</v>
      </c>
      <c r="E10" s="63">
        <f>Project_Start</f>
        <v>45805</v>
      </c>
      <c r="F10" s="63">
        <f>E10+3</f>
        <v>45808</v>
      </c>
      <c r="G10" s="17"/>
      <c r="H10" s="17">
        <f t="shared" si="28"/>
        <v>4</v>
      </c>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row>
    <row r="11" spans="1:92" s="3" customFormat="1" ht="30" customHeight="1" thickBot="1" x14ac:dyDescent="0.35">
      <c r="A11" s="107" t="s">
        <v>33</v>
      </c>
      <c r="B11" s="77" t="s">
        <v>49</v>
      </c>
      <c r="C11" s="69"/>
      <c r="D11" s="22">
        <v>1</v>
      </c>
      <c r="E11" s="63">
        <f>F10</f>
        <v>45808</v>
      </c>
      <c r="F11" s="63">
        <f>E11+2</f>
        <v>45810</v>
      </c>
      <c r="G11" s="17"/>
      <c r="H11" s="17">
        <f t="shared" si="28"/>
        <v>3</v>
      </c>
      <c r="I11" s="44"/>
      <c r="J11" s="44"/>
      <c r="K11" s="44"/>
      <c r="L11" s="44"/>
      <c r="M11" s="44"/>
      <c r="N11" s="44"/>
      <c r="O11" s="44"/>
      <c r="P11" s="44"/>
      <c r="Q11" s="44"/>
      <c r="R11" s="44"/>
      <c r="S11" s="44"/>
      <c r="T11" s="44"/>
      <c r="U11" s="45"/>
      <c r="V11" s="45"/>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row>
    <row r="12" spans="1:92" s="3" customFormat="1" ht="30" customHeight="1" thickBot="1" x14ac:dyDescent="0.35">
      <c r="A12" s="108"/>
      <c r="B12" s="77" t="s">
        <v>48</v>
      </c>
      <c r="C12" s="69"/>
      <c r="D12" s="22">
        <v>0.75</v>
      </c>
      <c r="E12" s="63">
        <f>F11</f>
        <v>45810</v>
      </c>
      <c r="F12" s="63">
        <f>E12+4</f>
        <v>45814</v>
      </c>
      <c r="G12" s="17"/>
      <c r="H12" s="17">
        <f t="shared" si="28"/>
        <v>5</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row>
    <row r="13" spans="1:92" s="3" customFormat="1" ht="30" customHeight="1" thickBot="1" x14ac:dyDescent="0.35">
      <c r="A13" s="108"/>
      <c r="B13" s="77" t="s">
        <v>50</v>
      </c>
      <c r="C13" s="69"/>
      <c r="D13" s="22">
        <v>0.75</v>
      </c>
      <c r="E13" s="63">
        <f>F12</f>
        <v>45814</v>
      </c>
      <c r="F13" s="63">
        <f>E13+5</f>
        <v>45819</v>
      </c>
      <c r="G13" s="17"/>
      <c r="H13" s="17">
        <f t="shared" si="28"/>
        <v>6</v>
      </c>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row>
    <row r="14" spans="1:92" s="3" customFormat="1" ht="30" customHeight="1" thickBot="1" x14ac:dyDescent="0.35">
      <c r="A14" s="108"/>
      <c r="B14" s="77" t="s">
        <v>51</v>
      </c>
      <c r="C14" s="69"/>
      <c r="D14" s="22">
        <v>0.75</v>
      </c>
      <c r="E14" s="63">
        <f>E11+1</f>
        <v>45809</v>
      </c>
      <c r="F14" s="63">
        <f>E14+2</f>
        <v>45811</v>
      </c>
      <c r="G14" s="17"/>
      <c r="H14" s="17">
        <f t="shared" si="28"/>
        <v>3</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row>
    <row r="15" spans="1:92" s="3" customFormat="1" ht="30" customHeight="1" thickBot="1" x14ac:dyDescent="0.35">
      <c r="A15" s="107" t="s">
        <v>34</v>
      </c>
      <c r="B15" s="23" t="s">
        <v>39</v>
      </c>
      <c r="C15" s="70"/>
      <c r="D15" s="24"/>
      <c r="E15" s="25"/>
      <c r="F15" s="26"/>
      <c r="G15" s="17"/>
      <c r="H15" s="17" t="str">
        <f t="shared" si="28"/>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row>
    <row r="16" spans="1:92" s="3" customFormat="1" ht="30" customHeight="1" thickBot="1" x14ac:dyDescent="0.35">
      <c r="A16" s="107"/>
      <c r="B16" s="109" t="s">
        <v>60</v>
      </c>
      <c r="C16" s="71"/>
      <c r="D16" s="27">
        <v>1</v>
      </c>
      <c r="E16" s="64">
        <f>E14+1</f>
        <v>45810</v>
      </c>
      <c r="F16" s="64">
        <v>45816</v>
      </c>
      <c r="G16" s="17"/>
      <c r="H16" s="17">
        <f t="shared" si="28"/>
        <v>7</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row>
    <row r="17" spans="1:92" s="3" customFormat="1" ht="30" customHeight="1" thickBot="1" x14ac:dyDescent="0.35">
      <c r="A17" s="108"/>
      <c r="B17" s="110" t="s">
        <v>74</v>
      </c>
      <c r="C17" s="71"/>
      <c r="D17" s="27">
        <v>0.8</v>
      </c>
      <c r="E17" s="64">
        <v>45817</v>
      </c>
      <c r="F17" s="64">
        <v>45825</v>
      </c>
      <c r="G17" s="17"/>
      <c r="H17" s="17">
        <f t="shared" si="28"/>
        <v>9</v>
      </c>
      <c r="I17" s="44"/>
      <c r="J17" s="44"/>
      <c r="K17" s="44"/>
      <c r="L17" s="44"/>
      <c r="M17" s="44"/>
      <c r="N17" s="44"/>
      <c r="O17" s="44"/>
      <c r="P17" s="44"/>
      <c r="Q17" s="44"/>
      <c r="R17" s="44"/>
      <c r="S17" s="44"/>
      <c r="T17" s="44"/>
      <c r="U17" s="45"/>
      <c r="V17" s="4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row>
    <row r="18" spans="1:92" s="3" customFormat="1" ht="30" customHeight="1" thickBot="1" x14ac:dyDescent="0.35">
      <c r="A18" s="108"/>
      <c r="B18" s="110" t="s">
        <v>75</v>
      </c>
      <c r="C18" s="71"/>
      <c r="D18" s="27">
        <v>0.8</v>
      </c>
      <c r="E18" s="64">
        <f>F17</f>
        <v>45825</v>
      </c>
      <c r="F18" s="64">
        <f>E18+3</f>
        <v>45828</v>
      </c>
      <c r="G18" s="17"/>
      <c r="H18" s="17">
        <f t="shared" si="28"/>
        <v>4</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row>
    <row r="19" spans="1:92" s="3" customFormat="1" ht="30" customHeight="1" thickBot="1" x14ac:dyDescent="0.35">
      <c r="A19" s="108"/>
      <c r="B19" s="71" t="s">
        <v>55</v>
      </c>
      <c r="C19" s="71"/>
      <c r="D19" s="27">
        <v>1</v>
      </c>
      <c r="E19" s="64">
        <v>45818</v>
      </c>
      <c r="F19" s="64">
        <f>E19+2</f>
        <v>45820</v>
      </c>
      <c r="G19" s="17"/>
      <c r="H19" s="17">
        <f t="shared" si="28"/>
        <v>3</v>
      </c>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row>
    <row r="20" spans="1:92" s="3" customFormat="1" ht="30" customHeight="1" thickBot="1" x14ac:dyDescent="0.35">
      <c r="A20" s="108"/>
      <c r="B20" s="71" t="s">
        <v>56</v>
      </c>
      <c r="C20" s="71"/>
      <c r="D20" s="27">
        <v>1</v>
      </c>
      <c r="E20" s="64">
        <f>E19</f>
        <v>45818</v>
      </c>
      <c r="F20" s="64">
        <v>45823</v>
      </c>
      <c r="G20" s="17"/>
      <c r="H20" s="17">
        <f t="shared" si="28"/>
        <v>6</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row>
    <row r="21" spans="1:92" s="3" customFormat="1" ht="30" customHeight="1" thickBot="1" x14ac:dyDescent="0.35">
      <c r="A21" s="108" t="s">
        <v>25</v>
      </c>
      <c r="B21" s="28" t="s">
        <v>40</v>
      </c>
      <c r="C21" s="72"/>
      <c r="D21" s="29"/>
      <c r="E21" s="30"/>
      <c r="F21" s="31"/>
      <c r="G21" s="17"/>
      <c r="H21" s="17" t="str">
        <f t="shared" si="28"/>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row>
    <row r="22" spans="1:92" s="3" customFormat="1" ht="30" customHeight="1" thickBot="1" x14ac:dyDescent="0.35">
      <c r="A22" s="108"/>
      <c r="B22" s="78" t="s">
        <v>52</v>
      </c>
      <c r="C22" s="73" t="s">
        <v>59</v>
      </c>
      <c r="D22" s="32"/>
      <c r="E22" s="65">
        <v>45826</v>
      </c>
      <c r="F22" s="65">
        <v>45829</v>
      </c>
      <c r="G22" s="17"/>
      <c r="H22" s="17">
        <f t="shared" si="28"/>
        <v>4</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row>
    <row r="23" spans="1:92" s="3" customFormat="1" ht="30" customHeight="1" thickBot="1" x14ac:dyDescent="0.35">
      <c r="A23" s="108"/>
      <c r="B23" s="78" t="s">
        <v>53</v>
      </c>
      <c r="C23" s="73" t="s">
        <v>58</v>
      </c>
      <c r="D23" s="32"/>
      <c r="E23" s="65">
        <f>F22+1</f>
        <v>45830</v>
      </c>
      <c r="F23" s="65">
        <f>E23+4</f>
        <v>45834</v>
      </c>
      <c r="G23" s="17"/>
      <c r="H23" s="17">
        <f t="shared" si="28"/>
        <v>5</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row>
    <row r="24" spans="1:92" s="3" customFormat="1" ht="30" customHeight="1" thickBot="1" x14ac:dyDescent="0.35">
      <c r="A24" s="108"/>
      <c r="B24" s="78" t="s">
        <v>54</v>
      </c>
      <c r="C24" s="73" t="s">
        <v>58</v>
      </c>
      <c r="D24" s="32">
        <v>1</v>
      </c>
      <c r="E24" s="65">
        <v>45835</v>
      </c>
      <c r="F24" s="65">
        <v>45836</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row>
    <row r="25" spans="1:92" s="3" customFormat="1" ht="30" customHeight="1" thickBot="1" x14ac:dyDescent="0.35">
      <c r="A25" s="108"/>
      <c r="B25" s="78" t="s">
        <v>76</v>
      </c>
      <c r="C25" s="73" t="s">
        <v>58</v>
      </c>
      <c r="D25" s="32">
        <v>0.1</v>
      </c>
      <c r="E25" s="65">
        <f>E23+5</f>
        <v>45835</v>
      </c>
      <c r="F25" s="65">
        <v>45836</v>
      </c>
      <c r="G25" s="17"/>
      <c r="H25" s="17">
        <f t="shared" si="28"/>
        <v>2</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row>
    <row r="26" spans="1:92" s="3" customFormat="1" ht="30" customHeight="1" thickBot="1" x14ac:dyDescent="0.35">
      <c r="A26" s="108" t="s">
        <v>25</v>
      </c>
      <c r="B26" s="33" t="s">
        <v>41</v>
      </c>
      <c r="C26" s="74"/>
      <c r="D26" s="34"/>
      <c r="E26" s="35"/>
      <c r="F26" s="36"/>
      <c r="G26" s="17"/>
      <c r="H26" s="17" t="str">
        <f t="shared" si="28"/>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row>
    <row r="27" spans="1:92" s="3" customFormat="1" ht="30" customHeight="1" thickBot="1" x14ac:dyDescent="0.35">
      <c r="A27" s="108"/>
      <c r="B27" s="79" t="s">
        <v>61</v>
      </c>
      <c r="C27" s="75"/>
      <c r="D27" s="37"/>
      <c r="E27" s="66">
        <v>45840</v>
      </c>
      <c r="F27" s="66">
        <v>45843</v>
      </c>
      <c r="G27" s="17"/>
      <c r="H27" s="17">
        <f t="shared" si="28"/>
        <v>4</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row>
    <row r="28" spans="1:92" s="3" customFormat="1" ht="30" customHeight="1" thickBot="1" x14ac:dyDescent="0.35">
      <c r="A28" s="108"/>
      <c r="B28" s="79" t="s">
        <v>62</v>
      </c>
      <c r="C28" s="75"/>
      <c r="D28" s="37"/>
      <c r="E28" s="66">
        <v>45844</v>
      </c>
      <c r="F28" s="66" t="s">
        <v>70</v>
      </c>
      <c r="G28" s="17"/>
      <c r="H28" s="17" t="e">
        <f t="shared" si="28"/>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row>
    <row r="29" spans="1:92" s="3" customFormat="1" ht="30" customHeight="1" thickBot="1" x14ac:dyDescent="0.35">
      <c r="A29" s="108"/>
      <c r="B29" s="79" t="s">
        <v>63</v>
      </c>
      <c r="C29" s="75"/>
      <c r="D29" s="37"/>
      <c r="E29" s="66" t="s">
        <v>71</v>
      </c>
      <c r="F29" s="66">
        <v>45848</v>
      </c>
      <c r="G29" s="17"/>
      <c r="H29" s="17" t="e">
        <f t="shared" si="28"/>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row>
    <row r="30" spans="1:92" s="3" customFormat="1" ht="30" customHeight="1" thickBot="1" x14ac:dyDescent="0.35">
      <c r="A30" s="108" t="s">
        <v>25</v>
      </c>
      <c r="B30" s="87" t="s">
        <v>42</v>
      </c>
      <c r="C30" s="88"/>
      <c r="D30" s="89"/>
      <c r="E30" s="90"/>
      <c r="F30" s="91"/>
      <c r="G30" s="17"/>
      <c r="H30" s="17" t="str">
        <f t="shared" si="28"/>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row>
    <row r="31" spans="1:92" s="3" customFormat="1" ht="30" customHeight="1" thickBot="1" x14ac:dyDescent="0.35">
      <c r="A31" s="108"/>
      <c r="B31" s="92" t="s">
        <v>64</v>
      </c>
      <c r="C31" s="93"/>
      <c r="D31" s="94"/>
      <c r="E31" s="95">
        <v>45849</v>
      </c>
      <c r="F31" s="95">
        <v>45854</v>
      </c>
      <c r="G31" s="17"/>
      <c r="H31" s="17">
        <f t="shared" si="28"/>
        <v>6</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row>
    <row r="32" spans="1:92" s="3" customFormat="1" ht="30" customHeight="1" thickBot="1" x14ac:dyDescent="0.35">
      <c r="A32" s="108"/>
      <c r="B32" s="92" t="s">
        <v>65</v>
      </c>
      <c r="C32" s="93"/>
      <c r="D32" s="94"/>
      <c r="E32" s="95">
        <v>45855</v>
      </c>
      <c r="F32" s="95">
        <v>45859</v>
      </c>
      <c r="G32" s="17"/>
      <c r="H32" s="17">
        <f t="shared" si="28"/>
        <v>5</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row>
    <row r="33" spans="1:92" s="3" customFormat="1" ht="30" customHeight="1" thickBot="1" x14ac:dyDescent="0.35">
      <c r="A33" s="108"/>
      <c r="B33" s="92" t="s">
        <v>66</v>
      </c>
      <c r="C33" s="93"/>
      <c r="D33" s="94"/>
      <c r="E33" s="95">
        <v>45860</v>
      </c>
      <c r="F33" s="95">
        <v>45865</v>
      </c>
      <c r="G33" s="17"/>
      <c r="H33" s="17">
        <f t="shared" si="28"/>
        <v>6</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row>
    <row r="34" spans="1:92" s="3" customFormat="1" ht="30" customHeight="1" thickBot="1" x14ac:dyDescent="0.35">
      <c r="A34" s="108"/>
      <c r="B34" s="92" t="s">
        <v>67</v>
      </c>
      <c r="C34" s="93"/>
      <c r="D34" s="94"/>
      <c r="E34" s="95">
        <v>45867</v>
      </c>
      <c r="F34" s="95">
        <v>45870</v>
      </c>
      <c r="G34" s="17"/>
      <c r="H34" s="17">
        <f t="shared" si="28"/>
        <v>4</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row>
    <row r="35" spans="1:92" s="3" customFormat="1" ht="30" customHeight="1" thickBot="1" x14ac:dyDescent="0.35">
      <c r="A35" s="108" t="s">
        <v>25</v>
      </c>
      <c r="B35" s="96" t="s">
        <v>43</v>
      </c>
      <c r="C35" s="97"/>
      <c r="D35" s="98"/>
      <c r="E35" s="99"/>
      <c r="F35" s="100"/>
      <c r="G35" s="17"/>
      <c r="H35" s="17" t="str">
        <f t="shared" si="28"/>
        <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row>
    <row r="36" spans="1:92" s="3" customFormat="1" ht="30" customHeight="1" thickBot="1" x14ac:dyDescent="0.35">
      <c r="A36" s="108"/>
      <c r="B36" s="101" t="s">
        <v>68</v>
      </c>
      <c r="C36" s="102"/>
      <c r="D36" s="103"/>
      <c r="E36" s="104">
        <v>45871</v>
      </c>
      <c r="F36" s="104">
        <v>45874</v>
      </c>
      <c r="G36" s="17"/>
      <c r="H36" s="17">
        <f t="shared" si="28"/>
        <v>4</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row>
    <row r="37" spans="1:92" s="3" customFormat="1" ht="30" customHeight="1" thickBot="1" x14ac:dyDescent="0.35">
      <c r="A37" s="108"/>
      <c r="B37" s="101" t="s">
        <v>69</v>
      </c>
      <c r="C37" s="102"/>
      <c r="D37" s="103"/>
      <c r="E37" s="104">
        <v>45874</v>
      </c>
      <c r="F37" s="104">
        <v>45876</v>
      </c>
      <c r="G37" s="17"/>
      <c r="H37" s="17">
        <f t="shared" si="28"/>
        <v>3</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row>
    <row r="38" spans="1:92" s="3" customFormat="1" ht="30" customHeight="1" thickBot="1" x14ac:dyDescent="0.35">
      <c r="A38" s="108"/>
      <c r="B38" s="101" t="s">
        <v>72</v>
      </c>
      <c r="C38" s="102"/>
      <c r="D38" s="103"/>
      <c r="E38" s="104">
        <v>45877</v>
      </c>
      <c r="F38" s="104">
        <v>45872</v>
      </c>
      <c r="G38" s="17"/>
      <c r="H38" s="17">
        <f t="shared" si="28"/>
        <v>-4</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44"/>
      <c r="CJ38" s="44"/>
      <c r="CK38" s="44"/>
      <c r="CL38" s="44"/>
      <c r="CM38" s="44"/>
      <c r="CN38" s="44"/>
    </row>
    <row r="39" spans="1:92" s="3" customFormat="1" ht="30" customHeight="1" thickBot="1" x14ac:dyDescent="0.35">
      <c r="A39" s="108" t="s">
        <v>27</v>
      </c>
      <c r="B39" s="80"/>
      <c r="C39" s="76"/>
      <c r="D39" s="16"/>
      <c r="E39" s="67"/>
      <c r="F39" s="67"/>
      <c r="G39" s="17"/>
      <c r="H39" s="17" t="str">
        <f t="shared" si="28"/>
        <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4"/>
      <c r="CM39" s="44"/>
      <c r="CN39" s="44"/>
    </row>
    <row r="40" spans="1:92" s="3" customFormat="1" ht="30" customHeight="1" thickBot="1" x14ac:dyDescent="0.35">
      <c r="A40" s="107" t="s">
        <v>26</v>
      </c>
      <c r="B40" s="38" t="s">
        <v>0</v>
      </c>
      <c r="C40" s="39"/>
      <c r="D40" s="40"/>
      <c r="E40" s="41"/>
      <c r="F40" s="42"/>
      <c r="G40" s="43"/>
      <c r="H40" s="43" t="str">
        <f t="shared" si="28"/>
        <v/>
      </c>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row>
    <row r="41" spans="1:92" ht="30" customHeight="1" x14ac:dyDescent="0.3">
      <c r="G41" s="6"/>
    </row>
    <row r="42" spans="1:92" ht="30" customHeight="1" x14ac:dyDescent="0.3">
      <c r="C42" s="14"/>
      <c r="F42" s="58"/>
    </row>
    <row r="43" spans="1:92" ht="30" customHeight="1" x14ac:dyDescent="0.3">
      <c r="C43" s="15"/>
    </row>
  </sheetData>
  <mergeCells count="15">
    <mergeCell ref="BM4:BS4"/>
    <mergeCell ref="BT4:BZ4"/>
    <mergeCell ref="CA4:CG4"/>
    <mergeCell ref="CH4:CN4"/>
    <mergeCell ref="BF4:BL4"/>
    <mergeCell ref="C3:D3"/>
    <mergeCell ref="C4:D4"/>
    <mergeCell ref="AK4:AQ4"/>
    <mergeCell ref="AR4:AX4"/>
    <mergeCell ref="AY4:BE4"/>
    <mergeCell ref="E3:F3"/>
    <mergeCell ref="I4:O4"/>
    <mergeCell ref="P4:V4"/>
    <mergeCell ref="W4:AC4"/>
    <mergeCell ref="AD4:AJ4"/>
  </mergeCells>
  <conditionalFormatting sqref="D7:D40">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CN40">
    <cfRule type="expression" dxfId="2" priority="3">
      <formula>AND(TODAY()&gt;=I$5,TODAY()&lt;J$5)</formula>
    </cfRule>
  </conditionalFormatting>
  <conditionalFormatting sqref="I7:CN40">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41" fitToHeight="0" orientation="landscape" r:id="rId1"/>
  <headerFooter differentFirst="1" scaleWithDoc="0">
    <oddFooter>Page &amp;P of &amp;N</oddFooter>
  </headerFooter>
  <ignoredErrors>
    <ignoredError sqref="F19 F23 E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5"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12</v>
      </c>
      <c r="B2" s="49"/>
    </row>
    <row r="3" spans="1:2" s="54" customFormat="1" ht="27" customHeight="1" x14ac:dyDescent="0.3">
      <c r="A3" s="84" t="s">
        <v>17</v>
      </c>
      <c r="B3" s="55"/>
    </row>
    <row r="4" spans="1:2" s="51" customFormat="1" ht="25.8" x14ac:dyDescent="0.5">
      <c r="A4" s="52" t="s">
        <v>11</v>
      </c>
    </row>
    <row r="5" spans="1:2" ht="74.099999999999994" customHeight="1" x14ac:dyDescent="0.3">
      <c r="A5" s="53" t="s">
        <v>20</v>
      </c>
    </row>
    <row r="6" spans="1:2" ht="26.25" customHeight="1" x14ac:dyDescent="0.3">
      <c r="A6" s="52" t="s">
        <v>23</v>
      </c>
    </row>
    <row r="7" spans="1:2" s="48" customFormat="1" ht="205.2" customHeight="1" x14ac:dyDescent="0.3">
      <c r="A7" s="57" t="s">
        <v>22</v>
      </c>
    </row>
    <row r="8" spans="1:2" s="51" customFormat="1" ht="25.8" x14ac:dyDescent="0.5">
      <c r="A8" s="52" t="s">
        <v>13</v>
      </c>
    </row>
    <row r="9" spans="1:2" ht="57.6" x14ac:dyDescent="0.3">
      <c r="A9" s="53" t="s">
        <v>21</v>
      </c>
    </row>
    <row r="10" spans="1:2" s="48" customFormat="1" ht="28.2" customHeight="1" x14ac:dyDescent="0.3">
      <c r="A10" s="56" t="s">
        <v>19</v>
      </c>
    </row>
    <row r="11" spans="1:2" s="51" customFormat="1" ht="25.8" x14ac:dyDescent="0.5">
      <c r="A11" s="52" t="s">
        <v>10</v>
      </c>
    </row>
    <row r="12" spans="1:2" ht="28.8" x14ac:dyDescent="0.3">
      <c r="A12" s="53" t="s">
        <v>18</v>
      </c>
    </row>
    <row r="13" spans="1:2" s="48" customFormat="1" ht="28.2" customHeight="1" x14ac:dyDescent="0.3">
      <c r="A13" s="56" t="s">
        <v>4</v>
      </c>
    </row>
    <row r="14" spans="1:2" s="51" customFormat="1" ht="25.8" x14ac:dyDescent="0.5">
      <c r="A14" s="52" t="s">
        <v>14</v>
      </c>
    </row>
    <row r="15" spans="1:2" ht="75" customHeight="1" x14ac:dyDescent="0.3">
      <c r="A15" s="53" t="s">
        <v>15</v>
      </c>
    </row>
    <row r="16" spans="1:2" ht="72" x14ac:dyDescent="0.3">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2025-06-29T18:43:01Z</dcterms:modified>
</cp:coreProperties>
</file>