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ser\Documents\School\Year 3\MEC-E-301\"/>
    </mc:Choice>
  </mc:AlternateContent>
  <xr:revisionPtr revIDLastSave="0" documentId="13_ncr:1_{40948574-5A42-4163-9551-E5B829FE3E13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tudent Info and Rubric" sheetId="4" r:id="rId1"/>
    <sheet name="Data" sheetId="10" r:id="rId2"/>
  </sheets>
  <definedNames>
    <definedName name="_Ref150229505" localSheetId="1">Data!$A$74</definedName>
    <definedName name="_Ref150229579" localSheetId="1">Data!$A$78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7" i="10" l="1"/>
  <c r="O76" i="10"/>
  <c r="O72" i="10"/>
  <c r="O70" i="10"/>
  <c r="Q70" i="10" s="1"/>
  <c r="J72" i="10"/>
  <c r="C70" i="10"/>
  <c r="J70" i="10"/>
  <c r="J77" i="10"/>
  <c r="J76" i="10"/>
  <c r="C32" i="4"/>
  <c r="C31" i="4"/>
  <c r="C34" i="4"/>
  <c r="L70" i="10" l="1"/>
  <c r="D70" i="10" s="1"/>
  <c r="E70" i="10" s="1"/>
</calcChain>
</file>

<file path=xl/sharedStrings.xml><?xml version="1.0" encoding="utf-8"?>
<sst xmlns="http://schemas.openxmlformats.org/spreadsheetml/2006/main" count="82" uniqueCount="70">
  <si>
    <t xml:space="preserve">Student Surname: </t>
  </si>
  <si>
    <t xml:space="preserve">Student Given Names: </t>
  </si>
  <si>
    <t xml:space="preserve">Student ID number: </t>
  </si>
  <si>
    <t xml:space="preserve">Student CCID: </t>
  </si>
  <si>
    <t>Lab Topic (e.g. Pressure):</t>
  </si>
  <si>
    <t>Date of Lab:</t>
  </si>
  <si>
    <t>Lab Section:</t>
  </si>
  <si>
    <t>Marking Category</t>
  </si>
  <si>
    <t>Student and group information is complete.</t>
  </si>
  <si>
    <t>Student Mark</t>
  </si>
  <si>
    <t>Maximum Marks</t>
  </si>
  <si>
    <t>Presentation of Figures and Tables. (Are the course requirements for figures and tables followed?)</t>
  </si>
  <si>
    <t>Organization and explaination. (Is the analysis of the data easy to follow and well explained?)</t>
  </si>
  <si>
    <t>Total</t>
  </si>
  <si>
    <t>Grading Rubric: To be completed by the Teaching Assistant</t>
  </si>
  <si>
    <t>Percentage</t>
  </si>
  <si>
    <t xml:space="preserve">Table 1: K values for the lab orifice flow meter </t>
  </si>
  <si>
    <r>
      <t>(Pipe ID = 74.6 mm, Orifice ID = 27.3 mm, Temperature = 21</t>
    </r>
    <r>
      <rPr>
        <vertAlign val="superscript"/>
        <sz val="10"/>
        <color rgb="FF000000"/>
        <rFont val="Arial"/>
        <family val="2"/>
      </rPr>
      <t>o</t>
    </r>
    <r>
      <rPr>
        <sz val="10"/>
        <color rgb="FF000000"/>
        <rFont val="Arial"/>
        <family val="2"/>
      </rPr>
      <t>C, Patm = 699.0 mmHg)</t>
    </r>
  </si>
  <si>
    <r>
      <t>D</t>
    </r>
    <r>
      <rPr>
        <b/>
        <i/>
        <sz val="10"/>
        <color rgb="FF000000"/>
        <rFont val="Times New Roman"/>
        <family val="1"/>
      </rPr>
      <t>P</t>
    </r>
    <r>
      <rPr>
        <b/>
        <sz val="10"/>
        <color rgb="FF000000"/>
        <rFont val="Times New Roman"/>
        <family val="1"/>
      </rPr>
      <t xml:space="preserve"> (inches of alcohol)</t>
    </r>
  </si>
  <si>
    <r>
      <t>K</t>
    </r>
    <r>
      <rPr>
        <b/>
        <sz val="10"/>
        <color rgb="FF000000"/>
        <rFont val="Times New Roman"/>
        <family val="1"/>
      </rPr>
      <t>, orifice coefficient</t>
    </r>
  </si>
  <si>
    <t>Pitot-tube position w.r.t. the pipe centre</t>
  </si>
  <si>
    <t>Pitot-tube position (mm)</t>
  </si>
  <si>
    <t>Left</t>
  </si>
  <si>
    <t>Centre</t>
  </si>
  <si>
    <t>Right</t>
  </si>
  <si>
    <r>
      <t>Dynamic pressure (mmH</t>
    </r>
    <r>
      <rPr>
        <vertAlign val="subscript"/>
        <sz val="10"/>
        <color rgb="FF000000"/>
        <rFont val="Times New Roman"/>
        <family val="1"/>
      </rPr>
      <t>2</t>
    </r>
    <r>
      <rPr>
        <sz val="10"/>
        <color rgb="FF000000"/>
        <rFont val="Times New Roman"/>
        <family val="1"/>
      </rPr>
      <t>O)</t>
    </r>
  </si>
  <si>
    <r>
      <t>Stagnation pressure (mmH</t>
    </r>
    <r>
      <rPr>
        <vertAlign val="subscript"/>
        <sz val="10"/>
        <color rgb="FF000000"/>
        <rFont val="Times New Roman"/>
        <family val="1"/>
      </rPr>
      <t>2</t>
    </r>
    <r>
      <rPr>
        <sz val="10"/>
        <color rgb="FF000000"/>
        <rFont val="Times New Roman"/>
        <family val="1"/>
      </rPr>
      <t>O)</t>
    </r>
  </si>
  <si>
    <t>Table 2: Air velocity profile at the pipe exit</t>
  </si>
  <si>
    <t>Pitot-tube angle w.r.t. the pipe centreline</t>
  </si>
  <si>
    <t>Pitot-tube yaw angle (Deg)</t>
  </si>
  <si>
    <t>Anemometer voltage (V)</t>
  </si>
  <si>
    <t>Barometer reading (mmHg)</t>
  </si>
  <si>
    <t>Correction for temperature (mmHg)</t>
  </si>
  <si>
    <t>Correction for latitude (mmHg)</t>
  </si>
  <si>
    <r>
      <t>Temperature (</t>
    </r>
    <r>
      <rPr>
        <vertAlign val="superscript"/>
        <sz val="10"/>
        <color rgb="FF000000"/>
        <rFont val="Times New Roman"/>
        <family val="1"/>
      </rPr>
      <t>o</t>
    </r>
    <r>
      <rPr>
        <sz val="10"/>
        <color rgb="FF000000"/>
        <rFont val="Times New Roman"/>
        <family val="1"/>
      </rPr>
      <t>C)</t>
    </r>
  </si>
  <si>
    <t>Corrected pressure* (mmHg)</t>
  </si>
  <si>
    <t>* Calculation needed.</t>
  </si>
  <si>
    <t>Nozzle ID (mm)</t>
  </si>
  <si>
    <t>Orifice ID (mm)</t>
  </si>
  <si>
    <t>Venturi ID (mm)</t>
  </si>
  <si>
    <t>Rotameter (%)</t>
  </si>
  <si>
    <t>Venturi</t>
  </si>
  <si>
    <r>
      <t>Laminar element (mmH</t>
    </r>
    <r>
      <rPr>
        <vertAlign val="subscript"/>
        <sz val="10"/>
        <color rgb="FF000000"/>
        <rFont val="Times New Roman"/>
        <family val="1"/>
      </rPr>
      <t>2</t>
    </r>
    <r>
      <rPr>
        <sz val="10"/>
        <color rgb="FF000000"/>
        <rFont val="Times New Roman"/>
        <family val="1"/>
      </rPr>
      <t>O)</t>
    </r>
  </si>
  <si>
    <r>
      <t>Magnehelic (cmH</t>
    </r>
    <r>
      <rPr>
        <vertAlign val="subscript"/>
        <sz val="10"/>
        <color rgb="FF000000"/>
        <rFont val="Times New Roman"/>
        <family val="1"/>
      </rPr>
      <t>2</t>
    </r>
    <r>
      <rPr>
        <sz val="10"/>
        <color rgb="FF000000"/>
        <rFont val="Times New Roman"/>
        <family val="1"/>
      </rPr>
      <t>O)</t>
    </r>
  </si>
  <si>
    <r>
      <t>Inclinometer (mmH</t>
    </r>
    <r>
      <rPr>
        <vertAlign val="subscript"/>
        <sz val="10"/>
        <color rgb="FF000000"/>
        <rFont val="Times New Roman"/>
        <family val="1"/>
      </rPr>
      <t>2</t>
    </r>
    <r>
      <rPr>
        <sz val="10"/>
        <color rgb="FF000000"/>
        <rFont val="Times New Roman"/>
        <family val="1"/>
      </rPr>
      <t>O)</t>
    </r>
  </si>
  <si>
    <t>Flow Temp (°C)</t>
  </si>
  <si>
    <t>Turbine meter (Hz)</t>
  </si>
  <si>
    <t>Orifice (inches of alcohol)</t>
  </si>
  <si>
    <t>Nozzle (inches of alcohol)</t>
  </si>
  <si>
    <t>Table 3: Pitot-tube reading error due to misalignment with the flow direction</t>
  </si>
  <si>
    <t>Table 4: Hot wire anemometer calibration</t>
  </si>
  <si>
    <t>Table 5: Ambient pressure and temperature (used for air density calculation)</t>
  </si>
  <si>
    <t>Table 6: Obstruction meter internal diameters</t>
  </si>
  <si>
    <t>Table 7: Calibration data from flow rate rig</t>
  </si>
  <si>
    <t>Q1</t>
  </si>
  <si>
    <t>Q2</t>
  </si>
  <si>
    <t>Q3</t>
  </si>
  <si>
    <t>Q4</t>
  </si>
  <si>
    <t>Q5</t>
  </si>
  <si>
    <t>Q6</t>
  </si>
  <si>
    <t>Q7</t>
  </si>
  <si>
    <t>Q8</t>
  </si>
  <si>
    <t>Days late (less than)</t>
  </si>
  <si>
    <t>Grade</t>
  </si>
  <si>
    <t>linearizer</t>
  </si>
  <si>
    <t>y2</t>
  </si>
  <si>
    <t>x</t>
  </si>
  <si>
    <t>x2</t>
  </si>
  <si>
    <t>y1</t>
  </si>
  <si>
    <t>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</si>
</sst>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color rgb="FF000000"/>
      <name val="Arial"/>
      <family val="2"/>
    </font>
    <font>
      <sz val="12"/>
      <color rgb="FF000000"/>
      <name val="Times New Roman"/>
      <family val="1"/>
    </font>
    <font>
      <vertAlign val="superscript"/>
      <sz val="10"/>
      <color rgb="FF000000"/>
      <name val="Arial"/>
      <family val="2"/>
    </font>
    <font>
      <sz val="10"/>
      <color rgb="FF000000"/>
      <name val="Times New Roman"/>
      <family val="1"/>
    </font>
    <font>
      <b/>
      <sz val="10"/>
      <color rgb="FF000000"/>
      <name val="Symbol"/>
      <family val="1"/>
      <charset val="2"/>
    </font>
    <font>
      <b/>
      <i/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vertAlign val="subscript"/>
      <sz val="10"/>
      <color rgb="FF000000"/>
      <name val="Times New Roman"/>
      <family val="1"/>
    </font>
    <font>
      <vertAlign val="superscript"/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9" fontId="2" fillId="0" borderId="0" xfId="1" applyFont="1" applyAlignment="1">
      <alignment horizontal="center"/>
    </xf>
    <xf numFmtId="0" fontId="1" fillId="0" borderId="0" xfId="0" applyFont="1"/>
    <xf numFmtId="0" fontId="4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justify" vertical="center" wrapText="1"/>
    </xf>
    <xf numFmtId="0" fontId="4" fillId="0" borderId="0" xfId="0" applyFont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0" xfId="0" applyFont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D7245-EB65-F543-9047-E96AF37BD7B2}">
  <dimension ref="A1:C34"/>
  <sheetViews>
    <sheetView workbookViewId="0">
      <selection activeCell="F13" sqref="F13"/>
    </sheetView>
  </sheetViews>
  <sheetFormatPr defaultColWidth="10.81640625" defaultRowHeight="15.5" x14ac:dyDescent="0.35"/>
  <cols>
    <col min="1" max="1" width="22" style="2" bestFit="1" customWidth="1"/>
    <col min="2" max="2" width="18.36328125" style="2" customWidth="1"/>
    <col min="3" max="3" width="14.6328125" style="2" customWidth="1"/>
    <col min="4" max="16384" width="10.81640625" style="2"/>
  </cols>
  <sheetData>
    <row r="1" spans="1:1" x14ac:dyDescent="0.35">
      <c r="A1" s="1" t="s">
        <v>0</v>
      </c>
    </row>
    <row r="2" spans="1:1" x14ac:dyDescent="0.35">
      <c r="A2" s="1" t="s">
        <v>1</v>
      </c>
    </row>
    <row r="3" spans="1:1" x14ac:dyDescent="0.35">
      <c r="A3" s="1" t="s">
        <v>2</v>
      </c>
    </row>
    <row r="4" spans="1:1" x14ac:dyDescent="0.35">
      <c r="A4" s="1" t="s">
        <v>3</v>
      </c>
    </row>
    <row r="5" spans="1:1" x14ac:dyDescent="0.35">
      <c r="A5" s="1"/>
    </row>
    <row r="6" spans="1:1" x14ac:dyDescent="0.35">
      <c r="A6" s="1" t="s">
        <v>4</v>
      </c>
    </row>
    <row r="7" spans="1:1" x14ac:dyDescent="0.35">
      <c r="A7" s="1" t="s">
        <v>5</v>
      </c>
    </row>
    <row r="8" spans="1:1" x14ac:dyDescent="0.35">
      <c r="A8" s="1" t="s">
        <v>6</v>
      </c>
    </row>
    <row r="9" spans="1:1" x14ac:dyDescent="0.35">
      <c r="A9" s="1"/>
    </row>
    <row r="10" spans="1:1" x14ac:dyDescent="0.35">
      <c r="A10" s="1"/>
    </row>
    <row r="18" spans="1:3" x14ac:dyDescent="0.35">
      <c r="A18" s="2" t="s">
        <v>14</v>
      </c>
    </row>
    <row r="19" spans="1:3" x14ac:dyDescent="0.35">
      <c r="A19" s="3" t="s">
        <v>7</v>
      </c>
      <c r="B19" s="3" t="s">
        <v>10</v>
      </c>
      <c r="C19" s="3" t="s">
        <v>9</v>
      </c>
    </row>
    <row r="20" spans="1:3" ht="46.5" x14ac:dyDescent="0.35">
      <c r="A20" s="4" t="s">
        <v>8</v>
      </c>
      <c r="B20" s="5">
        <v>2</v>
      </c>
      <c r="C20" s="5"/>
    </row>
    <row r="21" spans="1:3" x14ac:dyDescent="0.35">
      <c r="A21" s="5" t="s">
        <v>54</v>
      </c>
      <c r="B21" s="5">
        <v>1</v>
      </c>
      <c r="C21" s="5"/>
    </row>
    <row r="22" spans="1:3" x14ac:dyDescent="0.35">
      <c r="A22" s="5" t="s">
        <v>55</v>
      </c>
      <c r="B22" s="5">
        <v>2</v>
      </c>
      <c r="C22" s="5"/>
    </row>
    <row r="23" spans="1:3" x14ac:dyDescent="0.35">
      <c r="A23" s="5" t="s">
        <v>56</v>
      </c>
      <c r="B23" s="5">
        <v>2</v>
      </c>
      <c r="C23" s="5"/>
    </row>
    <row r="24" spans="1:3" x14ac:dyDescent="0.35">
      <c r="A24" s="5" t="s">
        <v>57</v>
      </c>
      <c r="B24" s="5">
        <v>2</v>
      </c>
      <c r="C24" s="5"/>
    </row>
    <row r="25" spans="1:3" x14ac:dyDescent="0.35">
      <c r="A25" s="5" t="s">
        <v>58</v>
      </c>
      <c r="B25" s="5">
        <v>2</v>
      </c>
      <c r="C25" s="5"/>
    </row>
    <row r="26" spans="1:3" x14ac:dyDescent="0.35">
      <c r="A26" s="5" t="s">
        <v>59</v>
      </c>
      <c r="B26" s="5">
        <v>3</v>
      </c>
      <c r="C26" s="5"/>
    </row>
    <row r="27" spans="1:3" x14ac:dyDescent="0.35">
      <c r="A27" s="5" t="s">
        <v>60</v>
      </c>
      <c r="B27" s="5">
        <v>4</v>
      </c>
      <c r="C27" s="5"/>
    </row>
    <row r="28" spans="1:3" x14ac:dyDescent="0.35">
      <c r="A28" s="5" t="s">
        <v>61</v>
      </c>
      <c r="B28" s="5">
        <v>2</v>
      </c>
      <c r="C28" s="5"/>
    </row>
    <row r="29" spans="1:3" ht="77.5" x14ac:dyDescent="0.35">
      <c r="A29" s="4" t="s">
        <v>11</v>
      </c>
      <c r="B29" s="5">
        <v>2</v>
      </c>
      <c r="C29" s="5"/>
    </row>
    <row r="30" spans="1:3" ht="77.5" x14ac:dyDescent="0.35">
      <c r="A30" s="6" t="s">
        <v>12</v>
      </c>
      <c r="B30" s="3">
        <v>2</v>
      </c>
      <c r="C30" s="3"/>
    </row>
    <row r="31" spans="1:3" x14ac:dyDescent="0.35">
      <c r="A31" s="5"/>
      <c r="B31" s="5" t="s">
        <v>13</v>
      </c>
      <c r="C31" s="5">
        <f>SUM(C20:C30)</f>
        <v>0</v>
      </c>
    </row>
    <row r="32" spans="1:3" x14ac:dyDescent="0.35">
      <c r="A32" s="5"/>
      <c r="B32" s="5" t="s">
        <v>15</v>
      </c>
      <c r="C32" s="7">
        <f>C31/SUM(B20:B30)</f>
        <v>0</v>
      </c>
    </row>
    <row r="33" spans="1:3" x14ac:dyDescent="0.35">
      <c r="A33" s="5"/>
      <c r="B33" s="5" t="s">
        <v>62</v>
      </c>
      <c r="C33" s="5">
        <v>0</v>
      </c>
    </row>
    <row r="34" spans="1:3" x14ac:dyDescent="0.35">
      <c r="A34" s="5"/>
      <c r="B34" s="5" t="s">
        <v>63</v>
      </c>
      <c r="C34" s="7">
        <f>IF(C33=1,C32-0.1,IF(C33=2,C32-0.2,IF(C33=3,C32-0.6,IF(C33&gt;=4,0,C32))))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20CD-CFFA-604A-B1A6-58C924DA13F1}">
  <dimension ref="A1:Q94"/>
  <sheetViews>
    <sheetView tabSelected="1" topLeftCell="A77" workbookViewId="0">
      <selection activeCell="D92" sqref="D92"/>
    </sheetView>
  </sheetViews>
  <sheetFormatPr defaultColWidth="10.90625" defaultRowHeight="12.5" x14ac:dyDescent="0.25"/>
  <cols>
    <col min="3" max="3" width="12" customWidth="1"/>
  </cols>
  <sheetData>
    <row r="1" spans="1:2" x14ac:dyDescent="0.25">
      <c r="A1" t="s">
        <v>16</v>
      </c>
    </row>
    <row r="2" spans="1:2" ht="14.5" x14ac:dyDescent="0.25">
      <c r="A2" s="8" t="s">
        <v>17</v>
      </c>
    </row>
    <row r="3" spans="1:2" ht="26.5" x14ac:dyDescent="0.25">
      <c r="A3" s="10" t="s">
        <v>18</v>
      </c>
      <c r="B3" s="11" t="s">
        <v>19</v>
      </c>
    </row>
    <row r="4" spans="1:2" ht="13" x14ac:dyDescent="0.25">
      <c r="A4" s="9">
        <v>1</v>
      </c>
      <c r="B4" s="9">
        <v>0.60950000000000004</v>
      </c>
    </row>
    <row r="5" spans="1:2" ht="13" x14ac:dyDescent="0.25">
      <c r="A5" s="9">
        <v>2</v>
      </c>
      <c r="B5" s="9">
        <v>0.60660000000000003</v>
      </c>
    </row>
    <row r="6" spans="1:2" ht="13" x14ac:dyDescent="0.25">
      <c r="A6" s="9">
        <v>3</v>
      </c>
      <c r="B6" s="9">
        <v>0.60529999999999995</v>
      </c>
    </row>
    <row r="7" spans="1:2" ht="13" x14ac:dyDescent="0.25">
      <c r="A7" s="9">
        <v>4</v>
      </c>
      <c r="B7" s="9">
        <v>0.60450000000000004</v>
      </c>
    </row>
    <row r="8" spans="1:2" ht="13" x14ac:dyDescent="0.25">
      <c r="A8" s="9">
        <v>5</v>
      </c>
      <c r="B8" s="9">
        <v>0.60399999999999998</v>
      </c>
    </row>
    <row r="9" spans="1:2" ht="13" x14ac:dyDescent="0.25">
      <c r="A9" s="9">
        <v>6</v>
      </c>
      <c r="B9" s="9">
        <v>0.60360000000000003</v>
      </c>
    </row>
    <row r="10" spans="1:2" ht="13" x14ac:dyDescent="0.25">
      <c r="A10" s="9">
        <v>7</v>
      </c>
      <c r="B10" s="9">
        <v>0.60329999999999995</v>
      </c>
    </row>
    <row r="11" spans="1:2" ht="13" x14ac:dyDescent="0.25">
      <c r="A11" s="9">
        <v>8</v>
      </c>
      <c r="B11" s="9">
        <v>0.60309999999999997</v>
      </c>
    </row>
    <row r="12" spans="1:2" ht="13" x14ac:dyDescent="0.25">
      <c r="A12" s="9">
        <v>9</v>
      </c>
      <c r="B12" s="9">
        <v>0.60289999999999999</v>
      </c>
    </row>
    <row r="13" spans="1:2" ht="13" x14ac:dyDescent="0.25">
      <c r="A13" s="9">
        <v>10</v>
      </c>
      <c r="B13" s="9">
        <v>0.6028</v>
      </c>
    </row>
    <row r="14" spans="1:2" ht="13" x14ac:dyDescent="0.25">
      <c r="A14" s="9">
        <v>15</v>
      </c>
      <c r="B14" s="9">
        <v>0.60199999999999998</v>
      </c>
    </row>
    <row r="15" spans="1:2" ht="13" x14ac:dyDescent="0.25">
      <c r="A15" s="9">
        <v>20</v>
      </c>
      <c r="B15" s="9">
        <v>0.60170000000000001</v>
      </c>
    </row>
    <row r="16" spans="1:2" ht="13" x14ac:dyDescent="0.25">
      <c r="A16" s="9">
        <v>25</v>
      </c>
      <c r="B16" s="9">
        <v>0.60150000000000003</v>
      </c>
    </row>
    <row r="17" spans="1:4" ht="13" x14ac:dyDescent="0.25">
      <c r="A17" s="9">
        <v>30</v>
      </c>
      <c r="B17" s="9">
        <v>0.60129999999999995</v>
      </c>
    </row>
    <row r="18" spans="1:4" ht="13" x14ac:dyDescent="0.25">
      <c r="A18" s="9">
        <v>35</v>
      </c>
      <c r="B18" s="9">
        <v>0.60109999999999997</v>
      </c>
    </row>
    <row r="19" spans="1:4" ht="13" x14ac:dyDescent="0.25">
      <c r="A19" s="9">
        <v>40</v>
      </c>
      <c r="B19" s="9">
        <v>0.60109999999999997</v>
      </c>
    </row>
    <row r="20" spans="1:4" ht="13" x14ac:dyDescent="0.25">
      <c r="A20" s="9">
        <v>45</v>
      </c>
      <c r="B20" s="9">
        <v>0.60099999999999998</v>
      </c>
    </row>
    <row r="21" spans="1:4" ht="13" x14ac:dyDescent="0.25">
      <c r="A21" s="12">
        <v>50</v>
      </c>
      <c r="B21" s="12">
        <v>0.60099999999999998</v>
      </c>
    </row>
    <row r="24" spans="1:4" ht="13" x14ac:dyDescent="0.25">
      <c r="A24" s="28" t="s">
        <v>27</v>
      </c>
      <c r="B24" s="28"/>
      <c r="C24" s="28"/>
      <c r="D24" s="28"/>
    </row>
    <row r="25" spans="1:4" ht="52" x14ac:dyDescent="0.25">
      <c r="A25" s="12" t="s">
        <v>20</v>
      </c>
      <c r="B25" s="12" t="s">
        <v>21</v>
      </c>
      <c r="C25" s="12" t="s">
        <v>25</v>
      </c>
      <c r="D25" s="12" t="s">
        <v>26</v>
      </c>
    </row>
    <row r="26" spans="1:4" ht="15.5" x14ac:dyDescent="0.25">
      <c r="A26" s="29" t="s">
        <v>22</v>
      </c>
      <c r="B26" s="16">
        <v>115</v>
      </c>
      <c r="C26" s="16">
        <v>10.5</v>
      </c>
      <c r="D26" s="16">
        <v>10.5</v>
      </c>
    </row>
    <row r="27" spans="1:4" ht="15.5" x14ac:dyDescent="0.25">
      <c r="A27" s="30"/>
      <c r="B27" s="13">
        <v>120</v>
      </c>
      <c r="C27" s="13">
        <v>14</v>
      </c>
      <c r="D27" s="13">
        <v>13.5</v>
      </c>
    </row>
    <row r="28" spans="1:4" ht="15.5" x14ac:dyDescent="0.25">
      <c r="A28" s="30"/>
      <c r="B28" s="13">
        <v>125</v>
      </c>
      <c r="C28" s="13">
        <v>17.5</v>
      </c>
      <c r="D28" s="13">
        <v>17</v>
      </c>
    </row>
    <row r="29" spans="1:4" ht="15.5" x14ac:dyDescent="0.25">
      <c r="A29" s="30"/>
      <c r="B29" s="13">
        <v>135</v>
      </c>
      <c r="C29" s="13">
        <v>19.5</v>
      </c>
      <c r="D29" s="13">
        <v>19</v>
      </c>
    </row>
    <row r="30" spans="1:4" ht="15.5" x14ac:dyDescent="0.25">
      <c r="A30" s="31"/>
      <c r="B30" s="14">
        <v>140</v>
      </c>
      <c r="C30" s="14">
        <v>19.5</v>
      </c>
      <c r="D30" s="14">
        <v>19</v>
      </c>
    </row>
    <row r="31" spans="1:4" ht="15.5" x14ac:dyDescent="0.25">
      <c r="A31" s="17" t="s">
        <v>23</v>
      </c>
      <c r="B31" s="15">
        <v>147</v>
      </c>
      <c r="C31" s="15">
        <v>20</v>
      </c>
      <c r="D31" s="15">
        <v>18.5</v>
      </c>
    </row>
    <row r="32" spans="1:4" ht="15.5" x14ac:dyDescent="0.25">
      <c r="A32" s="29" t="s">
        <v>24</v>
      </c>
      <c r="B32" s="16">
        <v>150</v>
      </c>
      <c r="C32" s="16">
        <v>20.5</v>
      </c>
      <c r="D32" s="16">
        <v>19.5</v>
      </c>
    </row>
    <row r="33" spans="1:4" ht="15.5" x14ac:dyDescent="0.25">
      <c r="A33" s="30"/>
      <c r="B33" s="13">
        <v>155</v>
      </c>
      <c r="C33" s="13">
        <v>20.5</v>
      </c>
      <c r="D33" s="13">
        <v>19.5</v>
      </c>
    </row>
    <row r="34" spans="1:4" ht="15.5" x14ac:dyDescent="0.25">
      <c r="A34" s="30"/>
      <c r="B34" s="13">
        <v>165</v>
      </c>
      <c r="C34" s="13">
        <v>22</v>
      </c>
      <c r="D34" s="13">
        <v>21</v>
      </c>
    </row>
    <row r="35" spans="1:4" ht="15.5" x14ac:dyDescent="0.25">
      <c r="A35" s="30"/>
      <c r="B35" s="13">
        <v>170</v>
      </c>
      <c r="C35" s="13">
        <v>20</v>
      </c>
      <c r="D35" s="13">
        <v>19</v>
      </c>
    </row>
    <row r="36" spans="1:4" ht="15.5" x14ac:dyDescent="0.25">
      <c r="A36" s="31"/>
      <c r="B36" s="13">
        <v>180</v>
      </c>
      <c r="C36" s="13">
        <v>14</v>
      </c>
      <c r="D36" s="13">
        <v>13.5</v>
      </c>
    </row>
    <row r="39" spans="1:4" ht="26" customHeight="1" x14ac:dyDescent="0.25">
      <c r="A39" s="32" t="s">
        <v>49</v>
      </c>
      <c r="B39" s="32"/>
      <c r="C39" s="32"/>
      <c r="D39" s="32"/>
    </row>
    <row r="40" spans="1:4" ht="52" x14ac:dyDescent="0.25">
      <c r="A40" s="12" t="s">
        <v>28</v>
      </c>
      <c r="B40" s="12" t="s">
        <v>29</v>
      </c>
      <c r="C40" s="12" t="s">
        <v>25</v>
      </c>
      <c r="D40" s="12" t="s">
        <v>26</v>
      </c>
    </row>
    <row r="41" spans="1:4" ht="15.5" x14ac:dyDescent="0.25">
      <c r="A41" s="29" t="s">
        <v>22</v>
      </c>
      <c r="B41" s="19">
        <v>-45</v>
      </c>
      <c r="C41" s="16">
        <v>5</v>
      </c>
      <c r="D41" s="16">
        <v>2</v>
      </c>
    </row>
    <row r="42" spans="1:4" ht="15.5" x14ac:dyDescent="0.25">
      <c r="A42" s="30"/>
      <c r="B42" s="18">
        <v>-40</v>
      </c>
      <c r="C42" s="13">
        <v>10.5</v>
      </c>
      <c r="D42" s="13">
        <v>6</v>
      </c>
    </row>
    <row r="43" spans="1:4" ht="15.5" x14ac:dyDescent="0.25">
      <c r="A43" s="30"/>
      <c r="B43" s="18">
        <v>-30</v>
      </c>
      <c r="C43" s="13">
        <v>17</v>
      </c>
      <c r="D43" s="13">
        <v>12</v>
      </c>
    </row>
    <row r="44" spans="1:4" ht="15.5" x14ac:dyDescent="0.25">
      <c r="A44" s="30"/>
      <c r="B44" s="18">
        <v>-20</v>
      </c>
      <c r="C44" s="13">
        <v>20</v>
      </c>
      <c r="D44" s="13">
        <v>17</v>
      </c>
    </row>
    <row r="45" spans="1:4" ht="15.5" x14ac:dyDescent="0.25">
      <c r="A45" s="31"/>
      <c r="B45" s="20">
        <v>-10</v>
      </c>
      <c r="C45" s="14">
        <v>20.5</v>
      </c>
      <c r="D45" s="14">
        <v>19.5</v>
      </c>
    </row>
    <row r="46" spans="1:4" ht="15.5" x14ac:dyDescent="0.25">
      <c r="A46" s="17" t="s">
        <v>23</v>
      </c>
      <c r="B46" s="21">
        <v>0</v>
      </c>
      <c r="C46" s="15">
        <v>20</v>
      </c>
      <c r="D46" s="15">
        <v>19.5</v>
      </c>
    </row>
    <row r="47" spans="1:4" ht="15.5" x14ac:dyDescent="0.25">
      <c r="A47" s="29" t="s">
        <v>24</v>
      </c>
      <c r="B47" s="19">
        <v>10</v>
      </c>
      <c r="C47" s="16">
        <v>20</v>
      </c>
      <c r="D47" s="16">
        <v>19</v>
      </c>
    </row>
    <row r="48" spans="1:4" ht="15.5" x14ac:dyDescent="0.25">
      <c r="A48" s="30"/>
      <c r="B48" s="18">
        <v>20</v>
      </c>
      <c r="C48" s="13">
        <v>20</v>
      </c>
      <c r="D48" s="13">
        <v>17</v>
      </c>
    </row>
    <row r="49" spans="1:4" ht="15.5" x14ac:dyDescent="0.25">
      <c r="A49" s="30"/>
      <c r="B49" s="18">
        <v>30</v>
      </c>
      <c r="C49" s="13">
        <v>19</v>
      </c>
      <c r="D49" s="13">
        <v>15</v>
      </c>
    </row>
    <row r="50" spans="1:4" ht="15.5" x14ac:dyDescent="0.25">
      <c r="A50" s="30"/>
      <c r="B50" s="18">
        <v>40</v>
      </c>
      <c r="C50" s="13">
        <v>16</v>
      </c>
      <c r="D50" s="13">
        <v>10</v>
      </c>
    </row>
    <row r="51" spans="1:4" ht="15.5" x14ac:dyDescent="0.25">
      <c r="A51" s="31"/>
      <c r="B51" s="20">
        <v>45</v>
      </c>
      <c r="C51" s="14">
        <v>13.5</v>
      </c>
      <c r="D51" s="14">
        <v>6.5</v>
      </c>
    </row>
    <row r="54" spans="1:4" ht="37" customHeight="1" x14ac:dyDescent="0.25">
      <c r="A54" s="32" t="s">
        <v>50</v>
      </c>
      <c r="B54" s="32"/>
    </row>
    <row r="55" spans="1:4" ht="41" x14ac:dyDescent="0.25">
      <c r="A55" s="12" t="s">
        <v>25</v>
      </c>
      <c r="B55" s="12" t="s">
        <v>30</v>
      </c>
    </row>
    <row r="56" spans="1:4" ht="15.5" x14ac:dyDescent="0.25">
      <c r="A56" s="18">
        <v>24.5</v>
      </c>
      <c r="B56" s="18">
        <v>9.6</v>
      </c>
    </row>
    <row r="57" spans="1:4" ht="15.5" x14ac:dyDescent="0.25">
      <c r="A57">
        <v>20</v>
      </c>
      <c r="B57" s="18">
        <v>9.1</v>
      </c>
    </row>
    <row r="58" spans="1:4" ht="15.5" x14ac:dyDescent="0.25">
      <c r="A58" s="18">
        <v>17</v>
      </c>
      <c r="B58" s="18">
        <v>8.4</v>
      </c>
    </row>
    <row r="59" spans="1:4" ht="15.5" x14ac:dyDescent="0.25">
      <c r="A59" s="18">
        <v>13</v>
      </c>
      <c r="B59" s="18">
        <v>7.3</v>
      </c>
    </row>
    <row r="60" spans="1:4" ht="15.5" x14ac:dyDescent="0.25">
      <c r="A60" s="18">
        <v>10</v>
      </c>
      <c r="B60" s="18">
        <v>6.6</v>
      </c>
    </row>
    <row r="61" spans="1:4" ht="15.5" x14ac:dyDescent="0.25">
      <c r="A61" s="18">
        <v>9</v>
      </c>
      <c r="B61" s="18">
        <v>6.4</v>
      </c>
    </row>
    <row r="62" spans="1:4" ht="15.5" x14ac:dyDescent="0.25">
      <c r="A62" s="18">
        <v>6.5</v>
      </c>
      <c r="B62" s="18">
        <v>5.5</v>
      </c>
    </row>
    <row r="63" spans="1:4" ht="15.5" x14ac:dyDescent="0.25">
      <c r="A63" s="18">
        <v>4.5</v>
      </c>
      <c r="B63" s="18">
        <v>4.9000000000000004</v>
      </c>
    </row>
    <row r="64" spans="1:4" ht="15.5" x14ac:dyDescent="0.25">
      <c r="A64" s="18">
        <v>2</v>
      </c>
      <c r="B64" s="18">
        <v>3.8</v>
      </c>
    </row>
    <row r="65" spans="1:17" ht="15.5" x14ac:dyDescent="0.25">
      <c r="A65" s="20">
        <v>1</v>
      </c>
      <c r="B65" s="20">
        <v>3.6</v>
      </c>
    </row>
    <row r="68" spans="1:17" ht="13" x14ac:dyDescent="0.25">
      <c r="A68" s="28" t="s">
        <v>51</v>
      </c>
      <c r="B68" s="28"/>
      <c r="C68" s="28"/>
      <c r="D68" s="28"/>
      <c r="E68" s="28"/>
    </row>
    <row r="69" spans="1:17" ht="39" x14ac:dyDescent="0.25">
      <c r="A69" s="12" t="s">
        <v>31</v>
      </c>
      <c r="B69" s="12" t="s">
        <v>34</v>
      </c>
      <c r="C69" s="12" t="s">
        <v>32</v>
      </c>
      <c r="D69" s="12" t="s">
        <v>33</v>
      </c>
      <c r="E69" s="12" t="s">
        <v>35</v>
      </c>
      <c r="I69" s="8" t="s">
        <v>64</v>
      </c>
      <c r="N69" s="8" t="s">
        <v>64</v>
      </c>
    </row>
    <row r="70" spans="1:17" ht="15.5" x14ac:dyDescent="0.25">
      <c r="A70" s="15">
        <v>711</v>
      </c>
      <c r="B70" s="15">
        <v>22</v>
      </c>
      <c r="C70" s="15">
        <f>2.55</f>
        <v>2.5499999999999998</v>
      </c>
      <c r="D70" s="15">
        <f>L70</f>
        <v>0.48049999999999998</v>
      </c>
      <c r="E70" s="22">
        <f>A70-C70+D70</f>
        <v>708.93050000000005</v>
      </c>
      <c r="I70" s="8" t="s">
        <v>65</v>
      </c>
      <c r="J70">
        <f>0.42+0.065</f>
        <v>0.48499999999999999</v>
      </c>
      <c r="L70">
        <f>(J70-J72)/(J71-J73)*(J74-J73)+J72</f>
        <v>0.48049999999999998</v>
      </c>
      <c r="N70" s="8" t="s">
        <v>65</v>
      </c>
      <c r="O70">
        <f>0.42+0.065</f>
        <v>0.48499999999999999</v>
      </c>
      <c r="Q70">
        <f>(O70-O72)/(O71-O73)*(O74-O73)+O72</f>
        <v>0.48049999999999998</v>
      </c>
    </row>
    <row r="71" spans="1:17" x14ac:dyDescent="0.25">
      <c r="A71" s="8" t="s">
        <v>36</v>
      </c>
      <c r="I71" s="8" t="s">
        <v>67</v>
      </c>
      <c r="J71">
        <v>720</v>
      </c>
      <c r="N71" s="8" t="s">
        <v>67</v>
      </c>
      <c r="O71">
        <v>720</v>
      </c>
    </row>
    <row r="72" spans="1:17" x14ac:dyDescent="0.25">
      <c r="I72" s="8" t="s">
        <v>68</v>
      </c>
      <c r="J72">
        <f>0.065+0.41</f>
        <v>0.47499999999999998</v>
      </c>
      <c r="N72" s="8" t="s">
        <v>68</v>
      </c>
      <c r="O72">
        <f>0.065+0.41</f>
        <v>0.47499999999999998</v>
      </c>
    </row>
    <row r="73" spans="1:17" x14ac:dyDescent="0.25">
      <c r="I73" s="8" t="s">
        <v>69</v>
      </c>
      <c r="J73">
        <v>700</v>
      </c>
      <c r="N73" s="8" t="s">
        <v>69</v>
      </c>
      <c r="O73">
        <v>700</v>
      </c>
    </row>
    <row r="74" spans="1:17" ht="20" customHeight="1" x14ac:dyDescent="0.25">
      <c r="A74" s="28" t="s">
        <v>52</v>
      </c>
      <c r="B74" s="28"/>
      <c r="C74" s="28"/>
      <c r="I74" s="8" t="s">
        <v>66</v>
      </c>
      <c r="J74">
        <v>711</v>
      </c>
      <c r="N74" s="8" t="s">
        <v>66</v>
      </c>
      <c r="O74">
        <v>711</v>
      </c>
    </row>
    <row r="75" spans="1:17" ht="26" x14ac:dyDescent="0.25">
      <c r="A75" s="12" t="s">
        <v>37</v>
      </c>
      <c r="B75" s="12" t="s">
        <v>38</v>
      </c>
      <c r="C75" s="12" t="s">
        <v>39</v>
      </c>
    </row>
    <row r="76" spans="1:17" ht="15.5" x14ac:dyDescent="0.25">
      <c r="A76" s="15">
        <v>25.6</v>
      </c>
      <c r="B76" s="15">
        <v>27.3</v>
      </c>
      <c r="C76" s="15">
        <v>30.3</v>
      </c>
      <c r="I76">
        <v>700</v>
      </c>
      <c r="J76">
        <f>(0.54-0.41)/2</f>
        <v>6.500000000000003E-2</v>
      </c>
      <c r="N76">
        <v>700</v>
      </c>
      <c r="O76">
        <f>(0.54-0.41)/2</f>
        <v>6.500000000000003E-2</v>
      </c>
    </row>
    <row r="77" spans="1:17" x14ac:dyDescent="0.25">
      <c r="I77">
        <v>720</v>
      </c>
      <c r="J77">
        <f>(0.55-0.42)/2</f>
        <v>6.500000000000003E-2</v>
      </c>
      <c r="N77">
        <v>720</v>
      </c>
      <c r="O77">
        <f>(0.55-0.42)/2</f>
        <v>6.500000000000003E-2</v>
      </c>
    </row>
    <row r="78" spans="1:17" ht="13" x14ac:dyDescent="0.25">
      <c r="A78" s="28" t="s">
        <v>53</v>
      </c>
      <c r="B78" s="28"/>
      <c r="C78" s="28"/>
      <c r="D78" s="28"/>
      <c r="E78" s="28"/>
      <c r="F78" s="28"/>
      <c r="G78" s="28"/>
      <c r="H78" s="28"/>
    </row>
    <row r="79" spans="1:17" ht="13" x14ac:dyDescent="0.3">
      <c r="A79" s="26" t="s">
        <v>40</v>
      </c>
      <c r="B79" s="23"/>
      <c r="C79" s="23"/>
      <c r="D79" s="23"/>
      <c r="E79" s="26" t="s">
        <v>42</v>
      </c>
      <c r="F79" s="26" t="s">
        <v>41</v>
      </c>
      <c r="G79" s="26"/>
      <c r="H79" s="23"/>
    </row>
    <row r="80" spans="1:17" ht="13" x14ac:dyDescent="0.3">
      <c r="A80" s="26"/>
      <c r="B80" s="23"/>
      <c r="C80" s="23"/>
      <c r="D80" s="23"/>
      <c r="E80" s="26"/>
      <c r="F80" s="27"/>
      <c r="G80" s="27"/>
      <c r="H80" s="23"/>
    </row>
    <row r="81" spans="1:8" ht="40" x14ac:dyDescent="0.4">
      <c r="A81" s="27"/>
      <c r="B81" s="25" t="s">
        <v>48</v>
      </c>
      <c r="C81" s="25" t="s">
        <v>47</v>
      </c>
      <c r="D81" s="25" t="s">
        <v>46</v>
      </c>
      <c r="E81" s="27"/>
      <c r="F81" s="24" t="s">
        <v>43</v>
      </c>
      <c r="G81" s="24" t="s">
        <v>44</v>
      </c>
      <c r="H81" s="24" t="s">
        <v>45</v>
      </c>
    </row>
    <row r="82" spans="1:8" ht="15.5" x14ac:dyDescent="0.25">
      <c r="A82" s="13">
        <v>94</v>
      </c>
      <c r="B82" s="13">
        <v>16.3</v>
      </c>
      <c r="C82" s="13">
        <v>33.5</v>
      </c>
      <c r="D82" s="13">
        <v>639.9</v>
      </c>
      <c r="E82" s="13">
        <v>37</v>
      </c>
      <c r="F82" s="13">
        <v>170</v>
      </c>
      <c r="G82" s="13">
        <v>17</v>
      </c>
      <c r="H82" s="13">
        <v>22</v>
      </c>
    </row>
    <row r="83" spans="1:8" ht="15.5" x14ac:dyDescent="0.25">
      <c r="A83" s="13">
        <v>85</v>
      </c>
      <c r="B83">
        <v>13.1</v>
      </c>
      <c r="C83" s="13">
        <v>26.5</v>
      </c>
      <c r="D83" s="13">
        <v>569.9</v>
      </c>
      <c r="E83" s="13">
        <v>30</v>
      </c>
      <c r="F83" s="13">
        <v>13.5</v>
      </c>
      <c r="G83" s="13">
        <v>134</v>
      </c>
      <c r="H83" s="13">
        <v>22</v>
      </c>
    </row>
    <row r="84" spans="1:8" ht="15.5" x14ac:dyDescent="0.25">
      <c r="A84" s="13">
        <v>77</v>
      </c>
      <c r="B84" s="13">
        <v>10.9</v>
      </c>
      <c r="C84" s="13">
        <v>22.1</v>
      </c>
      <c r="D84" s="13">
        <v>517</v>
      </c>
      <c r="E84" s="13">
        <v>25.5</v>
      </c>
      <c r="F84" s="13">
        <v>11</v>
      </c>
      <c r="G84" s="13">
        <v>110</v>
      </c>
      <c r="H84" s="13">
        <v>22</v>
      </c>
    </row>
    <row r="85" spans="1:8" ht="15.5" x14ac:dyDescent="0.25">
      <c r="A85" s="13">
        <v>69</v>
      </c>
      <c r="B85" s="13">
        <v>9.1</v>
      </c>
      <c r="C85" s="13">
        <v>17.3</v>
      </c>
      <c r="D85" s="13">
        <v>458</v>
      </c>
      <c r="E85" s="13">
        <v>20</v>
      </c>
      <c r="F85" s="13">
        <v>8.5</v>
      </c>
      <c r="G85" s="13">
        <v>84</v>
      </c>
      <c r="H85" s="13">
        <v>22</v>
      </c>
    </row>
    <row r="86" spans="1:8" ht="15.5" x14ac:dyDescent="0.25">
      <c r="A86" s="13">
        <v>60</v>
      </c>
      <c r="B86" s="13">
        <v>6.6</v>
      </c>
      <c r="C86" s="13">
        <v>12.9</v>
      </c>
      <c r="D86" s="13">
        <v>396</v>
      </c>
      <c r="E86" s="13">
        <v>15</v>
      </c>
      <c r="F86" s="13">
        <v>6.5</v>
      </c>
      <c r="G86" s="13">
        <v>63</v>
      </c>
      <c r="H86" s="13">
        <v>22</v>
      </c>
    </row>
    <row r="87" spans="1:8" ht="15.5" x14ac:dyDescent="0.25">
      <c r="A87" s="13">
        <v>50</v>
      </c>
      <c r="B87" s="13">
        <v>5.0999999999999996</v>
      </c>
      <c r="C87" s="13">
        <v>9</v>
      </c>
      <c r="D87" s="13">
        <v>331</v>
      </c>
      <c r="E87" s="13">
        <v>11.5</v>
      </c>
      <c r="F87" s="13">
        <v>4.5</v>
      </c>
      <c r="G87" s="13">
        <v>43</v>
      </c>
      <c r="H87" s="13">
        <v>22</v>
      </c>
    </row>
    <row r="88" spans="1:8" ht="15.5" x14ac:dyDescent="0.25">
      <c r="A88" s="13">
        <v>42</v>
      </c>
      <c r="B88" s="13">
        <v>3.3</v>
      </c>
      <c r="C88" s="13">
        <v>6.4</v>
      </c>
      <c r="D88" s="13">
        <v>281</v>
      </c>
      <c r="E88" s="13">
        <v>9</v>
      </c>
      <c r="F88" s="13">
        <v>3.2</v>
      </c>
      <c r="G88" s="13">
        <v>32</v>
      </c>
      <c r="H88" s="13">
        <v>22</v>
      </c>
    </row>
    <row r="89" spans="1:8" ht="15.5" x14ac:dyDescent="0.25">
      <c r="A89" s="13">
        <v>33</v>
      </c>
      <c r="B89" s="13">
        <v>2.1</v>
      </c>
      <c r="C89" s="13">
        <v>3.9</v>
      </c>
      <c r="D89" s="13">
        <v>220</v>
      </c>
      <c r="E89" s="13">
        <v>6.5</v>
      </c>
      <c r="F89" s="13">
        <v>2</v>
      </c>
      <c r="G89" s="13">
        <v>20.5</v>
      </c>
      <c r="H89" s="13">
        <v>22</v>
      </c>
    </row>
    <row r="90" spans="1:8" ht="15.5" x14ac:dyDescent="0.25">
      <c r="A90" s="13">
        <v>24</v>
      </c>
      <c r="B90" s="13">
        <v>1.1000000000000001</v>
      </c>
      <c r="C90" s="13">
        <v>2.1</v>
      </c>
      <c r="D90" s="13">
        <v>162</v>
      </c>
      <c r="E90" s="13">
        <v>4.5</v>
      </c>
      <c r="F90" s="13">
        <v>1</v>
      </c>
      <c r="G90" s="13">
        <v>11</v>
      </c>
      <c r="H90" s="13">
        <v>22</v>
      </c>
    </row>
    <row r="91" spans="1:8" ht="15.5" x14ac:dyDescent="0.25">
      <c r="A91" s="14">
        <v>16</v>
      </c>
      <c r="B91" s="14">
        <v>0.5</v>
      </c>
      <c r="C91" s="14">
        <v>0.9</v>
      </c>
      <c r="D91" s="14">
        <v>109.4</v>
      </c>
      <c r="E91" s="14">
        <v>3</v>
      </c>
      <c r="F91" s="14">
        <v>0.5</v>
      </c>
      <c r="G91" s="14">
        <v>5</v>
      </c>
      <c r="H91" s="13">
        <v>22</v>
      </c>
    </row>
    <row r="94" spans="1:8" x14ac:dyDescent="0.25">
      <c r="A94" s="8"/>
    </row>
  </sheetData>
  <mergeCells count="13">
    <mergeCell ref="F79:G80"/>
    <mergeCell ref="A78:H78"/>
    <mergeCell ref="A26:A30"/>
    <mergeCell ref="A32:A36"/>
    <mergeCell ref="A24:D24"/>
    <mergeCell ref="A41:A45"/>
    <mergeCell ref="A47:A51"/>
    <mergeCell ref="A39:D39"/>
    <mergeCell ref="A54:B54"/>
    <mergeCell ref="A68:E68"/>
    <mergeCell ref="A74:C74"/>
    <mergeCell ref="A79:A81"/>
    <mergeCell ref="E79:E8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Student Info and Rubric</vt:lpstr>
      <vt:lpstr>Data</vt:lpstr>
      <vt:lpstr>Data!_Ref150229505</vt:lpstr>
      <vt:lpstr>Data!_Ref150229579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Diep</cp:lastModifiedBy>
  <dcterms:created xsi:type="dcterms:W3CDTF">2022-11-21T18:08:54Z</dcterms:created>
  <dcterms:modified xsi:type="dcterms:W3CDTF">2023-11-21T22:33:58Z</dcterms:modified>
</cp:coreProperties>
</file>