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13_ncr:1_{319C03D0-4E2D-46A5-81E2-1871AE47019B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Student Info and Rubric" sheetId="4" r:id="rId1"/>
    <sheet name="Potentiometer cal" sheetId="5" r:id="rId2"/>
    <sheet name="Hall-effect cal" sheetId="6" r:id="rId3"/>
    <sheet name="Motion" sheetId="7" r:id="rId4"/>
    <sheet name="ToF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5" i="5" l="1"/>
  <c r="L44" i="5"/>
  <c r="M44" i="5"/>
  <c r="L45" i="5"/>
  <c r="M45" i="5"/>
  <c r="L46" i="5"/>
  <c r="M46" i="5"/>
  <c r="L47" i="5"/>
  <c r="M47" i="5"/>
  <c r="L48" i="5"/>
  <c r="M48" i="5"/>
  <c r="L49" i="5"/>
  <c r="M49" i="5"/>
  <c r="L50" i="5"/>
  <c r="M50" i="5"/>
  <c r="L51" i="5"/>
  <c r="M51" i="5"/>
  <c r="L52" i="5"/>
  <c r="M43" i="5"/>
  <c r="F54" i="5" a="1"/>
  <c r="F54" i="5" s="1"/>
  <c r="F52" i="5"/>
  <c r="H52" i="5"/>
  <c r="J52" i="5"/>
  <c r="F44" i="5"/>
  <c r="G44" i="5"/>
  <c r="H44" i="5"/>
  <c r="I44" i="5"/>
  <c r="J44" i="5"/>
  <c r="K44" i="5"/>
  <c r="F45" i="5"/>
  <c r="G45" i="5"/>
  <c r="H45" i="5"/>
  <c r="I45" i="5"/>
  <c r="J45" i="5"/>
  <c r="K45" i="5"/>
  <c r="F46" i="5"/>
  <c r="G46" i="5"/>
  <c r="H46" i="5"/>
  <c r="I46" i="5"/>
  <c r="J46" i="5"/>
  <c r="K46" i="5"/>
  <c r="F47" i="5"/>
  <c r="G47" i="5"/>
  <c r="H47" i="5"/>
  <c r="I47" i="5"/>
  <c r="J47" i="5"/>
  <c r="K47" i="5"/>
  <c r="F48" i="5"/>
  <c r="G48" i="5"/>
  <c r="H48" i="5"/>
  <c r="I48" i="5"/>
  <c r="J48" i="5"/>
  <c r="K48" i="5"/>
  <c r="F49" i="5"/>
  <c r="G49" i="5"/>
  <c r="H49" i="5"/>
  <c r="I49" i="5"/>
  <c r="J49" i="5"/>
  <c r="K49" i="5"/>
  <c r="F50" i="5"/>
  <c r="G50" i="5"/>
  <c r="H50" i="5"/>
  <c r="I50" i="5"/>
  <c r="J50" i="5"/>
  <c r="K50" i="5"/>
  <c r="F51" i="5"/>
  <c r="G51" i="5"/>
  <c r="H51" i="5"/>
  <c r="I51" i="5"/>
  <c r="J51" i="5"/>
  <c r="K51" i="5"/>
  <c r="K43" i="5"/>
  <c r="G43" i="5"/>
  <c r="I43" i="5"/>
  <c r="E44" i="5"/>
  <c r="E45" i="5"/>
  <c r="E46" i="5"/>
  <c r="E47" i="5"/>
  <c r="E48" i="5"/>
  <c r="E49" i="5"/>
  <c r="E50" i="5"/>
  <c r="E51" i="5"/>
  <c r="E52" i="5"/>
  <c r="E43" i="5"/>
  <c r="F32" i="5"/>
  <c r="G32" i="5"/>
  <c r="H32" i="5"/>
  <c r="I32" i="5"/>
  <c r="J32" i="5"/>
  <c r="K32" i="5"/>
  <c r="F33" i="5"/>
  <c r="G33" i="5"/>
  <c r="H33" i="5"/>
  <c r="I33" i="5"/>
  <c r="J33" i="5"/>
  <c r="K33" i="5"/>
  <c r="F34" i="5"/>
  <c r="G34" i="5"/>
  <c r="H34" i="5"/>
  <c r="I34" i="5"/>
  <c r="J34" i="5"/>
  <c r="K34" i="5"/>
  <c r="F35" i="5"/>
  <c r="G35" i="5"/>
  <c r="H35" i="5"/>
  <c r="I35" i="5"/>
  <c r="J35" i="5"/>
  <c r="K35" i="5"/>
  <c r="F36" i="5"/>
  <c r="G36" i="5"/>
  <c r="H36" i="5"/>
  <c r="I36" i="5"/>
  <c r="J36" i="5"/>
  <c r="K36" i="5"/>
  <c r="F37" i="5"/>
  <c r="G37" i="5"/>
  <c r="H37" i="5"/>
  <c r="I37" i="5"/>
  <c r="J37" i="5"/>
  <c r="K37" i="5"/>
  <c r="F38" i="5"/>
  <c r="G38" i="5"/>
  <c r="H38" i="5"/>
  <c r="I38" i="5"/>
  <c r="J38" i="5"/>
  <c r="K38" i="5"/>
  <c r="F39" i="5"/>
  <c r="G39" i="5"/>
  <c r="H39" i="5"/>
  <c r="I39" i="5"/>
  <c r="J39" i="5"/>
  <c r="K39" i="5"/>
  <c r="F40" i="5"/>
  <c r="H40" i="5"/>
  <c r="J40" i="5"/>
  <c r="G31" i="5"/>
  <c r="I31" i="5"/>
  <c r="K31" i="5"/>
  <c r="F19" i="5" a="1"/>
  <c r="F19" i="5" s="1"/>
  <c r="F25" i="5" s="1"/>
  <c r="E32" i="5"/>
  <c r="E33" i="5"/>
  <c r="E34" i="5"/>
  <c r="E35" i="5"/>
  <c r="E36" i="5"/>
  <c r="E37" i="5"/>
  <c r="E38" i="5"/>
  <c r="E39" i="5"/>
  <c r="E40" i="5"/>
  <c r="E31" i="5"/>
  <c r="B6" i="7" l="1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5" i="7"/>
  <c r="B6" i="6"/>
  <c r="B7" i="6"/>
  <c r="B8" i="6"/>
  <c r="B9" i="6"/>
  <c r="B10" i="6"/>
  <c r="B11" i="6"/>
  <c r="B5" i="6"/>
  <c r="B5" i="5"/>
  <c r="B6" i="5"/>
  <c r="B7" i="5"/>
  <c r="B8" i="5"/>
  <c r="B9" i="5"/>
  <c r="B10" i="5"/>
  <c r="B11" i="5"/>
  <c r="B12" i="5"/>
  <c r="B13" i="5"/>
  <c r="B4" i="5"/>
  <c r="C31" i="4"/>
  <c r="C32" i="4" s="1"/>
  <c r="C3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<sst xmlns="http://schemas.openxmlformats.org/spreadsheetml/2006/main" count="109" uniqueCount="81">
  <si>
    <t xml:space="preserve">Student Surname: </t>
  </si>
  <si>
    <t xml:space="preserve">Student Given Names: </t>
  </si>
  <si>
    <t xml:space="preserve">Student ID number: </t>
  </si>
  <si>
    <t xml:space="preserve">Student CCID: </t>
  </si>
  <si>
    <t>Lab Topic (e.g. Pressure):</t>
  </si>
  <si>
    <t>Date of Lab:</t>
  </si>
  <si>
    <t>Lab Section:</t>
  </si>
  <si>
    <t>(mm)</t>
  </si>
  <si>
    <t>(V)</t>
  </si>
  <si>
    <t>Raw caliper reading</t>
  </si>
  <si>
    <t>(microseconds)</t>
  </si>
  <si>
    <t>Time</t>
  </si>
  <si>
    <t>Marking Category</t>
  </si>
  <si>
    <t>Student and group information is complete.</t>
  </si>
  <si>
    <t>Student Mark</t>
  </si>
  <si>
    <t>Maximum Marks</t>
  </si>
  <si>
    <t>Q1a</t>
  </si>
  <si>
    <t>Q1b</t>
  </si>
  <si>
    <t>Q1c</t>
  </si>
  <si>
    <t>Q2a</t>
  </si>
  <si>
    <t>Q2b</t>
  </si>
  <si>
    <t>Q3a</t>
  </si>
  <si>
    <t>Q3b</t>
  </si>
  <si>
    <t>Presentation of Figures and Tables. (Are the course requirements for figures and tables followed?)</t>
  </si>
  <si>
    <t>Organization and explaination. (Is the analysis of the data easy to follow and well explained?)</t>
  </si>
  <si>
    <t>Total</t>
  </si>
  <si>
    <t>Grading Rubric: To be completed by the Teaching Assistant</t>
  </si>
  <si>
    <t>Percentage</t>
  </si>
  <si>
    <t>Table 3.0: Raw data collected from displacement of the potentiometer by the servo motor.</t>
  </si>
  <si>
    <t>Table 4.0: Raw data collected from proximity probe calibration</t>
  </si>
  <si>
    <t>Q2c</t>
  </si>
  <si>
    <t>Table 1.0: Raw data collected from potentiometer calibration</t>
  </si>
  <si>
    <t>First measurement</t>
  </si>
  <si>
    <t>Second measurement</t>
  </si>
  <si>
    <t>Third measurement</t>
  </si>
  <si>
    <t>Fourth measurement</t>
  </si>
  <si>
    <t>Fifth measurement</t>
  </si>
  <si>
    <t>Target Displacement (mm)</t>
  </si>
  <si>
    <t>Up 1</t>
  </si>
  <si>
    <t>Down 1</t>
  </si>
  <si>
    <t>Up 2</t>
  </si>
  <si>
    <t>Down 2</t>
  </si>
  <si>
    <t>Up 3</t>
  </si>
  <si>
    <t>Down 3</t>
  </si>
  <si>
    <t>Table 2.0: Raw data collected from Hall-effect calibration</t>
  </si>
  <si>
    <t>Large Target displacement (mm)</t>
  </si>
  <si>
    <t>Large Target status</t>
  </si>
  <si>
    <t>Large Target Signal</t>
  </si>
  <si>
    <t>Small Target displacement (mm)</t>
  </si>
  <si>
    <t>Small Target status</t>
  </si>
  <si>
    <t>Small Target Signal</t>
  </si>
  <si>
    <t>PUT YOUR ANALYSIS BELOW HERE</t>
  </si>
  <si>
    <t>Caliper reading referenced to zero displacement</t>
  </si>
  <si>
    <t>Q1d</t>
  </si>
  <si>
    <t>Days late (less than)</t>
  </si>
  <si>
    <t>Grade</t>
  </si>
  <si>
    <t>Q2d</t>
  </si>
  <si>
    <t>Arduino Voltage</t>
  </si>
  <si>
    <t>PUT YOUR ANALYSIS AND ANSWERS QUESTION 1d BELOW HERE</t>
  </si>
  <si>
    <t>PUT YOUR ANALYSIS AND ANSWERS QUESTION 1(a-c) BELOW HERE</t>
  </si>
  <si>
    <t>PUT YOUR ANALYSIS AND ANSWERS QUESTION 2 BELOW HERE</t>
  </si>
  <si>
    <t>Time zeroed</t>
  </si>
  <si>
    <t>microseconds</t>
  </si>
  <si>
    <t>kcps/spad</t>
  </si>
  <si>
    <t>slope</t>
  </si>
  <si>
    <t>intercept</t>
  </si>
  <si>
    <t>standard err slope</t>
  </si>
  <si>
    <t>standard err int</t>
  </si>
  <si>
    <t>r^2</t>
  </si>
  <si>
    <t>standard err y</t>
  </si>
  <si>
    <t>do you have to justify not using y = mx + b</t>
  </si>
  <si>
    <t>sensitivity</t>
  </si>
  <si>
    <t>Converted V-&gt;mm</t>
  </si>
  <si>
    <t>mm/V</t>
  </si>
  <si>
    <t>deviation table</t>
  </si>
  <si>
    <t xml:space="preserve">accuracy </t>
  </si>
  <si>
    <t>max dev up</t>
  </si>
  <si>
    <t>max dev down</t>
  </si>
  <si>
    <t>repeatability</t>
  </si>
  <si>
    <t>caliper reading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</si>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</sst>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color rgb="FF000000"/>
      <name val="Arial"/>
    </font>
    <font>
      <sz val="12"/>
      <color rgb="FF000000"/>
      <name val="Calibri"/>
      <family val="2"/>
    </font>
    <font>
      <sz val="12"/>
      <name val="Calibri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 diagonalUp="1" diagonalDown="1">
      <left/>
      <right/>
      <top style="thin">
        <color indexed="64"/>
      </top>
      <bottom/>
      <diagonal style="thin">
        <color indexed="64"/>
      </diagonal>
    </border>
    <border diagonalUp="1" diagonalDown="1">
      <left/>
      <right/>
      <top/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9" fontId="4" fillId="0" borderId="0" xfId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horizontal="center" vertical="center"/>
    </xf>
    <xf numFmtId="164" fontId="1" fillId="0" borderId="2" xfId="0" applyNumberFormat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Alignment="1">
      <alignment wrapText="1"/>
    </xf>
    <xf numFmtId="2" fontId="1" fillId="0" borderId="0" xfId="0" applyNumberFormat="1" applyFont="1" applyAlignment="1">
      <alignment horizont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2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'Potentiometer cal'!$A$19:$A$72</c:f>
              <c:numCache>
                <c:formatCode>0.00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3.6400000000000006</c:v>
                </c:pt>
                <c:pt idx="4">
                  <c:v>3.6400000000000006</c:v>
                </c:pt>
                <c:pt idx="5">
                  <c:v>3.6400000000000006</c:v>
                </c:pt>
                <c:pt idx="6">
                  <c:v>3.6400000000000006</c:v>
                </c:pt>
                <c:pt idx="7">
                  <c:v>3.6400000000000006</c:v>
                </c:pt>
                <c:pt idx="8">
                  <c:v>3.6400000000000006</c:v>
                </c:pt>
                <c:pt idx="9" formatCode="General">
                  <c:v>7.6400000000000006</c:v>
                </c:pt>
                <c:pt idx="10" formatCode="General">
                  <c:v>7.6400000000000006</c:v>
                </c:pt>
                <c:pt idx="11" formatCode="General">
                  <c:v>7.6400000000000006</c:v>
                </c:pt>
                <c:pt idx="12" formatCode="General">
                  <c:v>7.6400000000000006</c:v>
                </c:pt>
                <c:pt idx="13" formatCode="General">
                  <c:v>7.6400000000000006</c:v>
                </c:pt>
                <c:pt idx="14" formatCode="General">
                  <c:v>7.6400000000000006</c:v>
                </c:pt>
                <c:pt idx="15" formatCode="General">
                  <c:v>11.64</c:v>
                </c:pt>
                <c:pt idx="16" formatCode="General">
                  <c:v>11.64</c:v>
                </c:pt>
                <c:pt idx="17" formatCode="General">
                  <c:v>11.64</c:v>
                </c:pt>
                <c:pt idx="18" formatCode="General">
                  <c:v>11.64</c:v>
                </c:pt>
                <c:pt idx="19" formatCode="General">
                  <c:v>11.64</c:v>
                </c:pt>
                <c:pt idx="20" formatCode="General">
                  <c:v>11.64</c:v>
                </c:pt>
                <c:pt idx="21" formatCode="General">
                  <c:v>15.64</c:v>
                </c:pt>
                <c:pt idx="22" formatCode="General">
                  <c:v>15.64</c:v>
                </c:pt>
                <c:pt idx="23" formatCode="General">
                  <c:v>15.64</c:v>
                </c:pt>
                <c:pt idx="24" formatCode="General">
                  <c:v>15.64</c:v>
                </c:pt>
                <c:pt idx="25" formatCode="General">
                  <c:v>15.64</c:v>
                </c:pt>
                <c:pt idx="26" formatCode="General">
                  <c:v>15.64</c:v>
                </c:pt>
                <c:pt idx="27" formatCode="General">
                  <c:v>19.64</c:v>
                </c:pt>
                <c:pt idx="28" formatCode="General">
                  <c:v>19.64</c:v>
                </c:pt>
                <c:pt idx="29" formatCode="General">
                  <c:v>19.64</c:v>
                </c:pt>
                <c:pt idx="30" formatCode="General">
                  <c:v>19.64</c:v>
                </c:pt>
                <c:pt idx="31" formatCode="General">
                  <c:v>19.64</c:v>
                </c:pt>
                <c:pt idx="32" formatCode="General">
                  <c:v>19.64</c:v>
                </c:pt>
                <c:pt idx="33" formatCode="General">
                  <c:v>23.64</c:v>
                </c:pt>
                <c:pt idx="34" formatCode="General">
                  <c:v>23.64</c:v>
                </c:pt>
                <c:pt idx="35" formatCode="General">
                  <c:v>23.64</c:v>
                </c:pt>
                <c:pt idx="36" formatCode="General">
                  <c:v>23.64</c:v>
                </c:pt>
                <c:pt idx="37" formatCode="General">
                  <c:v>23.64</c:v>
                </c:pt>
                <c:pt idx="38" formatCode="General">
                  <c:v>23.64</c:v>
                </c:pt>
                <c:pt idx="39" formatCode="General">
                  <c:v>27.64</c:v>
                </c:pt>
                <c:pt idx="40" formatCode="General">
                  <c:v>27.64</c:v>
                </c:pt>
                <c:pt idx="41" formatCode="General">
                  <c:v>27.64</c:v>
                </c:pt>
                <c:pt idx="42" formatCode="General">
                  <c:v>27.64</c:v>
                </c:pt>
                <c:pt idx="43" formatCode="General">
                  <c:v>27.64</c:v>
                </c:pt>
                <c:pt idx="44" formatCode="General">
                  <c:v>27.64</c:v>
                </c:pt>
                <c:pt idx="45" formatCode="General">
                  <c:v>31.64</c:v>
                </c:pt>
                <c:pt idx="46" formatCode="General">
                  <c:v>31.64</c:v>
                </c:pt>
                <c:pt idx="47" formatCode="General">
                  <c:v>31.64</c:v>
                </c:pt>
                <c:pt idx="48" formatCode="General">
                  <c:v>31.64</c:v>
                </c:pt>
                <c:pt idx="49" formatCode="General">
                  <c:v>31.64</c:v>
                </c:pt>
                <c:pt idx="50" formatCode="General">
                  <c:v>31.64</c:v>
                </c:pt>
                <c:pt idx="51" formatCode="General">
                  <c:v>39.099999999999994</c:v>
                </c:pt>
                <c:pt idx="52" formatCode="General">
                  <c:v>39.099999999999994</c:v>
                </c:pt>
                <c:pt idx="53" formatCode="General">
                  <c:v>39.099999999999994</c:v>
                </c:pt>
              </c:numCache>
            </c:numRef>
          </c:xVal>
          <c:yVal>
            <c:numRef>
              <c:f>'Potentiometer cal'!$B$19:$B$72</c:f>
              <c:numCache>
                <c:formatCode>0.000</c:formatCode>
                <c:ptCount val="54"/>
                <c:pt idx="0">
                  <c:v>0.106</c:v>
                </c:pt>
                <c:pt idx="1">
                  <c:v>0.106</c:v>
                </c:pt>
                <c:pt idx="2">
                  <c:v>0.106</c:v>
                </c:pt>
                <c:pt idx="3">
                  <c:v>0.40300000000000002</c:v>
                </c:pt>
                <c:pt idx="4">
                  <c:v>0.40300000000000002</c:v>
                </c:pt>
                <c:pt idx="5">
                  <c:v>0.40300000000000002</c:v>
                </c:pt>
                <c:pt idx="6">
                  <c:v>0.40600000000000003</c:v>
                </c:pt>
                <c:pt idx="7">
                  <c:v>0.40300000000000002</c:v>
                </c:pt>
                <c:pt idx="8">
                  <c:v>0.40600000000000003</c:v>
                </c:pt>
                <c:pt idx="9">
                  <c:v>0.72499999999999998</c:v>
                </c:pt>
                <c:pt idx="10">
                  <c:v>0.72499999999999998</c:v>
                </c:pt>
                <c:pt idx="11">
                  <c:v>0.72499999999999998</c:v>
                </c:pt>
                <c:pt idx="12">
                  <c:v>0.72499999999999998</c:v>
                </c:pt>
                <c:pt idx="13">
                  <c:v>0.72499999999999998</c:v>
                </c:pt>
                <c:pt idx="14">
                  <c:v>0.72799999999999998</c:v>
                </c:pt>
                <c:pt idx="15">
                  <c:v>1.0409999999999999</c:v>
                </c:pt>
                <c:pt idx="16">
                  <c:v>1.0409999999999999</c:v>
                </c:pt>
                <c:pt idx="17">
                  <c:v>1.0409999999999999</c:v>
                </c:pt>
                <c:pt idx="18">
                  <c:v>1.038</c:v>
                </c:pt>
                <c:pt idx="19">
                  <c:v>1.038</c:v>
                </c:pt>
                <c:pt idx="20">
                  <c:v>1.038</c:v>
                </c:pt>
                <c:pt idx="21">
                  <c:v>1.357</c:v>
                </c:pt>
                <c:pt idx="22">
                  <c:v>1.3540000000000001</c:v>
                </c:pt>
                <c:pt idx="23">
                  <c:v>1.3540000000000001</c:v>
                </c:pt>
                <c:pt idx="24">
                  <c:v>1.3540000000000001</c:v>
                </c:pt>
                <c:pt idx="25">
                  <c:v>1.3540000000000001</c:v>
                </c:pt>
                <c:pt idx="26">
                  <c:v>1.357</c:v>
                </c:pt>
                <c:pt idx="27">
                  <c:v>1.669</c:v>
                </c:pt>
                <c:pt idx="28">
                  <c:v>1.669</c:v>
                </c:pt>
                <c:pt idx="29">
                  <c:v>1.6659999999999999</c:v>
                </c:pt>
                <c:pt idx="30">
                  <c:v>1.6659999999999999</c:v>
                </c:pt>
                <c:pt idx="31">
                  <c:v>1.669</c:v>
                </c:pt>
                <c:pt idx="32">
                  <c:v>1.6659999999999999</c:v>
                </c:pt>
                <c:pt idx="33">
                  <c:v>1.9850000000000001</c:v>
                </c:pt>
                <c:pt idx="34">
                  <c:v>1.982</c:v>
                </c:pt>
                <c:pt idx="35">
                  <c:v>1.9850000000000001</c:v>
                </c:pt>
                <c:pt idx="36">
                  <c:v>1.982</c:v>
                </c:pt>
                <c:pt idx="37">
                  <c:v>1.9850000000000001</c:v>
                </c:pt>
                <c:pt idx="38">
                  <c:v>1.982</c:v>
                </c:pt>
                <c:pt idx="39">
                  <c:v>2.3039999999999998</c:v>
                </c:pt>
                <c:pt idx="40">
                  <c:v>2.3010000000000002</c:v>
                </c:pt>
                <c:pt idx="41">
                  <c:v>2.3010000000000002</c:v>
                </c:pt>
                <c:pt idx="42">
                  <c:v>2.3010000000000002</c:v>
                </c:pt>
                <c:pt idx="43">
                  <c:v>2.3039999999999998</c:v>
                </c:pt>
                <c:pt idx="44">
                  <c:v>2.3010000000000002</c:v>
                </c:pt>
                <c:pt idx="45">
                  <c:v>2.617</c:v>
                </c:pt>
                <c:pt idx="46">
                  <c:v>2.6139999999999999</c:v>
                </c:pt>
                <c:pt idx="47">
                  <c:v>2.617</c:v>
                </c:pt>
                <c:pt idx="48">
                  <c:v>2.6139999999999999</c:v>
                </c:pt>
                <c:pt idx="49">
                  <c:v>2.617</c:v>
                </c:pt>
                <c:pt idx="50">
                  <c:v>2.617</c:v>
                </c:pt>
                <c:pt idx="51">
                  <c:v>3.194</c:v>
                </c:pt>
                <c:pt idx="52">
                  <c:v>3.194</c:v>
                </c:pt>
                <c:pt idx="53">
                  <c:v>3.194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29-4DF1-8863-8A28ACE63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243423"/>
        <c:axId val="1072398367"/>
      </c:scatterChart>
      <c:valAx>
        <c:axId val="1521243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398367"/>
        <c:crosses val="autoZero"/>
        <c:crossBetween val="midCat"/>
      </c:valAx>
      <c:valAx>
        <c:axId val="107239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243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'Potentiometer cal'!$B$19:$B$72</c:f>
              <c:numCache>
                <c:formatCode>0.000</c:formatCode>
                <c:ptCount val="54"/>
                <c:pt idx="0">
                  <c:v>0.106</c:v>
                </c:pt>
                <c:pt idx="1">
                  <c:v>0.106</c:v>
                </c:pt>
                <c:pt idx="2">
                  <c:v>0.106</c:v>
                </c:pt>
                <c:pt idx="3">
                  <c:v>0.40300000000000002</c:v>
                </c:pt>
                <c:pt idx="4">
                  <c:v>0.40300000000000002</c:v>
                </c:pt>
                <c:pt idx="5">
                  <c:v>0.40300000000000002</c:v>
                </c:pt>
                <c:pt idx="6">
                  <c:v>0.40600000000000003</c:v>
                </c:pt>
                <c:pt idx="7">
                  <c:v>0.40300000000000002</c:v>
                </c:pt>
                <c:pt idx="8">
                  <c:v>0.40600000000000003</c:v>
                </c:pt>
                <c:pt idx="9">
                  <c:v>0.72499999999999998</c:v>
                </c:pt>
                <c:pt idx="10">
                  <c:v>0.72499999999999998</c:v>
                </c:pt>
                <c:pt idx="11">
                  <c:v>0.72499999999999998</c:v>
                </c:pt>
                <c:pt idx="12">
                  <c:v>0.72499999999999998</c:v>
                </c:pt>
                <c:pt idx="13">
                  <c:v>0.72499999999999998</c:v>
                </c:pt>
                <c:pt idx="14">
                  <c:v>0.72799999999999998</c:v>
                </c:pt>
                <c:pt idx="15">
                  <c:v>1.0409999999999999</c:v>
                </c:pt>
                <c:pt idx="16">
                  <c:v>1.0409999999999999</c:v>
                </c:pt>
                <c:pt idx="17">
                  <c:v>1.0409999999999999</c:v>
                </c:pt>
                <c:pt idx="18">
                  <c:v>1.038</c:v>
                </c:pt>
                <c:pt idx="19">
                  <c:v>1.038</c:v>
                </c:pt>
                <c:pt idx="20">
                  <c:v>1.038</c:v>
                </c:pt>
                <c:pt idx="21">
                  <c:v>1.357</c:v>
                </c:pt>
                <c:pt idx="22">
                  <c:v>1.3540000000000001</c:v>
                </c:pt>
                <c:pt idx="23">
                  <c:v>1.3540000000000001</c:v>
                </c:pt>
                <c:pt idx="24">
                  <c:v>1.3540000000000001</c:v>
                </c:pt>
                <c:pt idx="25">
                  <c:v>1.3540000000000001</c:v>
                </c:pt>
                <c:pt idx="26">
                  <c:v>1.357</c:v>
                </c:pt>
                <c:pt idx="27">
                  <c:v>1.669</c:v>
                </c:pt>
                <c:pt idx="28">
                  <c:v>1.669</c:v>
                </c:pt>
                <c:pt idx="29">
                  <c:v>1.6659999999999999</c:v>
                </c:pt>
                <c:pt idx="30">
                  <c:v>1.6659999999999999</c:v>
                </c:pt>
                <c:pt idx="31">
                  <c:v>1.669</c:v>
                </c:pt>
                <c:pt idx="32">
                  <c:v>1.6659999999999999</c:v>
                </c:pt>
                <c:pt idx="33">
                  <c:v>1.9850000000000001</c:v>
                </c:pt>
                <c:pt idx="34">
                  <c:v>1.982</c:v>
                </c:pt>
                <c:pt idx="35">
                  <c:v>1.9850000000000001</c:v>
                </c:pt>
                <c:pt idx="36">
                  <c:v>1.982</c:v>
                </c:pt>
                <c:pt idx="37">
                  <c:v>1.9850000000000001</c:v>
                </c:pt>
                <c:pt idx="38">
                  <c:v>1.982</c:v>
                </c:pt>
                <c:pt idx="39">
                  <c:v>2.3039999999999998</c:v>
                </c:pt>
                <c:pt idx="40">
                  <c:v>2.3010000000000002</c:v>
                </c:pt>
                <c:pt idx="41">
                  <c:v>2.3010000000000002</c:v>
                </c:pt>
                <c:pt idx="42">
                  <c:v>2.3010000000000002</c:v>
                </c:pt>
                <c:pt idx="43">
                  <c:v>2.3039999999999998</c:v>
                </c:pt>
                <c:pt idx="44">
                  <c:v>2.3010000000000002</c:v>
                </c:pt>
                <c:pt idx="45">
                  <c:v>2.617</c:v>
                </c:pt>
                <c:pt idx="46">
                  <c:v>2.6139999999999999</c:v>
                </c:pt>
                <c:pt idx="47">
                  <c:v>2.617</c:v>
                </c:pt>
                <c:pt idx="48">
                  <c:v>2.6139999999999999</c:v>
                </c:pt>
                <c:pt idx="49">
                  <c:v>2.617</c:v>
                </c:pt>
                <c:pt idx="50">
                  <c:v>2.617</c:v>
                </c:pt>
                <c:pt idx="51">
                  <c:v>3.194</c:v>
                </c:pt>
                <c:pt idx="52">
                  <c:v>3.194</c:v>
                </c:pt>
                <c:pt idx="53">
                  <c:v>3.194</c:v>
                </c:pt>
              </c:numCache>
            </c:numRef>
          </c:xVal>
          <c:yVal>
            <c:numRef>
              <c:f>'Potentiometer cal'!$A$19:$A$72</c:f>
              <c:numCache>
                <c:formatCode>0.00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3.6400000000000006</c:v>
                </c:pt>
                <c:pt idx="4">
                  <c:v>3.6400000000000006</c:v>
                </c:pt>
                <c:pt idx="5">
                  <c:v>3.6400000000000006</c:v>
                </c:pt>
                <c:pt idx="6">
                  <c:v>3.6400000000000006</c:v>
                </c:pt>
                <c:pt idx="7">
                  <c:v>3.6400000000000006</c:v>
                </c:pt>
                <c:pt idx="8">
                  <c:v>3.6400000000000006</c:v>
                </c:pt>
                <c:pt idx="9" formatCode="General">
                  <c:v>7.6400000000000006</c:v>
                </c:pt>
                <c:pt idx="10" formatCode="General">
                  <c:v>7.6400000000000006</c:v>
                </c:pt>
                <c:pt idx="11" formatCode="General">
                  <c:v>7.6400000000000006</c:v>
                </c:pt>
                <c:pt idx="12" formatCode="General">
                  <c:v>7.6400000000000006</c:v>
                </c:pt>
                <c:pt idx="13" formatCode="General">
                  <c:v>7.6400000000000006</c:v>
                </c:pt>
                <c:pt idx="14" formatCode="General">
                  <c:v>7.6400000000000006</c:v>
                </c:pt>
                <c:pt idx="15" formatCode="General">
                  <c:v>11.64</c:v>
                </c:pt>
                <c:pt idx="16" formatCode="General">
                  <c:v>11.64</c:v>
                </c:pt>
                <c:pt idx="17" formatCode="General">
                  <c:v>11.64</c:v>
                </c:pt>
                <c:pt idx="18" formatCode="General">
                  <c:v>11.64</c:v>
                </c:pt>
                <c:pt idx="19" formatCode="General">
                  <c:v>11.64</c:v>
                </c:pt>
                <c:pt idx="20" formatCode="General">
                  <c:v>11.64</c:v>
                </c:pt>
                <c:pt idx="21" formatCode="General">
                  <c:v>15.64</c:v>
                </c:pt>
                <c:pt idx="22" formatCode="General">
                  <c:v>15.64</c:v>
                </c:pt>
                <c:pt idx="23" formatCode="General">
                  <c:v>15.64</c:v>
                </c:pt>
                <c:pt idx="24" formatCode="General">
                  <c:v>15.64</c:v>
                </c:pt>
                <c:pt idx="25" formatCode="General">
                  <c:v>15.64</c:v>
                </c:pt>
                <c:pt idx="26" formatCode="General">
                  <c:v>15.64</c:v>
                </c:pt>
                <c:pt idx="27" formatCode="General">
                  <c:v>19.64</c:v>
                </c:pt>
                <c:pt idx="28" formatCode="General">
                  <c:v>19.64</c:v>
                </c:pt>
                <c:pt idx="29" formatCode="General">
                  <c:v>19.64</c:v>
                </c:pt>
                <c:pt idx="30" formatCode="General">
                  <c:v>19.64</c:v>
                </c:pt>
                <c:pt idx="31" formatCode="General">
                  <c:v>19.64</c:v>
                </c:pt>
                <c:pt idx="32" formatCode="General">
                  <c:v>19.64</c:v>
                </c:pt>
                <c:pt idx="33" formatCode="General">
                  <c:v>23.64</c:v>
                </c:pt>
                <c:pt idx="34" formatCode="General">
                  <c:v>23.64</c:v>
                </c:pt>
                <c:pt idx="35" formatCode="General">
                  <c:v>23.64</c:v>
                </c:pt>
                <c:pt idx="36" formatCode="General">
                  <c:v>23.64</c:v>
                </c:pt>
                <c:pt idx="37" formatCode="General">
                  <c:v>23.64</c:v>
                </c:pt>
                <c:pt idx="38" formatCode="General">
                  <c:v>23.64</c:v>
                </c:pt>
                <c:pt idx="39" formatCode="General">
                  <c:v>27.64</c:v>
                </c:pt>
                <c:pt idx="40" formatCode="General">
                  <c:v>27.64</c:v>
                </c:pt>
                <c:pt idx="41" formatCode="General">
                  <c:v>27.64</c:v>
                </c:pt>
                <c:pt idx="42" formatCode="General">
                  <c:v>27.64</c:v>
                </c:pt>
                <c:pt idx="43" formatCode="General">
                  <c:v>27.64</c:v>
                </c:pt>
                <c:pt idx="44" formatCode="General">
                  <c:v>27.64</c:v>
                </c:pt>
                <c:pt idx="45" formatCode="General">
                  <c:v>31.64</c:v>
                </c:pt>
                <c:pt idx="46" formatCode="General">
                  <c:v>31.64</c:v>
                </c:pt>
                <c:pt idx="47" formatCode="General">
                  <c:v>31.64</c:v>
                </c:pt>
                <c:pt idx="48" formatCode="General">
                  <c:v>31.64</c:v>
                </c:pt>
                <c:pt idx="49" formatCode="General">
                  <c:v>31.64</c:v>
                </c:pt>
                <c:pt idx="50" formatCode="General">
                  <c:v>31.64</c:v>
                </c:pt>
                <c:pt idx="51" formatCode="General">
                  <c:v>39.099999999999994</c:v>
                </c:pt>
                <c:pt idx="52" formatCode="General">
                  <c:v>39.099999999999994</c:v>
                </c:pt>
                <c:pt idx="53" formatCode="General">
                  <c:v>39.099999999999994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68-4398-8DF7-46FDF6541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237855"/>
        <c:axId val="1748350943"/>
      </c:scatterChart>
      <c:valAx>
        <c:axId val="1521237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350943"/>
        <c:crosses val="autoZero"/>
        <c:crossBetween val="midCat"/>
      </c:valAx>
      <c:valAx>
        <c:axId val="174835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237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333375</xdr:colOff>
      <xdr:row>45</xdr:row>
      <xdr:rowOff>85725</xdr:rowOff>
    </xdr:from>
    <xdr:to>
      <xdr:col>22</xdr:col>
      <xdr:colOff>561975</xdr:colOff>
      <xdr:row>59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27F528-9C6A-4F73-98CC-67AF3F92DE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9525</xdr:colOff>
      <xdr:row>29</xdr:row>
      <xdr:rowOff>152400</xdr:rowOff>
    </xdr:from>
    <xdr:to>
      <xdr:col>23</xdr:col>
      <xdr:colOff>238125</xdr:colOff>
      <xdr:row>43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61CFE9-0AAE-916D-E2B6-5FD8AC8933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7245-EB65-F543-9047-E96AF37BD7B2}">
  <dimension ref="A1:C34"/>
  <sheetViews>
    <sheetView workbookViewId="0">
      <selection activeCell="E15" sqref="E15"/>
    </sheetView>
  </sheetViews>
  <sheetFormatPr defaultColWidth="10.85546875" defaultRowHeight="15.75" x14ac:dyDescent="0.25"/>
  <cols>
    <col min="1" max="1" width="22" style="11" bestFit="1" customWidth="1"/>
    <col min="2" max="2" width="18.42578125" style="11" customWidth="1"/>
    <col min="3" max="3" width="14.5703125" style="11" customWidth="1"/>
    <col min="4" max="16384" width="10.85546875" style="1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/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16" spans="1:1" x14ac:dyDescent="0.25">
      <c r="A16" s="11" t="s">
        <v>26</v>
      </c>
    </row>
    <row r="17" spans="1:3" x14ac:dyDescent="0.25">
      <c r="A17" s="12" t="s">
        <v>12</v>
      </c>
      <c r="B17" s="12" t="s">
        <v>15</v>
      </c>
      <c r="C17" s="12" t="s">
        <v>14</v>
      </c>
    </row>
    <row r="18" spans="1:3" ht="31.5" x14ac:dyDescent="0.25">
      <c r="A18" s="13" t="s">
        <v>13</v>
      </c>
      <c r="B18" s="14">
        <v>2</v>
      </c>
      <c r="C18" s="14"/>
    </row>
    <row r="19" spans="1:3" x14ac:dyDescent="0.25">
      <c r="A19" s="14" t="s">
        <v>16</v>
      </c>
      <c r="B19" s="14">
        <v>4</v>
      </c>
      <c r="C19" s="14"/>
    </row>
    <row r="20" spans="1:3" x14ac:dyDescent="0.25">
      <c r="A20" s="14" t="s">
        <v>17</v>
      </c>
      <c r="B20" s="14">
        <v>4</v>
      </c>
      <c r="C20" s="14"/>
    </row>
    <row r="21" spans="1:3" x14ac:dyDescent="0.25">
      <c r="A21" s="14" t="s">
        <v>18</v>
      </c>
      <c r="B21" s="14">
        <v>6</v>
      </c>
      <c r="C21" s="14"/>
    </row>
    <row r="22" spans="1:3" x14ac:dyDescent="0.25">
      <c r="A22" s="14" t="s">
        <v>53</v>
      </c>
      <c r="B22" s="14">
        <v>4</v>
      </c>
      <c r="C22" s="14"/>
    </row>
    <row r="23" spans="1:3" x14ac:dyDescent="0.25">
      <c r="A23" s="14" t="s">
        <v>19</v>
      </c>
      <c r="B23" s="14">
        <v>2</v>
      </c>
      <c r="C23" s="14"/>
    </row>
    <row r="24" spans="1:3" x14ac:dyDescent="0.25">
      <c r="A24" s="14" t="s">
        <v>20</v>
      </c>
      <c r="B24" s="14">
        <v>3</v>
      </c>
      <c r="C24" s="14"/>
    </row>
    <row r="25" spans="1:3" x14ac:dyDescent="0.25">
      <c r="A25" s="14" t="s">
        <v>30</v>
      </c>
      <c r="B25" s="14">
        <v>4</v>
      </c>
      <c r="C25" s="14"/>
    </row>
    <row r="26" spans="1:3" x14ac:dyDescent="0.25">
      <c r="A26" s="14" t="s">
        <v>56</v>
      </c>
      <c r="B26" s="14">
        <v>3</v>
      </c>
      <c r="C26" s="14"/>
    </row>
    <row r="27" spans="1:3" x14ac:dyDescent="0.25">
      <c r="A27" s="14" t="s">
        <v>21</v>
      </c>
      <c r="B27" s="14">
        <v>4</v>
      </c>
      <c r="C27" s="14"/>
    </row>
    <row r="28" spans="1:3" x14ac:dyDescent="0.25">
      <c r="A28" s="14" t="s">
        <v>22</v>
      </c>
      <c r="B28" s="14">
        <v>2</v>
      </c>
      <c r="C28" s="14"/>
    </row>
    <row r="29" spans="1:3" ht="78.75" x14ac:dyDescent="0.25">
      <c r="A29" s="13" t="s">
        <v>23</v>
      </c>
      <c r="B29" s="14">
        <v>5</v>
      </c>
      <c r="C29" s="14"/>
    </row>
    <row r="30" spans="1:3" ht="78.75" x14ac:dyDescent="0.25">
      <c r="A30" s="15" t="s">
        <v>24</v>
      </c>
      <c r="B30" s="12">
        <v>5</v>
      </c>
      <c r="C30" s="12"/>
    </row>
    <row r="31" spans="1:3" x14ac:dyDescent="0.25">
      <c r="A31" s="14"/>
      <c r="B31" s="14" t="s">
        <v>25</v>
      </c>
      <c r="C31" s="14">
        <f>SUM(C18:C30)</f>
        <v>0</v>
      </c>
    </row>
    <row r="32" spans="1:3" x14ac:dyDescent="0.25">
      <c r="A32" s="14"/>
      <c r="B32" s="14" t="s">
        <v>27</v>
      </c>
      <c r="C32" s="16">
        <f>C31/SUM(B18:B30)</f>
        <v>0</v>
      </c>
    </row>
    <row r="33" spans="1:3" x14ac:dyDescent="0.25">
      <c r="A33" s="14"/>
      <c r="B33" s="14" t="s">
        <v>54</v>
      </c>
      <c r="C33" s="14">
        <v>0</v>
      </c>
    </row>
    <row r="34" spans="1:3" x14ac:dyDescent="0.25">
      <c r="A34" s="14"/>
      <c r="B34" s="14" t="s">
        <v>55</v>
      </c>
      <c r="C34" s="16">
        <f>IF(C33=1,C32-0.1,IF(C33=2,C32-0.2,IF(C33=3,C32-0.6,IF(C33&gt;=4,0,C32))))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DFEB-27AC-C14C-9885-2E931D118C39}">
  <dimension ref="A1:O144"/>
  <sheetViews>
    <sheetView tabSelected="1" topLeftCell="A19" workbookViewId="0">
      <selection activeCell="M47" sqref="M47"/>
    </sheetView>
  </sheetViews>
  <sheetFormatPr defaultColWidth="10.85546875" defaultRowHeight="15.75" x14ac:dyDescent="0.25"/>
  <cols>
    <col min="1" max="1" width="12.5703125" style="3" customWidth="1"/>
    <col min="2" max="2" width="16.140625" style="3" customWidth="1"/>
    <col min="3" max="3" width="12.42578125" style="3" customWidth="1"/>
    <col min="4" max="4" width="13.140625" style="3" customWidth="1"/>
    <col min="5" max="5" width="14.85546875" style="3" customWidth="1"/>
    <col min="6" max="6" width="16" style="3" customWidth="1"/>
    <col min="7" max="7" width="14" style="3" customWidth="1"/>
    <col min="8" max="12" width="10.85546875" style="3"/>
    <col min="13" max="13" width="21.85546875" style="3" customWidth="1"/>
    <col min="14" max="14" width="12.5703125" style="3" bestFit="1" customWidth="1"/>
    <col min="15" max="16384" width="10.85546875" style="3"/>
  </cols>
  <sheetData>
    <row r="1" spans="1:8" x14ac:dyDescent="0.25">
      <c r="A1" s="5" t="s">
        <v>31</v>
      </c>
      <c r="B1" s="6"/>
      <c r="C1" s="6"/>
      <c r="D1" s="6"/>
      <c r="E1" s="6"/>
      <c r="F1" s="6"/>
      <c r="G1" s="6"/>
    </row>
    <row r="2" spans="1:8" ht="63" x14ac:dyDescent="0.25">
      <c r="A2" s="4" t="s">
        <v>9</v>
      </c>
      <c r="B2" s="4" t="s">
        <v>52</v>
      </c>
      <c r="C2" s="28" t="s">
        <v>38</v>
      </c>
      <c r="D2" s="28" t="s">
        <v>39</v>
      </c>
      <c r="E2" s="28" t="s">
        <v>40</v>
      </c>
      <c r="F2" s="28" t="s">
        <v>41</v>
      </c>
      <c r="G2" s="28" t="s">
        <v>42</v>
      </c>
      <c r="H2" s="25" t="s">
        <v>43</v>
      </c>
    </row>
    <row r="3" spans="1:8" x14ac:dyDescent="0.25">
      <c r="A3" s="7" t="s">
        <v>7</v>
      </c>
      <c r="B3" s="7" t="s">
        <v>7</v>
      </c>
      <c r="C3" s="8" t="s">
        <v>8</v>
      </c>
      <c r="D3" s="8" t="s">
        <v>8</v>
      </c>
      <c r="E3" s="8" t="s">
        <v>8</v>
      </c>
      <c r="F3" s="8" t="s">
        <v>8</v>
      </c>
      <c r="G3" s="8" t="s">
        <v>8</v>
      </c>
      <c r="H3" s="8" t="s">
        <v>8</v>
      </c>
    </row>
    <row r="4" spans="1:8" x14ac:dyDescent="0.25">
      <c r="A4" s="19">
        <v>28.36</v>
      </c>
      <c r="B4" s="21">
        <f>A4-$A$4</f>
        <v>0</v>
      </c>
      <c r="C4" s="24"/>
      <c r="D4" s="17">
        <v>0.106</v>
      </c>
      <c r="E4" s="24"/>
      <c r="F4" s="17">
        <v>0.106</v>
      </c>
      <c r="G4" s="24"/>
      <c r="H4" s="17">
        <v>0.106</v>
      </c>
    </row>
    <row r="5" spans="1:8" x14ac:dyDescent="0.25">
      <c r="A5" s="3">
        <v>32</v>
      </c>
      <c r="B5" s="21">
        <f t="shared" ref="B5:B13" si="0">A5-$A$4</f>
        <v>3.6400000000000006</v>
      </c>
      <c r="C5" s="17">
        <v>0.40300000000000002</v>
      </c>
      <c r="D5" s="17">
        <v>0.40300000000000002</v>
      </c>
      <c r="E5" s="17">
        <v>0.40300000000000002</v>
      </c>
      <c r="F5" s="17">
        <v>0.40600000000000003</v>
      </c>
      <c r="G5" s="17">
        <v>0.40300000000000002</v>
      </c>
      <c r="H5" s="17">
        <v>0.40600000000000003</v>
      </c>
    </row>
    <row r="6" spans="1:8" x14ac:dyDescent="0.25">
      <c r="A6" s="19">
        <v>36</v>
      </c>
      <c r="B6" s="21">
        <f t="shared" si="0"/>
        <v>7.6400000000000006</v>
      </c>
      <c r="C6" s="17">
        <v>0.72499999999999998</v>
      </c>
      <c r="D6" s="17">
        <v>0.72499999999999998</v>
      </c>
      <c r="E6" s="17">
        <v>0.72499999999999998</v>
      </c>
      <c r="F6" s="17">
        <v>0.72499999999999998</v>
      </c>
      <c r="G6" s="17">
        <v>0.72499999999999998</v>
      </c>
      <c r="H6" s="17">
        <v>0.72799999999999998</v>
      </c>
    </row>
    <row r="7" spans="1:8" x14ac:dyDescent="0.25">
      <c r="A7" s="3">
        <v>40</v>
      </c>
      <c r="B7" s="21">
        <f t="shared" si="0"/>
        <v>11.64</v>
      </c>
      <c r="C7" s="17">
        <v>1.0409999999999999</v>
      </c>
      <c r="D7" s="17">
        <v>1.0409999999999999</v>
      </c>
      <c r="E7" s="17">
        <v>1.0409999999999999</v>
      </c>
      <c r="F7" s="17">
        <v>1.038</v>
      </c>
      <c r="G7" s="17">
        <v>1.038</v>
      </c>
      <c r="H7" s="17">
        <v>1.038</v>
      </c>
    </row>
    <row r="8" spans="1:8" x14ac:dyDescent="0.25">
      <c r="A8" s="19">
        <v>44</v>
      </c>
      <c r="B8" s="21">
        <f t="shared" si="0"/>
        <v>15.64</v>
      </c>
      <c r="C8" s="17">
        <v>1.357</v>
      </c>
      <c r="D8" s="17">
        <v>1.3540000000000001</v>
      </c>
      <c r="E8" s="17">
        <v>1.3540000000000001</v>
      </c>
      <c r="F8" s="17">
        <v>1.3540000000000001</v>
      </c>
      <c r="G8" s="17">
        <v>1.3540000000000001</v>
      </c>
      <c r="H8" s="17">
        <v>1.357</v>
      </c>
    </row>
    <row r="9" spans="1:8" x14ac:dyDescent="0.25">
      <c r="A9" s="3">
        <v>48</v>
      </c>
      <c r="B9" s="21">
        <f t="shared" si="0"/>
        <v>19.64</v>
      </c>
      <c r="C9" s="17">
        <v>1.669</v>
      </c>
      <c r="D9" s="17">
        <v>1.669</v>
      </c>
      <c r="E9" s="17">
        <v>1.6659999999999999</v>
      </c>
      <c r="F9" s="17">
        <v>1.6659999999999999</v>
      </c>
      <c r="G9" s="17">
        <v>1.669</v>
      </c>
      <c r="H9" s="17">
        <v>1.6659999999999999</v>
      </c>
    </row>
    <row r="10" spans="1:8" x14ac:dyDescent="0.25">
      <c r="A10" s="19">
        <v>52</v>
      </c>
      <c r="B10" s="21">
        <f t="shared" si="0"/>
        <v>23.64</v>
      </c>
      <c r="C10" s="17">
        <v>1.9850000000000001</v>
      </c>
      <c r="D10" s="17">
        <v>1.982</v>
      </c>
      <c r="E10" s="17">
        <v>1.9850000000000001</v>
      </c>
      <c r="F10" s="17">
        <v>1.982</v>
      </c>
      <c r="G10" s="17">
        <v>1.9850000000000001</v>
      </c>
      <c r="H10" s="17">
        <v>1.982</v>
      </c>
    </row>
    <row r="11" spans="1:8" x14ac:dyDescent="0.25">
      <c r="A11" s="3">
        <v>56</v>
      </c>
      <c r="B11" s="21">
        <f t="shared" si="0"/>
        <v>27.64</v>
      </c>
      <c r="C11" s="17">
        <v>2.3039999999999998</v>
      </c>
      <c r="D11" s="17">
        <v>2.3010000000000002</v>
      </c>
      <c r="E11" s="17">
        <v>2.3010000000000002</v>
      </c>
      <c r="F11" s="17">
        <v>2.3010000000000002</v>
      </c>
      <c r="G11" s="17">
        <v>2.3039999999999998</v>
      </c>
      <c r="H11" s="17">
        <v>2.3010000000000002</v>
      </c>
    </row>
    <row r="12" spans="1:8" x14ac:dyDescent="0.25">
      <c r="A12" s="19">
        <v>60</v>
      </c>
      <c r="B12" s="21">
        <f t="shared" si="0"/>
        <v>31.64</v>
      </c>
      <c r="C12" s="17">
        <v>2.617</v>
      </c>
      <c r="D12" s="17">
        <v>2.6139999999999999</v>
      </c>
      <c r="E12" s="17">
        <v>2.617</v>
      </c>
      <c r="F12" s="17">
        <v>2.6139999999999999</v>
      </c>
      <c r="G12" s="17">
        <v>2.617</v>
      </c>
      <c r="H12" s="17">
        <v>2.617</v>
      </c>
    </row>
    <row r="13" spans="1:8" x14ac:dyDescent="0.25">
      <c r="A13" s="19">
        <v>67.459999999999994</v>
      </c>
      <c r="B13" s="21">
        <f t="shared" si="0"/>
        <v>39.099999999999994</v>
      </c>
      <c r="C13" s="20">
        <v>3.194</v>
      </c>
      <c r="D13" s="26"/>
      <c r="E13" s="20">
        <v>3.194</v>
      </c>
      <c r="F13" s="26"/>
      <c r="G13" s="20">
        <v>3.194</v>
      </c>
      <c r="H13" s="26"/>
    </row>
    <row r="14" spans="1:8" x14ac:dyDescent="0.25">
      <c r="A14" s="18"/>
    </row>
    <row r="15" spans="1:8" x14ac:dyDescent="0.25">
      <c r="B15" s="21"/>
    </row>
    <row r="17" spans="1:15" x14ac:dyDescent="0.25">
      <c r="A17" s="3" t="s">
        <v>59</v>
      </c>
      <c r="F17" s="3" t="s">
        <v>70</v>
      </c>
    </row>
    <row r="18" spans="1:15" x14ac:dyDescent="0.25">
      <c r="A18" t="s">
        <v>79</v>
      </c>
      <c r="B18" t="s">
        <v>80</v>
      </c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5" ht="30" customHeight="1" x14ac:dyDescent="0.25">
      <c r="A19" s="21">
        <v>0</v>
      </c>
      <c r="B19" s="17">
        <v>0.106</v>
      </c>
      <c r="C19"/>
      <c r="D19"/>
      <c r="E19" t="s">
        <v>64</v>
      </c>
      <c r="F19" cm="1">
        <f t="array" ref="F19:G23">LINEST(A19:A72,B19:B72,TRUE,TRUE)</f>
        <v>12.672448500887921</v>
      </c>
      <c r="G19">
        <v>-1.4986066386336461</v>
      </c>
      <c r="H19" t="s">
        <v>65</v>
      </c>
      <c r="I19"/>
      <c r="J19"/>
      <c r="K19"/>
      <c r="L19"/>
      <c r="M19"/>
      <c r="N19"/>
      <c r="O19"/>
    </row>
    <row r="20" spans="1:15" x14ac:dyDescent="0.25">
      <c r="A20" s="21">
        <v>0</v>
      </c>
      <c r="B20" s="17">
        <v>0.106</v>
      </c>
      <c r="C20"/>
      <c r="D20"/>
      <c r="E20" t="s">
        <v>66</v>
      </c>
      <c r="F20">
        <v>9.2285207594737621E-3</v>
      </c>
      <c r="G20">
        <v>1.6152135395924142E-2</v>
      </c>
      <c r="H20" t="s">
        <v>67</v>
      </c>
      <c r="I20"/>
      <c r="J20"/>
      <c r="K20"/>
      <c r="L20"/>
      <c r="M20"/>
      <c r="N20"/>
      <c r="O20"/>
    </row>
    <row r="21" spans="1:15" x14ac:dyDescent="0.25">
      <c r="A21" s="21">
        <v>0</v>
      </c>
      <c r="B21" s="17">
        <v>0.106</v>
      </c>
      <c r="C21"/>
      <c r="D21"/>
      <c r="E21" t="s">
        <v>68</v>
      </c>
      <c r="F21">
        <v>0.99997242379592899</v>
      </c>
      <c r="G21">
        <v>5.800562919739867E-2</v>
      </c>
      <c r="H21" t="s">
        <v>69</v>
      </c>
      <c r="I21"/>
      <c r="J21"/>
      <c r="K21"/>
      <c r="L21"/>
      <c r="M21"/>
      <c r="N21"/>
      <c r="O21"/>
    </row>
    <row r="22" spans="1:15" x14ac:dyDescent="0.25">
      <c r="A22" s="21">
        <v>3.6400000000000006</v>
      </c>
      <c r="B22" s="17">
        <v>0.40300000000000002</v>
      </c>
      <c r="C22"/>
      <c r="D22"/>
      <c r="E22"/>
      <c r="F22">
        <v>1885631.7535061738</v>
      </c>
      <c r="G22">
        <v>52</v>
      </c>
      <c r="H22"/>
      <c r="I22"/>
      <c r="J22"/>
      <c r="K22"/>
      <c r="L22"/>
      <c r="M22"/>
      <c r="N22"/>
      <c r="O22"/>
    </row>
    <row r="23" spans="1:15" x14ac:dyDescent="0.25">
      <c r="A23" s="21">
        <v>3.6400000000000006</v>
      </c>
      <c r="B23" s="17">
        <v>0.40300000000000002</v>
      </c>
      <c r="C23"/>
      <c r="D23"/>
      <c r="E23"/>
      <c r="F23">
        <v>6344.4965713763659</v>
      </c>
      <c r="G23">
        <v>0.17496195696647768</v>
      </c>
      <c r="N23"/>
      <c r="O23"/>
    </row>
    <row r="24" spans="1:15" x14ac:dyDescent="0.25">
      <c r="A24" s="21">
        <v>3.6400000000000006</v>
      </c>
      <c r="B24" s="17">
        <v>0.40300000000000002</v>
      </c>
      <c r="C24"/>
      <c r="D24"/>
      <c r="E24"/>
      <c r="F24"/>
      <c r="G24"/>
      <c r="N24"/>
      <c r="O24"/>
    </row>
    <row r="25" spans="1:15" x14ac:dyDescent="0.25">
      <c r="A25" s="21">
        <v>3.6400000000000006</v>
      </c>
      <c r="B25" s="17">
        <v>0.40600000000000003</v>
      </c>
      <c r="C25"/>
      <c r="D25"/>
      <c r="E25" t="s">
        <v>71</v>
      </c>
      <c r="F25">
        <f>1/F19</f>
        <v>7.8911348499852499E-2</v>
      </c>
      <c r="G25" t="s">
        <v>73</v>
      </c>
      <c r="N25"/>
      <c r="O25"/>
    </row>
    <row r="26" spans="1:15" x14ac:dyDescent="0.25">
      <c r="A26" s="21">
        <v>3.6400000000000006</v>
      </c>
      <c r="B26" s="17">
        <v>0.40300000000000002</v>
      </c>
      <c r="C26"/>
      <c r="E26"/>
      <c r="F26"/>
      <c r="G26"/>
      <c r="N26"/>
      <c r="O26"/>
    </row>
    <row r="27" spans="1:15" x14ac:dyDescent="0.25">
      <c r="A27" s="21">
        <v>3.6400000000000006</v>
      </c>
      <c r="B27" s="17">
        <v>0.40600000000000003</v>
      </c>
      <c r="C27"/>
      <c r="E27"/>
      <c r="F27"/>
      <c r="G27"/>
      <c r="N27"/>
      <c r="O27"/>
    </row>
    <row r="28" spans="1:15" x14ac:dyDescent="0.25">
      <c r="A28">
        <v>7.6400000000000006</v>
      </c>
      <c r="B28" s="17">
        <v>0.72499999999999998</v>
      </c>
      <c r="C28"/>
      <c r="E28"/>
      <c r="F28"/>
      <c r="G28"/>
      <c r="N28"/>
      <c r="O28"/>
    </row>
    <row r="29" spans="1:15" x14ac:dyDescent="0.25">
      <c r="A29">
        <v>7.6400000000000006</v>
      </c>
      <c r="B29" s="17">
        <v>0.72499999999999998</v>
      </c>
      <c r="C29"/>
      <c r="E29" t="s">
        <v>72</v>
      </c>
      <c r="L29"/>
      <c r="M29"/>
      <c r="N29"/>
      <c r="O29"/>
    </row>
    <row r="30" spans="1:15" x14ac:dyDescent="0.25">
      <c r="A30">
        <v>7.6400000000000006</v>
      </c>
      <c r="B30" s="17">
        <v>0.72499999999999998</v>
      </c>
      <c r="C30"/>
      <c r="F30" s="28" t="s">
        <v>38</v>
      </c>
      <c r="G30" s="28" t="s">
        <v>39</v>
      </c>
      <c r="H30" s="28" t="s">
        <v>40</v>
      </c>
      <c r="I30" s="28" t="s">
        <v>41</v>
      </c>
      <c r="J30" s="28" t="s">
        <v>42</v>
      </c>
      <c r="K30" s="25" t="s">
        <v>43</v>
      </c>
      <c r="L30"/>
      <c r="M30"/>
      <c r="N30"/>
      <c r="O30"/>
    </row>
    <row r="31" spans="1:15" x14ac:dyDescent="0.25">
      <c r="A31">
        <v>7.6400000000000006</v>
      </c>
      <c r="B31" s="17">
        <v>0.72499999999999998</v>
      </c>
      <c r="C31"/>
      <c r="E31" s="29">
        <f>B4</f>
        <v>0</v>
      </c>
      <c r="F31" s="30"/>
      <c r="G31" s="30">
        <f t="shared" ref="G31:K31" si="1">D4*$F$19+$G$19</f>
        <v>-0.15532709753952645</v>
      </c>
      <c r="H31" s="30"/>
      <c r="I31" s="30">
        <f t="shared" si="1"/>
        <v>-0.15532709753952645</v>
      </c>
      <c r="J31" s="30"/>
      <c r="K31" s="30">
        <f t="shared" si="1"/>
        <v>-0.15532709753952645</v>
      </c>
      <c r="L31"/>
      <c r="M31"/>
      <c r="N31"/>
      <c r="O31"/>
    </row>
    <row r="32" spans="1:15" x14ac:dyDescent="0.25">
      <c r="A32">
        <v>7.6400000000000006</v>
      </c>
      <c r="B32" s="17">
        <v>0.72499999999999998</v>
      </c>
      <c r="C32"/>
      <c r="D32"/>
      <c r="E32" s="29">
        <f t="shared" ref="E32:E40" si="2">B5</f>
        <v>3.6400000000000006</v>
      </c>
      <c r="F32" s="30">
        <f t="shared" ref="F32:F40" si="3">C5*$F$19+$G$19</f>
        <v>3.608390107224186</v>
      </c>
      <c r="G32" s="30">
        <f t="shared" ref="G32:G39" si="4">D5*$F$19+$G$19</f>
        <v>3.608390107224186</v>
      </c>
      <c r="H32" s="30">
        <f t="shared" ref="H32:H40" si="5">E5*$F$19+$G$19</f>
        <v>3.608390107224186</v>
      </c>
      <c r="I32" s="30">
        <f t="shared" ref="I32:I39" si="6">F5*$F$19+$G$19</f>
        <v>3.6464074527268497</v>
      </c>
      <c r="J32" s="30">
        <f t="shared" ref="J32:J40" si="7">G5*$F$19+$G$19</f>
        <v>3.608390107224186</v>
      </c>
      <c r="K32" s="30">
        <f t="shared" ref="K32:K39" si="8">H5*$F$19+$G$19</f>
        <v>3.6464074527268497</v>
      </c>
      <c r="L32"/>
      <c r="M32"/>
      <c r="N32"/>
      <c r="O32"/>
    </row>
    <row r="33" spans="1:15" x14ac:dyDescent="0.25">
      <c r="A33">
        <v>7.6400000000000006</v>
      </c>
      <c r="B33" s="17">
        <v>0.72799999999999998</v>
      </c>
      <c r="C33"/>
      <c r="D33"/>
      <c r="E33" s="29">
        <f t="shared" si="2"/>
        <v>7.6400000000000006</v>
      </c>
      <c r="F33" s="30">
        <f t="shared" si="3"/>
        <v>7.6889185245100968</v>
      </c>
      <c r="G33" s="30">
        <f t="shared" si="4"/>
        <v>7.6889185245100968</v>
      </c>
      <c r="H33" s="30">
        <f t="shared" si="5"/>
        <v>7.6889185245100968</v>
      </c>
      <c r="I33" s="30">
        <f t="shared" si="6"/>
        <v>7.6889185245100968</v>
      </c>
      <c r="J33" s="30">
        <f t="shared" si="7"/>
        <v>7.6889185245100968</v>
      </c>
      <c r="K33" s="30">
        <f t="shared" si="8"/>
        <v>7.7269358700127597</v>
      </c>
      <c r="L33"/>
      <c r="M33"/>
      <c r="N33"/>
      <c r="O33"/>
    </row>
    <row r="34" spans="1:15" x14ac:dyDescent="0.25">
      <c r="A34">
        <v>11.64</v>
      </c>
      <c r="B34" s="17">
        <v>1.0409999999999999</v>
      </c>
      <c r="C34"/>
      <c r="D34"/>
      <c r="E34" s="29">
        <f t="shared" si="2"/>
        <v>11.64</v>
      </c>
      <c r="F34" s="30">
        <f t="shared" si="3"/>
        <v>11.693412250790677</v>
      </c>
      <c r="G34" s="30">
        <f t="shared" si="4"/>
        <v>11.693412250790677</v>
      </c>
      <c r="H34" s="30">
        <f t="shared" si="5"/>
        <v>11.693412250790677</v>
      </c>
      <c r="I34" s="30">
        <f t="shared" si="6"/>
        <v>11.655394905288016</v>
      </c>
      <c r="J34" s="30">
        <f t="shared" si="7"/>
        <v>11.655394905288016</v>
      </c>
      <c r="K34" s="30">
        <f t="shared" si="8"/>
        <v>11.655394905288016</v>
      </c>
      <c r="L34"/>
      <c r="M34"/>
      <c r="N34"/>
      <c r="O34"/>
    </row>
    <row r="35" spans="1:15" x14ac:dyDescent="0.25">
      <c r="A35">
        <v>11.64</v>
      </c>
      <c r="B35" s="17">
        <v>1.0409999999999999</v>
      </c>
      <c r="C35"/>
      <c r="D35"/>
      <c r="E35" s="29">
        <f t="shared" si="2"/>
        <v>15.64</v>
      </c>
      <c r="F35" s="30">
        <f t="shared" si="3"/>
        <v>15.697905977071262</v>
      </c>
      <c r="G35" s="30">
        <f t="shared" si="4"/>
        <v>15.659888631568599</v>
      </c>
      <c r="H35" s="30">
        <f t="shared" si="5"/>
        <v>15.659888631568599</v>
      </c>
      <c r="I35" s="30">
        <f t="shared" si="6"/>
        <v>15.659888631568599</v>
      </c>
      <c r="J35" s="30">
        <f t="shared" si="7"/>
        <v>15.659888631568599</v>
      </c>
      <c r="K35" s="30">
        <f t="shared" si="8"/>
        <v>15.697905977071262</v>
      </c>
      <c r="L35"/>
      <c r="M35"/>
      <c r="N35"/>
      <c r="O35"/>
    </row>
    <row r="36" spans="1:15" x14ac:dyDescent="0.25">
      <c r="A36">
        <v>11.64</v>
      </c>
      <c r="B36" s="17">
        <v>1.0409999999999999</v>
      </c>
      <c r="C36"/>
      <c r="D36"/>
      <c r="E36" s="29">
        <f t="shared" si="2"/>
        <v>19.64</v>
      </c>
      <c r="F36" s="30">
        <f t="shared" si="3"/>
        <v>19.651709909348295</v>
      </c>
      <c r="G36" s="30">
        <f t="shared" si="4"/>
        <v>19.651709909348295</v>
      </c>
      <c r="H36" s="30">
        <f t="shared" si="5"/>
        <v>19.613692563845628</v>
      </c>
      <c r="I36" s="30">
        <f t="shared" si="6"/>
        <v>19.613692563845628</v>
      </c>
      <c r="J36" s="30">
        <f t="shared" si="7"/>
        <v>19.651709909348295</v>
      </c>
      <c r="K36" s="30">
        <f t="shared" si="8"/>
        <v>19.613692563845628</v>
      </c>
      <c r="L36"/>
      <c r="M36"/>
      <c r="N36"/>
      <c r="O36"/>
    </row>
    <row r="37" spans="1:15" x14ac:dyDescent="0.25">
      <c r="A37">
        <v>11.64</v>
      </c>
      <c r="B37" s="17">
        <v>1.038</v>
      </c>
      <c r="C37"/>
      <c r="D37"/>
      <c r="E37" s="29">
        <f t="shared" si="2"/>
        <v>23.64</v>
      </c>
      <c r="F37" s="30">
        <f t="shared" si="3"/>
        <v>23.656203635628877</v>
      </c>
      <c r="G37" s="30">
        <f t="shared" si="4"/>
        <v>23.618186290126211</v>
      </c>
      <c r="H37" s="30">
        <f t="shared" si="5"/>
        <v>23.656203635628877</v>
      </c>
      <c r="I37" s="30">
        <f t="shared" si="6"/>
        <v>23.618186290126211</v>
      </c>
      <c r="J37" s="30">
        <f t="shared" si="7"/>
        <v>23.656203635628877</v>
      </c>
      <c r="K37" s="30">
        <f t="shared" si="8"/>
        <v>23.618186290126211</v>
      </c>
      <c r="L37"/>
      <c r="M37"/>
      <c r="N37"/>
      <c r="O37"/>
    </row>
    <row r="38" spans="1:15" x14ac:dyDescent="0.25">
      <c r="A38">
        <v>11.64</v>
      </c>
      <c r="B38" s="17">
        <v>1.038</v>
      </c>
      <c r="C38"/>
      <c r="D38"/>
      <c r="E38" s="29">
        <f t="shared" si="2"/>
        <v>27.64</v>
      </c>
      <c r="F38" s="30">
        <f t="shared" si="3"/>
        <v>27.698714707412122</v>
      </c>
      <c r="G38" s="30">
        <f t="shared" si="4"/>
        <v>27.66069736190946</v>
      </c>
      <c r="H38" s="30">
        <f t="shared" si="5"/>
        <v>27.66069736190946</v>
      </c>
      <c r="I38" s="30">
        <f t="shared" si="6"/>
        <v>27.66069736190946</v>
      </c>
      <c r="J38" s="30">
        <f t="shared" si="7"/>
        <v>27.698714707412122</v>
      </c>
      <c r="K38" s="30">
        <f t="shared" si="8"/>
        <v>27.66069736190946</v>
      </c>
      <c r="L38"/>
      <c r="M38"/>
      <c r="N38"/>
      <c r="O38"/>
    </row>
    <row r="39" spans="1:15" x14ac:dyDescent="0.25">
      <c r="A39">
        <v>11.64</v>
      </c>
      <c r="B39" s="17">
        <v>1.038</v>
      </c>
      <c r="C39"/>
      <c r="D39"/>
      <c r="E39" s="29">
        <f t="shared" si="2"/>
        <v>31.64</v>
      </c>
      <c r="F39" s="30">
        <f t="shared" si="3"/>
        <v>31.665191088190042</v>
      </c>
      <c r="G39" s="30">
        <f t="shared" si="4"/>
        <v>31.627173742687376</v>
      </c>
      <c r="H39" s="30">
        <f t="shared" si="5"/>
        <v>31.665191088190042</v>
      </c>
      <c r="I39" s="30">
        <f t="shared" si="6"/>
        <v>31.627173742687376</v>
      </c>
      <c r="J39" s="30">
        <f t="shared" si="7"/>
        <v>31.665191088190042</v>
      </c>
      <c r="K39" s="30">
        <f t="shared" si="8"/>
        <v>31.665191088190042</v>
      </c>
      <c r="L39"/>
      <c r="M39"/>
      <c r="N39"/>
      <c r="O39"/>
    </row>
    <row r="40" spans="1:15" x14ac:dyDescent="0.25">
      <c r="A40">
        <v>15.64</v>
      </c>
      <c r="B40" s="17">
        <v>1.357</v>
      </c>
      <c r="C40"/>
      <c r="D40"/>
      <c r="E40" s="29">
        <f t="shared" si="2"/>
        <v>39.099999999999994</v>
      </c>
      <c r="F40" s="30">
        <f t="shared" si="3"/>
        <v>38.977193873202374</v>
      </c>
      <c r="G40" s="30"/>
      <c r="H40" s="30">
        <f t="shared" si="5"/>
        <v>38.977193873202374</v>
      </c>
      <c r="I40" s="30"/>
      <c r="J40" s="30">
        <f t="shared" si="7"/>
        <v>38.977193873202374</v>
      </c>
      <c r="K40" s="30"/>
      <c r="L40"/>
      <c r="M40"/>
      <c r="N40"/>
      <c r="O40"/>
    </row>
    <row r="41" spans="1:15" x14ac:dyDescent="0.25">
      <c r="A41">
        <v>15.64</v>
      </c>
      <c r="B41" s="17">
        <v>1.3540000000000001</v>
      </c>
      <c r="C41"/>
      <c r="D41"/>
      <c r="E41" s="29"/>
      <c r="F41"/>
      <c r="G41"/>
      <c r="I41"/>
      <c r="J41"/>
      <c r="K41"/>
      <c r="L41"/>
      <c r="M41"/>
      <c r="N41"/>
      <c r="O41"/>
    </row>
    <row r="42" spans="1:15" ht="31.5" x14ac:dyDescent="0.25">
      <c r="A42">
        <v>15.64</v>
      </c>
      <c r="B42" s="17">
        <v>1.3540000000000001</v>
      </c>
      <c r="C42"/>
      <c r="D42"/>
      <c r="E42" s="29" t="s">
        <v>74</v>
      </c>
      <c r="F42" s="28" t="s">
        <v>38</v>
      </c>
      <c r="G42" s="28" t="s">
        <v>39</v>
      </c>
      <c r="H42" s="28" t="s">
        <v>40</v>
      </c>
      <c r="I42" s="28" t="s">
        <v>41</v>
      </c>
      <c r="J42" s="28" t="s">
        <v>42</v>
      </c>
      <c r="K42" s="25" t="s">
        <v>43</v>
      </c>
      <c r="L42" s="28" t="s">
        <v>76</v>
      </c>
      <c r="M42" s="28" t="s">
        <v>77</v>
      </c>
      <c r="N42"/>
      <c r="O42"/>
    </row>
    <row r="43" spans="1:15" x14ac:dyDescent="0.25">
      <c r="A43">
        <v>15.64</v>
      </c>
      <c r="B43" s="17">
        <v>1.3540000000000001</v>
      </c>
      <c r="C43"/>
      <c r="D43"/>
      <c r="E43" s="29">
        <f>E31</f>
        <v>0</v>
      </c>
      <c r="F43" s="30"/>
      <c r="G43" s="30">
        <f t="shared" ref="G43:K43" si="9">G31-$E43</f>
        <v>-0.15532709753952645</v>
      </c>
      <c r="H43" s="30"/>
      <c r="I43" s="30">
        <f t="shared" si="9"/>
        <v>-0.15532709753952645</v>
      </c>
      <c r="J43" s="30"/>
      <c r="K43" s="30">
        <f t="shared" si="9"/>
        <v>-0.15532709753952645</v>
      </c>
      <c r="L43" s="30"/>
      <c r="M43" s="30">
        <f>MAX(G43,I43,K43)-MIN(G43,I43,K43)</f>
        <v>0</v>
      </c>
      <c r="N43"/>
      <c r="O43"/>
    </row>
    <row r="44" spans="1:15" x14ac:dyDescent="0.25">
      <c r="A44">
        <v>15.64</v>
      </c>
      <c r="B44" s="17">
        <v>1.3540000000000001</v>
      </c>
      <c r="C44"/>
      <c r="D44"/>
      <c r="E44" s="29">
        <f t="shared" ref="E44:E52" si="10">E32</f>
        <v>3.6400000000000006</v>
      </c>
      <c r="F44" s="30">
        <f t="shared" ref="F44:K44" si="11">F32-$E44</f>
        <v>-3.1609892775814608E-2</v>
      </c>
      <c r="G44" s="30">
        <f t="shared" si="11"/>
        <v>-3.1609892775814608E-2</v>
      </c>
      <c r="H44" s="30">
        <f t="shared" si="11"/>
        <v>-3.1609892775814608E-2</v>
      </c>
      <c r="I44" s="30">
        <f t="shared" si="11"/>
        <v>6.4074527268491721E-3</v>
      </c>
      <c r="J44" s="30">
        <f t="shared" si="11"/>
        <v>-3.1609892775814608E-2</v>
      </c>
      <c r="K44" s="30">
        <f t="shared" si="11"/>
        <v>6.4074527268491721E-3</v>
      </c>
      <c r="L44" s="30">
        <f t="shared" ref="L44:L52" si="12">MAX(F44,H44,J44)-MIN(F44,H44,J44)</f>
        <v>0</v>
      </c>
      <c r="M44" s="30">
        <f t="shared" ref="M44:M51" si="13">MAX(G44,I44,K44)-MIN(G44,I44,K44)</f>
        <v>3.801734550266378E-2</v>
      </c>
      <c r="N44"/>
      <c r="O44"/>
    </row>
    <row r="45" spans="1:15" x14ac:dyDescent="0.25">
      <c r="A45">
        <v>15.64</v>
      </c>
      <c r="B45" s="17">
        <v>1.357</v>
      </c>
      <c r="C45"/>
      <c r="D45"/>
      <c r="E45" s="29">
        <f t="shared" si="10"/>
        <v>7.6400000000000006</v>
      </c>
      <c r="F45" s="30">
        <f t="shared" ref="F45:K45" si="14">F33-$E45</f>
        <v>4.8918524510096262E-2</v>
      </c>
      <c r="G45" s="30">
        <f t="shared" si="14"/>
        <v>4.8918524510096262E-2</v>
      </c>
      <c r="H45" s="30">
        <f t="shared" si="14"/>
        <v>4.8918524510096262E-2</v>
      </c>
      <c r="I45" s="30">
        <f t="shared" si="14"/>
        <v>4.8918524510096262E-2</v>
      </c>
      <c r="J45" s="30">
        <f t="shared" si="14"/>
        <v>4.8918524510096262E-2</v>
      </c>
      <c r="K45" s="30">
        <f t="shared" si="14"/>
        <v>8.6935870012759153E-2</v>
      </c>
      <c r="L45" s="30">
        <f t="shared" si="12"/>
        <v>0</v>
      </c>
      <c r="M45" s="30">
        <f t="shared" si="13"/>
        <v>3.8017345502662891E-2</v>
      </c>
      <c r="N45"/>
      <c r="O45"/>
    </row>
    <row r="46" spans="1:15" x14ac:dyDescent="0.25">
      <c r="A46">
        <v>19.64</v>
      </c>
      <c r="B46" s="17">
        <v>1.669</v>
      </c>
      <c r="C46"/>
      <c r="D46"/>
      <c r="E46" s="29">
        <f t="shared" si="10"/>
        <v>11.64</v>
      </c>
      <c r="F46" s="30">
        <f t="shared" ref="F46:K46" si="15">F34-$E46</f>
        <v>5.3412250790676907E-2</v>
      </c>
      <c r="G46" s="30">
        <f t="shared" si="15"/>
        <v>5.3412250790676907E-2</v>
      </c>
      <c r="H46" s="30">
        <f t="shared" si="15"/>
        <v>5.3412250790676907E-2</v>
      </c>
      <c r="I46" s="30">
        <f t="shared" si="15"/>
        <v>1.5394905288015792E-2</v>
      </c>
      <c r="J46" s="30">
        <f t="shared" si="15"/>
        <v>1.5394905288015792E-2</v>
      </c>
      <c r="K46" s="30">
        <f t="shared" si="15"/>
        <v>1.5394905288015792E-2</v>
      </c>
      <c r="L46" s="30">
        <f t="shared" si="12"/>
        <v>3.8017345502661115E-2</v>
      </c>
      <c r="M46" s="30">
        <f t="shared" si="13"/>
        <v>3.8017345502661115E-2</v>
      </c>
      <c r="N46"/>
      <c r="O46"/>
    </row>
    <row r="47" spans="1:15" x14ac:dyDescent="0.25">
      <c r="A47">
        <v>19.64</v>
      </c>
      <c r="B47" s="17">
        <v>1.669</v>
      </c>
      <c r="C47"/>
      <c r="D47"/>
      <c r="E47" s="29">
        <f t="shared" si="10"/>
        <v>15.64</v>
      </c>
      <c r="F47" s="30">
        <f t="shared" ref="F47:K47" si="16">F35-$E47</f>
        <v>5.7905977071261105E-2</v>
      </c>
      <c r="G47" s="30">
        <f t="shared" si="16"/>
        <v>1.9888631568598214E-2</v>
      </c>
      <c r="H47" s="30">
        <f t="shared" si="16"/>
        <v>1.9888631568598214E-2</v>
      </c>
      <c r="I47" s="30">
        <f t="shared" si="16"/>
        <v>1.9888631568598214E-2</v>
      </c>
      <c r="J47" s="30">
        <f t="shared" si="16"/>
        <v>1.9888631568598214E-2</v>
      </c>
      <c r="K47" s="30">
        <f t="shared" si="16"/>
        <v>5.7905977071261105E-2</v>
      </c>
      <c r="L47" s="30">
        <f t="shared" si="12"/>
        <v>3.8017345502662891E-2</v>
      </c>
      <c r="M47" s="30">
        <f t="shared" si="13"/>
        <v>3.8017345502662891E-2</v>
      </c>
      <c r="N47"/>
      <c r="O47"/>
    </row>
    <row r="48" spans="1:15" x14ac:dyDescent="0.25">
      <c r="A48">
        <v>19.64</v>
      </c>
      <c r="B48" s="17">
        <v>1.6659999999999999</v>
      </c>
      <c r="C48"/>
      <c r="D48"/>
      <c r="E48" s="29">
        <f t="shared" si="10"/>
        <v>19.64</v>
      </c>
      <c r="F48" s="30">
        <f t="shared" ref="F48:K48" si="17">F36-$E48</f>
        <v>1.170990934829419E-2</v>
      </c>
      <c r="G48" s="30">
        <f t="shared" si="17"/>
        <v>1.170990934829419E-2</v>
      </c>
      <c r="H48" s="30">
        <f t="shared" si="17"/>
        <v>-2.6307436154372255E-2</v>
      </c>
      <c r="I48" s="30">
        <f t="shared" si="17"/>
        <v>-2.6307436154372255E-2</v>
      </c>
      <c r="J48" s="30">
        <f t="shared" si="17"/>
        <v>1.170990934829419E-2</v>
      </c>
      <c r="K48" s="30">
        <f t="shared" si="17"/>
        <v>-2.6307436154372255E-2</v>
      </c>
      <c r="L48" s="30">
        <f t="shared" si="12"/>
        <v>3.8017345502666444E-2</v>
      </c>
      <c r="M48" s="30">
        <f t="shared" si="13"/>
        <v>3.8017345502666444E-2</v>
      </c>
      <c r="N48"/>
      <c r="O48"/>
    </row>
    <row r="49" spans="1:15" x14ac:dyDescent="0.25">
      <c r="A49">
        <v>19.64</v>
      </c>
      <c r="B49" s="17">
        <v>1.6659999999999999</v>
      </c>
      <c r="C49"/>
      <c r="D49"/>
      <c r="E49" s="29">
        <f t="shared" si="10"/>
        <v>23.64</v>
      </c>
      <c r="F49" s="30">
        <f t="shared" ref="F49:K49" si="18">F37-$E49</f>
        <v>1.6203635628876611E-2</v>
      </c>
      <c r="G49" s="30">
        <f t="shared" si="18"/>
        <v>-2.1813709873789833E-2</v>
      </c>
      <c r="H49" s="30">
        <f t="shared" si="18"/>
        <v>1.6203635628876611E-2</v>
      </c>
      <c r="I49" s="30">
        <f t="shared" si="18"/>
        <v>-2.1813709873789833E-2</v>
      </c>
      <c r="J49" s="30">
        <f t="shared" si="18"/>
        <v>1.6203635628876611E-2</v>
      </c>
      <c r="K49" s="30">
        <f t="shared" si="18"/>
        <v>-2.1813709873789833E-2</v>
      </c>
      <c r="L49" s="30">
        <f t="shared" si="12"/>
        <v>0</v>
      </c>
      <c r="M49" s="30">
        <f t="shared" si="13"/>
        <v>0</v>
      </c>
      <c r="N49"/>
      <c r="O49"/>
    </row>
    <row r="50" spans="1:15" x14ac:dyDescent="0.25">
      <c r="A50">
        <v>19.64</v>
      </c>
      <c r="B50" s="17">
        <v>1.669</v>
      </c>
      <c r="C50"/>
      <c r="D50"/>
      <c r="E50" s="29">
        <f t="shared" si="10"/>
        <v>27.64</v>
      </c>
      <c r="F50" s="30">
        <f t="shared" ref="F50:K50" si="19">F38-$E50</f>
        <v>5.8714707412121925E-2</v>
      </c>
      <c r="G50" s="30">
        <f t="shared" si="19"/>
        <v>2.0697361909459033E-2</v>
      </c>
      <c r="H50" s="30">
        <f t="shared" si="19"/>
        <v>2.0697361909459033E-2</v>
      </c>
      <c r="I50" s="30">
        <f t="shared" si="19"/>
        <v>2.0697361909459033E-2</v>
      </c>
      <c r="J50" s="30">
        <f t="shared" si="19"/>
        <v>5.8714707412121925E-2</v>
      </c>
      <c r="K50" s="30">
        <f t="shared" si="19"/>
        <v>2.0697361909459033E-2</v>
      </c>
      <c r="L50" s="30">
        <f t="shared" si="12"/>
        <v>3.8017345502662891E-2</v>
      </c>
      <c r="M50" s="30">
        <f t="shared" si="13"/>
        <v>0</v>
      </c>
      <c r="N50"/>
      <c r="O50"/>
    </row>
    <row r="51" spans="1:15" x14ac:dyDescent="0.25">
      <c r="A51">
        <v>19.64</v>
      </c>
      <c r="B51" s="17">
        <v>1.6659999999999999</v>
      </c>
      <c r="C51"/>
      <c r="D51"/>
      <c r="E51" s="29">
        <f t="shared" si="10"/>
        <v>31.64</v>
      </c>
      <c r="F51" s="30">
        <f t="shared" ref="F51:K52" si="20">F39-$E51</f>
        <v>2.5191088190041455E-2</v>
      </c>
      <c r="G51" s="30">
        <f t="shared" si="20"/>
        <v>-1.2826257312624989E-2</v>
      </c>
      <c r="H51" s="30">
        <f t="shared" si="20"/>
        <v>2.5191088190041455E-2</v>
      </c>
      <c r="I51" s="30">
        <f t="shared" si="20"/>
        <v>-1.2826257312624989E-2</v>
      </c>
      <c r="J51" s="30">
        <f t="shared" si="20"/>
        <v>2.5191088190041455E-2</v>
      </c>
      <c r="K51" s="30">
        <f t="shared" si="20"/>
        <v>2.5191088190041455E-2</v>
      </c>
      <c r="L51" s="30">
        <f t="shared" si="12"/>
        <v>0</v>
      </c>
      <c r="M51" s="30">
        <f t="shared" si="13"/>
        <v>3.8017345502666444E-2</v>
      </c>
      <c r="N51"/>
      <c r="O51"/>
    </row>
    <row r="52" spans="1:15" x14ac:dyDescent="0.25">
      <c r="A52">
        <v>23.64</v>
      </c>
      <c r="B52" s="17">
        <v>1.9850000000000001</v>
      </c>
      <c r="C52"/>
      <c r="D52"/>
      <c r="E52" s="29">
        <f t="shared" si="10"/>
        <v>39.099999999999994</v>
      </c>
      <c r="F52" s="30">
        <f t="shared" si="20"/>
        <v>-0.12280612679762015</v>
      </c>
      <c r="G52" s="30"/>
      <c r="H52" s="30">
        <f t="shared" si="20"/>
        <v>-0.12280612679762015</v>
      </c>
      <c r="I52" s="30"/>
      <c r="J52" s="30">
        <f t="shared" si="20"/>
        <v>-0.12280612679762015</v>
      </c>
      <c r="K52" s="30"/>
      <c r="L52" s="30">
        <f t="shared" si="12"/>
        <v>0</v>
      </c>
      <c r="M52" s="30"/>
      <c r="N52"/>
      <c r="O52"/>
    </row>
    <row r="53" spans="1:15" x14ac:dyDescent="0.25">
      <c r="A53">
        <v>23.64</v>
      </c>
      <c r="B53" s="17">
        <v>1.982</v>
      </c>
      <c r="C53"/>
      <c r="D53"/>
      <c r="E53" s="29"/>
      <c r="F53"/>
      <c r="G53"/>
      <c r="I53"/>
      <c r="J53"/>
      <c r="K53"/>
      <c r="L53"/>
      <c r="M53"/>
      <c r="N53"/>
      <c r="O53"/>
    </row>
    <row r="54" spans="1:15" x14ac:dyDescent="0.25">
      <c r="A54">
        <v>23.64</v>
      </c>
      <c r="B54" s="17">
        <v>1.9850000000000001</v>
      </c>
      <c r="C54"/>
      <c r="D54"/>
      <c r="E54" t="s">
        <v>75</v>
      </c>
      <c r="F54">
        <f t="array" ref="F54">MAX(ABS(F43:K52))</f>
        <v>0.15532709753952645</v>
      </c>
      <c r="G54"/>
      <c r="I54"/>
      <c r="J54"/>
      <c r="K54"/>
      <c r="L54"/>
      <c r="M54"/>
      <c r="N54"/>
      <c r="O54"/>
    </row>
    <row r="55" spans="1:15" x14ac:dyDescent="0.25">
      <c r="A55">
        <v>23.64</v>
      </c>
      <c r="B55" s="17">
        <v>1.982</v>
      </c>
      <c r="C55"/>
      <c r="D55"/>
      <c r="E55" t="s">
        <v>78</v>
      </c>
      <c r="F55" s="30">
        <f>MAX(L43:M52)</f>
        <v>3.8017345502666444E-2</v>
      </c>
      <c r="G55"/>
      <c r="I55"/>
      <c r="J55"/>
      <c r="K55"/>
      <c r="L55"/>
      <c r="M55"/>
      <c r="N55"/>
      <c r="O55"/>
    </row>
    <row r="56" spans="1:15" x14ac:dyDescent="0.25">
      <c r="A56">
        <v>23.64</v>
      </c>
      <c r="B56" s="17">
        <v>1.9850000000000001</v>
      </c>
      <c r="C56"/>
      <c r="D56"/>
      <c r="E56"/>
      <c r="F56"/>
      <c r="G56"/>
      <c r="I56"/>
      <c r="J56"/>
      <c r="K56"/>
      <c r="L56"/>
      <c r="M56"/>
      <c r="N56"/>
      <c r="O56"/>
    </row>
    <row r="57" spans="1:15" x14ac:dyDescent="0.25">
      <c r="A57">
        <v>23.64</v>
      </c>
      <c r="B57" s="17">
        <v>1.982</v>
      </c>
      <c r="C57"/>
      <c r="D57"/>
      <c r="E57"/>
      <c r="F57"/>
      <c r="G57"/>
      <c r="I57"/>
      <c r="J57"/>
      <c r="K57"/>
      <c r="L57"/>
      <c r="M57"/>
      <c r="N57"/>
      <c r="O57"/>
    </row>
    <row r="58" spans="1:15" x14ac:dyDescent="0.25">
      <c r="A58">
        <v>27.64</v>
      </c>
      <c r="B58" s="17">
        <v>2.3039999999999998</v>
      </c>
      <c r="C58"/>
      <c r="D58"/>
      <c r="E58"/>
      <c r="F58"/>
      <c r="H58"/>
      <c r="I58"/>
      <c r="J58"/>
      <c r="K58"/>
      <c r="L58"/>
      <c r="M58"/>
      <c r="N58"/>
    </row>
    <row r="59" spans="1:15" x14ac:dyDescent="0.25">
      <c r="A59">
        <v>27.64</v>
      </c>
      <c r="B59" s="17">
        <v>2.3010000000000002</v>
      </c>
      <c r="C59"/>
      <c r="D59"/>
      <c r="E59"/>
      <c r="F59"/>
      <c r="G59"/>
      <c r="H59"/>
      <c r="I59"/>
      <c r="J59"/>
      <c r="K59"/>
      <c r="L59"/>
      <c r="M59"/>
      <c r="N59"/>
    </row>
    <row r="60" spans="1:15" x14ac:dyDescent="0.25">
      <c r="A60">
        <v>27.64</v>
      </c>
      <c r="B60" s="17">
        <v>2.3010000000000002</v>
      </c>
      <c r="C60"/>
      <c r="D60"/>
      <c r="E60"/>
      <c r="F60"/>
      <c r="G60"/>
      <c r="H60"/>
      <c r="I60"/>
      <c r="J60"/>
      <c r="K60"/>
      <c r="L60"/>
      <c r="M60"/>
      <c r="N60"/>
    </row>
    <row r="61" spans="1:15" x14ac:dyDescent="0.25">
      <c r="A61">
        <v>27.64</v>
      </c>
      <c r="B61" s="17">
        <v>2.3010000000000002</v>
      </c>
      <c r="C61"/>
      <c r="D61"/>
      <c r="E61"/>
      <c r="F61"/>
      <c r="G61"/>
      <c r="H61"/>
      <c r="I61"/>
      <c r="J61"/>
      <c r="K61"/>
      <c r="L61"/>
      <c r="M61"/>
      <c r="N61"/>
    </row>
    <row r="62" spans="1:15" x14ac:dyDescent="0.25">
      <c r="A62">
        <v>27.64</v>
      </c>
      <c r="B62" s="17">
        <v>2.3039999999999998</v>
      </c>
      <c r="C62"/>
      <c r="D62"/>
      <c r="E62"/>
      <c r="F62"/>
      <c r="G62"/>
      <c r="H62"/>
      <c r="I62"/>
      <c r="J62"/>
      <c r="K62"/>
      <c r="L62"/>
      <c r="M62"/>
      <c r="N62"/>
    </row>
    <row r="63" spans="1:15" x14ac:dyDescent="0.25">
      <c r="A63">
        <v>27.64</v>
      </c>
      <c r="B63" s="17">
        <v>2.3010000000000002</v>
      </c>
      <c r="C63"/>
      <c r="D63"/>
      <c r="E63"/>
      <c r="F63"/>
      <c r="G63"/>
      <c r="H63"/>
      <c r="I63"/>
      <c r="J63"/>
      <c r="K63"/>
      <c r="L63"/>
      <c r="M63"/>
      <c r="N63"/>
    </row>
    <row r="64" spans="1:15" x14ac:dyDescent="0.25">
      <c r="A64">
        <v>31.64</v>
      </c>
      <c r="B64" s="17">
        <v>2.617</v>
      </c>
      <c r="C64"/>
      <c r="D64"/>
      <c r="E64"/>
      <c r="F64"/>
      <c r="G64"/>
      <c r="H64"/>
      <c r="I64"/>
      <c r="J64"/>
      <c r="K64"/>
      <c r="L64"/>
      <c r="M64"/>
      <c r="N64"/>
    </row>
    <row r="65" spans="1:15" x14ac:dyDescent="0.25">
      <c r="A65">
        <v>31.64</v>
      </c>
      <c r="B65" s="17">
        <v>2.6139999999999999</v>
      </c>
      <c r="C65"/>
      <c r="D65"/>
      <c r="E65"/>
      <c r="F65"/>
      <c r="G65"/>
      <c r="H65"/>
      <c r="I65"/>
      <c r="J65"/>
      <c r="K65"/>
      <c r="L65"/>
      <c r="M65"/>
      <c r="N65"/>
    </row>
    <row r="66" spans="1:15" x14ac:dyDescent="0.25">
      <c r="A66">
        <v>31.64</v>
      </c>
      <c r="B66" s="17">
        <v>2.617</v>
      </c>
      <c r="C66"/>
      <c r="D66"/>
      <c r="E66"/>
      <c r="F66"/>
      <c r="G66"/>
      <c r="H66"/>
      <c r="I66"/>
      <c r="J66"/>
      <c r="K66"/>
      <c r="L66"/>
      <c r="M66"/>
      <c r="N66"/>
    </row>
    <row r="67" spans="1:15" x14ac:dyDescent="0.25">
      <c r="A67">
        <v>31.64</v>
      </c>
      <c r="B67" s="17">
        <v>2.6139999999999999</v>
      </c>
      <c r="C67"/>
      <c r="D67"/>
      <c r="E67"/>
      <c r="F67"/>
      <c r="G67"/>
      <c r="H67"/>
      <c r="I67"/>
      <c r="J67"/>
      <c r="K67"/>
      <c r="L67"/>
      <c r="M67"/>
      <c r="N67"/>
    </row>
    <row r="68" spans="1:15" x14ac:dyDescent="0.25">
      <c r="A68">
        <v>31.64</v>
      </c>
      <c r="B68" s="17">
        <v>2.617</v>
      </c>
      <c r="C68"/>
      <c r="D68"/>
      <c r="E68"/>
      <c r="F68"/>
      <c r="G68"/>
      <c r="H68"/>
      <c r="I68"/>
      <c r="J68"/>
      <c r="K68"/>
      <c r="L68"/>
      <c r="M68"/>
      <c r="N68"/>
    </row>
    <row r="69" spans="1:15" x14ac:dyDescent="0.25">
      <c r="A69">
        <v>31.64</v>
      </c>
      <c r="B69" s="17">
        <v>2.617</v>
      </c>
      <c r="C69"/>
      <c r="D69"/>
      <c r="E69"/>
      <c r="F69"/>
      <c r="G69"/>
      <c r="H69"/>
      <c r="I69"/>
      <c r="J69"/>
      <c r="K69"/>
      <c r="L69"/>
      <c r="M69"/>
      <c r="N69"/>
    </row>
    <row r="70" spans="1:15" x14ac:dyDescent="0.25">
      <c r="A70">
        <v>39.099999999999994</v>
      </c>
      <c r="B70" s="20">
        <v>3.194</v>
      </c>
      <c r="C70"/>
      <c r="D70"/>
      <c r="E70"/>
      <c r="F70"/>
      <c r="G70"/>
      <c r="H70"/>
      <c r="I70"/>
      <c r="J70"/>
      <c r="K70"/>
      <c r="L70"/>
      <c r="M70"/>
      <c r="N70"/>
    </row>
    <row r="71" spans="1:15" x14ac:dyDescent="0.25">
      <c r="A71">
        <v>39.099999999999994</v>
      </c>
      <c r="B71" s="20">
        <v>3.194</v>
      </c>
      <c r="C71"/>
      <c r="D71"/>
      <c r="E71"/>
      <c r="F71"/>
      <c r="G71"/>
      <c r="H71"/>
      <c r="I71"/>
      <c r="J71"/>
      <c r="K71"/>
      <c r="L71"/>
      <c r="M71"/>
      <c r="N71"/>
    </row>
    <row r="72" spans="1:15" x14ac:dyDescent="0.25">
      <c r="A72">
        <v>39.099999999999994</v>
      </c>
      <c r="B72" s="20">
        <v>3.194</v>
      </c>
      <c r="C72"/>
      <c r="D72"/>
      <c r="E72"/>
      <c r="F72"/>
      <c r="G72"/>
      <c r="H72"/>
      <c r="I72"/>
      <c r="J72"/>
      <c r="K72"/>
      <c r="L72"/>
      <c r="M72"/>
      <c r="N72"/>
    </row>
    <row r="73" spans="1: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1: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1: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1: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1: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1: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1: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1: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1470-895B-2C48-91C6-DD3DC8C93A51}">
  <dimension ref="A1:R111"/>
  <sheetViews>
    <sheetView workbookViewId="0">
      <selection activeCell="E14" sqref="E14"/>
    </sheetView>
  </sheetViews>
  <sheetFormatPr defaultColWidth="10.85546875" defaultRowHeight="15.75" x14ac:dyDescent="0.25"/>
  <cols>
    <col min="1" max="1" width="12.140625" style="3" customWidth="1"/>
    <col min="2" max="2" width="13.85546875" style="3" customWidth="1"/>
    <col min="3" max="3" width="12.5703125" style="3" customWidth="1"/>
    <col min="4" max="4" width="12.42578125" style="3" customWidth="1"/>
    <col min="5" max="5" width="15.42578125" style="3" customWidth="1"/>
    <col min="6" max="6" width="14" style="3" customWidth="1"/>
    <col min="7" max="7" width="12.85546875" style="3" customWidth="1"/>
    <col min="8" max="16384" width="10.85546875" style="3"/>
  </cols>
  <sheetData>
    <row r="1" spans="1:18" x14ac:dyDescent="0.25">
      <c r="A1" s="5" t="s">
        <v>44</v>
      </c>
      <c r="B1" s="6"/>
      <c r="C1" s="6"/>
      <c r="D1" s="6"/>
      <c r="E1" s="6"/>
      <c r="F1" s="6"/>
      <c r="G1" s="6"/>
    </row>
    <row r="3" spans="1:18" ht="78.75" x14ac:dyDescent="0.25">
      <c r="A3" s="4" t="s">
        <v>9</v>
      </c>
      <c r="B3" s="4" t="s">
        <v>52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 spans="1:18" x14ac:dyDescent="0.25">
      <c r="A4" s="7" t="s">
        <v>7</v>
      </c>
      <c r="B4" s="7" t="s">
        <v>7</v>
      </c>
      <c r="C4" s="8" t="s">
        <v>8</v>
      </c>
      <c r="D4" s="8" t="s">
        <v>8</v>
      </c>
      <c r="E4" s="8" t="s">
        <v>8</v>
      </c>
      <c r="F4" s="8" t="s">
        <v>8</v>
      </c>
      <c r="G4" s="8" t="s">
        <v>8</v>
      </c>
    </row>
    <row r="5" spans="1:18" x14ac:dyDescent="0.25">
      <c r="A5" s="19">
        <v>29.12</v>
      </c>
      <c r="B5" s="19">
        <f>A5-$A$5</f>
        <v>0</v>
      </c>
      <c r="C5" s="17">
        <v>2.319</v>
      </c>
      <c r="D5" s="17">
        <v>2.319</v>
      </c>
      <c r="E5" s="17">
        <v>2.3159999999999998</v>
      </c>
      <c r="F5" s="17">
        <v>2.319</v>
      </c>
      <c r="G5" s="17">
        <v>2.319</v>
      </c>
      <c r="H5" s="21"/>
    </row>
    <row r="6" spans="1:18" x14ac:dyDescent="0.25">
      <c r="A6" s="23">
        <v>29.5</v>
      </c>
      <c r="B6" s="19">
        <f t="shared" ref="B6:B11" si="0">A6-$A$5</f>
        <v>0.37999999999999901</v>
      </c>
      <c r="C6" s="17">
        <v>2.746</v>
      </c>
      <c r="D6" s="17">
        <v>2.7360000000000002</v>
      </c>
      <c r="E6" s="17">
        <v>2.746</v>
      </c>
      <c r="F6" s="17">
        <v>2.746</v>
      </c>
      <c r="G6" s="17">
        <v>2.7549999999999999</v>
      </c>
    </row>
    <row r="7" spans="1:18" x14ac:dyDescent="0.25">
      <c r="A7" s="23">
        <v>30</v>
      </c>
      <c r="B7" s="19">
        <f t="shared" si="0"/>
        <v>0.87999999999999901</v>
      </c>
      <c r="C7" s="17">
        <v>2.2850000000000001</v>
      </c>
      <c r="D7" s="17">
        <v>2.2749999999999999</v>
      </c>
      <c r="E7" s="17">
        <v>2.282</v>
      </c>
      <c r="F7" s="17">
        <v>2.2850000000000001</v>
      </c>
      <c r="G7" s="17">
        <v>2.2949999999999999</v>
      </c>
    </row>
    <row r="8" spans="1:18" x14ac:dyDescent="0.25">
      <c r="A8" s="23">
        <v>30.5</v>
      </c>
      <c r="B8" s="19">
        <f t="shared" si="0"/>
        <v>1.379999999999999</v>
      </c>
      <c r="C8" s="17">
        <v>1.95</v>
      </c>
      <c r="D8" s="17">
        <v>1.9590000000000001</v>
      </c>
      <c r="E8" s="17">
        <v>1.94</v>
      </c>
      <c r="F8" s="17">
        <v>1.9430000000000001</v>
      </c>
      <c r="G8" s="17">
        <v>1.9430000000000001</v>
      </c>
    </row>
    <row r="9" spans="1:18" x14ac:dyDescent="0.25">
      <c r="A9" s="23">
        <v>31</v>
      </c>
      <c r="B9" s="19">
        <f t="shared" si="0"/>
        <v>1.879999999999999</v>
      </c>
      <c r="C9" s="3">
        <v>1.679</v>
      </c>
      <c r="D9" s="3">
        <v>1.679</v>
      </c>
      <c r="E9" s="3">
        <v>1.6890000000000001</v>
      </c>
      <c r="F9" s="3">
        <v>1.6919999999999999</v>
      </c>
      <c r="G9" s="3">
        <v>1.698</v>
      </c>
    </row>
    <row r="10" spans="1:18" x14ac:dyDescent="0.25">
      <c r="A10" s="23">
        <v>31.5</v>
      </c>
      <c r="B10" s="19">
        <f t="shared" si="0"/>
        <v>2.379999999999999</v>
      </c>
      <c r="C10" s="17">
        <v>1.4950000000000001</v>
      </c>
      <c r="D10" s="17">
        <v>1.4890000000000001</v>
      </c>
      <c r="E10" s="17">
        <v>1.4890000000000001</v>
      </c>
      <c r="F10" s="17">
        <v>1.492</v>
      </c>
      <c r="G10" s="17">
        <v>1.4950000000000001</v>
      </c>
    </row>
    <row r="11" spans="1:18" x14ac:dyDescent="0.25">
      <c r="A11" s="19">
        <v>32</v>
      </c>
      <c r="B11" s="19">
        <f t="shared" si="0"/>
        <v>2.879999999999999</v>
      </c>
      <c r="C11" s="27">
        <v>1.3540000000000001</v>
      </c>
      <c r="D11" s="9">
        <v>1.3340000000000001</v>
      </c>
      <c r="E11" s="27">
        <v>1.3440000000000001</v>
      </c>
      <c r="F11" s="27">
        <v>1.3540000000000001</v>
      </c>
      <c r="G11" s="27">
        <v>1.347</v>
      </c>
    </row>
    <row r="12" spans="1:18" x14ac:dyDescent="0.25">
      <c r="A12" s="22"/>
    </row>
    <row r="14" spans="1:18" x14ac:dyDescent="0.25">
      <c r="B14" s="21"/>
    </row>
    <row r="15" spans="1:18" x14ac:dyDescent="0.25">
      <c r="A15" s="3" t="s">
        <v>60</v>
      </c>
    </row>
    <row r="16" spans="1:18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1:18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8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18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8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18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18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1:18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1:18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18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1:18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pans="1:18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1:18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18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1:18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1:18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49" spans="1:18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 spans="1:18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 spans="1:18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 spans="1:18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 spans="1:18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 spans="1:18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 spans="1:18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 spans="1:18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 spans="1:18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 spans="1:18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 spans="1:18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 spans="1:18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 spans="1:18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 spans="1:18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 spans="1:18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 spans="1:18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 spans="1:18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 spans="1:18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 spans="1:18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 spans="1:18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 spans="1:18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 spans="1:18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1:18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1:18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1:18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1:18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1:18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1:18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 spans="1:18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 spans="1:18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 spans="1:18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 spans="1:18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 spans="1:18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 spans="1:18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 spans="1:18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 spans="1:18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 spans="1:18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 spans="1:18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 spans="1:18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 spans="1:18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 spans="1:18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 spans="1:18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 spans="1:18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 spans="1:18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  <row r="94" spans="1:18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 spans="1:18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 spans="1:18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 spans="1:18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 spans="1:18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 spans="1:18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 spans="1:18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 spans="1:18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 spans="1:18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 spans="1:18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 spans="1:18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 spans="1:18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 spans="1:18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 spans="1:18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 spans="1:18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 spans="1:18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</row>
    <row r="110" spans="1:18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 spans="1:18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3B05A-7C0F-3C47-AB87-40F830A8ACAF}">
  <dimension ref="A2:I280"/>
  <sheetViews>
    <sheetView workbookViewId="0">
      <selection activeCell="A2" sqref="A2"/>
    </sheetView>
  </sheetViews>
  <sheetFormatPr defaultColWidth="10.85546875" defaultRowHeight="15.75" x14ac:dyDescent="0.25"/>
  <cols>
    <col min="1" max="1" width="17.42578125" style="3" customWidth="1"/>
    <col min="2" max="2" width="13.140625" style="3" bestFit="1" customWidth="1"/>
    <col min="3" max="8" width="10.85546875" style="3"/>
    <col min="9" max="9" width="13.42578125" style="3" customWidth="1"/>
    <col min="10" max="16384" width="10.85546875" style="3"/>
  </cols>
  <sheetData>
    <row r="2" spans="1:9" x14ac:dyDescent="0.25">
      <c r="A2" s="3" t="s">
        <v>28</v>
      </c>
      <c r="I2" s="3" t="s">
        <v>58</v>
      </c>
    </row>
    <row r="3" spans="1:9" ht="31.5" x14ac:dyDescent="0.25">
      <c r="A3" s="1" t="s">
        <v>11</v>
      </c>
      <c r="B3" s="3" t="s">
        <v>61</v>
      </c>
      <c r="C3" s="4" t="s">
        <v>57</v>
      </c>
      <c r="H3"/>
      <c r="I3"/>
    </row>
    <row r="4" spans="1:9" x14ac:dyDescent="0.25">
      <c r="A4" s="9" t="s">
        <v>10</v>
      </c>
      <c r="B4" s="3" t="s">
        <v>62</v>
      </c>
      <c r="C4" s="9" t="s">
        <v>8</v>
      </c>
      <c r="H4"/>
      <c r="I4"/>
    </row>
    <row r="5" spans="1:9" x14ac:dyDescent="0.25">
      <c r="A5" s="3">
        <v>48756732</v>
      </c>
      <c r="B5" s="3">
        <f>A5-$A$5</f>
        <v>0</v>
      </c>
      <c r="C5" s="3">
        <v>1.8720000000000001</v>
      </c>
      <c r="H5"/>
      <c r="I5"/>
    </row>
    <row r="6" spans="1:9" x14ac:dyDescent="0.25">
      <c r="A6" s="3">
        <v>48773372</v>
      </c>
      <c r="B6" s="3">
        <f t="shared" ref="B6:B69" si="0">A6-$A$5</f>
        <v>16640</v>
      </c>
      <c r="C6" s="3">
        <v>1.9530000000000001</v>
      </c>
    </row>
    <row r="7" spans="1:9" x14ac:dyDescent="0.25">
      <c r="A7" s="3">
        <v>48790012</v>
      </c>
      <c r="B7" s="3">
        <f t="shared" si="0"/>
        <v>33280</v>
      </c>
      <c r="C7" s="3">
        <v>2.04</v>
      </c>
    </row>
    <row r="8" spans="1:9" x14ac:dyDescent="0.25">
      <c r="A8" s="3">
        <v>48806652</v>
      </c>
      <c r="B8" s="3">
        <f t="shared" si="0"/>
        <v>49920</v>
      </c>
      <c r="C8" s="3">
        <v>2.0979999999999999</v>
      </c>
    </row>
    <row r="9" spans="1:9" x14ac:dyDescent="0.25">
      <c r="A9" s="3">
        <v>48823292</v>
      </c>
      <c r="B9" s="3">
        <f t="shared" si="0"/>
        <v>66560</v>
      </c>
      <c r="C9" s="3">
        <v>2.1459999999999999</v>
      </c>
    </row>
    <row r="10" spans="1:9" x14ac:dyDescent="0.25">
      <c r="A10" s="3">
        <v>48839932</v>
      </c>
      <c r="B10" s="3">
        <f t="shared" si="0"/>
        <v>83200</v>
      </c>
      <c r="C10" s="3">
        <v>2.2400000000000002</v>
      </c>
    </row>
    <row r="11" spans="1:9" x14ac:dyDescent="0.25">
      <c r="A11" s="3">
        <v>48856572</v>
      </c>
      <c r="B11" s="3">
        <f t="shared" si="0"/>
        <v>99840</v>
      </c>
      <c r="C11" s="3">
        <v>2.3109999999999999</v>
      </c>
    </row>
    <row r="12" spans="1:9" x14ac:dyDescent="0.25">
      <c r="A12" s="3">
        <v>48873212</v>
      </c>
      <c r="B12" s="3">
        <f t="shared" si="0"/>
        <v>116480</v>
      </c>
      <c r="C12" s="3">
        <v>2.391</v>
      </c>
    </row>
    <row r="13" spans="1:9" x14ac:dyDescent="0.25">
      <c r="A13" s="3">
        <v>48889852</v>
      </c>
      <c r="B13" s="3">
        <f t="shared" si="0"/>
        <v>133120</v>
      </c>
      <c r="C13" s="3">
        <v>2.4649999999999999</v>
      </c>
    </row>
    <row r="14" spans="1:9" x14ac:dyDescent="0.25">
      <c r="A14" s="3">
        <v>48906492</v>
      </c>
      <c r="B14" s="3">
        <f t="shared" si="0"/>
        <v>149760</v>
      </c>
      <c r="C14" s="3">
        <v>2.5099999999999998</v>
      </c>
    </row>
    <row r="15" spans="1:9" x14ac:dyDescent="0.25">
      <c r="A15" s="3">
        <v>48923132</v>
      </c>
      <c r="B15" s="3">
        <f t="shared" si="0"/>
        <v>166400</v>
      </c>
      <c r="C15" s="3">
        <v>2.5390000000000001</v>
      </c>
    </row>
    <row r="16" spans="1:9" x14ac:dyDescent="0.25">
      <c r="A16" s="3">
        <v>48939772</v>
      </c>
      <c r="B16" s="3">
        <f t="shared" si="0"/>
        <v>183040</v>
      </c>
      <c r="C16" s="3">
        <v>2.5680000000000001</v>
      </c>
    </row>
    <row r="17" spans="1:3" x14ac:dyDescent="0.25">
      <c r="A17" s="3">
        <v>48956412</v>
      </c>
      <c r="B17" s="3">
        <f t="shared" si="0"/>
        <v>199680</v>
      </c>
      <c r="C17" s="3">
        <v>2.5880000000000001</v>
      </c>
    </row>
    <row r="18" spans="1:3" x14ac:dyDescent="0.25">
      <c r="A18" s="3">
        <v>48973052</v>
      </c>
      <c r="B18" s="3">
        <f t="shared" si="0"/>
        <v>216320</v>
      </c>
      <c r="C18" s="3">
        <v>2.5910000000000002</v>
      </c>
    </row>
    <row r="19" spans="1:3" x14ac:dyDescent="0.25">
      <c r="A19" s="3">
        <v>48989692</v>
      </c>
      <c r="B19" s="3">
        <f t="shared" si="0"/>
        <v>232960</v>
      </c>
      <c r="C19" s="3">
        <v>2.5910000000000002</v>
      </c>
    </row>
    <row r="20" spans="1:3" x14ac:dyDescent="0.25">
      <c r="A20" s="3">
        <v>49006332</v>
      </c>
      <c r="B20" s="3">
        <f t="shared" si="0"/>
        <v>249600</v>
      </c>
      <c r="C20" s="3">
        <v>2.5910000000000002</v>
      </c>
    </row>
    <row r="21" spans="1:3" x14ac:dyDescent="0.25">
      <c r="A21" s="3">
        <v>49022972</v>
      </c>
      <c r="B21" s="3">
        <f t="shared" si="0"/>
        <v>266240</v>
      </c>
      <c r="C21" s="3">
        <v>2.5880000000000001</v>
      </c>
    </row>
    <row r="22" spans="1:3" x14ac:dyDescent="0.25">
      <c r="A22" s="3">
        <v>49039612</v>
      </c>
      <c r="B22" s="3">
        <f t="shared" si="0"/>
        <v>282880</v>
      </c>
      <c r="C22" s="3">
        <v>2.5459999999999998</v>
      </c>
    </row>
    <row r="23" spans="1:3" x14ac:dyDescent="0.25">
      <c r="A23" s="3">
        <v>49056252</v>
      </c>
      <c r="B23" s="3">
        <f t="shared" si="0"/>
        <v>299520</v>
      </c>
      <c r="C23" s="3">
        <v>2.5099999999999998</v>
      </c>
    </row>
    <row r="24" spans="1:3" x14ac:dyDescent="0.25">
      <c r="A24" s="3">
        <v>49072892</v>
      </c>
      <c r="B24" s="3">
        <f t="shared" si="0"/>
        <v>316160</v>
      </c>
      <c r="C24" s="3">
        <v>2.4359999999999999</v>
      </c>
    </row>
    <row r="25" spans="1:3" x14ac:dyDescent="0.25">
      <c r="A25" s="3">
        <v>49089532</v>
      </c>
      <c r="B25" s="3">
        <f t="shared" si="0"/>
        <v>332800</v>
      </c>
      <c r="C25" s="3">
        <v>2.3620000000000001</v>
      </c>
    </row>
    <row r="26" spans="1:3" x14ac:dyDescent="0.25">
      <c r="A26" s="3">
        <v>49106172</v>
      </c>
      <c r="B26" s="3">
        <f t="shared" si="0"/>
        <v>349440</v>
      </c>
      <c r="C26" s="3">
        <v>2.3109999999999999</v>
      </c>
    </row>
    <row r="27" spans="1:3" x14ac:dyDescent="0.25">
      <c r="A27" s="3">
        <v>49122812</v>
      </c>
      <c r="B27" s="3">
        <f t="shared" si="0"/>
        <v>366080</v>
      </c>
      <c r="C27" s="3">
        <v>2.266</v>
      </c>
    </row>
    <row r="28" spans="1:3" x14ac:dyDescent="0.25">
      <c r="A28" s="3">
        <v>49139452</v>
      </c>
      <c r="B28" s="3">
        <f t="shared" si="0"/>
        <v>382720</v>
      </c>
      <c r="C28" s="3">
        <v>2.1720000000000002</v>
      </c>
    </row>
    <row r="29" spans="1:3" x14ac:dyDescent="0.25">
      <c r="A29" s="3">
        <v>49156092</v>
      </c>
      <c r="B29" s="3">
        <f t="shared" si="0"/>
        <v>399360</v>
      </c>
      <c r="C29" s="3">
        <v>2.101</v>
      </c>
    </row>
    <row r="30" spans="1:3" x14ac:dyDescent="0.25">
      <c r="A30" s="3">
        <v>49172732</v>
      </c>
      <c r="B30" s="3">
        <f t="shared" si="0"/>
        <v>416000</v>
      </c>
      <c r="C30" s="3">
        <v>2.008</v>
      </c>
    </row>
    <row r="31" spans="1:3" x14ac:dyDescent="0.25">
      <c r="A31" s="3">
        <v>49189372</v>
      </c>
      <c r="B31" s="3">
        <f t="shared" si="0"/>
        <v>432640</v>
      </c>
      <c r="C31" s="3">
        <v>1.9139999999999999</v>
      </c>
    </row>
    <row r="32" spans="1:3" x14ac:dyDescent="0.25">
      <c r="A32" s="3">
        <v>49206012</v>
      </c>
      <c r="B32" s="3">
        <f t="shared" si="0"/>
        <v>449280</v>
      </c>
      <c r="C32" s="3">
        <v>1.853</v>
      </c>
    </row>
    <row r="33" spans="1:3" x14ac:dyDescent="0.25">
      <c r="A33" s="3">
        <v>49222652</v>
      </c>
      <c r="B33" s="3">
        <f t="shared" si="0"/>
        <v>465920</v>
      </c>
      <c r="C33" s="3">
        <v>1.798</v>
      </c>
    </row>
    <row r="34" spans="1:3" x14ac:dyDescent="0.25">
      <c r="A34" s="3">
        <v>49239292</v>
      </c>
      <c r="B34" s="3">
        <f t="shared" si="0"/>
        <v>482560</v>
      </c>
      <c r="C34" s="3">
        <v>1.714</v>
      </c>
    </row>
    <row r="35" spans="1:3" x14ac:dyDescent="0.25">
      <c r="A35" s="3">
        <v>49255932</v>
      </c>
      <c r="B35" s="3">
        <f t="shared" si="0"/>
        <v>499200</v>
      </c>
      <c r="C35" s="3">
        <v>1.6559999999999999</v>
      </c>
    </row>
    <row r="36" spans="1:3" x14ac:dyDescent="0.25">
      <c r="A36" s="3">
        <v>49272572</v>
      </c>
      <c r="B36" s="3">
        <f t="shared" si="0"/>
        <v>515840</v>
      </c>
      <c r="C36" s="3">
        <v>1.5980000000000001</v>
      </c>
    </row>
    <row r="37" spans="1:3" x14ac:dyDescent="0.25">
      <c r="A37" s="3">
        <v>49289212</v>
      </c>
      <c r="B37" s="3">
        <f t="shared" si="0"/>
        <v>532480</v>
      </c>
      <c r="C37" s="3">
        <v>1.5469999999999999</v>
      </c>
    </row>
    <row r="38" spans="1:3" x14ac:dyDescent="0.25">
      <c r="A38" s="3">
        <v>49305852</v>
      </c>
      <c r="B38" s="3">
        <f t="shared" si="0"/>
        <v>549120</v>
      </c>
      <c r="C38" s="3">
        <v>1.518</v>
      </c>
    </row>
    <row r="39" spans="1:3" x14ac:dyDescent="0.25">
      <c r="A39" s="3">
        <v>49322492</v>
      </c>
      <c r="B39" s="3">
        <f t="shared" si="0"/>
        <v>565760</v>
      </c>
      <c r="C39" s="3">
        <v>1.4990000000000001</v>
      </c>
    </row>
    <row r="40" spans="1:3" x14ac:dyDescent="0.25">
      <c r="A40" s="3">
        <v>49339132</v>
      </c>
      <c r="B40" s="3">
        <f t="shared" si="0"/>
        <v>582400</v>
      </c>
      <c r="C40" s="3">
        <v>1.4950000000000001</v>
      </c>
    </row>
    <row r="41" spans="1:3" x14ac:dyDescent="0.25">
      <c r="A41" s="3">
        <v>49355772</v>
      </c>
      <c r="B41" s="3">
        <f t="shared" si="0"/>
        <v>599040</v>
      </c>
      <c r="C41" s="3">
        <v>1.4950000000000001</v>
      </c>
    </row>
    <row r="42" spans="1:3" x14ac:dyDescent="0.25">
      <c r="A42" s="3">
        <v>49372412</v>
      </c>
      <c r="B42" s="3">
        <f t="shared" si="0"/>
        <v>615680</v>
      </c>
      <c r="C42" s="3">
        <v>1.4950000000000001</v>
      </c>
    </row>
    <row r="43" spans="1:3" x14ac:dyDescent="0.25">
      <c r="A43" s="3">
        <v>49389052</v>
      </c>
      <c r="B43" s="3">
        <f t="shared" si="0"/>
        <v>632320</v>
      </c>
      <c r="C43" s="3">
        <v>1.4950000000000001</v>
      </c>
    </row>
    <row r="44" spans="1:3" x14ac:dyDescent="0.25">
      <c r="A44" s="3">
        <v>49405692</v>
      </c>
      <c r="B44" s="3">
        <f t="shared" si="0"/>
        <v>648960</v>
      </c>
      <c r="C44" s="3">
        <v>1.4950000000000001</v>
      </c>
    </row>
    <row r="45" spans="1:3" x14ac:dyDescent="0.25">
      <c r="A45" s="3">
        <v>49422332</v>
      </c>
      <c r="B45" s="3">
        <f t="shared" si="0"/>
        <v>665600</v>
      </c>
      <c r="C45" s="3">
        <v>1.4990000000000001</v>
      </c>
    </row>
    <row r="46" spans="1:3" x14ac:dyDescent="0.25">
      <c r="A46" s="3">
        <v>49438972</v>
      </c>
      <c r="B46" s="3">
        <f t="shared" si="0"/>
        <v>682240</v>
      </c>
      <c r="C46" s="3">
        <v>1.5529999999999999</v>
      </c>
    </row>
    <row r="47" spans="1:3" x14ac:dyDescent="0.25">
      <c r="A47" s="3">
        <v>49455612</v>
      </c>
      <c r="B47" s="3">
        <f t="shared" si="0"/>
        <v>698880</v>
      </c>
      <c r="C47" s="3">
        <v>1.5980000000000001</v>
      </c>
    </row>
    <row r="48" spans="1:3" x14ac:dyDescent="0.25">
      <c r="A48" s="3">
        <v>49472252</v>
      </c>
      <c r="B48" s="3">
        <f t="shared" si="0"/>
        <v>715520</v>
      </c>
      <c r="C48" s="3">
        <v>1.6240000000000001</v>
      </c>
    </row>
    <row r="49" spans="1:3" x14ac:dyDescent="0.25">
      <c r="A49" s="3">
        <v>49488892</v>
      </c>
      <c r="B49" s="3">
        <f t="shared" si="0"/>
        <v>732160</v>
      </c>
      <c r="C49" s="3">
        <v>1.66</v>
      </c>
    </row>
    <row r="50" spans="1:3" x14ac:dyDescent="0.25">
      <c r="A50" s="3">
        <v>49505532</v>
      </c>
      <c r="B50" s="3">
        <f t="shared" si="0"/>
        <v>748800</v>
      </c>
      <c r="C50" s="3">
        <v>1.6950000000000001</v>
      </c>
    </row>
    <row r="51" spans="1:3" x14ac:dyDescent="0.25">
      <c r="A51" s="3">
        <v>49522172</v>
      </c>
      <c r="B51" s="3">
        <f t="shared" si="0"/>
        <v>765440</v>
      </c>
      <c r="C51" s="3">
        <v>1.7310000000000001</v>
      </c>
    </row>
    <row r="52" spans="1:3" x14ac:dyDescent="0.25">
      <c r="A52" s="3">
        <v>49538812</v>
      </c>
      <c r="B52" s="3">
        <f t="shared" si="0"/>
        <v>782080</v>
      </c>
      <c r="C52" s="3">
        <v>1.772</v>
      </c>
    </row>
    <row r="53" spans="1:3" x14ac:dyDescent="0.25">
      <c r="A53" s="3">
        <v>49555452</v>
      </c>
      <c r="B53" s="3">
        <f t="shared" si="0"/>
        <v>798720</v>
      </c>
      <c r="C53" s="3">
        <v>1.8009999999999999</v>
      </c>
    </row>
    <row r="54" spans="1:3" x14ac:dyDescent="0.25">
      <c r="A54" s="3">
        <v>49572092</v>
      </c>
      <c r="B54" s="3">
        <f t="shared" si="0"/>
        <v>815360</v>
      </c>
      <c r="C54" s="3">
        <v>1.821</v>
      </c>
    </row>
    <row r="55" spans="1:3" x14ac:dyDescent="0.25">
      <c r="A55" s="3">
        <v>49588732</v>
      </c>
      <c r="B55" s="3">
        <f t="shared" si="0"/>
        <v>832000</v>
      </c>
      <c r="C55" s="3">
        <v>1.8340000000000001</v>
      </c>
    </row>
    <row r="56" spans="1:3" x14ac:dyDescent="0.25">
      <c r="A56" s="3">
        <v>49605372</v>
      </c>
      <c r="B56" s="3">
        <f t="shared" si="0"/>
        <v>848640</v>
      </c>
      <c r="C56" s="3">
        <v>1.843</v>
      </c>
    </row>
    <row r="57" spans="1:3" x14ac:dyDescent="0.25">
      <c r="A57" s="3">
        <v>49622012</v>
      </c>
      <c r="B57" s="3">
        <f t="shared" si="0"/>
        <v>865280</v>
      </c>
      <c r="C57" s="3">
        <v>1.85</v>
      </c>
    </row>
    <row r="58" spans="1:3" x14ac:dyDescent="0.25">
      <c r="A58" s="3">
        <v>49638652</v>
      </c>
      <c r="B58" s="3">
        <f t="shared" si="0"/>
        <v>881920</v>
      </c>
      <c r="C58" s="3">
        <v>1.847</v>
      </c>
    </row>
    <row r="59" spans="1:3" x14ac:dyDescent="0.25">
      <c r="A59" s="3">
        <v>49655292</v>
      </c>
      <c r="B59" s="3">
        <f t="shared" si="0"/>
        <v>898560</v>
      </c>
      <c r="C59" s="3">
        <v>1.847</v>
      </c>
    </row>
    <row r="60" spans="1:3" x14ac:dyDescent="0.25">
      <c r="A60" s="3">
        <v>49671932</v>
      </c>
      <c r="B60" s="3">
        <f t="shared" si="0"/>
        <v>915200</v>
      </c>
      <c r="C60" s="3">
        <v>1.847</v>
      </c>
    </row>
    <row r="61" spans="1:3" x14ac:dyDescent="0.25">
      <c r="A61" s="3">
        <v>49688572</v>
      </c>
      <c r="B61" s="3">
        <f t="shared" si="0"/>
        <v>931840</v>
      </c>
      <c r="C61" s="3">
        <v>1.8340000000000001</v>
      </c>
    </row>
    <row r="62" spans="1:3" x14ac:dyDescent="0.25">
      <c r="A62" s="3">
        <v>49705212</v>
      </c>
      <c r="B62" s="3">
        <f t="shared" si="0"/>
        <v>948480</v>
      </c>
      <c r="C62" s="3">
        <v>1.7889999999999999</v>
      </c>
    </row>
    <row r="63" spans="1:3" x14ac:dyDescent="0.25">
      <c r="A63" s="3">
        <v>49721852</v>
      </c>
      <c r="B63" s="3">
        <f t="shared" si="0"/>
        <v>965120</v>
      </c>
      <c r="C63" s="3">
        <v>1.7529999999999999</v>
      </c>
    </row>
    <row r="64" spans="1:3" x14ac:dyDescent="0.25">
      <c r="A64" s="3">
        <v>49738492</v>
      </c>
      <c r="B64" s="3">
        <f t="shared" si="0"/>
        <v>981760</v>
      </c>
      <c r="C64" s="3">
        <v>1.7050000000000001</v>
      </c>
    </row>
    <row r="65" spans="1:3" x14ac:dyDescent="0.25">
      <c r="A65" s="3">
        <v>49755132</v>
      </c>
      <c r="B65" s="3">
        <f t="shared" si="0"/>
        <v>998400</v>
      </c>
      <c r="C65" s="3">
        <v>1.669</v>
      </c>
    </row>
    <row r="66" spans="1:3" x14ac:dyDescent="0.25">
      <c r="A66" s="3">
        <v>49771772</v>
      </c>
      <c r="B66" s="3">
        <f t="shared" si="0"/>
        <v>1015040</v>
      </c>
      <c r="C66" s="3">
        <v>1.647</v>
      </c>
    </row>
    <row r="67" spans="1:3" x14ac:dyDescent="0.25">
      <c r="A67" s="3">
        <v>49788412</v>
      </c>
      <c r="B67" s="3">
        <f t="shared" si="0"/>
        <v>1031680</v>
      </c>
      <c r="C67" s="3">
        <v>1.615</v>
      </c>
    </row>
    <row r="68" spans="1:3" x14ac:dyDescent="0.25">
      <c r="A68" s="3">
        <v>49805052</v>
      </c>
      <c r="B68" s="3">
        <f t="shared" si="0"/>
        <v>1048320</v>
      </c>
      <c r="C68" s="3">
        <v>1.579</v>
      </c>
    </row>
    <row r="69" spans="1:3" x14ac:dyDescent="0.25">
      <c r="A69" s="3">
        <v>49821692</v>
      </c>
      <c r="B69" s="3">
        <f t="shared" si="0"/>
        <v>1064960</v>
      </c>
      <c r="C69" s="3">
        <v>1.5469999999999999</v>
      </c>
    </row>
    <row r="70" spans="1:3" x14ac:dyDescent="0.25">
      <c r="A70" s="3">
        <v>49838332</v>
      </c>
      <c r="B70" s="3">
        <f t="shared" ref="B70:B133" si="1">A70-$A$5</f>
        <v>1081600</v>
      </c>
      <c r="C70" s="3">
        <v>1.518</v>
      </c>
    </row>
    <row r="71" spans="1:3" x14ac:dyDescent="0.25">
      <c r="A71" s="3">
        <v>49854972</v>
      </c>
      <c r="B71" s="3">
        <f t="shared" si="1"/>
        <v>1098240</v>
      </c>
      <c r="C71" s="3">
        <v>1.4950000000000001</v>
      </c>
    </row>
    <row r="72" spans="1:3" x14ac:dyDescent="0.25">
      <c r="A72" s="3">
        <v>49871612</v>
      </c>
      <c r="B72" s="3">
        <f t="shared" si="1"/>
        <v>1114880</v>
      </c>
      <c r="C72" s="3">
        <v>1.482</v>
      </c>
    </row>
    <row r="73" spans="1:3" x14ac:dyDescent="0.25">
      <c r="A73" s="3">
        <v>49888252</v>
      </c>
      <c r="B73" s="3">
        <f t="shared" si="1"/>
        <v>1131520</v>
      </c>
      <c r="C73" s="3">
        <v>1.4790000000000001</v>
      </c>
    </row>
    <row r="74" spans="1:3" x14ac:dyDescent="0.25">
      <c r="A74" s="3">
        <v>49904892</v>
      </c>
      <c r="B74" s="3">
        <f t="shared" si="1"/>
        <v>1148160</v>
      </c>
      <c r="C74" s="3">
        <v>1.4790000000000001</v>
      </c>
    </row>
    <row r="75" spans="1:3" x14ac:dyDescent="0.25">
      <c r="A75" s="3">
        <v>49921532</v>
      </c>
      <c r="B75" s="3">
        <f t="shared" si="1"/>
        <v>1164800</v>
      </c>
      <c r="C75" s="3">
        <v>1.4790000000000001</v>
      </c>
    </row>
    <row r="76" spans="1:3" x14ac:dyDescent="0.25">
      <c r="A76" s="3">
        <v>49938172</v>
      </c>
      <c r="B76" s="3">
        <f t="shared" si="1"/>
        <v>1181440</v>
      </c>
      <c r="C76" s="3">
        <v>1.5149999999999999</v>
      </c>
    </row>
    <row r="77" spans="1:3" x14ac:dyDescent="0.25">
      <c r="A77" s="3">
        <v>49954812</v>
      </c>
      <c r="B77" s="3">
        <f t="shared" si="1"/>
        <v>1198080</v>
      </c>
      <c r="C77" s="3">
        <v>1.5529999999999999</v>
      </c>
    </row>
    <row r="78" spans="1:3" x14ac:dyDescent="0.25">
      <c r="A78" s="3">
        <v>49971452</v>
      </c>
      <c r="B78" s="3">
        <f t="shared" si="1"/>
        <v>1214720</v>
      </c>
      <c r="C78" s="3">
        <v>1.579</v>
      </c>
    </row>
    <row r="79" spans="1:3" x14ac:dyDescent="0.25">
      <c r="A79" s="3">
        <v>49988092</v>
      </c>
      <c r="B79" s="3">
        <f t="shared" si="1"/>
        <v>1231360</v>
      </c>
      <c r="C79" s="3">
        <v>1.627</v>
      </c>
    </row>
    <row r="80" spans="1:3" x14ac:dyDescent="0.25">
      <c r="A80" s="3">
        <v>50004732</v>
      </c>
      <c r="B80" s="3">
        <f t="shared" si="1"/>
        <v>1248000</v>
      </c>
      <c r="C80" s="3">
        <v>1.698</v>
      </c>
    </row>
    <row r="81" spans="1:3" x14ac:dyDescent="0.25">
      <c r="A81" s="3">
        <v>50021372</v>
      </c>
      <c r="B81" s="3">
        <f t="shared" si="1"/>
        <v>1264640</v>
      </c>
      <c r="C81" s="3">
        <v>1.76</v>
      </c>
    </row>
    <row r="82" spans="1:3" x14ac:dyDescent="0.25">
      <c r="A82" s="3">
        <v>50038012</v>
      </c>
      <c r="B82" s="3">
        <f t="shared" si="1"/>
        <v>1281280</v>
      </c>
      <c r="C82" s="3">
        <v>1.859</v>
      </c>
    </row>
    <row r="83" spans="1:3" x14ac:dyDescent="0.25">
      <c r="A83" s="3">
        <v>50054652</v>
      </c>
      <c r="B83" s="3">
        <f t="shared" si="1"/>
        <v>1297920</v>
      </c>
      <c r="C83" s="3">
        <v>1.95</v>
      </c>
    </row>
    <row r="84" spans="1:3" x14ac:dyDescent="0.25">
      <c r="A84" s="3">
        <v>50071292</v>
      </c>
      <c r="B84" s="3">
        <f t="shared" si="1"/>
        <v>1314560</v>
      </c>
      <c r="C84" s="3">
        <v>2.008</v>
      </c>
    </row>
    <row r="85" spans="1:3" x14ac:dyDescent="0.25">
      <c r="A85" s="3">
        <v>50087932</v>
      </c>
      <c r="B85" s="3">
        <f t="shared" si="1"/>
        <v>1331200</v>
      </c>
      <c r="C85" s="3">
        <v>2.0720000000000001</v>
      </c>
    </row>
    <row r="86" spans="1:3" x14ac:dyDescent="0.25">
      <c r="A86" s="3">
        <v>50104572</v>
      </c>
      <c r="B86" s="3">
        <f t="shared" si="1"/>
        <v>1347840</v>
      </c>
      <c r="C86" s="3">
        <v>2.1659999999999999</v>
      </c>
    </row>
    <row r="87" spans="1:3" x14ac:dyDescent="0.25">
      <c r="A87" s="3">
        <v>50121212</v>
      </c>
      <c r="B87" s="3">
        <f t="shared" si="1"/>
        <v>1364480</v>
      </c>
      <c r="C87" s="3">
        <v>2.2370000000000001</v>
      </c>
    </row>
    <row r="88" spans="1:3" x14ac:dyDescent="0.25">
      <c r="A88" s="3">
        <v>50137852</v>
      </c>
      <c r="B88" s="3">
        <f t="shared" si="1"/>
        <v>1381120</v>
      </c>
      <c r="C88" s="3">
        <v>2.3239999999999998</v>
      </c>
    </row>
    <row r="89" spans="1:3" x14ac:dyDescent="0.25">
      <c r="A89" s="3">
        <v>50154492</v>
      </c>
      <c r="B89" s="3">
        <f t="shared" si="1"/>
        <v>1397760</v>
      </c>
      <c r="C89" s="3">
        <v>2.3940000000000001</v>
      </c>
    </row>
    <row r="90" spans="1:3" x14ac:dyDescent="0.25">
      <c r="A90" s="3">
        <v>50171132</v>
      </c>
      <c r="B90" s="3">
        <f t="shared" si="1"/>
        <v>1414400</v>
      </c>
      <c r="C90" s="3">
        <v>2.44</v>
      </c>
    </row>
    <row r="91" spans="1:3" x14ac:dyDescent="0.25">
      <c r="A91" s="3">
        <v>50187772</v>
      </c>
      <c r="B91" s="3">
        <f t="shared" si="1"/>
        <v>1431040</v>
      </c>
      <c r="C91" s="3">
        <v>2.488</v>
      </c>
    </row>
    <row r="92" spans="1:3" x14ac:dyDescent="0.25">
      <c r="A92" s="3">
        <v>50204412</v>
      </c>
      <c r="B92" s="3">
        <f t="shared" si="1"/>
        <v>1447680</v>
      </c>
      <c r="C92" s="3">
        <v>2.5270000000000001</v>
      </c>
    </row>
    <row r="93" spans="1:3" x14ac:dyDescent="0.25">
      <c r="A93" s="3">
        <v>50221052</v>
      </c>
      <c r="B93" s="3">
        <f t="shared" si="1"/>
        <v>1464320</v>
      </c>
      <c r="C93" s="3">
        <v>2.556</v>
      </c>
    </row>
    <row r="94" spans="1:3" x14ac:dyDescent="0.25">
      <c r="A94" s="3">
        <v>50237692</v>
      </c>
      <c r="B94" s="3">
        <f t="shared" si="1"/>
        <v>1480960</v>
      </c>
      <c r="C94" s="3">
        <v>2.581</v>
      </c>
    </row>
    <row r="95" spans="1:3" x14ac:dyDescent="0.25">
      <c r="A95" s="3">
        <v>50254332</v>
      </c>
      <c r="B95" s="3">
        <f t="shared" si="1"/>
        <v>1497600</v>
      </c>
      <c r="C95" s="3">
        <v>2.5939999999999999</v>
      </c>
    </row>
    <row r="96" spans="1:3" x14ac:dyDescent="0.25">
      <c r="A96" s="3">
        <v>50270972</v>
      </c>
      <c r="B96" s="3">
        <f t="shared" si="1"/>
        <v>1514240</v>
      </c>
      <c r="C96" s="3">
        <v>2.6040000000000001</v>
      </c>
    </row>
    <row r="97" spans="1:3" x14ac:dyDescent="0.25">
      <c r="A97" s="3">
        <v>50287612</v>
      </c>
      <c r="B97" s="3">
        <f t="shared" si="1"/>
        <v>1530880</v>
      </c>
      <c r="C97" s="3">
        <v>2.6040000000000001</v>
      </c>
    </row>
    <row r="98" spans="1:3" x14ac:dyDescent="0.25">
      <c r="A98" s="3">
        <v>50304252</v>
      </c>
      <c r="B98" s="3">
        <f t="shared" si="1"/>
        <v>1547520</v>
      </c>
      <c r="C98" s="3">
        <v>2.6040000000000001</v>
      </c>
    </row>
    <row r="99" spans="1:3" x14ac:dyDescent="0.25">
      <c r="A99" s="3">
        <v>50320892</v>
      </c>
      <c r="B99" s="3">
        <f t="shared" si="1"/>
        <v>1564160</v>
      </c>
      <c r="C99" s="3">
        <v>2.581</v>
      </c>
    </row>
    <row r="100" spans="1:3" x14ac:dyDescent="0.25">
      <c r="A100" s="3">
        <v>50337532</v>
      </c>
      <c r="B100" s="3">
        <f t="shared" si="1"/>
        <v>1580800</v>
      </c>
      <c r="C100" s="3">
        <v>2.5139999999999998</v>
      </c>
    </row>
    <row r="101" spans="1:3" x14ac:dyDescent="0.25">
      <c r="A101" s="3">
        <v>50354172</v>
      </c>
      <c r="B101" s="3">
        <f t="shared" si="1"/>
        <v>1597440</v>
      </c>
      <c r="C101" s="3">
        <v>2.4460000000000002</v>
      </c>
    </row>
    <row r="102" spans="1:3" x14ac:dyDescent="0.25">
      <c r="A102" s="3">
        <v>50370812</v>
      </c>
      <c r="B102" s="3">
        <f t="shared" si="1"/>
        <v>1614080</v>
      </c>
      <c r="C102" s="3">
        <v>2.4009999999999998</v>
      </c>
    </row>
    <row r="103" spans="1:3" x14ac:dyDescent="0.25">
      <c r="A103" s="3">
        <v>50387452</v>
      </c>
      <c r="B103" s="3">
        <f t="shared" si="1"/>
        <v>1630720</v>
      </c>
      <c r="C103" s="3">
        <v>2.3530000000000002</v>
      </c>
    </row>
    <row r="104" spans="1:3" x14ac:dyDescent="0.25">
      <c r="A104" s="3">
        <v>50404092</v>
      </c>
      <c r="B104" s="3">
        <f t="shared" si="1"/>
        <v>1647360</v>
      </c>
      <c r="C104" s="3">
        <v>2.262</v>
      </c>
    </row>
    <row r="105" spans="1:3" x14ac:dyDescent="0.25">
      <c r="A105" s="3">
        <v>50420732</v>
      </c>
      <c r="B105" s="3">
        <f t="shared" si="1"/>
        <v>1664000</v>
      </c>
      <c r="C105" s="3">
        <v>2.169</v>
      </c>
    </row>
    <row r="106" spans="1:3" x14ac:dyDescent="0.25">
      <c r="A106" s="3">
        <v>50437372</v>
      </c>
      <c r="B106" s="3">
        <f t="shared" si="1"/>
        <v>1680640</v>
      </c>
      <c r="C106" s="3">
        <v>2.0590000000000002</v>
      </c>
    </row>
    <row r="107" spans="1:3" x14ac:dyDescent="0.25">
      <c r="A107" s="3">
        <v>50454012</v>
      </c>
      <c r="B107" s="3">
        <f t="shared" si="1"/>
        <v>1697280</v>
      </c>
      <c r="C107" s="3">
        <v>1.9370000000000001</v>
      </c>
    </row>
    <row r="108" spans="1:3" x14ac:dyDescent="0.25">
      <c r="A108" s="3">
        <v>50470652</v>
      </c>
      <c r="B108" s="3">
        <f t="shared" si="1"/>
        <v>1713920</v>
      </c>
      <c r="C108" s="3">
        <v>1.85</v>
      </c>
    </row>
    <row r="109" spans="1:3" x14ac:dyDescent="0.25">
      <c r="A109" s="3">
        <v>50487292</v>
      </c>
      <c r="B109" s="3">
        <f t="shared" si="1"/>
        <v>1730560</v>
      </c>
      <c r="C109" s="3">
        <v>1.7529999999999999</v>
      </c>
    </row>
    <row r="110" spans="1:3" x14ac:dyDescent="0.25">
      <c r="A110" s="3">
        <v>50503932</v>
      </c>
      <c r="B110" s="3">
        <f t="shared" si="1"/>
        <v>1747200</v>
      </c>
      <c r="C110" s="3">
        <v>1.6339999999999999</v>
      </c>
    </row>
    <row r="111" spans="1:3" x14ac:dyDescent="0.25">
      <c r="A111" s="3">
        <v>50520572</v>
      </c>
      <c r="B111" s="3">
        <f t="shared" si="1"/>
        <v>1763840</v>
      </c>
      <c r="C111" s="3">
        <v>1.524</v>
      </c>
    </row>
    <row r="112" spans="1:3" x14ac:dyDescent="0.25">
      <c r="A112" s="3">
        <v>50537212</v>
      </c>
      <c r="B112" s="3">
        <f t="shared" si="1"/>
        <v>1780480</v>
      </c>
      <c r="C112" s="3">
        <v>1.399</v>
      </c>
    </row>
    <row r="113" spans="1:3" x14ac:dyDescent="0.25">
      <c r="A113" s="3">
        <v>50553852</v>
      </c>
      <c r="B113" s="3">
        <f t="shared" si="1"/>
        <v>1797120</v>
      </c>
      <c r="C113" s="3">
        <v>1.2889999999999999</v>
      </c>
    </row>
    <row r="114" spans="1:3" x14ac:dyDescent="0.25">
      <c r="A114" s="3">
        <v>50570492</v>
      </c>
      <c r="B114" s="3">
        <f t="shared" si="1"/>
        <v>1813760</v>
      </c>
      <c r="C114" s="3">
        <v>1.2210000000000001</v>
      </c>
    </row>
    <row r="115" spans="1:3" x14ac:dyDescent="0.25">
      <c r="A115" s="3">
        <v>50587132</v>
      </c>
      <c r="B115" s="3">
        <f t="shared" si="1"/>
        <v>1830400</v>
      </c>
      <c r="C115" s="3">
        <v>1.163</v>
      </c>
    </row>
    <row r="116" spans="1:3" x14ac:dyDescent="0.25">
      <c r="A116" s="3">
        <v>50603772</v>
      </c>
      <c r="B116" s="3">
        <f t="shared" si="1"/>
        <v>1847040</v>
      </c>
      <c r="C116" s="3">
        <v>1.105</v>
      </c>
    </row>
    <row r="117" spans="1:3" x14ac:dyDescent="0.25">
      <c r="A117" s="3">
        <v>50620412</v>
      </c>
      <c r="B117" s="3">
        <f t="shared" si="1"/>
        <v>1863680</v>
      </c>
      <c r="C117" s="3">
        <v>1.0629999999999999</v>
      </c>
    </row>
    <row r="118" spans="1:3" x14ac:dyDescent="0.25">
      <c r="A118" s="3">
        <v>50637052</v>
      </c>
      <c r="B118" s="3">
        <f t="shared" si="1"/>
        <v>1880320</v>
      </c>
      <c r="C118" s="3">
        <v>1.0409999999999999</v>
      </c>
    </row>
    <row r="119" spans="1:3" x14ac:dyDescent="0.25">
      <c r="A119" s="3">
        <v>50653692</v>
      </c>
      <c r="B119" s="3">
        <f t="shared" si="1"/>
        <v>1896960</v>
      </c>
      <c r="C119" s="3">
        <v>1.028</v>
      </c>
    </row>
    <row r="120" spans="1:3" x14ac:dyDescent="0.25">
      <c r="A120" s="3">
        <v>50670332</v>
      </c>
      <c r="B120" s="3">
        <f t="shared" si="1"/>
        <v>1913600</v>
      </c>
      <c r="C120" s="3">
        <v>1.022</v>
      </c>
    </row>
    <row r="121" spans="1:3" x14ac:dyDescent="0.25">
      <c r="A121" s="3">
        <v>50686972</v>
      </c>
      <c r="B121" s="3">
        <f t="shared" si="1"/>
        <v>1930240</v>
      </c>
      <c r="C121" s="3">
        <v>1.018</v>
      </c>
    </row>
    <row r="122" spans="1:3" x14ac:dyDescent="0.25">
      <c r="A122" s="3">
        <v>50703612</v>
      </c>
      <c r="B122" s="3">
        <f t="shared" si="1"/>
        <v>1946880</v>
      </c>
      <c r="C122" s="3">
        <v>1.0249999999999999</v>
      </c>
    </row>
    <row r="123" spans="1:3" x14ac:dyDescent="0.25">
      <c r="A123" s="3">
        <v>50720252</v>
      </c>
      <c r="B123" s="3">
        <f t="shared" si="1"/>
        <v>1963520</v>
      </c>
      <c r="C123" s="3">
        <v>1.06</v>
      </c>
    </row>
    <row r="124" spans="1:3" x14ac:dyDescent="0.25">
      <c r="A124" s="3">
        <v>50736892</v>
      </c>
      <c r="B124" s="3">
        <f t="shared" si="1"/>
        <v>1980160</v>
      </c>
      <c r="C124" s="3">
        <v>1.0860000000000001</v>
      </c>
    </row>
    <row r="125" spans="1:3" x14ac:dyDescent="0.25">
      <c r="A125" s="3">
        <v>50753532</v>
      </c>
      <c r="B125" s="3">
        <f t="shared" si="1"/>
        <v>1996800</v>
      </c>
      <c r="C125" s="3">
        <v>1.163</v>
      </c>
    </row>
    <row r="126" spans="1:3" x14ac:dyDescent="0.25">
      <c r="A126" s="3">
        <v>50770172</v>
      </c>
      <c r="B126" s="3">
        <f t="shared" si="1"/>
        <v>2013440</v>
      </c>
      <c r="C126" s="3">
        <v>1.2370000000000001</v>
      </c>
    </row>
    <row r="127" spans="1:3" x14ac:dyDescent="0.25">
      <c r="A127" s="3">
        <v>50786812</v>
      </c>
      <c r="B127" s="3">
        <f t="shared" si="1"/>
        <v>2030080</v>
      </c>
      <c r="C127" s="3">
        <v>1.3149999999999999</v>
      </c>
    </row>
    <row r="128" spans="1:3" x14ac:dyDescent="0.25">
      <c r="A128" s="3">
        <v>50803452</v>
      </c>
      <c r="B128" s="3">
        <f t="shared" si="1"/>
        <v>2046720</v>
      </c>
      <c r="C128" s="3">
        <v>1.421</v>
      </c>
    </row>
    <row r="129" spans="1:3" x14ac:dyDescent="0.25">
      <c r="A129" s="3">
        <v>50820092</v>
      </c>
      <c r="B129" s="3">
        <f t="shared" si="1"/>
        <v>2063360</v>
      </c>
      <c r="C129" s="3">
        <v>1.4990000000000001</v>
      </c>
    </row>
    <row r="130" spans="1:3" x14ac:dyDescent="0.25">
      <c r="A130" s="3">
        <v>50836732</v>
      </c>
      <c r="B130" s="3">
        <f t="shared" si="1"/>
        <v>2080000</v>
      </c>
      <c r="C130" s="3">
        <v>1.5469999999999999</v>
      </c>
    </row>
    <row r="131" spans="1:3" x14ac:dyDescent="0.25">
      <c r="A131" s="3">
        <v>50853372</v>
      </c>
      <c r="B131" s="3">
        <f t="shared" si="1"/>
        <v>2096640</v>
      </c>
      <c r="C131" s="3">
        <v>1.65</v>
      </c>
    </row>
    <row r="132" spans="1:3" x14ac:dyDescent="0.25">
      <c r="A132" s="3">
        <v>50870012</v>
      </c>
      <c r="B132" s="3">
        <f t="shared" si="1"/>
        <v>2113280</v>
      </c>
      <c r="C132" s="3">
        <v>1.7430000000000001</v>
      </c>
    </row>
    <row r="133" spans="1:3" x14ac:dyDescent="0.25">
      <c r="A133" s="3">
        <v>50886652</v>
      </c>
      <c r="B133" s="3">
        <f t="shared" si="1"/>
        <v>2129920</v>
      </c>
      <c r="C133" s="3">
        <v>1.83</v>
      </c>
    </row>
    <row r="134" spans="1:3" x14ac:dyDescent="0.25">
      <c r="A134" s="3">
        <v>50903292</v>
      </c>
      <c r="B134" s="3">
        <f t="shared" ref="B134:B197" si="2">A134-$A$5</f>
        <v>2146560</v>
      </c>
      <c r="C134" s="3">
        <v>1.927</v>
      </c>
    </row>
    <row r="135" spans="1:3" x14ac:dyDescent="0.25">
      <c r="A135" s="3">
        <v>50919932</v>
      </c>
      <c r="B135" s="3">
        <f t="shared" si="2"/>
        <v>2163200</v>
      </c>
      <c r="C135" s="3">
        <v>1.998</v>
      </c>
    </row>
    <row r="136" spans="1:3" x14ac:dyDescent="0.25">
      <c r="A136" s="3">
        <v>50936572</v>
      </c>
      <c r="B136" s="3">
        <f t="shared" si="2"/>
        <v>2179840</v>
      </c>
      <c r="C136" s="3">
        <v>2.0329999999999999</v>
      </c>
    </row>
    <row r="137" spans="1:3" x14ac:dyDescent="0.25">
      <c r="A137" s="3">
        <v>50953212</v>
      </c>
      <c r="B137" s="3">
        <f t="shared" si="2"/>
        <v>2196480</v>
      </c>
      <c r="C137" s="3">
        <v>2.085</v>
      </c>
    </row>
    <row r="138" spans="1:3" x14ac:dyDescent="0.25">
      <c r="A138" s="3">
        <v>50969852</v>
      </c>
      <c r="B138" s="3">
        <f t="shared" si="2"/>
        <v>2213120</v>
      </c>
      <c r="C138" s="3">
        <v>2.13</v>
      </c>
    </row>
    <row r="139" spans="1:3" x14ac:dyDescent="0.25">
      <c r="A139" s="3">
        <v>50986492</v>
      </c>
      <c r="B139" s="3">
        <f t="shared" si="2"/>
        <v>2229760</v>
      </c>
      <c r="C139" s="3">
        <v>2.1659999999999999</v>
      </c>
    </row>
    <row r="140" spans="1:3" x14ac:dyDescent="0.25">
      <c r="A140" s="3">
        <v>51003132</v>
      </c>
      <c r="B140" s="3">
        <f t="shared" si="2"/>
        <v>2246400</v>
      </c>
      <c r="C140" s="3">
        <v>2.1909999999999998</v>
      </c>
    </row>
    <row r="141" spans="1:3" x14ac:dyDescent="0.25">
      <c r="A141" s="3">
        <v>51019772</v>
      </c>
      <c r="B141" s="3">
        <f t="shared" si="2"/>
        <v>2263040</v>
      </c>
      <c r="C141" s="3">
        <v>2.2109999999999999</v>
      </c>
    </row>
    <row r="142" spans="1:3" x14ac:dyDescent="0.25">
      <c r="A142" s="3">
        <v>51036412</v>
      </c>
      <c r="B142" s="3">
        <f t="shared" si="2"/>
        <v>2279680</v>
      </c>
      <c r="C142" s="3">
        <v>2.2200000000000002</v>
      </c>
    </row>
    <row r="143" spans="1:3" x14ac:dyDescent="0.25">
      <c r="A143" s="3">
        <v>51053052</v>
      </c>
      <c r="B143" s="3">
        <f t="shared" si="2"/>
        <v>2296320</v>
      </c>
      <c r="C143" s="3">
        <v>2.2200000000000002</v>
      </c>
    </row>
    <row r="144" spans="1:3" x14ac:dyDescent="0.25">
      <c r="A144" s="3">
        <v>51069692</v>
      </c>
      <c r="B144" s="3">
        <f t="shared" si="2"/>
        <v>2312960</v>
      </c>
      <c r="C144" s="3">
        <v>2.2200000000000002</v>
      </c>
    </row>
    <row r="145" spans="1:3" x14ac:dyDescent="0.25">
      <c r="A145" s="3">
        <v>51086332</v>
      </c>
      <c r="B145" s="3">
        <f t="shared" si="2"/>
        <v>2329600</v>
      </c>
      <c r="C145" s="3">
        <v>2.2200000000000002</v>
      </c>
    </row>
    <row r="146" spans="1:3" x14ac:dyDescent="0.25">
      <c r="A146" s="3">
        <v>51102972</v>
      </c>
      <c r="B146" s="3">
        <f t="shared" si="2"/>
        <v>2346240</v>
      </c>
      <c r="C146" s="3">
        <v>2.1909999999999998</v>
      </c>
    </row>
    <row r="147" spans="1:3" x14ac:dyDescent="0.25">
      <c r="A147" s="3">
        <v>51119612</v>
      </c>
      <c r="B147" s="3">
        <f t="shared" si="2"/>
        <v>2362880</v>
      </c>
      <c r="C147" s="3">
        <v>2.1659999999999999</v>
      </c>
    </row>
    <row r="148" spans="1:3" x14ac:dyDescent="0.25">
      <c r="A148" s="3">
        <v>51136252</v>
      </c>
      <c r="B148" s="3">
        <f t="shared" si="2"/>
        <v>2379520</v>
      </c>
      <c r="C148" s="3">
        <v>2.15</v>
      </c>
    </row>
    <row r="149" spans="1:3" x14ac:dyDescent="0.25">
      <c r="A149" s="3">
        <v>51152892</v>
      </c>
      <c r="B149" s="3">
        <f t="shared" si="2"/>
        <v>2396160</v>
      </c>
      <c r="C149" s="3">
        <v>2.1139999999999999</v>
      </c>
    </row>
    <row r="150" spans="1:3" x14ac:dyDescent="0.25">
      <c r="A150" s="3">
        <v>51169532</v>
      </c>
      <c r="B150" s="3">
        <f t="shared" si="2"/>
        <v>2412800</v>
      </c>
      <c r="C150" s="3">
        <v>2.0819999999999999</v>
      </c>
    </row>
    <row r="151" spans="1:3" x14ac:dyDescent="0.25">
      <c r="A151" s="3">
        <v>51186172</v>
      </c>
      <c r="B151" s="3">
        <f t="shared" si="2"/>
        <v>2429440</v>
      </c>
      <c r="C151" s="3">
        <v>2.0499999999999998</v>
      </c>
    </row>
    <row r="152" spans="1:3" x14ac:dyDescent="0.25">
      <c r="A152" s="3">
        <v>51202812</v>
      </c>
      <c r="B152" s="3">
        <f t="shared" si="2"/>
        <v>2446080</v>
      </c>
      <c r="C152" s="3">
        <v>2.008</v>
      </c>
    </row>
    <row r="153" spans="1:3" x14ac:dyDescent="0.25">
      <c r="A153" s="3">
        <v>51219452</v>
      </c>
      <c r="B153" s="3">
        <f t="shared" si="2"/>
        <v>2462720</v>
      </c>
      <c r="C153" s="3">
        <v>1.982</v>
      </c>
    </row>
    <row r="154" spans="1:3" x14ac:dyDescent="0.25">
      <c r="A154" s="3">
        <v>51236092</v>
      </c>
      <c r="B154" s="3">
        <f t="shared" si="2"/>
        <v>2479360</v>
      </c>
      <c r="C154" s="3">
        <v>1.9630000000000001</v>
      </c>
    </row>
    <row r="155" spans="1:3" x14ac:dyDescent="0.25">
      <c r="A155" s="3">
        <v>51252732</v>
      </c>
      <c r="B155" s="3">
        <f t="shared" si="2"/>
        <v>2496000</v>
      </c>
      <c r="C155" s="3">
        <v>1.94</v>
      </c>
    </row>
    <row r="156" spans="1:3" x14ac:dyDescent="0.25">
      <c r="A156" s="3">
        <v>51269372</v>
      </c>
      <c r="B156" s="3">
        <f t="shared" si="2"/>
        <v>2512640</v>
      </c>
      <c r="C156" s="3">
        <v>1.9239999999999999</v>
      </c>
    </row>
    <row r="157" spans="1:3" x14ac:dyDescent="0.25">
      <c r="A157" s="3">
        <v>51286012</v>
      </c>
      <c r="B157" s="3">
        <f t="shared" si="2"/>
        <v>2529280</v>
      </c>
      <c r="C157" s="3">
        <v>1.917</v>
      </c>
    </row>
    <row r="158" spans="1:3" x14ac:dyDescent="0.25">
      <c r="A158" s="3">
        <v>51302652</v>
      </c>
      <c r="B158" s="3">
        <f t="shared" si="2"/>
        <v>2545920</v>
      </c>
      <c r="C158" s="3">
        <v>1.911</v>
      </c>
    </row>
    <row r="159" spans="1:3" x14ac:dyDescent="0.25">
      <c r="A159" s="3">
        <v>51319292</v>
      </c>
      <c r="B159" s="3">
        <f t="shared" si="2"/>
        <v>2562560</v>
      </c>
      <c r="C159" s="3">
        <v>1.9079999999999999</v>
      </c>
    </row>
    <row r="160" spans="1:3" x14ac:dyDescent="0.25">
      <c r="A160" s="3">
        <v>51335932</v>
      </c>
      <c r="B160" s="3">
        <f t="shared" si="2"/>
        <v>2579200</v>
      </c>
      <c r="C160" s="3">
        <v>1.905</v>
      </c>
    </row>
    <row r="161" spans="1:3" x14ac:dyDescent="0.25">
      <c r="A161" s="3">
        <v>51352572</v>
      </c>
      <c r="B161" s="3">
        <f t="shared" si="2"/>
        <v>2595840</v>
      </c>
      <c r="C161" s="3">
        <v>1.905</v>
      </c>
    </row>
    <row r="162" spans="1:3" x14ac:dyDescent="0.25">
      <c r="A162" s="3">
        <v>51369212</v>
      </c>
      <c r="B162" s="3">
        <f t="shared" si="2"/>
        <v>2612480</v>
      </c>
      <c r="C162" s="3">
        <v>1.905</v>
      </c>
    </row>
    <row r="163" spans="1:3" x14ac:dyDescent="0.25">
      <c r="A163" s="3">
        <v>51385852</v>
      </c>
      <c r="B163" s="3">
        <f t="shared" si="2"/>
        <v>2629120</v>
      </c>
      <c r="C163" s="3">
        <v>1.9339999999999999</v>
      </c>
    </row>
    <row r="164" spans="1:3" x14ac:dyDescent="0.25">
      <c r="A164" s="3">
        <v>51402492</v>
      </c>
      <c r="B164" s="3">
        <f t="shared" si="2"/>
        <v>2645760</v>
      </c>
      <c r="C164" s="3">
        <v>1.9790000000000001</v>
      </c>
    </row>
    <row r="165" spans="1:3" x14ac:dyDescent="0.25">
      <c r="A165" s="3">
        <v>51419132</v>
      </c>
      <c r="B165" s="3">
        <f t="shared" si="2"/>
        <v>2662400</v>
      </c>
      <c r="C165" s="3">
        <v>2.008</v>
      </c>
    </row>
    <row r="166" spans="1:3" x14ac:dyDescent="0.25">
      <c r="A166" s="3">
        <v>51435772</v>
      </c>
      <c r="B166" s="3">
        <f t="shared" si="2"/>
        <v>2679040</v>
      </c>
      <c r="C166" s="3">
        <v>2.0270000000000001</v>
      </c>
    </row>
    <row r="167" spans="1:3" x14ac:dyDescent="0.25">
      <c r="A167" s="3">
        <v>51452412</v>
      </c>
      <c r="B167" s="3">
        <f t="shared" si="2"/>
        <v>2695680</v>
      </c>
      <c r="C167" s="3">
        <v>2.0590000000000002</v>
      </c>
    </row>
    <row r="168" spans="1:3" x14ac:dyDescent="0.25">
      <c r="A168" s="3">
        <v>51469052</v>
      </c>
      <c r="B168" s="3">
        <f t="shared" si="2"/>
        <v>2712320</v>
      </c>
      <c r="C168" s="3">
        <v>2.1040000000000001</v>
      </c>
    </row>
    <row r="169" spans="1:3" x14ac:dyDescent="0.25">
      <c r="A169" s="3">
        <v>51485692</v>
      </c>
      <c r="B169" s="3">
        <f t="shared" si="2"/>
        <v>2728960</v>
      </c>
      <c r="C169" s="3">
        <v>2.137</v>
      </c>
    </row>
    <row r="170" spans="1:3" x14ac:dyDescent="0.25">
      <c r="A170" s="3">
        <v>51502332</v>
      </c>
      <c r="B170" s="3">
        <f t="shared" si="2"/>
        <v>2745600</v>
      </c>
      <c r="C170" s="3">
        <v>2.169</v>
      </c>
    </row>
    <row r="171" spans="1:3" x14ac:dyDescent="0.25">
      <c r="A171" s="3">
        <v>51518972</v>
      </c>
      <c r="B171" s="3">
        <f t="shared" si="2"/>
        <v>2762240</v>
      </c>
      <c r="C171" s="3">
        <v>2.1909999999999998</v>
      </c>
    </row>
    <row r="172" spans="1:3" x14ac:dyDescent="0.25">
      <c r="A172" s="3">
        <v>51535612</v>
      </c>
      <c r="B172" s="3">
        <f t="shared" si="2"/>
        <v>2778880</v>
      </c>
      <c r="C172" s="3">
        <v>2.2040000000000002</v>
      </c>
    </row>
    <row r="173" spans="1:3" x14ac:dyDescent="0.25">
      <c r="A173" s="3">
        <v>51552252</v>
      </c>
      <c r="B173" s="3">
        <f t="shared" si="2"/>
        <v>2795520</v>
      </c>
      <c r="C173" s="3">
        <v>2.214</v>
      </c>
    </row>
    <row r="174" spans="1:3" x14ac:dyDescent="0.25">
      <c r="A174" s="3">
        <v>51568892</v>
      </c>
      <c r="B174" s="3">
        <f t="shared" si="2"/>
        <v>2812160</v>
      </c>
      <c r="C174" s="3">
        <v>2.2240000000000002</v>
      </c>
    </row>
    <row r="175" spans="1:3" x14ac:dyDescent="0.25">
      <c r="A175" s="3">
        <v>51585532</v>
      </c>
      <c r="B175" s="3">
        <f t="shared" si="2"/>
        <v>2828800</v>
      </c>
      <c r="C175" s="3">
        <v>2.2269999999999999</v>
      </c>
    </row>
    <row r="176" spans="1:3" x14ac:dyDescent="0.25">
      <c r="A176" s="3">
        <v>51602172</v>
      </c>
      <c r="B176" s="3">
        <f t="shared" si="2"/>
        <v>2845440</v>
      </c>
      <c r="C176" s="3">
        <v>2.2240000000000002</v>
      </c>
    </row>
    <row r="177" spans="1:3" x14ac:dyDescent="0.25">
      <c r="A177" s="3">
        <v>51618812</v>
      </c>
      <c r="B177" s="3">
        <f t="shared" si="2"/>
        <v>2862080</v>
      </c>
      <c r="C177" s="3">
        <v>2.214</v>
      </c>
    </row>
    <row r="178" spans="1:3" x14ac:dyDescent="0.25">
      <c r="A178" s="3">
        <v>51635452</v>
      </c>
      <c r="B178" s="3">
        <f t="shared" si="2"/>
        <v>2878720</v>
      </c>
      <c r="C178" s="3">
        <v>2.2010000000000001</v>
      </c>
    </row>
    <row r="179" spans="1:3" x14ac:dyDescent="0.25">
      <c r="A179" s="3">
        <v>51652092</v>
      </c>
      <c r="B179" s="3">
        <f t="shared" si="2"/>
        <v>2895360</v>
      </c>
      <c r="C179" s="3">
        <v>2.1589999999999998</v>
      </c>
    </row>
    <row r="180" spans="1:3" x14ac:dyDescent="0.25">
      <c r="A180" s="3">
        <v>51668732</v>
      </c>
      <c r="B180" s="3">
        <f t="shared" si="2"/>
        <v>2912000</v>
      </c>
      <c r="C180" s="3">
        <v>2.1040000000000001</v>
      </c>
    </row>
    <row r="181" spans="1:3" x14ac:dyDescent="0.25">
      <c r="A181" s="3">
        <v>51685372</v>
      </c>
      <c r="B181" s="3">
        <f t="shared" si="2"/>
        <v>2928640</v>
      </c>
      <c r="C181" s="3">
        <v>2.0369999999999999</v>
      </c>
    </row>
    <row r="182" spans="1:3" x14ac:dyDescent="0.25">
      <c r="A182" s="3">
        <v>51702012</v>
      </c>
      <c r="B182" s="3">
        <f t="shared" si="2"/>
        <v>2945280</v>
      </c>
      <c r="C182" s="3">
        <v>1.95</v>
      </c>
    </row>
    <row r="183" spans="1:3" x14ac:dyDescent="0.25">
      <c r="A183" s="3">
        <v>51718652</v>
      </c>
      <c r="B183" s="3">
        <f t="shared" si="2"/>
        <v>2961920</v>
      </c>
      <c r="C183" s="3">
        <v>1.8919999999999999</v>
      </c>
    </row>
    <row r="184" spans="1:3" x14ac:dyDescent="0.25">
      <c r="A184" s="3">
        <v>51735292</v>
      </c>
      <c r="B184" s="3">
        <f t="shared" si="2"/>
        <v>2978560</v>
      </c>
      <c r="C184" s="3">
        <v>1.853</v>
      </c>
    </row>
    <row r="185" spans="1:3" x14ac:dyDescent="0.25">
      <c r="A185" s="3">
        <v>51751932</v>
      </c>
      <c r="B185" s="3">
        <f t="shared" si="2"/>
        <v>2995200</v>
      </c>
      <c r="C185" s="3">
        <v>1.7629999999999999</v>
      </c>
    </row>
    <row r="186" spans="1:3" x14ac:dyDescent="0.25">
      <c r="A186" s="3">
        <v>51768572</v>
      </c>
      <c r="B186" s="3">
        <f t="shared" si="2"/>
        <v>3011840</v>
      </c>
      <c r="C186" s="3">
        <v>1.669</v>
      </c>
    </row>
    <row r="187" spans="1:3" x14ac:dyDescent="0.25">
      <c r="A187" s="3">
        <v>51785212</v>
      </c>
      <c r="B187" s="3">
        <f t="shared" si="2"/>
        <v>3028480</v>
      </c>
      <c r="C187" s="3">
        <v>1.5820000000000001</v>
      </c>
    </row>
    <row r="188" spans="1:3" x14ac:dyDescent="0.25">
      <c r="A188" s="3">
        <v>51801852</v>
      </c>
      <c r="B188" s="3">
        <f t="shared" si="2"/>
        <v>3045120</v>
      </c>
      <c r="C188" s="3">
        <v>1.4630000000000001</v>
      </c>
    </row>
    <row r="189" spans="1:3" x14ac:dyDescent="0.25">
      <c r="A189" s="3">
        <v>51818492</v>
      </c>
      <c r="B189" s="3">
        <f t="shared" si="2"/>
        <v>3061760</v>
      </c>
      <c r="C189" s="3">
        <v>1.379</v>
      </c>
    </row>
    <row r="190" spans="1:3" x14ac:dyDescent="0.25">
      <c r="A190" s="3">
        <v>51835132</v>
      </c>
      <c r="B190" s="3">
        <f t="shared" si="2"/>
        <v>3078400</v>
      </c>
      <c r="C190" s="3">
        <v>1.331</v>
      </c>
    </row>
    <row r="191" spans="1:3" x14ac:dyDescent="0.25">
      <c r="A191" s="3">
        <v>51851772</v>
      </c>
      <c r="B191" s="3">
        <f t="shared" si="2"/>
        <v>3095040</v>
      </c>
      <c r="C191" s="3">
        <v>1.25</v>
      </c>
    </row>
    <row r="192" spans="1:3" x14ac:dyDescent="0.25">
      <c r="A192" s="3">
        <v>51868412</v>
      </c>
      <c r="B192" s="3">
        <f t="shared" si="2"/>
        <v>3111680</v>
      </c>
      <c r="C192" s="3">
        <v>1.179</v>
      </c>
    </row>
    <row r="193" spans="1:3" x14ac:dyDescent="0.25">
      <c r="A193" s="3">
        <v>51885052</v>
      </c>
      <c r="B193" s="3">
        <f t="shared" si="2"/>
        <v>3128320</v>
      </c>
      <c r="C193" s="3">
        <v>1.1279999999999999</v>
      </c>
    </row>
    <row r="194" spans="1:3" x14ac:dyDescent="0.25">
      <c r="A194" s="3">
        <v>51901692</v>
      </c>
      <c r="B194" s="3">
        <f t="shared" si="2"/>
        <v>3144960</v>
      </c>
      <c r="C194" s="3">
        <v>1.08</v>
      </c>
    </row>
    <row r="195" spans="1:3" x14ac:dyDescent="0.25">
      <c r="A195" s="3">
        <v>51918332</v>
      </c>
      <c r="B195" s="3">
        <f t="shared" si="2"/>
        <v>3161600</v>
      </c>
      <c r="C195" s="3">
        <v>1.044</v>
      </c>
    </row>
    <row r="196" spans="1:3" x14ac:dyDescent="0.25">
      <c r="A196" s="3">
        <v>51934972</v>
      </c>
      <c r="B196" s="3">
        <f t="shared" si="2"/>
        <v>3178240</v>
      </c>
      <c r="C196" s="3">
        <v>1.022</v>
      </c>
    </row>
    <row r="197" spans="1:3" x14ac:dyDescent="0.25">
      <c r="A197" s="3">
        <v>51951612</v>
      </c>
      <c r="B197" s="3">
        <f t="shared" si="2"/>
        <v>3194880</v>
      </c>
      <c r="C197" s="3">
        <v>1.018</v>
      </c>
    </row>
    <row r="198" spans="1:3" x14ac:dyDescent="0.25">
      <c r="A198" s="3">
        <v>51968252</v>
      </c>
      <c r="B198" s="3">
        <f t="shared" ref="B198:B216" si="3">A198-$A$5</f>
        <v>3211520</v>
      </c>
      <c r="C198" s="3">
        <v>1.018</v>
      </c>
    </row>
    <row r="199" spans="1:3" x14ac:dyDescent="0.25">
      <c r="A199" s="3">
        <v>51984892</v>
      </c>
      <c r="B199" s="3">
        <f t="shared" si="3"/>
        <v>3228160</v>
      </c>
      <c r="C199" s="3">
        <v>1.018</v>
      </c>
    </row>
    <row r="200" spans="1:3" x14ac:dyDescent="0.25">
      <c r="A200" s="3">
        <v>52001532</v>
      </c>
      <c r="B200" s="3">
        <f t="shared" si="3"/>
        <v>3244800</v>
      </c>
      <c r="C200" s="3">
        <v>1.018</v>
      </c>
    </row>
    <row r="201" spans="1:3" x14ac:dyDescent="0.25">
      <c r="A201" s="3">
        <v>52018172</v>
      </c>
      <c r="B201" s="3">
        <f t="shared" si="3"/>
        <v>3261440</v>
      </c>
      <c r="C201" s="3">
        <v>1.06</v>
      </c>
    </row>
    <row r="202" spans="1:3" x14ac:dyDescent="0.25">
      <c r="A202" s="3">
        <v>52034812</v>
      </c>
      <c r="B202" s="3">
        <f t="shared" si="3"/>
        <v>3278080</v>
      </c>
      <c r="C202" s="3">
        <v>1.115</v>
      </c>
    </row>
    <row r="203" spans="1:3" x14ac:dyDescent="0.25">
      <c r="A203" s="3">
        <v>52051452</v>
      </c>
      <c r="B203" s="3">
        <f t="shared" si="3"/>
        <v>3294720</v>
      </c>
      <c r="C203" s="3">
        <v>1.202</v>
      </c>
    </row>
    <row r="204" spans="1:3" x14ac:dyDescent="0.25">
      <c r="A204" s="3">
        <v>52068092</v>
      </c>
      <c r="B204" s="3">
        <f t="shared" si="3"/>
        <v>3311360</v>
      </c>
      <c r="C204" s="3">
        <v>1.3049999999999999</v>
      </c>
    </row>
    <row r="205" spans="1:3" x14ac:dyDescent="0.25">
      <c r="A205" s="3">
        <v>52084732</v>
      </c>
      <c r="B205" s="3">
        <f t="shared" si="3"/>
        <v>3328000</v>
      </c>
      <c r="C205" s="3">
        <v>1.389</v>
      </c>
    </row>
    <row r="206" spans="1:3" x14ac:dyDescent="0.25">
      <c r="A206" s="3">
        <v>52101372</v>
      </c>
      <c r="B206" s="3">
        <f t="shared" si="3"/>
        <v>3344640</v>
      </c>
      <c r="C206" s="3">
        <v>1.444</v>
      </c>
    </row>
    <row r="207" spans="1:3" x14ac:dyDescent="0.25">
      <c r="A207" s="3">
        <v>52118012</v>
      </c>
      <c r="B207" s="3">
        <f t="shared" si="3"/>
        <v>3361280</v>
      </c>
      <c r="C207" s="3">
        <v>1.5469999999999999</v>
      </c>
    </row>
    <row r="208" spans="1:3" x14ac:dyDescent="0.25">
      <c r="A208" s="3">
        <v>52134652</v>
      </c>
      <c r="B208" s="3">
        <f t="shared" si="3"/>
        <v>3377920</v>
      </c>
      <c r="C208" s="3">
        <v>1.669</v>
      </c>
    </row>
    <row r="209" spans="1:3" x14ac:dyDescent="0.25">
      <c r="A209" s="3">
        <v>52151292</v>
      </c>
      <c r="B209" s="3">
        <f t="shared" si="3"/>
        <v>3394560</v>
      </c>
      <c r="C209" s="3">
        <v>1.75</v>
      </c>
    </row>
    <row r="210" spans="1:3" x14ac:dyDescent="0.25">
      <c r="A210" s="3">
        <v>52167932</v>
      </c>
      <c r="B210" s="3">
        <f t="shared" si="3"/>
        <v>3411200</v>
      </c>
      <c r="C210" s="3">
        <v>1.8009999999999999</v>
      </c>
    </row>
    <row r="211" spans="1:3" x14ac:dyDescent="0.25">
      <c r="A211" s="3">
        <v>52184572</v>
      </c>
      <c r="B211" s="3">
        <f t="shared" si="3"/>
        <v>3427840</v>
      </c>
      <c r="C211" s="3">
        <v>1.83</v>
      </c>
    </row>
    <row r="212" spans="1:3" x14ac:dyDescent="0.25">
      <c r="A212" s="3">
        <v>52201212</v>
      </c>
      <c r="B212" s="3">
        <f t="shared" si="3"/>
        <v>3444480</v>
      </c>
      <c r="C212" s="3">
        <v>1.85</v>
      </c>
    </row>
    <row r="213" spans="1:3" x14ac:dyDescent="0.25">
      <c r="A213" s="3">
        <v>52217852</v>
      </c>
      <c r="B213" s="3">
        <f t="shared" si="3"/>
        <v>3461120</v>
      </c>
      <c r="C213" s="3">
        <v>1.859</v>
      </c>
    </row>
    <row r="214" spans="1:3" x14ac:dyDescent="0.25">
      <c r="A214" s="3">
        <v>52234492</v>
      </c>
      <c r="B214" s="3">
        <f t="shared" si="3"/>
        <v>3477760</v>
      </c>
      <c r="C214" s="3">
        <v>1.869</v>
      </c>
    </row>
    <row r="215" spans="1:3" x14ac:dyDescent="0.25">
      <c r="A215" s="3">
        <v>52251132</v>
      </c>
      <c r="B215" s="3">
        <f t="shared" si="3"/>
        <v>3494400</v>
      </c>
      <c r="C215" s="3">
        <v>1.869</v>
      </c>
    </row>
    <row r="216" spans="1:3" x14ac:dyDescent="0.25">
      <c r="A216" s="3">
        <v>52267772</v>
      </c>
      <c r="B216" s="3">
        <f t="shared" si="3"/>
        <v>3511040</v>
      </c>
      <c r="C216" s="3">
        <v>1.8720000000000001</v>
      </c>
    </row>
    <row r="280" spans="1:1" x14ac:dyDescent="0.25">
      <c r="A280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9C96-DF02-FD4B-8F50-F3EE187D16C6}">
  <dimension ref="A1:N124"/>
  <sheetViews>
    <sheetView topLeftCell="A80" zoomScaleNormal="100" workbookViewId="0">
      <selection activeCell="H102" sqref="H102"/>
    </sheetView>
  </sheetViews>
  <sheetFormatPr defaultColWidth="10.85546875" defaultRowHeight="15.75" x14ac:dyDescent="0.25"/>
  <cols>
    <col min="1" max="1" width="12.42578125" style="3" customWidth="1"/>
    <col min="2" max="2" width="12.5703125" style="3" bestFit="1" customWidth="1"/>
    <col min="3" max="3" width="11.5703125" style="3" customWidth="1"/>
    <col min="4" max="4" width="10.85546875" style="3"/>
    <col min="5" max="5" width="11.5703125" style="3" customWidth="1"/>
    <col min="6" max="16384" width="10.85546875" style="3"/>
  </cols>
  <sheetData>
    <row r="1" spans="1:14" x14ac:dyDescent="0.25">
      <c r="A1" s="3" t="s">
        <v>29</v>
      </c>
    </row>
    <row r="2" spans="1:14" x14ac:dyDescent="0.25">
      <c r="A2" s="4"/>
      <c r="B2" s="4"/>
      <c r="C2" s="1"/>
      <c r="D2" s="1"/>
      <c r="E2" s="1"/>
      <c r="F2" s="1"/>
      <c r="G2" s="1"/>
      <c r="H2" s="1"/>
      <c r="I2" s="1"/>
    </row>
    <row r="3" spans="1:14" ht="63" x14ac:dyDescent="0.25">
      <c r="A3" s="7" t="s">
        <v>37</v>
      </c>
      <c r="B3" s="7" t="s">
        <v>45</v>
      </c>
      <c r="C3" s="7" t="s">
        <v>46</v>
      </c>
      <c r="D3" s="7" t="s">
        <v>47</v>
      </c>
      <c r="E3" s="7" t="s">
        <v>48</v>
      </c>
      <c r="F3" s="7" t="s">
        <v>49</v>
      </c>
      <c r="G3" s="7" t="s">
        <v>50</v>
      </c>
      <c r="H3" s="1"/>
      <c r="I3" s="1" t="s">
        <v>63</v>
      </c>
      <c r="K3"/>
      <c r="L3"/>
      <c r="M3"/>
      <c r="N3"/>
    </row>
    <row r="4" spans="1:14" x14ac:dyDescent="0.25">
      <c r="A4" s="32">
        <v>100</v>
      </c>
      <c r="B4">
        <v>120</v>
      </c>
      <c r="C4" s="3">
        <v>0</v>
      </c>
      <c r="D4">
        <v>603</v>
      </c>
      <c r="E4">
        <v>0</v>
      </c>
      <c r="F4">
        <v>116</v>
      </c>
      <c r="G4">
        <v>410</v>
      </c>
      <c r="H4" s="10"/>
      <c r="K4"/>
      <c r="L4"/>
      <c r="M4"/>
      <c r="N4"/>
    </row>
    <row r="5" spans="1:14" x14ac:dyDescent="0.25">
      <c r="A5" s="33"/>
      <c r="B5">
        <v>120</v>
      </c>
      <c r="C5" s="3">
        <v>0</v>
      </c>
      <c r="D5">
        <v>579</v>
      </c>
      <c r="E5">
        <v>0</v>
      </c>
      <c r="F5">
        <v>117</v>
      </c>
      <c r="G5">
        <v>399</v>
      </c>
      <c r="H5" s="1"/>
      <c r="I5" s="1"/>
      <c r="K5">
        <v>0</v>
      </c>
      <c r="L5">
        <v>223</v>
      </c>
      <c r="M5">
        <v>157</v>
      </c>
      <c r="N5"/>
    </row>
    <row r="6" spans="1:14" x14ac:dyDescent="0.25">
      <c r="A6" s="33"/>
      <c r="B6">
        <v>120</v>
      </c>
      <c r="C6" s="3">
        <v>0</v>
      </c>
      <c r="D6">
        <v>600</v>
      </c>
      <c r="E6">
        <v>0</v>
      </c>
      <c r="F6">
        <v>116</v>
      </c>
      <c r="G6">
        <v>394</v>
      </c>
      <c r="H6" s="1"/>
      <c r="I6" s="1"/>
      <c r="K6">
        <v>0</v>
      </c>
      <c r="L6">
        <v>223</v>
      </c>
      <c r="M6">
        <v>157</v>
      </c>
      <c r="N6"/>
    </row>
    <row r="7" spans="1:14" x14ac:dyDescent="0.25">
      <c r="A7" s="33"/>
      <c r="B7" s="3">
        <v>120</v>
      </c>
      <c r="C7" s="3">
        <v>0</v>
      </c>
      <c r="D7" s="3">
        <v>583</v>
      </c>
      <c r="E7" s="10">
        <v>0</v>
      </c>
      <c r="F7" s="3">
        <v>117</v>
      </c>
      <c r="G7" s="3">
        <v>399</v>
      </c>
      <c r="H7" s="1"/>
      <c r="I7" s="1"/>
      <c r="K7">
        <v>0</v>
      </c>
      <c r="L7">
        <v>223</v>
      </c>
      <c r="M7">
        <v>156</v>
      </c>
      <c r="N7"/>
    </row>
    <row r="8" spans="1:14" x14ac:dyDescent="0.25">
      <c r="A8" s="33"/>
      <c r="B8" s="3">
        <v>120</v>
      </c>
      <c r="C8" s="3">
        <v>0</v>
      </c>
      <c r="D8" s="3">
        <v>600</v>
      </c>
      <c r="E8" s="10">
        <v>0</v>
      </c>
      <c r="F8" s="3">
        <v>116</v>
      </c>
      <c r="G8" s="3">
        <v>388</v>
      </c>
      <c r="H8" s="1"/>
      <c r="I8" s="1"/>
      <c r="K8" s="10">
        <v>0</v>
      </c>
      <c r="L8" s="3">
        <v>224</v>
      </c>
      <c r="M8" s="3">
        <v>155</v>
      </c>
    </row>
    <row r="9" spans="1:14" x14ac:dyDescent="0.25">
      <c r="A9" s="33"/>
      <c r="B9" s="3">
        <v>120</v>
      </c>
      <c r="C9" s="3">
        <v>0</v>
      </c>
      <c r="D9" s="3">
        <v>583</v>
      </c>
      <c r="E9" s="10">
        <v>0</v>
      </c>
      <c r="F9" s="3">
        <v>116</v>
      </c>
      <c r="G9" s="3">
        <v>404</v>
      </c>
      <c r="H9" s="1"/>
      <c r="I9" s="1"/>
      <c r="K9" s="10">
        <v>0</v>
      </c>
      <c r="L9" s="3">
        <v>223</v>
      </c>
      <c r="M9" s="3">
        <v>157</v>
      </c>
    </row>
    <row r="10" spans="1:14" x14ac:dyDescent="0.25">
      <c r="A10" s="33"/>
      <c r="B10" s="3">
        <v>120</v>
      </c>
      <c r="C10" s="3">
        <v>0</v>
      </c>
      <c r="D10" s="3">
        <v>602</v>
      </c>
      <c r="E10" s="10">
        <v>0</v>
      </c>
      <c r="F10" s="3">
        <v>116</v>
      </c>
      <c r="G10" s="3">
        <v>392</v>
      </c>
      <c r="H10" s="1"/>
      <c r="I10" s="1"/>
      <c r="K10" s="10">
        <v>0</v>
      </c>
      <c r="L10" s="3">
        <v>223</v>
      </c>
      <c r="M10" s="3">
        <v>157</v>
      </c>
    </row>
    <row r="11" spans="1:14" x14ac:dyDescent="0.25">
      <c r="A11" s="33"/>
      <c r="B11" s="3">
        <v>121</v>
      </c>
      <c r="C11" s="3">
        <v>0</v>
      </c>
      <c r="D11" s="3">
        <v>585</v>
      </c>
      <c r="E11" s="10">
        <v>0</v>
      </c>
      <c r="F11" s="3">
        <v>115</v>
      </c>
      <c r="G11" s="3">
        <v>394</v>
      </c>
      <c r="H11" s="1"/>
      <c r="I11" s="1"/>
      <c r="K11" s="10">
        <v>0</v>
      </c>
      <c r="L11" s="3">
        <v>223</v>
      </c>
      <c r="M11" s="3">
        <v>156</v>
      </c>
    </row>
    <row r="12" spans="1:14" x14ac:dyDescent="0.25">
      <c r="A12" s="33"/>
      <c r="B12" s="3">
        <v>120</v>
      </c>
      <c r="C12" s="3">
        <v>0</v>
      </c>
      <c r="D12" s="3">
        <v>602</v>
      </c>
      <c r="E12" s="10">
        <v>0</v>
      </c>
      <c r="F12" s="3">
        <v>117</v>
      </c>
      <c r="G12" s="3">
        <v>394</v>
      </c>
      <c r="H12"/>
      <c r="I12"/>
      <c r="J12"/>
      <c r="K12" s="10">
        <v>0</v>
      </c>
      <c r="L12" s="3">
        <v>223</v>
      </c>
      <c r="M12" s="3">
        <v>155</v>
      </c>
    </row>
    <row r="13" spans="1:14" x14ac:dyDescent="0.25">
      <c r="A13" s="33"/>
      <c r="B13" s="3">
        <v>119</v>
      </c>
      <c r="C13" s="3">
        <v>0</v>
      </c>
      <c r="D13" s="3">
        <v>581</v>
      </c>
      <c r="E13" s="10">
        <v>0</v>
      </c>
      <c r="F13" s="3">
        <v>116</v>
      </c>
      <c r="G13" s="3">
        <v>386</v>
      </c>
      <c r="H13"/>
      <c r="I13"/>
      <c r="J13"/>
      <c r="K13" s="10">
        <v>0</v>
      </c>
      <c r="L13" s="3">
        <v>222</v>
      </c>
      <c r="M13" s="3">
        <v>156</v>
      </c>
    </row>
    <row r="14" spans="1:14" x14ac:dyDescent="0.25">
      <c r="A14" s="34">
        <v>200</v>
      </c>
      <c r="B14">
        <v>0</v>
      </c>
      <c r="C14">
        <v>223</v>
      </c>
      <c r="D14">
        <v>157</v>
      </c>
      <c r="E14">
        <v>0</v>
      </c>
      <c r="F14">
        <v>214</v>
      </c>
      <c r="G14">
        <v>47</v>
      </c>
      <c r="H14"/>
      <c r="I14"/>
      <c r="K14" s="10">
        <v>0</v>
      </c>
      <c r="L14" s="3">
        <v>223</v>
      </c>
      <c r="M14" s="3">
        <v>155</v>
      </c>
    </row>
    <row r="15" spans="1:14" x14ac:dyDescent="0.25">
      <c r="A15" s="34"/>
      <c r="B15">
        <v>0</v>
      </c>
      <c r="C15">
        <v>223</v>
      </c>
      <c r="D15">
        <v>157</v>
      </c>
      <c r="E15">
        <v>0</v>
      </c>
      <c r="F15">
        <v>216</v>
      </c>
      <c r="G15">
        <v>47</v>
      </c>
      <c r="H15"/>
      <c r="I15"/>
      <c r="J15"/>
      <c r="K15" s="10">
        <v>0</v>
      </c>
      <c r="L15" s="3">
        <v>223</v>
      </c>
      <c r="M15" s="3">
        <v>154</v>
      </c>
    </row>
    <row r="16" spans="1:14" x14ac:dyDescent="0.25">
      <c r="A16" s="34"/>
      <c r="B16">
        <v>0</v>
      </c>
      <c r="C16">
        <v>223</v>
      </c>
      <c r="D16">
        <v>156</v>
      </c>
      <c r="E16">
        <v>0</v>
      </c>
      <c r="F16">
        <v>216</v>
      </c>
      <c r="G16">
        <v>47</v>
      </c>
      <c r="H16"/>
      <c r="I16"/>
      <c r="J16"/>
      <c r="K16" s="10">
        <v>0</v>
      </c>
      <c r="L16" s="3">
        <v>224</v>
      </c>
      <c r="M16" s="3">
        <v>155</v>
      </c>
    </row>
    <row r="17" spans="1:13" x14ac:dyDescent="0.25">
      <c r="A17" s="34"/>
      <c r="B17" s="10">
        <v>0</v>
      </c>
      <c r="C17" s="3">
        <v>224</v>
      </c>
      <c r="D17" s="3">
        <v>155</v>
      </c>
      <c r="E17" s="10">
        <v>0</v>
      </c>
      <c r="F17" s="3">
        <v>216</v>
      </c>
      <c r="G17" s="3">
        <v>47</v>
      </c>
      <c r="H17"/>
      <c r="I17"/>
      <c r="J17"/>
      <c r="K17" s="10">
        <v>0</v>
      </c>
      <c r="L17" s="3">
        <v>223</v>
      </c>
      <c r="M17" s="3">
        <v>154</v>
      </c>
    </row>
    <row r="18" spans="1:13" x14ac:dyDescent="0.25">
      <c r="A18" s="34"/>
      <c r="B18" s="10">
        <v>0</v>
      </c>
      <c r="C18" s="3">
        <v>223</v>
      </c>
      <c r="D18" s="3">
        <v>157</v>
      </c>
      <c r="E18" s="10">
        <v>0</v>
      </c>
      <c r="F18" s="3">
        <v>215</v>
      </c>
      <c r="G18" s="3">
        <v>47</v>
      </c>
      <c r="H18"/>
      <c r="I18"/>
      <c r="J18"/>
      <c r="K18" s="10">
        <v>0</v>
      </c>
      <c r="L18" s="3">
        <v>215</v>
      </c>
      <c r="M18" s="3">
        <v>48</v>
      </c>
    </row>
    <row r="19" spans="1:13" x14ac:dyDescent="0.25">
      <c r="A19" s="34"/>
      <c r="B19" s="10">
        <v>0</v>
      </c>
      <c r="C19" s="3">
        <v>223</v>
      </c>
      <c r="D19" s="3">
        <v>157</v>
      </c>
      <c r="E19" s="10">
        <v>0</v>
      </c>
      <c r="F19" s="3">
        <v>214</v>
      </c>
      <c r="G19" s="3">
        <v>47</v>
      </c>
      <c r="H19"/>
      <c r="I19"/>
      <c r="J19"/>
      <c r="K19" s="10">
        <v>0</v>
      </c>
      <c r="L19" s="3">
        <v>216</v>
      </c>
      <c r="M19" s="3">
        <v>46</v>
      </c>
    </row>
    <row r="20" spans="1:13" x14ac:dyDescent="0.25">
      <c r="A20" s="34"/>
      <c r="B20" s="10">
        <v>0</v>
      </c>
      <c r="C20" s="3">
        <v>223</v>
      </c>
      <c r="D20" s="3">
        <v>156</v>
      </c>
      <c r="E20" s="10">
        <v>0</v>
      </c>
      <c r="F20" s="3">
        <v>215</v>
      </c>
      <c r="G20" s="3">
        <v>47</v>
      </c>
      <c r="H20"/>
      <c r="I20"/>
      <c r="J20"/>
      <c r="K20" s="10"/>
    </row>
    <row r="21" spans="1:13" x14ac:dyDescent="0.25">
      <c r="A21" s="34"/>
      <c r="B21" s="10">
        <v>0</v>
      </c>
      <c r="C21" s="3">
        <v>223</v>
      </c>
      <c r="D21" s="3">
        <v>155</v>
      </c>
      <c r="E21" s="10">
        <v>0</v>
      </c>
      <c r="F21" s="3">
        <v>216</v>
      </c>
      <c r="G21" s="3">
        <v>48</v>
      </c>
      <c r="H21"/>
      <c r="I21"/>
      <c r="J21"/>
      <c r="K21" s="10"/>
    </row>
    <row r="22" spans="1:13" x14ac:dyDescent="0.25">
      <c r="A22" s="34"/>
      <c r="B22" s="10">
        <v>0</v>
      </c>
      <c r="C22" s="3">
        <v>222</v>
      </c>
      <c r="D22" s="3">
        <v>156</v>
      </c>
      <c r="E22" s="10">
        <v>0</v>
      </c>
      <c r="F22" s="3">
        <v>215</v>
      </c>
      <c r="G22" s="3">
        <v>47</v>
      </c>
      <c r="H22"/>
      <c r="I22"/>
      <c r="J22"/>
      <c r="K22" s="10"/>
    </row>
    <row r="23" spans="1:13" x14ac:dyDescent="0.25">
      <c r="A23" s="34"/>
      <c r="B23" s="10">
        <v>0</v>
      </c>
      <c r="C23" s="3">
        <v>223</v>
      </c>
      <c r="D23" s="3">
        <v>155</v>
      </c>
      <c r="E23" s="10">
        <v>0</v>
      </c>
      <c r="F23" s="3">
        <v>216</v>
      </c>
      <c r="G23" s="3">
        <v>47</v>
      </c>
      <c r="K23" s="10"/>
    </row>
    <row r="24" spans="1:13" x14ac:dyDescent="0.25">
      <c r="A24" s="31">
        <v>300</v>
      </c>
      <c r="B24" s="10">
        <v>0</v>
      </c>
      <c r="C24" s="3">
        <v>323</v>
      </c>
      <c r="D24" s="3">
        <v>67</v>
      </c>
      <c r="E24" s="10">
        <v>0</v>
      </c>
      <c r="F24" s="3">
        <v>316</v>
      </c>
      <c r="G24" s="3">
        <v>12</v>
      </c>
      <c r="K24" s="10"/>
    </row>
    <row r="25" spans="1:13" x14ac:dyDescent="0.25">
      <c r="A25" s="31"/>
      <c r="B25" s="10">
        <v>0</v>
      </c>
      <c r="C25" s="3">
        <v>322</v>
      </c>
      <c r="D25" s="3">
        <v>66</v>
      </c>
      <c r="E25" s="10">
        <v>0</v>
      </c>
      <c r="F25" s="3">
        <v>321</v>
      </c>
      <c r="G25" s="3">
        <v>12</v>
      </c>
      <c r="K25" s="10"/>
    </row>
    <row r="26" spans="1:13" x14ac:dyDescent="0.25">
      <c r="A26" s="31"/>
      <c r="B26" s="10">
        <v>0</v>
      </c>
      <c r="C26" s="3">
        <v>322</v>
      </c>
      <c r="D26" s="3">
        <v>66</v>
      </c>
      <c r="E26" s="10">
        <v>0</v>
      </c>
      <c r="F26" s="3">
        <v>316</v>
      </c>
      <c r="G26" s="3">
        <v>12</v>
      </c>
      <c r="K26" s="10"/>
    </row>
    <row r="27" spans="1:13" x14ac:dyDescent="0.25">
      <c r="A27" s="31"/>
      <c r="B27" s="3">
        <v>0</v>
      </c>
      <c r="C27" s="3">
        <v>321</v>
      </c>
      <c r="D27" s="3">
        <v>65</v>
      </c>
      <c r="E27" s="10">
        <v>0</v>
      </c>
      <c r="F27" s="3">
        <v>321</v>
      </c>
      <c r="G27" s="3">
        <v>12</v>
      </c>
      <c r="K27" s="10"/>
    </row>
    <row r="28" spans="1:13" x14ac:dyDescent="0.25">
      <c r="A28" s="31"/>
      <c r="B28" s="3">
        <v>0</v>
      </c>
      <c r="C28" s="3">
        <v>321</v>
      </c>
      <c r="D28" s="3">
        <v>66</v>
      </c>
      <c r="E28" s="10">
        <v>0</v>
      </c>
      <c r="F28" s="3">
        <v>316</v>
      </c>
      <c r="G28" s="3">
        <v>12</v>
      </c>
      <c r="K28" s="10"/>
    </row>
    <row r="29" spans="1:13" x14ac:dyDescent="0.25">
      <c r="A29" s="31"/>
      <c r="B29" s="3">
        <v>0</v>
      </c>
      <c r="C29" s="3">
        <v>321</v>
      </c>
      <c r="D29" s="3">
        <v>65</v>
      </c>
      <c r="E29" s="3">
        <v>0</v>
      </c>
      <c r="F29" s="3">
        <v>322</v>
      </c>
      <c r="G29" s="3">
        <v>12</v>
      </c>
      <c r="K29" s="10"/>
    </row>
    <row r="30" spans="1:13" x14ac:dyDescent="0.25">
      <c r="A30" s="31"/>
      <c r="B30" s="3">
        <v>0</v>
      </c>
      <c r="C30" s="3">
        <v>320</v>
      </c>
      <c r="D30" s="3">
        <v>67</v>
      </c>
      <c r="E30" s="3">
        <v>0</v>
      </c>
      <c r="F30" s="3">
        <v>317</v>
      </c>
      <c r="G30" s="3">
        <v>12</v>
      </c>
      <c r="K30" s="10"/>
    </row>
    <row r="31" spans="1:13" x14ac:dyDescent="0.25">
      <c r="A31" s="31"/>
      <c r="B31" s="3">
        <v>0</v>
      </c>
      <c r="C31" s="3">
        <v>322</v>
      </c>
      <c r="D31" s="3">
        <v>67</v>
      </c>
      <c r="E31" s="3">
        <v>0</v>
      </c>
      <c r="F31" s="3">
        <v>322</v>
      </c>
      <c r="G31" s="3">
        <v>11</v>
      </c>
      <c r="K31" s="10"/>
    </row>
    <row r="32" spans="1:13" x14ac:dyDescent="0.25">
      <c r="A32" s="31"/>
      <c r="B32" s="3">
        <v>0</v>
      </c>
      <c r="C32" s="3">
        <v>322</v>
      </c>
      <c r="D32" s="3">
        <v>67</v>
      </c>
      <c r="E32" s="3">
        <v>0</v>
      </c>
      <c r="F32" s="3">
        <v>315</v>
      </c>
      <c r="G32" s="3">
        <v>12</v>
      </c>
      <c r="K32" s="10"/>
    </row>
    <row r="33" spans="1:11" x14ac:dyDescent="0.25">
      <c r="A33" s="31"/>
      <c r="B33" s="3">
        <v>0</v>
      </c>
      <c r="C33" s="3">
        <v>322</v>
      </c>
      <c r="D33" s="3">
        <v>67</v>
      </c>
      <c r="E33" s="3">
        <v>0</v>
      </c>
      <c r="F33" s="3">
        <v>315</v>
      </c>
      <c r="G33" s="3">
        <v>12</v>
      </c>
      <c r="K33" s="10"/>
    </row>
    <row r="34" spans="1:11" x14ac:dyDescent="0.25">
      <c r="A34" s="31">
        <v>400</v>
      </c>
      <c r="B34" s="3">
        <v>0</v>
      </c>
      <c r="C34" s="3">
        <v>422</v>
      </c>
      <c r="D34" s="3">
        <v>32</v>
      </c>
      <c r="E34" s="3">
        <v>0</v>
      </c>
      <c r="F34" s="3">
        <v>446</v>
      </c>
      <c r="G34" s="3">
        <v>6</v>
      </c>
      <c r="K34" s="10"/>
    </row>
    <row r="35" spans="1:11" x14ac:dyDescent="0.25">
      <c r="A35" s="31"/>
      <c r="B35" s="3">
        <v>0</v>
      </c>
      <c r="C35" s="3">
        <v>423</v>
      </c>
      <c r="D35" s="3">
        <v>32</v>
      </c>
      <c r="E35" s="3">
        <v>0</v>
      </c>
      <c r="F35" s="3">
        <v>452</v>
      </c>
      <c r="G35" s="3">
        <v>5</v>
      </c>
      <c r="K35" s="10"/>
    </row>
    <row r="36" spans="1:11" x14ac:dyDescent="0.25">
      <c r="A36" s="31"/>
      <c r="B36" s="3">
        <v>0</v>
      </c>
      <c r="C36" s="3">
        <v>423</v>
      </c>
      <c r="D36" s="3">
        <v>32</v>
      </c>
      <c r="E36" s="3">
        <v>0</v>
      </c>
      <c r="F36" s="3">
        <v>452</v>
      </c>
      <c r="G36" s="3">
        <v>6</v>
      </c>
      <c r="K36" s="10"/>
    </row>
    <row r="37" spans="1:11" x14ac:dyDescent="0.25">
      <c r="A37" s="31"/>
      <c r="B37" s="3">
        <v>0</v>
      </c>
      <c r="C37" s="3">
        <v>424</v>
      </c>
      <c r="D37" s="3">
        <v>32</v>
      </c>
      <c r="E37" s="3">
        <v>0</v>
      </c>
      <c r="F37" s="3">
        <v>445</v>
      </c>
      <c r="G37" s="3">
        <v>5</v>
      </c>
      <c r="K37" s="10"/>
    </row>
    <row r="38" spans="1:11" x14ac:dyDescent="0.25">
      <c r="A38" s="31"/>
      <c r="B38" s="3">
        <v>0</v>
      </c>
      <c r="C38" s="3">
        <v>421</v>
      </c>
      <c r="D38" s="3">
        <v>32</v>
      </c>
      <c r="E38" s="3">
        <v>0</v>
      </c>
      <c r="F38" s="3">
        <v>447</v>
      </c>
      <c r="G38" s="3">
        <v>6</v>
      </c>
      <c r="K38" s="10"/>
    </row>
    <row r="39" spans="1:11" x14ac:dyDescent="0.25">
      <c r="A39" s="31"/>
      <c r="B39" s="3">
        <v>0</v>
      </c>
      <c r="C39" s="3">
        <v>422</v>
      </c>
      <c r="D39" s="3">
        <v>33</v>
      </c>
      <c r="E39" s="3">
        <v>0</v>
      </c>
      <c r="F39" s="3">
        <v>457</v>
      </c>
      <c r="G39" s="3">
        <v>5</v>
      </c>
      <c r="K39" s="10"/>
    </row>
    <row r="40" spans="1:11" x14ac:dyDescent="0.25">
      <c r="A40" s="31"/>
      <c r="B40" s="3">
        <v>0</v>
      </c>
      <c r="C40" s="3">
        <v>422</v>
      </c>
      <c r="D40" s="3">
        <v>33</v>
      </c>
      <c r="E40" s="3">
        <v>0</v>
      </c>
      <c r="F40" s="3">
        <v>442</v>
      </c>
      <c r="G40" s="3">
        <v>7</v>
      </c>
      <c r="K40" s="10"/>
    </row>
    <row r="41" spans="1:11" x14ac:dyDescent="0.25">
      <c r="A41" s="31"/>
      <c r="B41" s="3">
        <v>0</v>
      </c>
      <c r="C41" s="3">
        <v>424</v>
      </c>
      <c r="D41" s="3">
        <v>32</v>
      </c>
      <c r="E41" s="3">
        <v>0</v>
      </c>
      <c r="F41" s="3">
        <v>454</v>
      </c>
      <c r="G41" s="3">
        <v>5</v>
      </c>
      <c r="K41" s="10"/>
    </row>
    <row r="42" spans="1:11" x14ac:dyDescent="0.25">
      <c r="A42" s="31"/>
      <c r="B42" s="3">
        <v>0</v>
      </c>
      <c r="C42" s="3">
        <v>422</v>
      </c>
      <c r="D42" s="3">
        <v>32</v>
      </c>
      <c r="E42" s="3">
        <v>0</v>
      </c>
      <c r="F42" s="3">
        <v>446</v>
      </c>
      <c r="G42" s="3">
        <v>6</v>
      </c>
      <c r="K42" s="10"/>
    </row>
    <row r="43" spans="1:11" x14ac:dyDescent="0.25">
      <c r="A43" s="31"/>
      <c r="B43" s="3">
        <v>0</v>
      </c>
      <c r="C43" s="3">
        <v>423</v>
      </c>
      <c r="D43" s="3">
        <v>32</v>
      </c>
      <c r="E43" s="3">
        <v>0</v>
      </c>
      <c r="F43" s="3">
        <v>455</v>
      </c>
      <c r="G43" s="3">
        <v>5</v>
      </c>
      <c r="K43" s="10"/>
    </row>
    <row r="44" spans="1:11" x14ac:dyDescent="0.25">
      <c r="A44" s="31">
        <v>500</v>
      </c>
      <c r="B44" s="3">
        <v>0</v>
      </c>
      <c r="C44" s="3">
        <v>525</v>
      </c>
      <c r="D44" s="3">
        <v>16</v>
      </c>
      <c r="E44" s="3">
        <v>2</v>
      </c>
      <c r="F44" s="3">
        <v>618</v>
      </c>
      <c r="G44" s="3">
        <v>3</v>
      </c>
      <c r="K44" s="10"/>
    </row>
    <row r="45" spans="1:11" x14ac:dyDescent="0.25">
      <c r="A45" s="31"/>
      <c r="B45" s="3">
        <v>0</v>
      </c>
      <c r="C45" s="3">
        <v>527</v>
      </c>
      <c r="D45" s="3">
        <v>17</v>
      </c>
      <c r="E45" s="3">
        <v>2</v>
      </c>
      <c r="F45" s="3">
        <v>536</v>
      </c>
      <c r="G45" s="3">
        <v>3</v>
      </c>
      <c r="K45" s="10"/>
    </row>
    <row r="46" spans="1:11" x14ac:dyDescent="0.25">
      <c r="A46" s="31"/>
      <c r="B46" s="3">
        <v>0</v>
      </c>
      <c r="C46" s="3">
        <v>524</v>
      </c>
      <c r="D46" s="3">
        <v>17</v>
      </c>
      <c r="E46" s="3">
        <v>2</v>
      </c>
      <c r="F46" s="3">
        <v>648</v>
      </c>
      <c r="G46" s="3">
        <v>3</v>
      </c>
      <c r="K46" s="10"/>
    </row>
    <row r="47" spans="1:11" x14ac:dyDescent="0.25">
      <c r="A47" s="31"/>
      <c r="B47" s="3">
        <v>0</v>
      </c>
      <c r="C47" s="3">
        <v>527</v>
      </c>
      <c r="D47" s="3">
        <v>17</v>
      </c>
      <c r="E47" s="3">
        <v>2</v>
      </c>
      <c r="F47" s="3">
        <v>545</v>
      </c>
      <c r="G47" s="3">
        <v>3</v>
      </c>
      <c r="K47" s="10"/>
    </row>
    <row r="48" spans="1:11" x14ac:dyDescent="0.25">
      <c r="A48" s="31"/>
      <c r="B48" s="3">
        <v>0</v>
      </c>
      <c r="C48" s="3">
        <v>524</v>
      </c>
      <c r="D48" s="3">
        <v>17</v>
      </c>
      <c r="E48" s="3">
        <v>2</v>
      </c>
      <c r="F48" s="3">
        <v>639</v>
      </c>
      <c r="G48" s="3">
        <v>3</v>
      </c>
      <c r="K48" s="10"/>
    </row>
    <row r="49" spans="1:11" x14ac:dyDescent="0.25">
      <c r="A49" s="31"/>
      <c r="B49" s="3">
        <v>0</v>
      </c>
      <c r="C49" s="3">
        <v>525</v>
      </c>
      <c r="D49" s="3">
        <v>17</v>
      </c>
      <c r="E49" s="3">
        <v>2</v>
      </c>
      <c r="F49" s="3">
        <v>553</v>
      </c>
      <c r="G49" s="3">
        <v>3</v>
      </c>
      <c r="K49" s="10"/>
    </row>
    <row r="50" spans="1:11" x14ac:dyDescent="0.25">
      <c r="A50" s="31"/>
      <c r="B50" s="3">
        <v>0</v>
      </c>
      <c r="C50" s="3">
        <v>528</v>
      </c>
      <c r="D50" s="3">
        <v>18</v>
      </c>
      <c r="E50" s="3">
        <v>2</v>
      </c>
      <c r="F50" s="3">
        <v>653</v>
      </c>
      <c r="G50" s="3">
        <v>3</v>
      </c>
      <c r="K50" s="10"/>
    </row>
    <row r="51" spans="1:11" x14ac:dyDescent="0.25">
      <c r="A51" s="31"/>
      <c r="B51" s="3">
        <v>0</v>
      </c>
      <c r="C51" s="3">
        <v>524</v>
      </c>
      <c r="D51" s="3">
        <v>17</v>
      </c>
      <c r="E51" s="3">
        <v>2</v>
      </c>
      <c r="F51" s="3">
        <v>546</v>
      </c>
      <c r="G51" s="3">
        <v>3</v>
      </c>
      <c r="K51" s="10"/>
    </row>
    <row r="52" spans="1:11" x14ac:dyDescent="0.25">
      <c r="A52" s="31"/>
      <c r="B52" s="3">
        <v>0</v>
      </c>
      <c r="C52" s="3">
        <v>523</v>
      </c>
      <c r="D52" s="3">
        <v>17</v>
      </c>
      <c r="E52" s="3">
        <v>2</v>
      </c>
      <c r="F52" s="3">
        <v>635</v>
      </c>
      <c r="G52" s="3">
        <v>3</v>
      </c>
      <c r="K52" s="10"/>
    </row>
    <row r="53" spans="1:11" x14ac:dyDescent="0.25">
      <c r="A53" s="31"/>
      <c r="B53" s="3">
        <v>0</v>
      </c>
      <c r="C53" s="3">
        <v>524</v>
      </c>
      <c r="D53" s="3">
        <v>17</v>
      </c>
      <c r="E53" s="3">
        <v>2</v>
      </c>
      <c r="F53" s="3">
        <v>545</v>
      </c>
      <c r="G53" s="3">
        <v>3</v>
      </c>
      <c r="K53" s="10"/>
    </row>
    <row r="54" spans="1:11" x14ac:dyDescent="0.25">
      <c r="A54" s="31">
        <v>600</v>
      </c>
      <c r="B54" s="3">
        <v>0</v>
      </c>
      <c r="C54" s="3">
        <v>630</v>
      </c>
      <c r="D54" s="3">
        <v>10</v>
      </c>
      <c r="E54" s="3">
        <v>2</v>
      </c>
      <c r="F54" s="3">
        <v>846</v>
      </c>
      <c r="G54" s="3">
        <v>2</v>
      </c>
      <c r="K54" s="10"/>
    </row>
    <row r="55" spans="1:11" x14ac:dyDescent="0.25">
      <c r="A55" s="31"/>
      <c r="B55" s="3">
        <v>0</v>
      </c>
      <c r="C55" s="3">
        <v>623</v>
      </c>
      <c r="D55" s="3">
        <v>10</v>
      </c>
      <c r="E55" s="3">
        <v>2</v>
      </c>
      <c r="F55" s="3">
        <v>594</v>
      </c>
      <c r="G55" s="3">
        <v>2</v>
      </c>
      <c r="K55" s="10"/>
    </row>
    <row r="56" spans="1:11" x14ac:dyDescent="0.25">
      <c r="A56" s="31"/>
      <c r="B56" s="3">
        <v>0</v>
      </c>
      <c r="C56" s="3">
        <v>628</v>
      </c>
      <c r="D56" s="3">
        <v>10</v>
      </c>
      <c r="E56" s="3">
        <v>2</v>
      </c>
      <c r="F56" s="3">
        <v>875</v>
      </c>
      <c r="G56" s="3">
        <v>2</v>
      </c>
      <c r="K56" s="10"/>
    </row>
    <row r="57" spans="1:11" x14ac:dyDescent="0.25">
      <c r="A57" s="31"/>
      <c r="B57" s="3">
        <v>0</v>
      </c>
      <c r="C57" s="3">
        <v>626</v>
      </c>
      <c r="D57" s="3">
        <v>10</v>
      </c>
      <c r="E57" s="3">
        <v>2</v>
      </c>
      <c r="F57" s="3">
        <v>590</v>
      </c>
      <c r="G57" s="3">
        <v>2</v>
      </c>
      <c r="K57" s="10"/>
    </row>
    <row r="58" spans="1:11" x14ac:dyDescent="0.25">
      <c r="A58" s="31"/>
      <c r="B58" s="3">
        <v>0</v>
      </c>
      <c r="C58" s="3">
        <v>633</v>
      </c>
      <c r="D58" s="3">
        <v>10</v>
      </c>
      <c r="E58" s="3">
        <v>2</v>
      </c>
      <c r="F58" s="3">
        <v>897</v>
      </c>
      <c r="G58" s="3">
        <v>2</v>
      </c>
      <c r="K58" s="10"/>
    </row>
    <row r="59" spans="1:11" x14ac:dyDescent="0.25">
      <c r="A59" s="31"/>
      <c r="B59" s="3">
        <v>0</v>
      </c>
      <c r="C59" s="3">
        <v>622</v>
      </c>
      <c r="D59" s="3">
        <v>10</v>
      </c>
      <c r="E59" s="3">
        <v>2</v>
      </c>
      <c r="F59" s="3">
        <v>600</v>
      </c>
      <c r="G59" s="3">
        <v>1</v>
      </c>
      <c r="K59" s="10"/>
    </row>
    <row r="60" spans="1:11" x14ac:dyDescent="0.25">
      <c r="A60" s="31"/>
      <c r="B60" s="3">
        <v>0</v>
      </c>
      <c r="C60" s="3">
        <v>631</v>
      </c>
      <c r="D60" s="3">
        <v>10</v>
      </c>
      <c r="E60" s="3">
        <v>2</v>
      </c>
      <c r="F60" s="3">
        <v>879</v>
      </c>
      <c r="G60" s="3">
        <v>2</v>
      </c>
      <c r="K60" s="10"/>
    </row>
    <row r="61" spans="1:11" x14ac:dyDescent="0.25">
      <c r="A61" s="31"/>
      <c r="B61" s="3">
        <v>0</v>
      </c>
      <c r="C61" s="3">
        <v>628</v>
      </c>
      <c r="D61" s="3">
        <v>10</v>
      </c>
      <c r="E61" s="3">
        <v>2</v>
      </c>
      <c r="F61" s="3">
        <v>607</v>
      </c>
      <c r="G61" s="3">
        <v>2</v>
      </c>
      <c r="K61" s="10"/>
    </row>
    <row r="62" spans="1:11" x14ac:dyDescent="0.25">
      <c r="A62" s="31"/>
      <c r="B62" s="3">
        <v>0</v>
      </c>
      <c r="C62" s="3">
        <v>631</v>
      </c>
      <c r="D62" s="3">
        <v>10</v>
      </c>
      <c r="E62" s="3">
        <v>2</v>
      </c>
      <c r="F62" s="3">
        <v>898</v>
      </c>
      <c r="G62" s="3">
        <v>2</v>
      </c>
      <c r="K62" s="10"/>
    </row>
    <row r="63" spans="1:11" x14ac:dyDescent="0.25">
      <c r="A63" s="31"/>
      <c r="B63" s="3">
        <v>0</v>
      </c>
      <c r="C63" s="3">
        <v>627</v>
      </c>
      <c r="D63" s="3">
        <v>10</v>
      </c>
      <c r="E63" s="3">
        <v>2</v>
      </c>
      <c r="F63" s="3">
        <v>587</v>
      </c>
      <c r="G63" s="3">
        <v>2</v>
      </c>
      <c r="K63" s="10"/>
    </row>
    <row r="64" spans="1:11" x14ac:dyDescent="0.25">
      <c r="A64" s="31">
        <v>700</v>
      </c>
      <c r="B64" s="3">
        <v>0</v>
      </c>
      <c r="C64" s="3">
        <v>722</v>
      </c>
      <c r="D64" s="3">
        <v>6</v>
      </c>
      <c r="E64" s="3">
        <v>2</v>
      </c>
      <c r="F64" s="3">
        <v>988</v>
      </c>
      <c r="G64" s="3">
        <v>2</v>
      </c>
      <c r="K64" s="10"/>
    </row>
    <row r="65" spans="1:11" x14ac:dyDescent="0.25">
      <c r="A65" s="31"/>
      <c r="B65" s="3">
        <v>0</v>
      </c>
      <c r="C65" s="3">
        <v>736</v>
      </c>
      <c r="D65" s="3">
        <v>6</v>
      </c>
      <c r="E65" s="3">
        <v>2</v>
      </c>
      <c r="F65" s="3">
        <v>675</v>
      </c>
      <c r="G65" s="3">
        <v>2</v>
      </c>
      <c r="K65" s="10"/>
    </row>
    <row r="66" spans="1:11" x14ac:dyDescent="0.25">
      <c r="A66" s="31"/>
      <c r="B66" s="3">
        <v>0</v>
      </c>
      <c r="C66" s="3">
        <v>726</v>
      </c>
      <c r="D66" s="3">
        <v>6</v>
      </c>
      <c r="E66" s="3">
        <v>2</v>
      </c>
      <c r="F66" s="3">
        <v>1011</v>
      </c>
      <c r="G66" s="3">
        <v>2</v>
      </c>
      <c r="K66" s="10"/>
    </row>
    <row r="67" spans="1:11" x14ac:dyDescent="0.25">
      <c r="A67" s="31"/>
      <c r="B67" s="3">
        <v>0</v>
      </c>
      <c r="C67" s="3">
        <v>732</v>
      </c>
      <c r="D67" s="3">
        <v>6</v>
      </c>
      <c r="E67" s="3">
        <v>2</v>
      </c>
      <c r="F67" s="3">
        <v>675</v>
      </c>
      <c r="G67" s="3">
        <v>2</v>
      </c>
      <c r="K67" s="10"/>
    </row>
    <row r="68" spans="1:11" x14ac:dyDescent="0.25">
      <c r="A68" s="31"/>
      <c r="B68" s="3">
        <v>0</v>
      </c>
      <c r="C68" s="3">
        <v>725</v>
      </c>
      <c r="D68" s="3">
        <v>6</v>
      </c>
      <c r="E68" s="3">
        <v>2</v>
      </c>
      <c r="F68" s="3">
        <v>1009</v>
      </c>
      <c r="G68" s="3">
        <v>2</v>
      </c>
      <c r="K68" s="10"/>
    </row>
    <row r="69" spans="1:11" x14ac:dyDescent="0.25">
      <c r="A69" s="31"/>
      <c r="B69" s="3">
        <v>0</v>
      </c>
      <c r="C69" s="3">
        <v>733</v>
      </c>
      <c r="D69" s="3">
        <v>6</v>
      </c>
      <c r="E69" s="3">
        <v>2</v>
      </c>
      <c r="F69" s="3">
        <v>660</v>
      </c>
      <c r="G69" s="3">
        <v>2</v>
      </c>
      <c r="K69" s="10"/>
    </row>
    <row r="70" spans="1:11" x14ac:dyDescent="0.25">
      <c r="A70" s="31"/>
      <c r="B70" s="3">
        <v>0</v>
      </c>
      <c r="C70" s="3">
        <v>727</v>
      </c>
      <c r="D70" s="3">
        <v>6</v>
      </c>
      <c r="E70" s="3">
        <v>2</v>
      </c>
      <c r="F70" s="3">
        <v>996</v>
      </c>
      <c r="G70" s="3">
        <v>2</v>
      </c>
      <c r="K70" s="10"/>
    </row>
    <row r="71" spans="1:11" x14ac:dyDescent="0.25">
      <c r="A71" s="31"/>
      <c r="B71" s="3">
        <v>0</v>
      </c>
      <c r="C71" s="3">
        <v>735</v>
      </c>
      <c r="D71" s="3">
        <v>6</v>
      </c>
      <c r="E71" s="3">
        <v>2</v>
      </c>
      <c r="F71" s="3">
        <v>696</v>
      </c>
      <c r="G71" s="3">
        <v>2</v>
      </c>
      <c r="K71" s="10"/>
    </row>
    <row r="72" spans="1:11" x14ac:dyDescent="0.25">
      <c r="A72" s="31"/>
      <c r="B72" s="3">
        <v>0</v>
      </c>
      <c r="C72" s="3">
        <v>732</v>
      </c>
      <c r="D72" s="3">
        <v>6</v>
      </c>
      <c r="E72" s="3">
        <v>2</v>
      </c>
      <c r="F72" s="3">
        <v>1008</v>
      </c>
      <c r="G72" s="3">
        <v>1</v>
      </c>
      <c r="K72" s="10"/>
    </row>
    <row r="73" spans="1:11" x14ac:dyDescent="0.25">
      <c r="A73" s="31"/>
      <c r="B73" s="3">
        <v>0</v>
      </c>
      <c r="C73" s="3">
        <v>733</v>
      </c>
      <c r="D73" s="3">
        <v>6</v>
      </c>
      <c r="E73" s="3">
        <v>2</v>
      </c>
      <c r="F73" s="3">
        <v>708</v>
      </c>
      <c r="G73" s="3">
        <v>2</v>
      </c>
      <c r="K73" s="10"/>
    </row>
    <row r="74" spans="1:11" x14ac:dyDescent="0.25">
      <c r="A74" s="31">
        <v>800</v>
      </c>
      <c r="B74" s="3">
        <v>2</v>
      </c>
      <c r="C74" s="3">
        <v>823</v>
      </c>
      <c r="D74" s="3">
        <v>4</v>
      </c>
      <c r="E74" s="3">
        <v>2</v>
      </c>
      <c r="F74" s="3">
        <v>1078</v>
      </c>
      <c r="G74" s="3">
        <v>2</v>
      </c>
      <c r="K74" s="10"/>
    </row>
    <row r="75" spans="1:11" x14ac:dyDescent="0.25">
      <c r="A75" s="31"/>
      <c r="B75" s="3">
        <v>0</v>
      </c>
      <c r="C75" s="3">
        <v>841</v>
      </c>
      <c r="D75" s="3">
        <v>5</v>
      </c>
      <c r="E75" s="3">
        <v>2</v>
      </c>
      <c r="F75" s="3">
        <v>704</v>
      </c>
      <c r="G75" s="3">
        <v>2</v>
      </c>
      <c r="K75" s="10"/>
    </row>
    <row r="76" spans="1:11" x14ac:dyDescent="0.25">
      <c r="A76" s="31"/>
      <c r="B76" s="3">
        <v>2</v>
      </c>
      <c r="C76" s="3">
        <v>826</v>
      </c>
      <c r="D76" s="3">
        <v>4</v>
      </c>
      <c r="E76" s="3">
        <v>2</v>
      </c>
      <c r="F76" s="3">
        <v>1066</v>
      </c>
      <c r="G76" s="3">
        <v>1</v>
      </c>
      <c r="K76" s="10"/>
    </row>
    <row r="77" spans="1:11" x14ac:dyDescent="0.25">
      <c r="A77" s="31"/>
      <c r="B77" s="3">
        <v>2</v>
      </c>
      <c r="C77" s="3">
        <v>839</v>
      </c>
      <c r="D77" s="3">
        <v>4</v>
      </c>
      <c r="E77" s="3">
        <v>2</v>
      </c>
      <c r="F77" s="3">
        <v>715</v>
      </c>
      <c r="G77" s="3">
        <v>1</v>
      </c>
      <c r="K77" s="10"/>
    </row>
    <row r="78" spans="1:11" x14ac:dyDescent="0.25">
      <c r="A78" s="31"/>
      <c r="B78" s="3">
        <v>2</v>
      </c>
      <c r="C78" s="3">
        <v>816</v>
      </c>
      <c r="D78" s="3">
        <v>4</v>
      </c>
      <c r="E78" s="3">
        <v>2</v>
      </c>
      <c r="F78" s="3">
        <v>1038</v>
      </c>
      <c r="G78" s="3">
        <v>2</v>
      </c>
      <c r="K78" s="10"/>
    </row>
    <row r="79" spans="1:11" x14ac:dyDescent="0.25">
      <c r="A79" s="31"/>
      <c r="B79" s="3">
        <v>0</v>
      </c>
      <c r="C79" s="3">
        <v>834</v>
      </c>
      <c r="D79" s="3">
        <v>4</v>
      </c>
      <c r="E79" s="3">
        <v>2</v>
      </c>
      <c r="F79" s="3">
        <v>717</v>
      </c>
      <c r="G79" s="3">
        <v>1</v>
      </c>
      <c r="K79" s="10"/>
    </row>
    <row r="80" spans="1:11" x14ac:dyDescent="0.25">
      <c r="A80" s="31"/>
      <c r="B80" s="3">
        <v>2</v>
      </c>
      <c r="C80" s="3">
        <v>814</v>
      </c>
      <c r="D80" s="3">
        <v>4</v>
      </c>
      <c r="E80" s="3">
        <v>2</v>
      </c>
      <c r="F80" s="3">
        <v>1058</v>
      </c>
      <c r="G80" s="3">
        <v>1</v>
      </c>
      <c r="K80" s="10"/>
    </row>
    <row r="81" spans="1:11" x14ac:dyDescent="0.25">
      <c r="A81" s="31"/>
      <c r="B81" s="3">
        <v>2</v>
      </c>
      <c r="C81" s="3">
        <v>837</v>
      </c>
      <c r="D81" s="3">
        <v>4</v>
      </c>
      <c r="E81" s="3">
        <v>2</v>
      </c>
      <c r="F81" s="3">
        <v>702</v>
      </c>
      <c r="G81" s="3">
        <v>2</v>
      </c>
      <c r="K81" s="10"/>
    </row>
    <row r="82" spans="1:11" x14ac:dyDescent="0.25">
      <c r="A82" s="31"/>
      <c r="B82" s="3">
        <v>2</v>
      </c>
      <c r="C82" s="3">
        <v>826</v>
      </c>
      <c r="D82" s="3">
        <v>4</v>
      </c>
      <c r="E82" s="3">
        <v>2</v>
      </c>
      <c r="F82" s="3">
        <v>1067</v>
      </c>
      <c r="G82" s="3">
        <v>2</v>
      </c>
      <c r="K82" s="10"/>
    </row>
    <row r="83" spans="1:11" x14ac:dyDescent="0.25">
      <c r="A83" s="31"/>
      <c r="B83" s="3">
        <v>2</v>
      </c>
      <c r="C83" s="3">
        <v>835</v>
      </c>
      <c r="D83" s="3">
        <v>4</v>
      </c>
      <c r="E83" s="3">
        <v>2</v>
      </c>
      <c r="F83" s="3">
        <v>741</v>
      </c>
      <c r="G83" s="3">
        <v>1</v>
      </c>
      <c r="K83" s="10"/>
    </row>
    <row r="84" spans="1:11" x14ac:dyDescent="0.25">
      <c r="A84" s="31">
        <v>900</v>
      </c>
      <c r="B84" s="3">
        <v>2</v>
      </c>
      <c r="C84" s="3">
        <v>968</v>
      </c>
      <c r="D84" s="3">
        <v>4</v>
      </c>
      <c r="E84" s="3">
        <v>2</v>
      </c>
      <c r="F84" s="3">
        <v>769</v>
      </c>
      <c r="G84" s="3">
        <v>2</v>
      </c>
      <c r="K84" s="10"/>
    </row>
    <row r="85" spans="1:11" x14ac:dyDescent="0.25">
      <c r="A85" s="31"/>
      <c r="B85" s="3">
        <v>2</v>
      </c>
      <c r="C85" s="3">
        <v>896</v>
      </c>
      <c r="D85" s="3">
        <v>4</v>
      </c>
      <c r="E85" s="3">
        <v>2</v>
      </c>
      <c r="F85" s="3">
        <v>1076</v>
      </c>
      <c r="G85" s="3">
        <v>2</v>
      </c>
      <c r="K85" s="10"/>
    </row>
    <row r="86" spans="1:11" x14ac:dyDescent="0.25">
      <c r="A86" s="31"/>
      <c r="B86" s="3">
        <v>2</v>
      </c>
      <c r="C86" s="3">
        <v>969</v>
      </c>
      <c r="D86" s="3">
        <v>4</v>
      </c>
      <c r="E86" s="3">
        <v>2</v>
      </c>
      <c r="F86" s="3">
        <v>794</v>
      </c>
      <c r="G86" s="3">
        <v>1</v>
      </c>
      <c r="K86" s="10"/>
    </row>
    <row r="87" spans="1:11" x14ac:dyDescent="0.25">
      <c r="A87" s="31"/>
      <c r="B87" s="3">
        <v>2</v>
      </c>
      <c r="C87" s="3">
        <v>908</v>
      </c>
      <c r="D87" s="3">
        <v>4</v>
      </c>
      <c r="E87" s="3">
        <v>2</v>
      </c>
      <c r="F87" s="3">
        <v>1087</v>
      </c>
      <c r="G87" s="3">
        <v>2</v>
      </c>
      <c r="K87" s="10"/>
    </row>
    <row r="88" spans="1:11" x14ac:dyDescent="0.25">
      <c r="A88" s="31"/>
      <c r="B88" s="3">
        <v>2</v>
      </c>
      <c r="C88" s="3">
        <v>965</v>
      </c>
      <c r="D88" s="3">
        <v>4</v>
      </c>
      <c r="E88" s="3">
        <v>2</v>
      </c>
      <c r="F88" s="3">
        <v>737</v>
      </c>
      <c r="G88" s="3">
        <v>1</v>
      </c>
      <c r="K88" s="10"/>
    </row>
    <row r="89" spans="1:11" x14ac:dyDescent="0.25">
      <c r="A89" s="31"/>
      <c r="B89" s="3">
        <v>2</v>
      </c>
      <c r="C89" s="3">
        <v>902</v>
      </c>
      <c r="D89" s="3">
        <v>4</v>
      </c>
      <c r="E89" s="3">
        <v>2</v>
      </c>
      <c r="F89" s="3">
        <v>1103</v>
      </c>
      <c r="G89" s="3">
        <v>1</v>
      </c>
      <c r="K89" s="10"/>
    </row>
    <row r="90" spans="1:11" x14ac:dyDescent="0.25">
      <c r="A90" s="31"/>
      <c r="B90" s="3">
        <v>2</v>
      </c>
      <c r="C90" s="3">
        <v>963</v>
      </c>
      <c r="D90" s="3">
        <v>4</v>
      </c>
      <c r="E90" s="3">
        <v>2</v>
      </c>
      <c r="F90" s="3">
        <v>779</v>
      </c>
      <c r="G90" s="3">
        <v>1</v>
      </c>
      <c r="K90" s="10"/>
    </row>
    <row r="91" spans="1:11" x14ac:dyDescent="0.25">
      <c r="A91" s="31"/>
      <c r="B91" s="3">
        <v>2</v>
      </c>
      <c r="C91" s="3">
        <v>904</v>
      </c>
      <c r="D91" s="3">
        <v>4</v>
      </c>
      <c r="E91" s="3">
        <v>2</v>
      </c>
      <c r="F91" s="3">
        <v>1112</v>
      </c>
      <c r="G91" s="3">
        <v>1</v>
      </c>
      <c r="K91" s="10"/>
    </row>
    <row r="92" spans="1:11" x14ac:dyDescent="0.25">
      <c r="A92" s="31"/>
      <c r="B92" s="3">
        <v>2</v>
      </c>
      <c r="C92" s="3">
        <v>965</v>
      </c>
      <c r="D92" s="3">
        <v>4</v>
      </c>
      <c r="E92" s="3">
        <v>2</v>
      </c>
      <c r="F92" s="3">
        <v>707</v>
      </c>
      <c r="G92" s="3">
        <v>2</v>
      </c>
      <c r="K92" s="10"/>
    </row>
    <row r="93" spans="1:11" x14ac:dyDescent="0.25">
      <c r="A93" s="31"/>
      <c r="B93" s="3">
        <v>2</v>
      </c>
      <c r="C93" s="3">
        <v>897</v>
      </c>
      <c r="D93" s="3">
        <v>4</v>
      </c>
      <c r="E93" s="3">
        <v>2</v>
      </c>
      <c r="F93" s="3">
        <v>1109</v>
      </c>
      <c r="G93" s="3">
        <v>1</v>
      </c>
      <c r="K93" s="10"/>
    </row>
    <row r="94" spans="1:11" x14ac:dyDescent="0.25">
      <c r="A94" s="31">
        <v>1000</v>
      </c>
      <c r="B94" s="3">
        <v>2</v>
      </c>
      <c r="C94" s="3">
        <v>1067</v>
      </c>
      <c r="D94" s="3">
        <v>2</v>
      </c>
      <c r="E94" s="3">
        <v>2</v>
      </c>
      <c r="F94" s="3">
        <v>1147</v>
      </c>
      <c r="G94" s="3">
        <v>1</v>
      </c>
      <c r="K94" s="10"/>
    </row>
    <row r="95" spans="1:11" x14ac:dyDescent="0.25">
      <c r="A95" s="31"/>
      <c r="B95" s="3">
        <v>2</v>
      </c>
      <c r="C95" s="3">
        <v>967</v>
      </c>
      <c r="D95" s="3">
        <v>3</v>
      </c>
      <c r="E95" s="3">
        <v>2</v>
      </c>
      <c r="F95" s="3">
        <v>830</v>
      </c>
      <c r="G95" s="3">
        <v>1</v>
      </c>
      <c r="K95" s="10"/>
    </row>
    <row r="96" spans="1:11" x14ac:dyDescent="0.25">
      <c r="A96" s="31"/>
      <c r="B96" s="3">
        <v>2</v>
      </c>
      <c r="C96" s="3">
        <v>1069</v>
      </c>
      <c r="D96" s="3">
        <v>3</v>
      </c>
      <c r="E96" s="3">
        <v>2</v>
      </c>
      <c r="F96" s="3">
        <v>1154</v>
      </c>
      <c r="G96" s="3">
        <v>1</v>
      </c>
      <c r="K96" s="10"/>
    </row>
    <row r="97" spans="1:11" x14ac:dyDescent="0.25">
      <c r="A97" s="31"/>
      <c r="B97" s="3">
        <v>2</v>
      </c>
      <c r="C97" s="3">
        <v>935</v>
      </c>
      <c r="D97" s="3">
        <v>3</v>
      </c>
      <c r="E97" s="3">
        <v>2</v>
      </c>
      <c r="F97" s="3">
        <v>801</v>
      </c>
      <c r="G97" s="3">
        <v>1</v>
      </c>
      <c r="K97" s="10"/>
    </row>
    <row r="98" spans="1:11" x14ac:dyDescent="0.25">
      <c r="A98" s="31"/>
      <c r="B98" s="3">
        <v>2</v>
      </c>
      <c r="C98" s="3">
        <v>1068</v>
      </c>
      <c r="D98" s="3">
        <v>3</v>
      </c>
      <c r="E98" s="3">
        <v>2</v>
      </c>
      <c r="F98" s="3">
        <v>1133</v>
      </c>
      <c r="G98" s="3">
        <v>1</v>
      </c>
      <c r="K98" s="10"/>
    </row>
    <row r="99" spans="1:11" x14ac:dyDescent="0.25">
      <c r="A99" s="31"/>
      <c r="B99" s="3">
        <v>2</v>
      </c>
      <c r="C99" s="3">
        <v>976</v>
      </c>
      <c r="D99" s="3">
        <v>3</v>
      </c>
      <c r="E99" s="3">
        <v>2</v>
      </c>
      <c r="F99" s="3">
        <v>808</v>
      </c>
      <c r="G99" s="3">
        <v>1</v>
      </c>
      <c r="K99" s="10"/>
    </row>
    <row r="100" spans="1:11" x14ac:dyDescent="0.25">
      <c r="A100" s="31"/>
      <c r="B100" s="3">
        <v>2</v>
      </c>
      <c r="C100" s="3">
        <v>1070</v>
      </c>
      <c r="D100" s="3">
        <v>3</v>
      </c>
      <c r="E100" s="3">
        <v>2</v>
      </c>
      <c r="F100" s="3">
        <v>1147</v>
      </c>
      <c r="G100" s="3">
        <v>1</v>
      </c>
      <c r="K100" s="10"/>
    </row>
    <row r="101" spans="1:11" x14ac:dyDescent="0.25">
      <c r="A101" s="31"/>
      <c r="B101" s="3">
        <v>2</v>
      </c>
      <c r="C101" s="3">
        <v>953</v>
      </c>
      <c r="D101" s="3">
        <v>3</v>
      </c>
      <c r="E101" s="3">
        <v>2</v>
      </c>
      <c r="F101" s="3">
        <v>891</v>
      </c>
      <c r="G101" s="3">
        <v>1</v>
      </c>
      <c r="K101" s="10"/>
    </row>
    <row r="102" spans="1:11" x14ac:dyDescent="0.25">
      <c r="A102" s="31"/>
      <c r="B102" s="3">
        <v>2</v>
      </c>
      <c r="C102" s="3">
        <v>1070</v>
      </c>
      <c r="D102" s="3">
        <v>3</v>
      </c>
      <c r="E102" s="3">
        <v>2</v>
      </c>
      <c r="F102" s="3">
        <v>1148</v>
      </c>
      <c r="G102" s="3">
        <v>1</v>
      </c>
      <c r="K102" s="10"/>
    </row>
    <row r="103" spans="1:11" x14ac:dyDescent="0.25">
      <c r="A103" s="31"/>
      <c r="B103" s="3">
        <v>2</v>
      </c>
      <c r="C103" s="3">
        <v>959</v>
      </c>
      <c r="D103" s="3">
        <v>3</v>
      </c>
      <c r="E103" s="3">
        <v>2</v>
      </c>
      <c r="F103" s="3">
        <v>857</v>
      </c>
      <c r="G103" s="3">
        <v>1</v>
      </c>
      <c r="K103" s="10"/>
    </row>
    <row r="106" spans="1:11" x14ac:dyDescent="0.25">
      <c r="A106" s="3" t="s">
        <v>51</v>
      </c>
    </row>
    <row r="107" spans="1:11" x14ac:dyDescent="0.25">
      <c r="A107"/>
      <c r="B107"/>
      <c r="C107"/>
      <c r="D107"/>
      <c r="E107"/>
      <c r="F107"/>
      <c r="G107"/>
      <c r="H107"/>
      <c r="I107"/>
      <c r="J107"/>
      <c r="K107"/>
    </row>
    <row r="108" spans="1:11" x14ac:dyDescent="0.25">
      <c r="A108"/>
      <c r="B108"/>
      <c r="C108"/>
      <c r="D108"/>
      <c r="E108"/>
      <c r="F108"/>
      <c r="G108"/>
      <c r="H108"/>
      <c r="I108"/>
      <c r="J108"/>
      <c r="K108"/>
    </row>
    <row r="109" spans="1:11" x14ac:dyDescent="0.25">
      <c r="A109"/>
      <c r="B109"/>
      <c r="C109"/>
      <c r="D109"/>
      <c r="E109"/>
      <c r="F109"/>
      <c r="G109"/>
      <c r="H109"/>
      <c r="I109"/>
      <c r="J109"/>
      <c r="K109"/>
    </row>
    <row r="110" spans="1:11" x14ac:dyDescent="0.25">
      <c r="A110"/>
      <c r="B110"/>
      <c r="C110"/>
      <c r="D110"/>
      <c r="E110"/>
      <c r="F110"/>
      <c r="G110"/>
      <c r="H110"/>
      <c r="I110"/>
      <c r="J110"/>
      <c r="K110"/>
    </row>
    <row r="111" spans="1:11" x14ac:dyDescent="0.25">
      <c r="A111"/>
      <c r="B111"/>
      <c r="C111"/>
      <c r="D111"/>
      <c r="E111"/>
      <c r="F111"/>
      <c r="G111"/>
      <c r="H111"/>
      <c r="I111"/>
      <c r="J111"/>
      <c r="K111"/>
    </row>
    <row r="112" spans="1:11" x14ac:dyDescent="0.25">
      <c r="A112"/>
      <c r="B112"/>
      <c r="C112"/>
      <c r="D112"/>
      <c r="E112"/>
      <c r="F112"/>
      <c r="G112"/>
      <c r="H112"/>
      <c r="I112"/>
      <c r="J112"/>
      <c r="K112"/>
    </row>
    <row r="113" spans="1:11" x14ac:dyDescent="0.25">
      <c r="A113"/>
      <c r="B113"/>
      <c r="C113"/>
      <c r="D113"/>
      <c r="E113"/>
      <c r="F113"/>
      <c r="G113"/>
      <c r="H113"/>
      <c r="I113"/>
      <c r="J113"/>
      <c r="K113"/>
    </row>
    <row r="114" spans="1:11" x14ac:dyDescent="0.25">
      <c r="A114"/>
      <c r="B114"/>
      <c r="C114"/>
      <c r="D114"/>
      <c r="E114"/>
      <c r="F114"/>
      <c r="G114"/>
      <c r="H114"/>
      <c r="I114"/>
      <c r="J114"/>
      <c r="K114"/>
    </row>
    <row r="115" spans="1:11" x14ac:dyDescent="0.25">
      <c r="A115"/>
      <c r="B115"/>
      <c r="C115"/>
      <c r="D115"/>
      <c r="E115"/>
      <c r="F115"/>
      <c r="G115"/>
      <c r="H115"/>
      <c r="I115"/>
      <c r="J115"/>
      <c r="K115"/>
    </row>
    <row r="116" spans="1:11" x14ac:dyDescent="0.25">
      <c r="A116"/>
      <c r="B116"/>
      <c r="C116"/>
      <c r="D116"/>
      <c r="E116"/>
      <c r="F116"/>
      <c r="G116"/>
      <c r="H116"/>
      <c r="I116"/>
      <c r="J116"/>
      <c r="K116"/>
    </row>
    <row r="117" spans="1:11" x14ac:dyDescent="0.25">
      <c r="A117"/>
      <c r="B117"/>
      <c r="C117"/>
      <c r="D117"/>
      <c r="E117"/>
      <c r="F117"/>
      <c r="G117"/>
      <c r="H117"/>
      <c r="I117"/>
      <c r="J117"/>
      <c r="K117"/>
    </row>
    <row r="118" spans="1:11" x14ac:dyDescent="0.25">
      <c r="A118"/>
      <c r="B118"/>
      <c r="C118"/>
      <c r="D118"/>
      <c r="E118"/>
      <c r="F118"/>
      <c r="G118"/>
      <c r="H118"/>
      <c r="I118"/>
      <c r="J118"/>
      <c r="K118"/>
    </row>
    <row r="119" spans="1:11" x14ac:dyDescent="0.25">
      <c r="A119"/>
      <c r="B119"/>
      <c r="C119"/>
      <c r="D119"/>
      <c r="E119"/>
      <c r="F119"/>
      <c r="G119"/>
      <c r="H119"/>
      <c r="I119"/>
      <c r="J119"/>
      <c r="K119"/>
    </row>
    <row r="120" spans="1:11" x14ac:dyDescent="0.25">
      <c r="A120"/>
      <c r="B120"/>
      <c r="C120"/>
      <c r="D120"/>
      <c r="E120"/>
      <c r="F120"/>
      <c r="G120"/>
      <c r="H120"/>
      <c r="I120"/>
      <c r="J120"/>
      <c r="K120"/>
    </row>
    <row r="121" spans="1:11" x14ac:dyDescent="0.25">
      <c r="A121"/>
      <c r="B121"/>
      <c r="C121"/>
      <c r="D121"/>
      <c r="E121"/>
      <c r="F121"/>
      <c r="G121"/>
      <c r="H121"/>
      <c r="I121"/>
      <c r="J121"/>
      <c r="K121"/>
    </row>
    <row r="122" spans="1:11" x14ac:dyDescent="0.25">
      <c r="A122"/>
      <c r="B122"/>
      <c r="C122"/>
      <c r="D122"/>
      <c r="E122"/>
      <c r="F122"/>
      <c r="G122"/>
      <c r="H122"/>
      <c r="I122"/>
      <c r="J122"/>
      <c r="K122"/>
    </row>
    <row r="123" spans="1:11" x14ac:dyDescent="0.25">
      <c r="A123"/>
      <c r="B123"/>
      <c r="C123"/>
      <c r="D123"/>
      <c r="E123"/>
      <c r="F123"/>
      <c r="G123"/>
      <c r="H123"/>
      <c r="I123"/>
      <c r="J123"/>
      <c r="K123"/>
    </row>
    <row r="124" spans="1:11" x14ac:dyDescent="0.25">
      <c r="A124"/>
      <c r="B124"/>
      <c r="C124"/>
      <c r="D124"/>
      <c r="E124"/>
      <c r="F124"/>
      <c r="G124"/>
      <c r="H124"/>
      <c r="I124"/>
      <c r="J124"/>
      <c r="K124"/>
    </row>
  </sheetData>
  <mergeCells count="10">
    <mergeCell ref="A64:A73"/>
    <mergeCell ref="A74:A83"/>
    <mergeCell ref="A84:A93"/>
    <mergeCell ref="A94:A103"/>
    <mergeCell ref="A4:A13"/>
    <mergeCell ref="A14:A23"/>
    <mergeCell ref="A24:A33"/>
    <mergeCell ref="A34:A43"/>
    <mergeCell ref="A44:A53"/>
    <mergeCell ref="A54:A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 Info and Rubric</vt:lpstr>
      <vt:lpstr>Potentiometer cal</vt:lpstr>
      <vt:lpstr>Hall-effect cal</vt:lpstr>
      <vt:lpstr>Motion</vt:lpstr>
      <vt:lpstr>ToF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Diep</cp:lastModifiedBy>
  <dcterms:modified xsi:type="dcterms:W3CDTF">2023-10-17T19:08:50Z</dcterms:modified>
</cp:coreProperties>
</file>