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updateLinks="always" codeName="ThisWorkbook"/>
  <bookViews>
    <workbookView xWindow="480" yWindow="75" windowWidth="23250" windowHeight="13170" firstSheet="3" activeTab="3"/>
  </bookViews>
  <sheets>
    <sheet name="data" sheetId="2" state="veryHidden" r:id="rId1"/>
    <sheet name="段階リスト" sheetId="3" state="veryHidden" r:id="rId2"/>
    <sheet name="ShapePositions" sheetId="4" state="veryHidden" r:id="rId3"/>
    <sheet name="薬タグ" sheetId="1" r:id="rId4"/>
    <sheet name="メモ" sheetId="5" state="veryHidden" r:id="rId5"/>
  </sheets>
  <functionGroups builtInGroupCount="17"/>
  <definedNames>
    <definedName name="MyDynamicList" comment="動的な参照範囲">OFFSET(薬タグ!$S$2, 0, 0, COUNTIF(薬タグ!$S$2:$S$61, "?*"), 1)</definedName>
    <definedName name="_xlnm.Print_Area" localSheetId="3">薬タグ!$I$2:$N$27</definedName>
    <definedName name="起床時">data!$B$2</definedName>
    <definedName name="月グループ">MONTH(TODAY())+{0;1;2;3;4;5;6;7;8;9;10;11}</definedName>
    <definedName name="月定数">{0,1,2,3,4,5,6;7,8,9,10,11,12,13;14,15,16,17,18,19,20;21,22,23,24,25,26,27;28,29,30,31,32,33,34;35,36,37,38,39,40,41}</definedName>
    <definedName name="昼薬">data!$B$4</definedName>
    <definedName name="朝薬">data!$B$3</definedName>
    <definedName name="日定数">{0;1;2;3;4;5;6;7;8;9;10;11;12;13;14;15;16;17;18;19;20;21;22;23;24;25;26;27;28;29;30;31;32;33;34;35;36;37;38;39;40;41}</definedName>
    <definedName name="年グループ">YEAR(TODAY())+{0;1}</definedName>
    <definedName name="眠前">data!$B$6</definedName>
    <definedName name="夕薬">data!$B$5</definedName>
    <definedName name="与薬">INDIRECT(薬タグ!$G$4)</definedName>
    <definedName name="曜日定数">{0,1,2,3,4,5,6}</definedName>
    <definedName name="臨時薬">data!$B$7</definedName>
  </definedNames>
  <calcPr calcId="145621"/>
</workbook>
</file>

<file path=xl/calcChain.xml><?xml version="1.0" encoding="utf-8"?>
<calcChain xmlns="http://schemas.openxmlformats.org/spreadsheetml/2006/main">
  <c r="I17" i="2" l="1"/>
  <c r="K17" i="2" s="1"/>
  <c r="M17" i="2" s="1"/>
  <c r="O17" i="2" s="1"/>
  <c r="I21" i="2" s="1"/>
  <c r="K21" i="2" s="1"/>
  <c r="M21" i="2" s="1"/>
  <c r="O21" i="2" s="1"/>
  <c r="I25" i="2" s="1"/>
  <c r="K25" i="2" s="1"/>
  <c r="M25" i="2" s="1"/>
  <c r="O25" i="2" s="1"/>
  <c r="I29" i="2" s="1"/>
  <c r="K29" i="2" s="1"/>
  <c r="M29" i="2" s="1"/>
  <c r="O29" i="2" s="1"/>
  <c r="H19" i="1" l="1"/>
  <c r="H14" i="1" l="1"/>
  <c r="S38" i="2" l="1"/>
  <c r="Q38" i="2"/>
  <c r="O38" i="2"/>
  <c r="M38" i="2"/>
  <c r="K38" i="2"/>
  <c r="I38" i="2"/>
  <c r="T37" i="2"/>
  <c r="R37" i="2"/>
  <c r="P37" i="2"/>
  <c r="N37" i="2"/>
  <c r="L37" i="2"/>
  <c r="J37" i="2"/>
  <c r="S36" i="2"/>
  <c r="Q36" i="2"/>
  <c r="O36" i="2"/>
  <c r="M36" i="2"/>
  <c r="K36" i="2"/>
  <c r="I36" i="2"/>
  <c r="S34" i="2"/>
  <c r="Q34" i="2"/>
  <c r="O34" i="2"/>
  <c r="M34" i="2"/>
  <c r="K34" i="2"/>
  <c r="I34" i="2"/>
  <c r="T33" i="2"/>
  <c r="R33" i="2"/>
  <c r="P33" i="2"/>
  <c r="N33" i="2"/>
  <c r="L33" i="2"/>
  <c r="J33" i="2"/>
  <c r="S32" i="2"/>
  <c r="Q32" i="2"/>
  <c r="O32" i="2"/>
  <c r="M32" i="2"/>
  <c r="K32" i="2"/>
  <c r="I32" i="2"/>
  <c r="S30" i="2"/>
  <c r="Q30" i="2"/>
  <c r="O30" i="2"/>
  <c r="M30" i="2"/>
  <c r="K30" i="2"/>
  <c r="I30" i="2"/>
  <c r="T29" i="2"/>
  <c r="R29" i="2"/>
  <c r="P29" i="2"/>
  <c r="N29" i="2"/>
  <c r="L29" i="2"/>
  <c r="J29" i="2"/>
  <c r="S28" i="2"/>
  <c r="Q28" i="2"/>
  <c r="O28" i="2"/>
  <c r="M28" i="2"/>
  <c r="K28" i="2"/>
  <c r="I28" i="2"/>
  <c r="S26" i="2"/>
  <c r="Q26" i="2"/>
  <c r="O26" i="2"/>
  <c r="M26" i="2"/>
  <c r="K26" i="2"/>
  <c r="I26" i="2"/>
  <c r="T25" i="2"/>
  <c r="R25" i="2"/>
  <c r="P25" i="2"/>
  <c r="N25" i="2"/>
  <c r="L25" i="2"/>
  <c r="J25" i="2"/>
  <c r="S24" i="2"/>
  <c r="Q24" i="2"/>
  <c r="O24" i="2"/>
  <c r="M24" i="2"/>
  <c r="K24" i="2"/>
  <c r="I24" i="2"/>
  <c r="S22" i="2"/>
  <c r="Q22" i="2"/>
  <c r="O22" i="2"/>
  <c r="M22" i="2"/>
  <c r="K22" i="2"/>
  <c r="I22" i="2"/>
  <c r="T21" i="2"/>
  <c r="R21" i="2"/>
  <c r="P21" i="2"/>
  <c r="N21" i="2"/>
  <c r="L21" i="2"/>
  <c r="J21" i="2"/>
  <c r="S20" i="2"/>
  <c r="Q20" i="2"/>
  <c r="O20" i="2"/>
  <c r="M20" i="2"/>
  <c r="K20" i="2"/>
  <c r="I20" i="2"/>
  <c r="S18" i="2"/>
  <c r="T17" i="2"/>
  <c r="S16" i="2"/>
  <c r="Q18" i="2"/>
  <c r="R17" i="2"/>
  <c r="Q16" i="2"/>
  <c r="O18" i="2"/>
  <c r="P17" i="2"/>
  <c r="O16" i="2"/>
  <c r="M18" i="2"/>
  <c r="N17" i="2"/>
  <c r="M16" i="2"/>
  <c r="K18" i="2"/>
  <c r="L17" i="2"/>
  <c r="K16" i="2"/>
  <c r="I18" i="2"/>
  <c r="J17" i="2"/>
  <c r="I16" i="2"/>
  <c r="S2" i="1" a="1"/>
  <c r="S2" i="1" l="1"/>
  <c r="S10" i="1"/>
  <c r="S18" i="1"/>
  <c r="S26" i="1"/>
  <c r="S34" i="1"/>
  <c r="S43" i="1"/>
  <c r="S52" i="1"/>
  <c r="S61" i="1"/>
  <c r="S3" i="1"/>
  <c r="S11" i="1"/>
  <c r="S19" i="1"/>
  <c r="S27" i="1"/>
  <c r="S35" i="1"/>
  <c r="S44" i="1"/>
  <c r="S53" i="1"/>
  <c r="S7" i="1"/>
  <c r="S4" i="1"/>
  <c r="S12" i="1"/>
  <c r="S20" i="1"/>
  <c r="S28" i="1"/>
  <c r="S36" i="1"/>
  <c r="S45" i="1"/>
  <c r="S54" i="1"/>
  <c r="S16" i="1"/>
  <c r="S5" i="1"/>
  <c r="S13" i="1"/>
  <c r="S21" i="1"/>
  <c r="S29" i="1"/>
  <c r="S37" i="1"/>
  <c r="S46" i="1"/>
  <c r="S8" i="1"/>
  <c r="S25" i="1"/>
  <c r="S6" i="1"/>
  <c r="S14" i="1"/>
  <c r="S22" i="1"/>
  <c r="S30" i="1"/>
  <c r="S38" i="1"/>
  <c r="S55" i="1"/>
  <c r="S17" i="1"/>
  <c r="S15" i="1"/>
  <c r="S23" i="1"/>
  <c r="S31" i="1"/>
  <c r="S39" i="1"/>
  <c r="S47" i="1"/>
  <c r="S9" i="1"/>
  <c r="S58" i="1"/>
  <c r="S24" i="1"/>
  <c r="S32" i="1"/>
  <c r="S40" i="1"/>
  <c r="S48" i="1"/>
  <c r="S56" i="1"/>
  <c r="S50" i="1"/>
  <c r="S59" i="1"/>
  <c r="S33" i="1"/>
  <c r="S41" i="1"/>
  <c r="S49" i="1"/>
  <c r="S57" i="1"/>
  <c r="S42" i="1"/>
  <c r="S51" i="1"/>
  <c r="S60" i="1"/>
  <c r="E1" i="3"/>
  <c r="E2" i="3" s="1"/>
  <c r="F1" i="3" s="1" a="1"/>
  <c r="C7" i="3"/>
  <c r="C2" i="3"/>
  <c r="C1" i="3" a="1"/>
  <c r="C12" i="3" s="1"/>
  <c r="B1" i="3" a="1"/>
  <c r="B11" i="3" s="1"/>
  <c r="D11" i="3" s="1"/>
  <c r="A1" i="3" a="1"/>
  <c r="A2" i="3" s="1"/>
  <c r="G17" i="1" l="1"/>
  <c r="C5" i="3"/>
  <c r="C10" i="3"/>
  <c r="C1" i="3"/>
  <c r="C6" i="3"/>
  <c r="C11" i="3"/>
  <c r="C3" i="3"/>
  <c r="C9" i="3"/>
  <c r="F39" i="3"/>
  <c r="G39" i="3" s="1"/>
  <c r="F35" i="3"/>
  <c r="G35" i="3" s="1"/>
  <c r="F31" i="3"/>
  <c r="G31" i="3" s="1"/>
  <c r="F27" i="3"/>
  <c r="G27" i="3" s="1"/>
  <c r="F23" i="3"/>
  <c r="G23" i="3" s="1"/>
  <c r="F19" i="3"/>
  <c r="G19" i="3" s="1"/>
  <c r="F15" i="3"/>
  <c r="G15" i="3" s="1"/>
  <c r="F11" i="3"/>
  <c r="G11" i="3" s="1"/>
  <c r="F7" i="3"/>
  <c r="G7" i="3" s="1"/>
  <c r="F3" i="3"/>
  <c r="G3" i="3" s="1"/>
  <c r="F40" i="3"/>
  <c r="G40" i="3" s="1"/>
  <c r="F36" i="3"/>
  <c r="G36" i="3" s="1"/>
  <c r="F32" i="3"/>
  <c r="G32" i="3" s="1"/>
  <c r="F28" i="3"/>
  <c r="G28" i="3" s="1"/>
  <c r="F24" i="3"/>
  <c r="G24" i="3" s="1"/>
  <c r="F20" i="3"/>
  <c r="G20" i="3" s="1"/>
  <c r="F16" i="3"/>
  <c r="G16" i="3" s="1"/>
  <c r="F12" i="3"/>
  <c r="G12" i="3" s="1"/>
  <c r="F8" i="3"/>
  <c r="G8" i="3" s="1"/>
  <c r="F4" i="3"/>
  <c r="G4" i="3" s="1"/>
  <c r="F42" i="3"/>
  <c r="G42" i="3" s="1"/>
  <c r="F38" i="3"/>
  <c r="G38" i="3" s="1"/>
  <c r="F34" i="3"/>
  <c r="G34" i="3" s="1"/>
  <c r="F30" i="3"/>
  <c r="G30" i="3" s="1"/>
  <c r="F26" i="3"/>
  <c r="G26" i="3" s="1"/>
  <c r="F22" i="3"/>
  <c r="G22" i="3" s="1"/>
  <c r="F18" i="3"/>
  <c r="G18" i="3" s="1"/>
  <c r="F14" i="3"/>
  <c r="G14" i="3" s="1"/>
  <c r="F10" i="3"/>
  <c r="G10" i="3" s="1"/>
  <c r="F6" i="3"/>
  <c r="G6" i="3" s="1"/>
  <c r="F2" i="3"/>
  <c r="G2" i="3" s="1"/>
  <c r="F41" i="3"/>
  <c r="G41" i="3" s="1"/>
  <c r="F37" i="3"/>
  <c r="G37" i="3" s="1"/>
  <c r="F33" i="3"/>
  <c r="G33" i="3" s="1"/>
  <c r="F29" i="3"/>
  <c r="G29" i="3" s="1"/>
  <c r="F25" i="3"/>
  <c r="G25" i="3" s="1"/>
  <c r="F21" i="3"/>
  <c r="G21" i="3" s="1"/>
  <c r="F17" i="3"/>
  <c r="G17" i="3" s="1"/>
  <c r="F13" i="3"/>
  <c r="G13" i="3" s="1"/>
  <c r="F9" i="3"/>
  <c r="G9" i="3" s="1"/>
  <c r="F5" i="3"/>
  <c r="G5" i="3" s="1"/>
  <c r="F1" i="3"/>
  <c r="G1" i="3" s="1"/>
  <c r="B1" i="3"/>
  <c r="D1" i="3" s="1"/>
  <c r="B5" i="3"/>
  <c r="D5" i="3" s="1"/>
  <c r="B9" i="3"/>
  <c r="D9" i="3" s="1"/>
  <c r="C4" i="3"/>
  <c r="C8" i="3"/>
  <c r="A1" i="3"/>
  <c r="B2" i="3"/>
  <c r="D2" i="3" s="1"/>
  <c r="B6" i="3"/>
  <c r="D6" i="3" s="1"/>
  <c r="B10" i="3"/>
  <c r="D10" i="3" s="1"/>
  <c r="B4" i="3"/>
  <c r="D4" i="3" s="1"/>
  <c r="B8" i="3"/>
  <c r="D8" i="3" s="1"/>
  <c r="B12" i="3"/>
  <c r="D12" i="3" s="1"/>
  <c r="B3" i="3"/>
  <c r="D3" i="3" s="1"/>
  <c r="B7" i="3"/>
  <c r="D7" i="3" s="1"/>
</calcChain>
</file>

<file path=xl/sharedStrings.xml><?xml version="1.0" encoding="utf-8"?>
<sst xmlns="http://schemas.openxmlformats.org/spreadsheetml/2006/main" count="50" uniqueCount="49">
  <si>
    <t>与薬</t>
  </si>
  <si>
    <t>画像</t>
  </si>
  <si>
    <t>朝薬</t>
  </si>
  <si>
    <t>昼薬</t>
  </si>
  <si>
    <t>夕薬</t>
  </si>
  <si>
    <t>眠前</t>
  </si>
  <si>
    <t>≪氏名≫</t>
  </si>
  <si>
    <t>≪与薬≫</t>
  </si>
  <si>
    <t>起床時</t>
    <rPh sb="0" eb="3">
      <t>キショウジ</t>
    </rPh>
    <phoneticPr fontId="18"/>
  </si>
  <si>
    <t>≪前後･調整≫</t>
    <rPh sb="4" eb="6">
      <t>チョウセイ</t>
    </rPh>
    <phoneticPr fontId="18"/>
  </si>
  <si>
    <t>【年】</t>
    <phoneticPr fontId="18"/>
  </si>
  <si>
    <t>【月】</t>
    <phoneticPr fontId="18"/>
  </si>
  <si>
    <t>【日】</t>
    <phoneticPr fontId="18"/>
  </si>
  <si>
    <t>≪メモ≫ ※実際に入力</t>
    <rPh sb="6" eb="8">
      <t>ジッサイ</t>
    </rPh>
    <rPh sb="9" eb="11">
      <t>ニュウリョク</t>
    </rPh>
    <phoneticPr fontId="18"/>
  </si>
  <si>
    <t>臨時薬</t>
    <rPh sb="0" eb="2">
      <t>リンジ</t>
    </rPh>
    <rPh sb="2" eb="3">
      <t>ヤク</t>
    </rPh>
    <phoneticPr fontId="18"/>
  </si>
  <si>
    <t xml:space="preserve">後 </t>
  </si>
  <si>
    <t>例) 30分座位</t>
    <rPh sb="0" eb="1">
      <t>レイ</t>
    </rPh>
    <rPh sb="5" eb="6">
      <t>フン</t>
    </rPh>
    <rPh sb="6" eb="8">
      <t>ザイ</t>
    </rPh>
    <phoneticPr fontId="18"/>
  </si>
  <si>
    <t>Name</t>
  </si>
  <si>
    <t>Top</t>
  </si>
  <si>
    <t>Left</t>
  </si>
  <si>
    <t>Width</t>
  </si>
  <si>
    <t>Height</t>
  </si>
  <si>
    <t>Type</t>
  </si>
  <si>
    <t>名前</t>
  </si>
  <si>
    <t>Check Box 10140</t>
  </si>
  <si>
    <t>Check Box 45196</t>
  </si>
  <si>
    <t>Button 50074</t>
  </si>
  <si>
    <t>Button 50143</t>
  </si>
  <si>
    <t>メモ</t>
    <phoneticPr fontId="18"/>
  </si>
  <si>
    <t>VBEを開く: Alt + F11</t>
  </si>
  <si>
    <t>イミディエイト表示: Ctrl + G</t>
  </si>
  <si>
    <t>オブジェクトブラウザ: F2 （関数を調べるのに便利）</t>
  </si>
  <si>
    <t>「ブックの保護」を解除</t>
    <rPh sb="5" eb="7">
      <t>ホゴ</t>
    </rPh>
    <rPh sb="9" eb="11">
      <t>カイジョ</t>
    </rPh>
    <phoneticPr fontId="18"/>
  </si>
  <si>
    <t>「シートの保護」を解除</t>
    <rPh sb="5" eb="7">
      <t>ホゴ</t>
    </rPh>
    <rPh sb="9" eb="11">
      <t>カイジョ</t>
    </rPh>
    <phoneticPr fontId="18"/>
  </si>
  <si>
    <t>2 - xlSheetVeryHidden</t>
  </si>
  <si>
    <t>●ショートカット・コマンド備忘録</t>
    <phoneticPr fontId="18"/>
  </si>
  <si>
    <t>●リボン ON/OFF ボタン（パスワード）：　999</t>
    <phoneticPr fontId="18"/>
  </si>
  <si>
    <t>●校閲より</t>
    <rPh sb="1" eb="3">
      <t>コウエツ</t>
    </rPh>
    <phoneticPr fontId="18"/>
  </si>
  <si>
    <t>●シートの非表示(最上級)</t>
    <rPh sb="5" eb="8">
      <t>ヒヒョウジ</t>
    </rPh>
    <rPh sb="9" eb="12">
      <t>サイジョウキュウ</t>
    </rPh>
    <phoneticPr fontId="18"/>
  </si>
  <si>
    <t>●イミディエイトウィンドウで、実行する関数</t>
    <rPh sb="15" eb="17">
      <t>ジッコウ</t>
    </rPh>
    <rPh sb="19" eb="21">
      <t>カンスウ</t>
    </rPh>
    <phoneticPr fontId="18"/>
  </si>
  <si>
    <t>⇔</t>
    <phoneticPr fontId="18"/>
  </si>
  <si>
    <t>SavePositions</t>
  </si>
  <si>
    <t>ShowMemo</t>
    <phoneticPr fontId="18"/>
  </si>
  <si>
    <t>-1 - xlSheetVisible</t>
    <phoneticPr fontId="18"/>
  </si>
  <si>
    <t>このメモシートを見る</t>
    <rPh sb="8" eb="9">
      <t>ミ</t>
    </rPh>
    <phoneticPr fontId="18"/>
  </si>
  <si>
    <t>オブジェクトの位置を覚える</t>
    <rPh sb="7" eb="9">
      <t>イチ</t>
    </rPh>
    <rPh sb="10" eb="11">
      <t>オボ</t>
    </rPh>
    <phoneticPr fontId="18"/>
  </si>
  <si>
    <t>「大文字小文字を区別しない（Case-insensitive）」</t>
  </si>
  <si>
    <t>no name</t>
  </si>
  <si>
    <t>no name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</si>
</sst>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@\ &quot;様&quot;"/>
    <numFmt numFmtId="177" formatCode="m/d;@"/>
    <numFmt numFmtId="178" formatCode="m/d\ aaa;@"/>
  </numFmts>
  <fonts count="38">
    <font>
      <sz val="11"/>
      <name val="ＭＳ Ｐゴシック"/>
      <family val="3"/>
      <charset val="128"/>
    </font>
    <font>
      <sz val="11"/>
      <color indexed="8"/>
      <name val="游ゴシック"/>
      <family val="3"/>
      <charset val="128"/>
    </font>
    <font>
      <sz val="11"/>
      <color indexed="9"/>
      <name val="游ゴシック"/>
      <family val="3"/>
      <charset val="128"/>
    </font>
    <font>
      <b/>
      <sz val="18"/>
      <color indexed="56"/>
      <name val="游ゴシック Light"/>
      <family val="3"/>
      <charset val="128"/>
    </font>
    <font>
      <b/>
      <sz val="11"/>
      <color indexed="9"/>
      <name val="游ゴシック"/>
      <family val="3"/>
      <charset val="128"/>
    </font>
    <font>
      <sz val="11"/>
      <color indexed="60"/>
      <name val="游ゴシック"/>
      <family val="3"/>
      <charset val="128"/>
    </font>
    <font>
      <sz val="11"/>
      <color indexed="52"/>
      <name val="游ゴシック"/>
      <family val="3"/>
      <charset val="128"/>
    </font>
    <font>
      <sz val="11"/>
      <color indexed="20"/>
      <name val="游ゴシック"/>
      <family val="3"/>
      <charset val="128"/>
    </font>
    <font>
      <b/>
      <sz val="11"/>
      <color indexed="52"/>
      <name val="游ゴシック"/>
      <family val="3"/>
      <charset val="128"/>
    </font>
    <font>
      <sz val="11"/>
      <color indexed="10"/>
      <name val="游ゴシック"/>
      <family val="3"/>
      <charset val="128"/>
    </font>
    <font>
      <b/>
      <sz val="15"/>
      <color indexed="56"/>
      <name val="游ゴシック"/>
      <family val="3"/>
      <charset val="128"/>
    </font>
    <font>
      <b/>
      <sz val="13"/>
      <color indexed="56"/>
      <name val="游ゴシック"/>
      <family val="3"/>
      <charset val="128"/>
    </font>
    <font>
      <b/>
      <sz val="11"/>
      <color indexed="56"/>
      <name val="游ゴシック"/>
      <family val="3"/>
      <charset val="128"/>
    </font>
    <font>
      <b/>
      <sz val="11"/>
      <color indexed="8"/>
      <name val="游ゴシック"/>
      <family val="3"/>
      <charset val="128"/>
    </font>
    <font>
      <b/>
      <sz val="11"/>
      <color indexed="63"/>
      <name val="游ゴシック"/>
      <family val="3"/>
      <charset val="128"/>
    </font>
    <font>
      <i/>
      <sz val="11"/>
      <color indexed="23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color indexed="17"/>
      <name val="游ゴシック"/>
      <family val="3"/>
      <charset val="128"/>
    </font>
    <font>
      <sz val="6"/>
      <name val="ＭＳ Ｐゴシック"/>
      <family val="3"/>
      <charset val="128"/>
    </font>
    <font>
      <b/>
      <sz val="10"/>
      <color indexed="21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HG創英角ﾎﾟｯﾌﾟ体"/>
      <family val="3"/>
      <charset val="128"/>
    </font>
    <font>
      <b/>
      <sz val="10"/>
      <color rgb="FF00B0F0"/>
      <name val="ＭＳ Ｐ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theme="8"/>
      <name val="游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1"/>
      <color rgb="FFFF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9"/>
      <color rgb="FF00B0F0"/>
      <name val="ＭＳ Ｐゴシック"/>
      <family val="3"/>
      <charset val="128"/>
      <scheme val="minor"/>
    </font>
    <font>
      <sz val="9"/>
      <color rgb="FF0070C0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sz val="11"/>
      <color theme="5"/>
      <name val="ＭＳ Ｐゴシック"/>
      <family val="3"/>
      <charset val="128"/>
    </font>
    <font>
      <sz val="10"/>
      <color rgb="FFFF66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48"/>
      </patternFill>
    </fill>
    <fill>
      <patternFill patternType="solid">
        <fgColor indexed="25"/>
      </patternFill>
    </fill>
    <fill>
      <patternFill patternType="solid">
        <fgColor indexed="11"/>
      </patternFill>
    </fill>
    <fill>
      <patternFill patternType="solid">
        <fgColor indexed="21"/>
      </patternFill>
    </fill>
    <fill>
      <patternFill patternType="solid">
        <fgColor indexed="53"/>
      </patternFill>
    </fill>
    <fill>
      <patternFill patternType="solid">
        <fgColor indexed="40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21"/>
      </top>
      <bottom style="double">
        <color indexed="2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15" borderId="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" fillId="17" borderId="2" applyNumberFormat="0" applyFont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18" borderId="4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18" borderId="9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3" borderId="4" applyNumberFormat="0" applyAlignment="0" applyProtection="0">
      <alignment vertical="center"/>
    </xf>
    <xf numFmtId="0" fontId="1" fillId="0" borderId="0"/>
    <xf numFmtId="0" fontId="1" fillId="0" borderId="0"/>
    <xf numFmtId="0" fontId="17" fillId="4" borderId="0" applyNumberFormat="0" applyBorder="0" applyAlignment="0" applyProtection="0">
      <alignment vertical="center"/>
    </xf>
    <xf numFmtId="0" fontId="25" fillId="0" borderId="0"/>
    <xf numFmtId="0" fontId="36" fillId="0" borderId="0"/>
  </cellStyleXfs>
  <cellXfs count="40">
    <xf numFmtId="0" fontId="0" fillId="0" borderId="0" xfId="0">
      <alignment vertical="center"/>
    </xf>
    <xf numFmtId="0" fontId="1" fillId="0" borderId="0" xfId="41"/>
    <xf numFmtId="0" fontId="1" fillId="0" borderId="0" xfId="41" applyAlignment="1">
      <alignment horizontal="center" vertical="center"/>
    </xf>
    <xf numFmtId="0" fontId="0" fillId="0" borderId="0" xfId="0" applyFill="1">
      <alignment vertical="center"/>
    </xf>
    <xf numFmtId="176" fontId="13" fillId="19" borderId="10" xfId="42" applyNumberFormat="1" applyFont="1" applyFill="1" applyBorder="1" applyAlignment="1" applyProtection="1">
      <alignment horizontal="center"/>
      <protection locked="0"/>
    </xf>
    <xf numFmtId="0" fontId="13" fillId="19" borderId="10" xfId="42" applyFont="1" applyFill="1" applyBorder="1" applyAlignment="1" applyProtection="1">
      <alignment horizontal="center"/>
      <protection locked="0"/>
    </xf>
    <xf numFmtId="0" fontId="20" fillId="19" borderId="10" xfId="0" applyFont="1" applyFill="1" applyBorder="1" applyAlignment="1" applyProtection="1">
      <alignment horizontal="center" vertical="center"/>
      <protection locked="0"/>
    </xf>
    <xf numFmtId="0" fontId="19" fillId="0" borderId="0" xfId="42" applyFont="1" applyProtection="1"/>
    <xf numFmtId="0" fontId="0" fillId="0" borderId="0" xfId="0" applyProtection="1">
      <alignment vertical="center"/>
    </xf>
    <xf numFmtId="0" fontId="25" fillId="0" borderId="0" xfId="44"/>
    <xf numFmtId="0" fontId="13" fillId="20" borderId="0" xfId="44" applyFont="1" applyFill="1" applyProtection="1">
      <protection locked="0"/>
    </xf>
    <xf numFmtId="0" fontId="25" fillId="0" borderId="0" xfId="44" applyProtection="1">
      <protection locked="0"/>
    </xf>
    <xf numFmtId="14" fontId="25" fillId="0" borderId="0" xfId="44" applyNumberFormat="1" applyProtection="1">
      <protection locked="0"/>
    </xf>
    <xf numFmtId="177" fontId="25" fillId="0" borderId="0" xfId="44" applyNumberFormat="1" applyProtection="1">
      <protection locked="0"/>
    </xf>
    <xf numFmtId="0" fontId="28" fillId="21" borderId="17" xfId="44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0" fontId="24" fillId="19" borderId="1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Protection="1">
      <alignment vertical="center"/>
    </xf>
    <xf numFmtId="0" fontId="1" fillId="0" borderId="0" xfId="41" applyFill="1"/>
    <xf numFmtId="0" fontId="0" fillId="0" borderId="0" xfId="0" applyAlignment="1" applyProtection="1">
      <alignment horizontal="center" vertical="center"/>
    </xf>
    <xf numFmtId="0" fontId="26" fillId="0" borderId="0" xfId="44" applyFont="1" applyProtection="1"/>
    <xf numFmtId="0" fontId="0" fillId="0" borderId="11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176" fontId="22" fillId="0" borderId="13" xfId="0" applyNumberFormat="1" applyFont="1" applyBorder="1" applyAlignment="1" applyProtection="1">
      <alignment horizontal="centerContinuous" vertical="center" shrinkToFit="1"/>
      <protection locked="0"/>
    </xf>
    <xf numFmtId="176" fontId="21" fillId="0" borderId="15" xfId="0" applyNumberFormat="1" applyFont="1" applyBorder="1" applyAlignment="1" applyProtection="1">
      <alignment horizontal="centerContinuous" vertical="center" shrinkToFit="1"/>
      <protection locked="0"/>
    </xf>
    <xf numFmtId="0" fontId="0" fillId="0" borderId="16" xfId="0" applyFill="1" applyBorder="1" applyAlignment="1" applyProtection="1">
      <alignment horizontal="center" vertical="center" textRotation="255"/>
      <protection locked="0"/>
    </xf>
    <xf numFmtId="0" fontId="23" fillId="0" borderId="14" xfId="0" applyFont="1" applyBorder="1" applyAlignment="1" applyProtection="1">
      <alignment vertical="center" wrapText="1" shrinkToFit="1"/>
      <protection locked="0"/>
    </xf>
    <xf numFmtId="177" fontId="31" fillId="0" borderId="15" xfId="0" applyNumberFormat="1" applyFont="1" applyBorder="1" applyAlignment="1" applyProtection="1">
      <alignment horizontal="left" vertical="center" shrinkToFit="1"/>
      <protection locked="0"/>
    </xf>
    <xf numFmtId="0" fontId="32" fillId="0" borderId="0" xfId="0" applyFont="1" applyProtection="1">
      <alignment vertical="center"/>
    </xf>
    <xf numFmtId="14" fontId="32" fillId="0" borderId="0" xfId="0" applyNumberFormat="1" applyFont="1" applyAlignment="1" applyProtection="1">
      <alignment vertical="center"/>
    </xf>
    <xf numFmtId="178" fontId="30" fillId="0" borderId="13" xfId="0" applyNumberFormat="1" applyFont="1" applyBorder="1" applyAlignment="1" applyProtection="1">
      <alignment vertical="center" wrapText="1" shrinkToFit="1"/>
      <protection locked="0"/>
    </xf>
    <xf numFmtId="0" fontId="0" fillId="22" borderId="0" xfId="0" applyNumberFormat="1" applyFill="1" applyAlignment="1" applyProtection="1">
      <alignment horizontal="centerContinuous" vertical="center"/>
      <protection locked="0"/>
    </xf>
    <xf numFmtId="0" fontId="0" fillId="0" borderId="18" xfId="0" applyBorder="1" applyProtection="1">
      <alignment vertical="center"/>
    </xf>
    <xf numFmtId="0" fontId="0" fillId="0" borderId="19" xfId="0" applyBorder="1" applyProtection="1">
      <alignment vertical="center"/>
    </xf>
    <xf numFmtId="0" fontId="0" fillId="22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20" fillId="0" borderId="0" xfId="0" applyFont="1" applyAlignment="1" applyProtection="1">
      <alignment horizontal="center"/>
    </xf>
    <xf numFmtId="0" fontId="34" fillId="0" borderId="0" xfId="0" applyFont="1" applyAlignment="1" applyProtection="1">
      <alignment vertical="center"/>
    </xf>
    <xf numFmtId="0" fontId="37" fillId="0" borderId="0" xfId="0" applyFont="1">
      <alignment vertical="center"/>
    </xf>
    <xf numFmtId="0" fontId="0" fillId="0" borderId="0" xfId="0" quotePrefix="1">
      <alignment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 2" xfId="44"/>
    <cellStyle name="標準 3" xfId="45"/>
    <cellStyle name="標準_data" xfId="41"/>
    <cellStyle name="標準_薬タグ" xfId="42"/>
    <cellStyle name="良い" xfId="43" builtinId="26" customBuiltin="1"/>
  </cellStyles>
  <dxfs count="150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theme="4"/>
      </font>
    </dxf>
    <dxf>
      <font>
        <condense val="0"/>
        <extend val="0"/>
        <color indexed="10"/>
      </font>
    </dxf>
    <dxf>
      <font>
        <b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  <dxf>
      <font>
        <condense val="0"/>
        <extend val="0"/>
        <color indexed="10"/>
      </font>
    </dxf>
    <dxf>
      <font>
        <b val="0"/>
        <i val="0"/>
        <color rgb="FF00B05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H$5" lockText="1"/>
</file>

<file path=xl/ctrlProps/ctrlProp2.xml><?xml version="1.0" encoding="utf-8"?>
<formControlPr xmlns="http://schemas.microsoft.com/office/spreadsheetml/2009/9/main" objectType="CheckBox" checked="Checked" fmlaLink="$H$9" lockText="1"/>
</file>

<file path=xl/ctrlProps/ctrlProp3.xml><?xml version="1.0" encoding="utf-8"?>
<formControlPr xmlns="http://schemas.microsoft.com/office/spreadsheetml/2009/9/main" objectType="CheckBox" fmlaLink="$H$13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png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png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png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46.emf"/><Relationship Id="rId3" Type="http://schemas.openxmlformats.org/officeDocument/2006/relationships/image" Target="../media/image31.emf"/><Relationship Id="rId21" Type="http://schemas.openxmlformats.org/officeDocument/2006/relationships/image" Target="../media/image49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5.emf"/><Relationship Id="rId2" Type="http://schemas.openxmlformats.org/officeDocument/2006/relationships/image" Target="../media/image30.emf"/><Relationship Id="rId16" Type="http://schemas.openxmlformats.org/officeDocument/2006/relationships/image" Target="../media/image44.emf"/><Relationship Id="rId20" Type="http://schemas.openxmlformats.org/officeDocument/2006/relationships/image" Target="../media/image48.emf"/><Relationship Id="rId1" Type="http://schemas.openxmlformats.org/officeDocument/2006/relationships/image" Target="../media/image29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5" Type="http://schemas.openxmlformats.org/officeDocument/2006/relationships/image" Target="../media/image33.emf"/><Relationship Id="rId15" Type="http://schemas.openxmlformats.org/officeDocument/2006/relationships/image" Target="../media/image43.emf"/><Relationship Id="rId10" Type="http://schemas.openxmlformats.org/officeDocument/2006/relationships/image" Target="../media/image38.emf"/><Relationship Id="rId19" Type="http://schemas.openxmlformats.org/officeDocument/2006/relationships/image" Target="../media/image47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Relationship Id="rId22" Type="http://schemas.openxmlformats.org/officeDocument/2006/relationships/image" Target="../media/image5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3</xdr:row>
      <xdr:rowOff>66675</xdr:rowOff>
    </xdr:from>
    <xdr:to>
      <xdr:col>1</xdr:col>
      <xdr:colOff>504825</xdr:colOff>
      <xdr:row>3</xdr:row>
      <xdr:rowOff>504825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876300"/>
          <a:ext cx="438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2</xdr:row>
      <xdr:rowOff>64275</xdr:rowOff>
    </xdr:from>
    <xdr:to>
      <xdr:col>1</xdr:col>
      <xdr:colOff>507225</xdr:colOff>
      <xdr:row>2</xdr:row>
      <xdr:rowOff>507225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075" y="873900"/>
          <a:ext cx="442950" cy="44295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5</xdr:row>
      <xdr:rowOff>71400</xdr:rowOff>
    </xdr:from>
    <xdr:to>
      <xdr:col>1</xdr:col>
      <xdr:colOff>495300</xdr:colOff>
      <xdr:row>5</xdr:row>
      <xdr:rowOff>504825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675" y="2024025"/>
          <a:ext cx="433425" cy="4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69000</xdr:colOff>
      <xdr:row>4</xdr:row>
      <xdr:rowOff>78525</xdr:rowOff>
    </xdr:from>
    <xdr:to>
      <xdr:col>1</xdr:col>
      <xdr:colOff>504825</xdr:colOff>
      <xdr:row>4</xdr:row>
      <xdr:rowOff>514350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800" y="145965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1</xdr:col>
      <xdr:colOff>66676</xdr:colOff>
      <xdr:row>1</xdr:row>
      <xdr:rowOff>85726</xdr:rowOff>
    </xdr:from>
    <xdr:to>
      <xdr:col>1</xdr:col>
      <xdr:colOff>504825</xdr:colOff>
      <xdr:row>1</xdr:row>
      <xdr:rowOff>523875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6" y="323851"/>
          <a:ext cx="438149" cy="43814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6</xdr:row>
      <xdr:rowOff>76201</xdr:rowOff>
    </xdr:from>
    <xdr:to>
      <xdr:col>1</xdr:col>
      <xdr:colOff>485776</xdr:colOff>
      <xdr:row>6</xdr:row>
      <xdr:rowOff>514351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6" y="3171826"/>
          <a:ext cx="438150" cy="438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17</xdr:row>
          <xdr:rowOff>19050</xdr:rowOff>
        </xdr:from>
        <xdr:ext cx="571500" cy="571500"/>
        <xdr:pic>
          <xdr:nvPicPr>
            <xdr:cNvPr id="8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2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648325" y="4181475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17</xdr:row>
          <xdr:rowOff>19050</xdr:rowOff>
        </xdr:from>
        <xdr:ext cx="571500" cy="571500"/>
        <xdr:pic>
          <xdr:nvPicPr>
            <xdr:cNvPr id="9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2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17</xdr:row>
          <xdr:rowOff>19050</xdr:rowOff>
        </xdr:from>
        <xdr:ext cx="571500" cy="571500"/>
        <xdr:pic>
          <xdr:nvPicPr>
            <xdr:cNvPr id="11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17</xdr:row>
          <xdr:rowOff>19050</xdr:rowOff>
        </xdr:from>
        <xdr:ext cx="571500" cy="571500"/>
        <xdr:pic>
          <xdr:nvPicPr>
            <xdr:cNvPr id="12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2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17</xdr:row>
          <xdr:rowOff>19050</xdr:rowOff>
        </xdr:from>
        <xdr:ext cx="571500" cy="571500"/>
        <xdr:pic>
          <xdr:nvPicPr>
            <xdr:cNvPr id="13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17</xdr:row>
          <xdr:rowOff>19050</xdr:rowOff>
        </xdr:from>
        <xdr:ext cx="571500" cy="571500"/>
        <xdr:pic>
          <xdr:nvPicPr>
            <xdr:cNvPr id="14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21</xdr:row>
          <xdr:rowOff>19050</xdr:rowOff>
        </xdr:from>
        <xdr:ext cx="571500" cy="571500"/>
        <xdr:pic>
          <xdr:nvPicPr>
            <xdr:cNvPr id="15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2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21</xdr:row>
          <xdr:rowOff>19050</xdr:rowOff>
        </xdr:from>
        <xdr:ext cx="571500" cy="571500"/>
        <xdr:pic>
          <xdr:nvPicPr>
            <xdr:cNvPr id="16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3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69532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21</xdr:row>
          <xdr:rowOff>19050</xdr:rowOff>
        </xdr:from>
        <xdr:ext cx="571500" cy="571500"/>
        <xdr:pic>
          <xdr:nvPicPr>
            <xdr:cNvPr id="17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9629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21</xdr:row>
          <xdr:rowOff>19050</xdr:rowOff>
        </xdr:from>
        <xdr:ext cx="571500" cy="571500"/>
        <xdr:pic>
          <xdr:nvPicPr>
            <xdr:cNvPr id="18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5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9725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21</xdr:row>
          <xdr:rowOff>19050</xdr:rowOff>
        </xdr:from>
        <xdr:ext cx="571500" cy="571500"/>
        <xdr:pic>
          <xdr:nvPicPr>
            <xdr:cNvPr id="19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99822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21</xdr:row>
          <xdr:rowOff>19050</xdr:rowOff>
        </xdr:from>
        <xdr:ext cx="571500" cy="571500"/>
        <xdr:pic>
          <xdr:nvPicPr>
            <xdr:cNvPr id="20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7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9918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25</xdr:row>
          <xdr:rowOff>19050</xdr:rowOff>
        </xdr:from>
        <xdr:ext cx="571500" cy="571500"/>
        <xdr:pic>
          <xdr:nvPicPr>
            <xdr:cNvPr id="21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25</xdr:row>
          <xdr:rowOff>19050</xdr:rowOff>
        </xdr:from>
        <xdr:ext cx="571500" cy="571500"/>
        <xdr:pic>
          <xdr:nvPicPr>
            <xdr:cNvPr id="22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3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9532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25</xdr:row>
          <xdr:rowOff>19050</xdr:rowOff>
        </xdr:from>
        <xdr:ext cx="571500" cy="571500"/>
        <xdr:pic>
          <xdr:nvPicPr>
            <xdr:cNvPr id="23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0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79629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25</xdr:row>
          <xdr:rowOff>19050</xdr:rowOff>
        </xdr:from>
        <xdr:ext cx="571500" cy="571500"/>
        <xdr:pic>
          <xdr:nvPicPr>
            <xdr:cNvPr id="24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1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89725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25</xdr:row>
          <xdr:rowOff>19050</xdr:rowOff>
        </xdr:from>
        <xdr:ext cx="571500" cy="571500"/>
        <xdr:pic>
          <xdr:nvPicPr>
            <xdr:cNvPr id="25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2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99822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25</xdr:row>
          <xdr:rowOff>19050</xdr:rowOff>
        </xdr:from>
        <xdr:ext cx="571500" cy="571500"/>
        <xdr:pic>
          <xdr:nvPicPr>
            <xdr:cNvPr id="26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3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09918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29</xdr:row>
          <xdr:rowOff>19050</xdr:rowOff>
        </xdr:from>
        <xdr:ext cx="571500" cy="571500"/>
        <xdr:pic>
          <xdr:nvPicPr>
            <xdr:cNvPr id="27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4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29</xdr:row>
          <xdr:rowOff>19050</xdr:rowOff>
        </xdr:from>
        <xdr:ext cx="571500" cy="571500"/>
        <xdr:pic>
          <xdr:nvPicPr>
            <xdr:cNvPr id="28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69532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29</xdr:row>
          <xdr:rowOff>19050</xdr:rowOff>
        </xdr:from>
        <xdr:ext cx="571500" cy="571500"/>
        <xdr:pic>
          <xdr:nvPicPr>
            <xdr:cNvPr id="29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6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79629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29</xdr:row>
          <xdr:rowOff>19050</xdr:rowOff>
        </xdr:from>
        <xdr:ext cx="571500" cy="571500"/>
        <xdr:pic>
          <xdr:nvPicPr>
            <xdr:cNvPr id="30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89725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29</xdr:row>
          <xdr:rowOff>19050</xdr:rowOff>
        </xdr:from>
        <xdr:ext cx="571500" cy="571500"/>
        <xdr:pic>
          <xdr:nvPicPr>
            <xdr:cNvPr id="31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8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99822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29</xdr:row>
          <xdr:rowOff>19050</xdr:rowOff>
        </xdr:from>
        <xdr:ext cx="571500" cy="571500"/>
        <xdr:pic>
          <xdr:nvPicPr>
            <xdr:cNvPr id="32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4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109918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33</xdr:row>
          <xdr:rowOff>19050</xdr:rowOff>
        </xdr:from>
        <xdr:ext cx="571500" cy="571500"/>
        <xdr:pic>
          <xdr:nvPicPr>
            <xdr:cNvPr id="33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0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33</xdr:row>
          <xdr:rowOff>19050</xdr:rowOff>
        </xdr:from>
        <xdr:ext cx="571500" cy="571500"/>
        <xdr:pic>
          <xdr:nvPicPr>
            <xdr:cNvPr id="34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1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69532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33</xdr:row>
          <xdr:rowOff>19050</xdr:rowOff>
        </xdr:from>
        <xdr:ext cx="571500" cy="571500"/>
        <xdr:pic>
          <xdr:nvPicPr>
            <xdr:cNvPr id="35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2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79629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33</xdr:row>
          <xdr:rowOff>19050</xdr:rowOff>
        </xdr:from>
        <xdr:ext cx="571500" cy="571500"/>
        <xdr:pic>
          <xdr:nvPicPr>
            <xdr:cNvPr id="36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3"/>
                </a:ext>
              </a:extLst>
            </xdr:cNvPicPr>
          </xdr:nvPicPr>
          <xdr:blipFill>
            <a:blip xmlns:r="http://schemas.openxmlformats.org/officeDocument/2006/relationships" r:embed="rId25"/>
            <a:srcRect/>
            <a:stretch>
              <a:fillRect/>
            </a:stretch>
          </xdr:blipFill>
          <xdr:spPr bwMode="auto">
            <a:xfrm>
              <a:off x="89725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33</xdr:row>
          <xdr:rowOff>19050</xdr:rowOff>
        </xdr:from>
        <xdr:ext cx="571500" cy="571500"/>
        <xdr:pic>
          <xdr:nvPicPr>
            <xdr:cNvPr id="37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4"/>
                </a:ext>
              </a:extLst>
            </xdr:cNvPicPr>
          </xdr:nvPicPr>
          <xdr:blipFill>
            <a:blip xmlns:r="http://schemas.openxmlformats.org/officeDocument/2006/relationships" r:embed="rId26"/>
            <a:srcRect/>
            <a:stretch>
              <a:fillRect/>
            </a:stretch>
          </xdr:blipFill>
          <xdr:spPr bwMode="auto">
            <a:xfrm>
              <a:off x="99822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33</xdr:row>
          <xdr:rowOff>19050</xdr:rowOff>
        </xdr:from>
        <xdr:ext cx="571500" cy="571500"/>
        <xdr:pic>
          <xdr:nvPicPr>
            <xdr:cNvPr id="38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5"/>
                </a:ext>
              </a:extLst>
            </xdr:cNvPicPr>
          </xdr:nvPicPr>
          <xdr:blipFill>
            <a:blip xmlns:r="http://schemas.openxmlformats.org/officeDocument/2006/relationships" r:embed="rId27"/>
            <a:srcRect/>
            <a:stretch>
              <a:fillRect/>
            </a:stretch>
          </xdr:blipFill>
          <xdr:spPr bwMode="auto">
            <a:xfrm>
              <a:off x="109918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38100</xdr:colOff>
          <xdr:row>37</xdr:row>
          <xdr:rowOff>19050</xdr:rowOff>
        </xdr:from>
        <xdr:ext cx="571500" cy="571500"/>
        <xdr:pic>
          <xdr:nvPicPr>
            <xdr:cNvPr id="39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59436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38100</xdr:colOff>
          <xdr:row>37</xdr:row>
          <xdr:rowOff>19050</xdr:rowOff>
        </xdr:from>
        <xdr:ext cx="571500" cy="571500"/>
        <xdr:pic>
          <xdr:nvPicPr>
            <xdr:cNvPr id="40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7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69532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38100</xdr:colOff>
          <xdr:row>37</xdr:row>
          <xdr:rowOff>19050</xdr:rowOff>
        </xdr:from>
        <xdr:ext cx="571500" cy="571500"/>
        <xdr:pic>
          <xdr:nvPicPr>
            <xdr:cNvPr id="41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8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79629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38100</xdr:colOff>
          <xdr:row>37</xdr:row>
          <xdr:rowOff>19050</xdr:rowOff>
        </xdr:from>
        <xdr:ext cx="571500" cy="571500"/>
        <xdr:pic>
          <xdr:nvPicPr>
            <xdr:cNvPr id="42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59"/>
                </a:ext>
              </a:extLst>
            </xdr:cNvPicPr>
          </xdr:nvPicPr>
          <xdr:blipFill>
            <a:blip xmlns:r="http://schemas.openxmlformats.org/officeDocument/2006/relationships" r:embed="rId27"/>
            <a:srcRect/>
            <a:stretch>
              <a:fillRect/>
            </a:stretch>
          </xdr:blipFill>
          <xdr:spPr bwMode="auto">
            <a:xfrm>
              <a:off x="89725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38100</xdr:colOff>
          <xdr:row>37</xdr:row>
          <xdr:rowOff>19050</xdr:rowOff>
        </xdr:from>
        <xdr:ext cx="571500" cy="571500"/>
        <xdr:pic>
          <xdr:nvPicPr>
            <xdr:cNvPr id="43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60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998220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38100</xdr:colOff>
          <xdr:row>37</xdr:row>
          <xdr:rowOff>19050</xdr:rowOff>
        </xdr:from>
        <xdr:ext cx="571500" cy="571500"/>
        <xdr:pic>
          <xdr:nvPicPr>
            <xdr:cNvPr id="44" name="Picture 14" descr="薬朝"/>
            <xdr:cNvPicPr>
              <a:picLocks noChangeAspect="1" noChangeArrowheads="1"/>
              <a:extLst>
                <a:ext uri="{84589F7E-364E-4C9E-8A38-B11213B215E9}">
                  <a14:cameraTool cellRange="与薬" spid="_x0000_s151161"/>
                </a:ext>
              </a:extLst>
            </xdr:cNvPicPr>
          </xdr:nvPicPr>
          <xdr:blipFill>
            <a:blip xmlns:r="http://schemas.openxmlformats.org/officeDocument/2006/relationships" r:embed="rId26"/>
            <a:srcRect/>
            <a:stretch>
              <a:fillRect/>
            </a:stretch>
          </xdr:blipFill>
          <xdr:spPr bwMode="auto">
            <a:xfrm>
              <a:off x="10991850" y="6229350"/>
              <a:ext cx="571500" cy="571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15</xdr:row>
          <xdr:rowOff>0</xdr:rowOff>
        </xdr:from>
        <xdr:to>
          <xdr:col>7</xdr:col>
          <xdr:colOff>781050</xdr:colOff>
          <xdr:row>16</xdr:row>
          <xdr:rowOff>9525</xdr:rowOff>
        </xdr:to>
        <xdr:sp macro="" textlink="">
          <xdr:nvSpPr>
            <xdr:cNvPr id="27629" name="名前" hidden="1">
              <a:extLst>
                <a:ext uri="{63B3BB69-23CF-44E3-9099-C40C66FF867C}">
                  <a14:compatExt spid="_x0000_s2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ﾗﾍﾞﾙ拡大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8</xdr:row>
          <xdr:rowOff>28575</xdr:rowOff>
        </xdr:from>
        <xdr:to>
          <xdr:col>7</xdr:col>
          <xdr:colOff>76200</xdr:colOff>
          <xdr:row>9</xdr:row>
          <xdr:rowOff>0</xdr:rowOff>
        </xdr:to>
        <xdr:sp macro="" textlink="">
          <xdr:nvSpPr>
            <xdr:cNvPr id="21404" name="Check Box 10140" hidden="1">
              <a:extLst>
                <a:ext uri="{63B3BB69-23CF-44E3-9099-C40C66FF867C}">
                  <a14:compatExt spid="_x0000_s21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日付表示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12</xdr:row>
          <xdr:rowOff>28575</xdr:rowOff>
        </xdr:from>
        <xdr:to>
          <xdr:col>7</xdr:col>
          <xdr:colOff>76200</xdr:colOff>
          <xdr:row>13</xdr:row>
          <xdr:rowOff>0</xdr:rowOff>
        </xdr:to>
        <xdr:sp macro="" textlink="">
          <xdr:nvSpPr>
            <xdr:cNvPr id="101516" name="Check Box 45196" hidden="1">
              <a:extLst>
                <a:ext uri="{63B3BB69-23CF-44E3-9099-C40C66FF867C}">
                  <a14:compatExt spid="_x0000_s101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1Week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</xdr:row>
          <xdr:rowOff>9526</xdr:rowOff>
        </xdr:from>
        <xdr:to>
          <xdr:col>16</xdr:col>
          <xdr:colOff>617219</xdr:colOff>
          <xdr:row>40</xdr:row>
          <xdr:rowOff>0</xdr:rowOff>
        </xdr:to>
        <xdr:pic>
          <xdr:nvPicPr>
            <xdr:cNvPr id="43" name="図 42"/>
            <xdr:cNvPicPr>
              <a:picLocks noChangeAspect="1" noChangeArrowheads="1"/>
              <a:extLst>
                <a:ext uri="{84589F7E-364E-4C9E-8A38-B11213B215E9}">
                  <a14:cameraTool cellRange="data!$I$15:$T$38" spid="_x0000_s1293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10175" y="247651"/>
              <a:ext cx="6008369" cy="927734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14</xdr:row>
          <xdr:rowOff>209550</xdr:rowOff>
        </xdr:from>
        <xdr:to>
          <xdr:col>6</xdr:col>
          <xdr:colOff>1181100</xdr:colOff>
          <xdr:row>16</xdr:row>
          <xdr:rowOff>19050</xdr:rowOff>
        </xdr:to>
        <xdr:sp macro="" textlink="">
          <xdr:nvSpPr>
            <xdr:cNvPr id="113562" name="Button 50074" hidden="1">
              <a:extLst>
                <a:ext uri="{63B3BB69-23CF-44E3-9099-C40C66FF867C}">
                  <a14:compatExt spid="_x0000_s11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209550</xdr:rowOff>
        </xdr:from>
        <xdr:to>
          <xdr:col>6</xdr:col>
          <xdr:colOff>1181100</xdr:colOff>
          <xdr:row>19</xdr:row>
          <xdr:rowOff>28575</xdr:rowOff>
        </xdr:to>
        <xdr:sp macro="" textlink="">
          <xdr:nvSpPr>
            <xdr:cNvPr id="113631" name="Button 50143" hidden="1">
              <a:extLst>
                <a:ext uri="{63B3BB69-23CF-44E3-9099-C40C66FF867C}">
                  <a14:compatExt spid="_x0000_s11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リボン表示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41"/>
  <sheetViews>
    <sheetView showGridLines="0" workbookViewId="0"/>
  </sheetViews>
  <sheetFormatPr defaultRowHeight="13.5"/>
  <cols>
    <col min="2" max="2" width="7.5" customWidth="1"/>
    <col min="3" max="3" width="11" bestFit="1" customWidth="1"/>
    <col min="4" max="8" width="1.25" customWidth="1"/>
    <col min="9" max="9" width="5" customWidth="1"/>
    <col min="10" max="10" width="8.25" customWidth="1"/>
    <col min="11" max="11" width="5" customWidth="1"/>
    <col min="12" max="12" width="8.25" customWidth="1"/>
    <col min="13" max="13" width="5" customWidth="1"/>
    <col min="14" max="14" width="8.25" customWidth="1"/>
    <col min="15" max="15" width="5" customWidth="1"/>
    <col min="16" max="16" width="8.25" customWidth="1"/>
    <col min="17" max="17" width="5" customWidth="1"/>
    <col min="18" max="18" width="8.25" customWidth="1"/>
    <col min="19" max="19" width="5" customWidth="1"/>
    <col min="20" max="20" width="8.25" customWidth="1"/>
  </cols>
  <sheetData>
    <row r="1" spans="1:20" ht="18.75">
      <c r="A1" s="1" t="s">
        <v>0</v>
      </c>
      <c r="B1" s="1" t="s">
        <v>1</v>
      </c>
    </row>
    <row r="2" spans="1:20" ht="45" customHeight="1">
      <c r="A2" s="2" t="s">
        <v>8</v>
      </c>
      <c r="B2" s="1"/>
    </row>
    <row r="3" spans="1:20" ht="45" customHeight="1">
      <c r="A3" s="2" t="s">
        <v>2</v>
      </c>
      <c r="B3" s="3"/>
    </row>
    <row r="4" spans="1:20" ht="45" customHeight="1">
      <c r="A4" s="2" t="s">
        <v>3</v>
      </c>
      <c r="B4" s="3"/>
    </row>
    <row r="5" spans="1:20" ht="45" customHeight="1">
      <c r="A5" s="2" t="s">
        <v>4</v>
      </c>
      <c r="B5" s="3"/>
    </row>
    <row r="6" spans="1:20" ht="45" customHeight="1">
      <c r="A6" s="2" t="s">
        <v>5</v>
      </c>
      <c r="B6" s="3"/>
    </row>
    <row r="7" spans="1:20" ht="45" customHeight="1">
      <c r="A7" s="2" t="s">
        <v>14</v>
      </c>
      <c r="B7" s="3"/>
    </row>
    <row r="9" spans="1:20" ht="18.75">
      <c r="A9" s="1"/>
      <c r="B9" s="1"/>
      <c r="C9" s="1"/>
    </row>
    <row r="10" spans="1:20" ht="18.75">
      <c r="A10" s="1"/>
      <c r="B10" s="1"/>
      <c r="C10" s="1"/>
    </row>
    <row r="11" spans="1:20" ht="18.75">
      <c r="A11" s="1"/>
      <c r="B11" s="1"/>
      <c r="C11" s="1"/>
    </row>
    <row r="12" spans="1:20" ht="18.75">
      <c r="A12" s="1"/>
      <c r="B12" s="1"/>
      <c r="C12" s="1"/>
    </row>
    <row r="13" spans="1:20" ht="18.75">
      <c r="A13" s="1"/>
      <c r="B13" s="1"/>
      <c r="C13" s="1"/>
    </row>
    <row r="14" spans="1:20" ht="18.75">
      <c r="A14" s="1"/>
      <c r="B14" s="1"/>
      <c r="C14" s="1"/>
    </row>
    <row r="15" spans="1:20" ht="24.75" customHeight="1">
      <c r="A15" s="1"/>
      <c r="B15" s="1"/>
      <c r="C15" s="1"/>
      <c r="I15" s="21"/>
      <c r="J15" s="22"/>
      <c r="K15" s="21"/>
      <c r="L15" s="22"/>
      <c r="M15" s="21"/>
      <c r="N15" s="22"/>
      <c r="O15" s="21"/>
      <c r="P15" s="22"/>
      <c r="Q15" s="21"/>
      <c r="R15" s="22"/>
      <c r="S15" s="21"/>
      <c r="T15" s="22"/>
    </row>
    <row r="16" spans="1:20" ht="24.75" customHeight="1">
      <c r="A16" s="1"/>
      <c r="B16" s="1"/>
      <c r="C16" s="1"/>
      <c r="I16" s="23" t="str">
        <f>薬タグ!$G$2</f>
        <v>no name</v>
      </c>
      <c r="J16" s="24"/>
      <c r="K16" s="23" t="str">
        <f>薬タグ!$G$2</f>
        <v>no name</v>
      </c>
      <c r="L16" s="24"/>
      <c r="M16" s="23" t="str">
        <f>薬タグ!$G$2</f>
        <v>no name</v>
      </c>
      <c r="N16" s="24"/>
      <c r="O16" s="23" t="str">
        <f>薬タグ!$G$2</f>
        <v>no name</v>
      </c>
      <c r="P16" s="24"/>
      <c r="Q16" s="23" t="str">
        <f>薬タグ!$G$2</f>
        <v>no name</v>
      </c>
      <c r="R16" s="24"/>
      <c r="S16" s="23" t="str">
        <f>薬タグ!$G$2</f>
        <v>no name</v>
      </c>
      <c r="T16" s="24"/>
    </row>
    <row r="17" spans="1:20" ht="24.75" customHeight="1">
      <c r="A17" s="1"/>
      <c r="B17" s="1"/>
      <c r="C17" s="1"/>
      <c r="I17" s="30">
        <f>DATE(薬タグ!$G$10,薬タグ!$G$12,薬タグ!$G$14)</f>
        <v>46117</v>
      </c>
      <c r="J17" s="27" t="str">
        <f>IF(薬タグ!$G$8=0,"",薬タグ!$G$8)</f>
        <v/>
      </c>
      <c r="K17" s="30">
        <f>$I$17+1</f>
        <v>46118</v>
      </c>
      <c r="L17" s="27" t="str">
        <f>IF(薬タグ!$G$8=0,"",薬タグ!$G$8)</f>
        <v/>
      </c>
      <c r="M17" s="30">
        <f>$K$17+1</f>
        <v>46119</v>
      </c>
      <c r="N17" s="27" t="str">
        <f>IF(薬タグ!$G$8=0,"",薬タグ!$G$8)</f>
        <v/>
      </c>
      <c r="O17" s="30">
        <f>$M$17+1</f>
        <v>46120</v>
      </c>
      <c r="P17" s="27" t="str">
        <f>IF(薬タグ!$G$8=0,"",薬タグ!$G$8)</f>
        <v/>
      </c>
      <c r="Q17" s="30"/>
      <c r="R17" s="27" t="str">
        <f>IF(薬タグ!$G$8=0,"",薬タグ!$G$8)</f>
        <v/>
      </c>
      <c r="S17" s="30"/>
      <c r="T17" s="27" t="str">
        <f>IF(薬タグ!$G$8=0,"",薬タグ!$G$8)</f>
        <v/>
      </c>
    </row>
    <row r="18" spans="1:20" ht="48" customHeight="1">
      <c r="A18" s="1"/>
      <c r="B18" s="1"/>
      <c r="C18" s="1"/>
      <c r="I18" s="25" t="str">
        <f>薬タグ!$G$6</f>
        <v xml:space="preserve">後 </v>
      </c>
      <c r="J18" s="26"/>
      <c r="K18" s="25" t="str">
        <f>薬タグ!$G$6</f>
        <v xml:space="preserve">後 </v>
      </c>
      <c r="L18" s="26"/>
      <c r="M18" s="25" t="str">
        <f>薬タグ!$G$6</f>
        <v xml:space="preserve">後 </v>
      </c>
      <c r="N18" s="26"/>
      <c r="O18" s="25" t="str">
        <f>薬タグ!$G$6</f>
        <v xml:space="preserve">後 </v>
      </c>
      <c r="P18" s="26"/>
      <c r="Q18" s="25" t="str">
        <f>薬タグ!$G$6</f>
        <v xml:space="preserve">後 </v>
      </c>
      <c r="R18" s="26"/>
      <c r="S18" s="25" t="str">
        <f>薬タグ!$G$6</f>
        <v xml:space="preserve">後 </v>
      </c>
      <c r="T18" s="26"/>
    </row>
    <row r="19" spans="1:20" ht="24.75" customHeight="1">
      <c r="A19" s="1"/>
      <c r="B19" s="1"/>
      <c r="C19" s="1"/>
      <c r="I19" s="21"/>
      <c r="J19" s="22"/>
      <c r="K19" s="21"/>
      <c r="L19" s="22"/>
      <c r="M19" s="21"/>
      <c r="N19" s="22"/>
      <c r="O19" s="21"/>
      <c r="P19" s="22"/>
      <c r="Q19" s="21"/>
      <c r="R19" s="22"/>
      <c r="S19" s="21"/>
      <c r="T19" s="22"/>
    </row>
    <row r="20" spans="1:20" ht="24.75" customHeight="1">
      <c r="A20" s="1"/>
      <c r="B20" s="1"/>
      <c r="C20" s="1"/>
      <c r="I20" s="23" t="str">
        <f>薬タグ!$G$2</f>
        <v>no name</v>
      </c>
      <c r="J20" s="24"/>
      <c r="K20" s="23" t="str">
        <f>薬タグ!$G$2</f>
        <v>no name</v>
      </c>
      <c r="L20" s="24"/>
      <c r="M20" s="23" t="str">
        <f>薬タグ!$G$2</f>
        <v>no name</v>
      </c>
      <c r="N20" s="24"/>
      <c r="O20" s="23" t="str">
        <f>薬タグ!$G$2</f>
        <v>no name</v>
      </c>
      <c r="P20" s="24"/>
      <c r="Q20" s="23" t="str">
        <f>薬タグ!$G$2</f>
        <v>no name</v>
      </c>
      <c r="R20" s="24"/>
      <c r="S20" s="23" t="str">
        <f>薬タグ!$G$2</f>
        <v>no name</v>
      </c>
      <c r="T20" s="24"/>
    </row>
    <row r="21" spans="1:20" ht="24.75" customHeight="1">
      <c r="A21" s="1"/>
      <c r="B21" s="1"/>
      <c r="C21" s="1"/>
      <c r="I21" s="30">
        <f>$O$17+1</f>
        <v>46121</v>
      </c>
      <c r="J21" s="27" t="str">
        <f>IF(薬タグ!$G$8=0,"",薬タグ!$G$8)</f>
        <v/>
      </c>
      <c r="K21" s="30">
        <f>$I$21+1</f>
        <v>46122</v>
      </c>
      <c r="L21" s="27" t="str">
        <f>IF(薬タグ!$G$8=0,"",薬タグ!$G$8)</f>
        <v/>
      </c>
      <c r="M21" s="30">
        <f>$K$21+1</f>
        <v>46123</v>
      </c>
      <c r="N21" s="27" t="str">
        <f>IF(薬タグ!$G$8=0,"",薬タグ!$G$8)</f>
        <v/>
      </c>
      <c r="O21" s="30">
        <f>$M$21+1</f>
        <v>46124</v>
      </c>
      <c r="P21" s="27" t="str">
        <f>IF(薬タグ!$G$8=0,"",薬タグ!$G$8)</f>
        <v/>
      </c>
      <c r="Q21" s="30"/>
      <c r="R21" s="27" t="str">
        <f>IF(薬タグ!$G$8=0,"",薬タグ!$G$8)</f>
        <v/>
      </c>
      <c r="S21" s="30"/>
      <c r="T21" s="27" t="str">
        <f>IF(薬タグ!$G$8=0,"",薬タグ!$G$8)</f>
        <v/>
      </c>
    </row>
    <row r="22" spans="1:20" ht="48" customHeight="1">
      <c r="A22" s="1"/>
      <c r="B22" s="1"/>
      <c r="C22" s="1"/>
      <c r="I22" s="25" t="str">
        <f>薬タグ!$G$6</f>
        <v xml:space="preserve">後 </v>
      </c>
      <c r="J22" s="26"/>
      <c r="K22" s="25" t="str">
        <f>薬タグ!$G$6</f>
        <v xml:space="preserve">後 </v>
      </c>
      <c r="L22" s="26"/>
      <c r="M22" s="25" t="str">
        <f>薬タグ!$G$6</f>
        <v xml:space="preserve">後 </v>
      </c>
      <c r="N22" s="26"/>
      <c r="O22" s="25" t="str">
        <f>薬タグ!$G$6</f>
        <v xml:space="preserve">後 </v>
      </c>
      <c r="P22" s="26"/>
      <c r="Q22" s="25" t="str">
        <f>薬タグ!$G$6</f>
        <v xml:space="preserve">後 </v>
      </c>
      <c r="R22" s="26"/>
      <c r="S22" s="25" t="str">
        <f>薬タグ!$G$6</f>
        <v xml:space="preserve">後 </v>
      </c>
      <c r="T22" s="26"/>
    </row>
    <row r="23" spans="1:20" ht="24.75" customHeight="1">
      <c r="A23" s="1"/>
      <c r="B23" s="1"/>
      <c r="C23" s="1"/>
      <c r="I23" s="21"/>
      <c r="J23" s="22"/>
      <c r="K23" s="21"/>
      <c r="L23" s="22"/>
      <c r="M23" s="21"/>
      <c r="N23" s="22"/>
      <c r="O23" s="21"/>
      <c r="P23" s="22"/>
      <c r="Q23" s="21"/>
      <c r="R23" s="22"/>
      <c r="S23" s="21"/>
      <c r="T23" s="22"/>
    </row>
    <row r="24" spans="1:20" ht="24.75" customHeight="1">
      <c r="A24" s="1"/>
      <c r="B24" s="1"/>
      <c r="C24" s="18"/>
      <c r="I24" s="23" t="str">
        <f>薬タグ!$G$2</f>
        <v>no name</v>
      </c>
      <c r="J24" s="24"/>
      <c r="K24" s="23" t="str">
        <f>薬タグ!$G$2</f>
        <v>no name</v>
      </c>
      <c r="L24" s="24"/>
      <c r="M24" s="23" t="str">
        <f>薬タグ!$G$2</f>
        <v>no name</v>
      </c>
      <c r="N24" s="24"/>
      <c r="O24" s="23" t="str">
        <f>薬タグ!$G$2</f>
        <v>no name</v>
      </c>
      <c r="P24" s="24"/>
      <c r="Q24" s="23" t="str">
        <f>薬タグ!$G$2</f>
        <v>no name</v>
      </c>
      <c r="R24" s="24"/>
      <c r="S24" s="23" t="str">
        <f>薬タグ!$G$2</f>
        <v>no name</v>
      </c>
      <c r="T24" s="24"/>
    </row>
    <row r="25" spans="1:20" ht="24.75" customHeight="1">
      <c r="A25" s="1"/>
      <c r="B25" s="1"/>
      <c r="C25" s="1"/>
      <c r="I25" s="30">
        <f>$O$21+1</f>
        <v>46125</v>
      </c>
      <c r="J25" s="27" t="str">
        <f>IF(薬タグ!$G$8=0,"",薬タグ!$G$8)</f>
        <v/>
      </c>
      <c r="K25" s="30">
        <f>$I$25+1</f>
        <v>46126</v>
      </c>
      <c r="L25" s="27" t="str">
        <f>IF(薬タグ!$G$8=0,"",薬タグ!$G$8)</f>
        <v/>
      </c>
      <c r="M25" s="30">
        <f>$K$25+1</f>
        <v>46127</v>
      </c>
      <c r="N25" s="27" t="str">
        <f>IF(薬タグ!$G$8=0,"",薬タグ!$G$8)</f>
        <v/>
      </c>
      <c r="O25" s="30">
        <f>$M$25+1</f>
        <v>46128</v>
      </c>
      <c r="P25" s="27" t="str">
        <f>IF(薬タグ!$G$8=0,"",薬タグ!$G$8)</f>
        <v/>
      </c>
      <c r="Q25" s="30"/>
      <c r="R25" s="27" t="str">
        <f>IF(薬タグ!$G$8=0,"",薬タグ!$G$8)</f>
        <v/>
      </c>
      <c r="S25" s="30"/>
      <c r="T25" s="27" t="str">
        <f>IF(薬タグ!$G$8=0,"",薬タグ!$G$8)</f>
        <v/>
      </c>
    </row>
    <row r="26" spans="1:20" ht="48" customHeight="1">
      <c r="A26" s="1"/>
      <c r="B26" s="1"/>
      <c r="C26" s="1"/>
      <c r="I26" s="25" t="str">
        <f>薬タグ!$G$6</f>
        <v xml:space="preserve">後 </v>
      </c>
      <c r="J26" s="26"/>
      <c r="K26" s="25" t="str">
        <f>薬タグ!$G$6</f>
        <v xml:space="preserve">後 </v>
      </c>
      <c r="L26" s="26"/>
      <c r="M26" s="25" t="str">
        <f>薬タグ!$G$6</f>
        <v xml:space="preserve">後 </v>
      </c>
      <c r="N26" s="26"/>
      <c r="O26" s="25" t="str">
        <f>薬タグ!$G$6</f>
        <v xml:space="preserve">後 </v>
      </c>
      <c r="P26" s="26"/>
      <c r="Q26" s="25" t="str">
        <f>薬タグ!$G$6</f>
        <v xml:space="preserve">後 </v>
      </c>
      <c r="R26" s="26"/>
      <c r="S26" s="25" t="str">
        <f>薬タグ!$G$6</f>
        <v xml:space="preserve">後 </v>
      </c>
      <c r="T26" s="26"/>
    </row>
    <row r="27" spans="1:20" ht="24.75" customHeight="1">
      <c r="A27" s="1"/>
      <c r="B27" s="1"/>
      <c r="C27" s="1"/>
      <c r="I27" s="21"/>
      <c r="J27" s="22"/>
      <c r="K27" s="21"/>
      <c r="L27" s="22"/>
      <c r="M27" s="21"/>
      <c r="N27" s="22"/>
      <c r="O27" s="21"/>
      <c r="P27" s="22"/>
      <c r="Q27" s="21"/>
      <c r="R27" s="22"/>
      <c r="S27" s="21"/>
      <c r="T27" s="22"/>
    </row>
    <row r="28" spans="1:20" ht="24.75" customHeight="1">
      <c r="A28" s="1"/>
      <c r="B28" s="1"/>
      <c r="C28" s="1"/>
      <c r="I28" s="23" t="str">
        <f>薬タグ!$G$2</f>
        <v>no name</v>
      </c>
      <c r="J28" s="24"/>
      <c r="K28" s="23" t="str">
        <f>薬タグ!$G$2</f>
        <v>no name</v>
      </c>
      <c r="L28" s="24"/>
      <c r="M28" s="23" t="str">
        <f>薬タグ!$G$2</f>
        <v>no name</v>
      </c>
      <c r="N28" s="24"/>
      <c r="O28" s="23" t="str">
        <f>薬タグ!$G$2</f>
        <v>no name</v>
      </c>
      <c r="P28" s="24"/>
      <c r="Q28" s="23" t="str">
        <f>薬タグ!$G$2</f>
        <v>no name</v>
      </c>
      <c r="R28" s="24"/>
      <c r="S28" s="23" t="str">
        <f>薬タグ!$G$2</f>
        <v>no name</v>
      </c>
      <c r="T28" s="24"/>
    </row>
    <row r="29" spans="1:20" ht="24.75" customHeight="1">
      <c r="A29" s="1"/>
      <c r="B29" s="1"/>
      <c r="C29" s="1"/>
      <c r="I29" s="30">
        <f>$O$25+1</f>
        <v>46129</v>
      </c>
      <c r="J29" s="27" t="str">
        <f>IF(薬タグ!$G$8=0,"",薬タグ!$G$8)</f>
        <v/>
      </c>
      <c r="K29" s="30">
        <f>$I$29+1</f>
        <v>46130</v>
      </c>
      <c r="L29" s="27" t="str">
        <f>IF(薬タグ!$G$8=0,"",薬タグ!$G$8)</f>
        <v/>
      </c>
      <c r="M29" s="30">
        <f>$K$29+1</f>
        <v>46131</v>
      </c>
      <c r="N29" s="27" t="str">
        <f>IF(薬タグ!$G$8=0,"",薬タグ!$G$8)</f>
        <v/>
      </c>
      <c r="O29" s="30">
        <f>$M$29+1</f>
        <v>46132</v>
      </c>
      <c r="P29" s="27" t="str">
        <f>IF(薬タグ!$G$8=0,"",薬タグ!$G$8)</f>
        <v/>
      </c>
      <c r="Q29" s="30"/>
      <c r="R29" s="27" t="str">
        <f>IF(薬タグ!$G$8=0,"",薬タグ!$G$8)</f>
        <v/>
      </c>
      <c r="S29" s="30"/>
      <c r="T29" s="27" t="str">
        <f>IF(薬タグ!$G$8=0,"",薬タグ!$G$8)</f>
        <v/>
      </c>
    </row>
    <row r="30" spans="1:20" ht="48" customHeight="1">
      <c r="A30" s="1"/>
      <c r="B30" s="1"/>
      <c r="C30" s="1"/>
      <c r="I30" s="25" t="str">
        <f>薬タグ!$G$6</f>
        <v xml:space="preserve">後 </v>
      </c>
      <c r="J30" s="26"/>
      <c r="K30" s="25" t="str">
        <f>薬タグ!$G$6</f>
        <v xml:space="preserve">後 </v>
      </c>
      <c r="L30" s="26"/>
      <c r="M30" s="25" t="str">
        <f>薬タグ!$G$6</f>
        <v xml:space="preserve">後 </v>
      </c>
      <c r="N30" s="26"/>
      <c r="O30" s="25" t="str">
        <f>薬タグ!$G$6</f>
        <v xml:space="preserve">後 </v>
      </c>
      <c r="P30" s="26"/>
      <c r="Q30" s="25" t="str">
        <f>薬タグ!$G$6</f>
        <v xml:space="preserve">後 </v>
      </c>
      <c r="R30" s="26"/>
      <c r="S30" s="25" t="str">
        <f>薬タグ!$G$6</f>
        <v xml:space="preserve">後 </v>
      </c>
      <c r="T30" s="26"/>
    </row>
    <row r="31" spans="1:20" ht="24.75" customHeight="1">
      <c r="A31" s="1"/>
      <c r="B31" s="1"/>
      <c r="C31" s="1"/>
      <c r="I31" s="21"/>
      <c r="J31" s="22"/>
      <c r="K31" s="21"/>
      <c r="L31" s="22"/>
      <c r="M31" s="21"/>
      <c r="N31" s="22"/>
      <c r="O31" s="21"/>
      <c r="P31" s="22"/>
      <c r="Q31" s="21"/>
      <c r="R31" s="22"/>
      <c r="S31" s="21"/>
      <c r="T31" s="22"/>
    </row>
    <row r="32" spans="1:20" ht="24.75" customHeight="1">
      <c r="A32" s="1"/>
      <c r="B32" s="1"/>
      <c r="C32" s="1"/>
      <c r="I32" s="23" t="str">
        <f>薬タグ!$G$2</f>
        <v>no name</v>
      </c>
      <c r="J32" s="24"/>
      <c r="K32" s="23" t="str">
        <f>薬タグ!$G$2</f>
        <v>no name</v>
      </c>
      <c r="L32" s="24"/>
      <c r="M32" s="23" t="str">
        <f>薬タグ!$G$2</f>
        <v>no name</v>
      </c>
      <c r="N32" s="24"/>
      <c r="O32" s="23" t="str">
        <f>薬タグ!$G$2</f>
        <v>no name</v>
      </c>
      <c r="P32" s="24"/>
      <c r="Q32" s="23" t="str">
        <f>薬タグ!$G$2</f>
        <v>no name</v>
      </c>
      <c r="R32" s="24"/>
      <c r="S32" s="23" t="str">
        <f>薬タグ!$G$2</f>
        <v>no name</v>
      </c>
      <c r="T32" s="24"/>
    </row>
    <row r="33" spans="1:20" ht="24.75" customHeight="1">
      <c r="A33" s="1"/>
      <c r="B33" s="1"/>
      <c r="C33" s="1"/>
      <c r="I33" s="30"/>
      <c r="J33" s="27" t="str">
        <f>IF(薬タグ!$G$8=0,"",薬タグ!$G$8)</f>
        <v/>
      </c>
      <c r="K33" s="30"/>
      <c r="L33" s="27" t="str">
        <f>IF(薬タグ!$G$8=0,"",薬タグ!$G$8)</f>
        <v/>
      </c>
      <c r="M33" s="30"/>
      <c r="N33" s="27" t="str">
        <f>IF(薬タグ!$G$8=0,"",薬タグ!$G$8)</f>
        <v/>
      </c>
      <c r="O33" s="30"/>
      <c r="P33" s="27" t="str">
        <f>IF(薬タグ!$G$8=0,"",薬タグ!$G$8)</f>
        <v/>
      </c>
      <c r="Q33" s="30"/>
      <c r="R33" s="27" t="str">
        <f>IF(薬タグ!$G$8=0,"",薬タグ!$G$8)</f>
        <v/>
      </c>
      <c r="S33" s="30"/>
      <c r="T33" s="27" t="str">
        <f>IF(薬タグ!$G$8=0,"",薬タグ!$G$8)</f>
        <v/>
      </c>
    </row>
    <row r="34" spans="1:20" ht="48" customHeight="1">
      <c r="A34" s="1"/>
      <c r="B34" s="1"/>
      <c r="C34" s="1"/>
      <c r="I34" s="25" t="str">
        <f>薬タグ!$G$6</f>
        <v xml:space="preserve">後 </v>
      </c>
      <c r="J34" s="26"/>
      <c r="K34" s="25" t="str">
        <f>薬タグ!$G$6</f>
        <v xml:space="preserve">後 </v>
      </c>
      <c r="L34" s="26"/>
      <c r="M34" s="25" t="str">
        <f>薬タグ!$G$6</f>
        <v xml:space="preserve">後 </v>
      </c>
      <c r="N34" s="26"/>
      <c r="O34" s="25" t="str">
        <f>薬タグ!$G$6</f>
        <v xml:space="preserve">後 </v>
      </c>
      <c r="P34" s="26"/>
      <c r="Q34" s="25" t="str">
        <f>薬タグ!$G$6</f>
        <v xml:space="preserve">後 </v>
      </c>
      <c r="R34" s="26"/>
      <c r="S34" s="25" t="str">
        <f>薬タグ!$G$6</f>
        <v xml:space="preserve">後 </v>
      </c>
      <c r="T34" s="26"/>
    </row>
    <row r="35" spans="1:20" ht="24.75" customHeight="1">
      <c r="A35" s="1"/>
      <c r="B35" s="1"/>
      <c r="C35" s="1"/>
      <c r="I35" s="21"/>
      <c r="J35" s="22"/>
      <c r="K35" s="21"/>
      <c r="L35" s="22"/>
      <c r="M35" s="21"/>
      <c r="N35" s="22"/>
      <c r="O35" s="21"/>
      <c r="P35" s="22"/>
      <c r="Q35" s="21"/>
      <c r="R35" s="22"/>
      <c r="S35" s="21"/>
      <c r="T35" s="22"/>
    </row>
    <row r="36" spans="1:20" ht="24.75" customHeight="1">
      <c r="A36" s="1"/>
      <c r="B36" s="1"/>
      <c r="C36" s="1"/>
      <c r="I36" s="23" t="str">
        <f>薬タグ!$G$2</f>
        <v>no name</v>
      </c>
      <c r="J36" s="24"/>
      <c r="K36" s="23" t="str">
        <f>薬タグ!$G$2</f>
        <v>no name</v>
      </c>
      <c r="L36" s="24"/>
      <c r="M36" s="23" t="str">
        <f>薬タグ!$G$2</f>
        <v>no name</v>
      </c>
      <c r="N36" s="24"/>
      <c r="O36" s="23" t="str">
        <f>薬タグ!$G$2</f>
        <v>no name</v>
      </c>
      <c r="P36" s="24"/>
      <c r="Q36" s="23" t="str">
        <f>薬タグ!$G$2</f>
        <v>no name</v>
      </c>
      <c r="R36" s="24"/>
      <c r="S36" s="23" t="str">
        <f>薬タグ!$G$2</f>
        <v>no name</v>
      </c>
      <c r="T36" s="24"/>
    </row>
    <row r="37" spans="1:20" ht="24.75" customHeight="1">
      <c r="A37" s="1"/>
      <c r="B37" s="1"/>
      <c r="C37" s="1"/>
      <c r="I37" s="30"/>
      <c r="J37" s="27" t="str">
        <f>IF(薬タグ!$G$8=0,"",薬タグ!$G$8)</f>
        <v/>
      </c>
      <c r="K37" s="30"/>
      <c r="L37" s="27" t="str">
        <f>IF(薬タグ!$G$8=0,"",薬タグ!$G$8)</f>
        <v/>
      </c>
      <c r="M37" s="30"/>
      <c r="N37" s="27" t="str">
        <f>IF(薬タグ!$G$8=0,"",薬タグ!$G$8)</f>
        <v/>
      </c>
      <c r="O37" s="30"/>
      <c r="P37" s="27" t="str">
        <f>IF(薬タグ!$G$8=0,"",薬タグ!$G$8)</f>
        <v/>
      </c>
      <c r="Q37" s="30"/>
      <c r="R37" s="27" t="str">
        <f>IF(薬タグ!$G$8=0,"",薬タグ!$G$8)</f>
        <v/>
      </c>
      <c r="S37" s="30"/>
      <c r="T37" s="27" t="str">
        <f>IF(薬タグ!$G$8=0,"",薬タグ!$G$8)</f>
        <v/>
      </c>
    </row>
    <row r="38" spans="1:20" ht="48" customHeight="1">
      <c r="A38" s="1"/>
      <c r="B38" s="1"/>
      <c r="C38" s="1"/>
      <c r="I38" s="25" t="str">
        <f>薬タグ!$G$6</f>
        <v xml:space="preserve">後 </v>
      </c>
      <c r="J38" s="26"/>
      <c r="K38" s="25" t="str">
        <f>薬タグ!$G$6</f>
        <v xml:space="preserve">後 </v>
      </c>
      <c r="L38" s="26"/>
      <c r="M38" s="25" t="str">
        <f>薬タグ!$G$6</f>
        <v xml:space="preserve">後 </v>
      </c>
      <c r="N38" s="26"/>
      <c r="O38" s="25" t="str">
        <f>薬タグ!$G$6</f>
        <v xml:space="preserve">後 </v>
      </c>
      <c r="P38" s="26"/>
      <c r="Q38" s="25" t="str">
        <f>薬タグ!$G$6</f>
        <v xml:space="preserve">後 </v>
      </c>
      <c r="R38" s="26"/>
      <c r="S38" s="25" t="str">
        <f>薬タグ!$G$6</f>
        <v xml:space="preserve">後 </v>
      </c>
      <c r="T38" s="26"/>
    </row>
    <row r="39" spans="1:20" ht="18.75">
      <c r="A39" s="1"/>
      <c r="B39" s="1"/>
      <c r="C39" s="1"/>
    </row>
    <row r="40" spans="1:20" ht="18.75">
      <c r="A40" s="1"/>
      <c r="B40" s="1"/>
      <c r="C40" s="1"/>
    </row>
    <row r="41" spans="1:20" ht="18.75">
      <c r="A41" s="18"/>
      <c r="B41" s="18"/>
    </row>
  </sheetData>
  <phoneticPr fontId="18"/>
  <conditionalFormatting sqref="I15:J17 J18">
    <cfRule type="cellIs" dxfId="149" priority="143" operator="equal">
      <formula>"調整可"</formula>
    </cfRule>
    <cfRule type="cellIs" dxfId="148" priority="144" stopIfTrue="1" operator="equal">
      <formula>"前 "</formula>
    </cfRule>
  </conditionalFormatting>
  <conditionalFormatting sqref="I18">
    <cfRule type="cellIs" dxfId="147" priority="141" operator="equal">
      <formula>"調整可"</formula>
    </cfRule>
    <cfRule type="cellIs" dxfId="146" priority="142" stopIfTrue="1" operator="equal">
      <formula>"前 "</formula>
    </cfRule>
  </conditionalFormatting>
  <conditionalFormatting sqref="K15:L17 L18">
    <cfRule type="cellIs" dxfId="145" priority="139" operator="equal">
      <formula>"調整可"</formula>
    </cfRule>
    <cfRule type="cellIs" dxfId="144" priority="140" stopIfTrue="1" operator="equal">
      <formula>"前 "</formula>
    </cfRule>
  </conditionalFormatting>
  <conditionalFormatting sqref="K18">
    <cfRule type="cellIs" dxfId="143" priority="137" operator="equal">
      <formula>"調整可"</formula>
    </cfRule>
    <cfRule type="cellIs" dxfId="142" priority="138" stopIfTrue="1" operator="equal">
      <formula>"前 "</formula>
    </cfRule>
  </conditionalFormatting>
  <conditionalFormatting sqref="M15:N17 N18">
    <cfRule type="cellIs" dxfId="141" priority="135" operator="equal">
      <formula>"調整可"</formula>
    </cfRule>
    <cfRule type="cellIs" dxfId="140" priority="136" stopIfTrue="1" operator="equal">
      <formula>"前 "</formula>
    </cfRule>
  </conditionalFormatting>
  <conditionalFormatting sqref="M18">
    <cfRule type="cellIs" dxfId="139" priority="133" operator="equal">
      <formula>"調整可"</formula>
    </cfRule>
    <cfRule type="cellIs" dxfId="138" priority="134" stopIfTrue="1" operator="equal">
      <formula>"前 "</formula>
    </cfRule>
  </conditionalFormatting>
  <conditionalFormatting sqref="O15:P17 P18">
    <cfRule type="cellIs" dxfId="137" priority="131" operator="equal">
      <formula>"調整可"</formula>
    </cfRule>
    <cfRule type="cellIs" dxfId="136" priority="132" stopIfTrue="1" operator="equal">
      <formula>"前 "</formula>
    </cfRule>
  </conditionalFormatting>
  <conditionalFormatting sqref="O18">
    <cfRule type="cellIs" dxfId="135" priority="129" operator="equal">
      <formula>"調整可"</formula>
    </cfRule>
    <cfRule type="cellIs" dxfId="134" priority="130" stopIfTrue="1" operator="equal">
      <formula>"前 "</formula>
    </cfRule>
  </conditionalFormatting>
  <conditionalFormatting sqref="Q15:R17 R18">
    <cfRule type="cellIs" dxfId="133" priority="127" operator="equal">
      <formula>"調整可"</formula>
    </cfRule>
    <cfRule type="cellIs" dxfId="132" priority="128" stopIfTrue="1" operator="equal">
      <formula>"前 "</formula>
    </cfRule>
  </conditionalFormatting>
  <conditionalFormatting sqref="Q18">
    <cfRule type="cellIs" dxfId="131" priority="125" operator="equal">
      <formula>"調整可"</formula>
    </cfRule>
    <cfRule type="cellIs" dxfId="130" priority="126" stopIfTrue="1" operator="equal">
      <formula>"前 "</formula>
    </cfRule>
  </conditionalFormatting>
  <conditionalFormatting sqref="S15:T17 T18">
    <cfRule type="cellIs" dxfId="129" priority="123" operator="equal">
      <formula>"調整可"</formula>
    </cfRule>
    <cfRule type="cellIs" dxfId="128" priority="124" stopIfTrue="1" operator="equal">
      <formula>"前 "</formula>
    </cfRule>
  </conditionalFormatting>
  <conditionalFormatting sqref="S18">
    <cfRule type="cellIs" dxfId="127" priority="121" operator="equal">
      <formula>"調整可"</formula>
    </cfRule>
    <cfRule type="cellIs" dxfId="126" priority="122" stopIfTrue="1" operator="equal">
      <formula>"前 "</formula>
    </cfRule>
  </conditionalFormatting>
  <conditionalFormatting sqref="I19:J21 J22">
    <cfRule type="cellIs" dxfId="125" priority="119" operator="equal">
      <formula>"調整可"</formula>
    </cfRule>
    <cfRule type="cellIs" dxfId="124" priority="120" stopIfTrue="1" operator="equal">
      <formula>"前 "</formula>
    </cfRule>
  </conditionalFormatting>
  <conditionalFormatting sqref="I22">
    <cfRule type="cellIs" dxfId="123" priority="117" operator="equal">
      <formula>"調整可"</formula>
    </cfRule>
    <cfRule type="cellIs" dxfId="122" priority="118" stopIfTrue="1" operator="equal">
      <formula>"前 "</formula>
    </cfRule>
  </conditionalFormatting>
  <conditionalFormatting sqref="K19:L21 L22">
    <cfRule type="cellIs" dxfId="121" priority="115" operator="equal">
      <formula>"調整可"</formula>
    </cfRule>
    <cfRule type="cellIs" dxfId="120" priority="116" stopIfTrue="1" operator="equal">
      <formula>"前 "</formula>
    </cfRule>
  </conditionalFormatting>
  <conditionalFormatting sqref="K22">
    <cfRule type="cellIs" dxfId="119" priority="113" operator="equal">
      <formula>"調整可"</formula>
    </cfRule>
    <cfRule type="cellIs" dxfId="118" priority="114" stopIfTrue="1" operator="equal">
      <formula>"前 "</formula>
    </cfRule>
  </conditionalFormatting>
  <conditionalFormatting sqref="M19:N21 N22">
    <cfRule type="cellIs" dxfId="117" priority="111" operator="equal">
      <formula>"調整可"</formula>
    </cfRule>
    <cfRule type="cellIs" dxfId="116" priority="112" stopIfTrue="1" operator="equal">
      <formula>"前 "</formula>
    </cfRule>
  </conditionalFormatting>
  <conditionalFormatting sqref="M22">
    <cfRule type="cellIs" dxfId="115" priority="109" operator="equal">
      <formula>"調整可"</formula>
    </cfRule>
    <cfRule type="cellIs" dxfId="114" priority="110" stopIfTrue="1" operator="equal">
      <formula>"前 "</formula>
    </cfRule>
  </conditionalFormatting>
  <conditionalFormatting sqref="O19:P21 P22">
    <cfRule type="cellIs" dxfId="113" priority="107" operator="equal">
      <formula>"調整可"</formula>
    </cfRule>
    <cfRule type="cellIs" dxfId="112" priority="108" stopIfTrue="1" operator="equal">
      <formula>"前 "</formula>
    </cfRule>
  </conditionalFormatting>
  <conditionalFormatting sqref="O22">
    <cfRule type="cellIs" dxfId="111" priority="105" operator="equal">
      <formula>"調整可"</formula>
    </cfRule>
    <cfRule type="cellIs" dxfId="110" priority="106" stopIfTrue="1" operator="equal">
      <formula>"前 "</formula>
    </cfRule>
  </conditionalFormatting>
  <conditionalFormatting sqref="Q19:R21 R22">
    <cfRule type="cellIs" dxfId="109" priority="103" operator="equal">
      <formula>"調整可"</formula>
    </cfRule>
    <cfRule type="cellIs" dxfId="108" priority="104" stopIfTrue="1" operator="equal">
      <formula>"前 "</formula>
    </cfRule>
  </conditionalFormatting>
  <conditionalFormatting sqref="Q22">
    <cfRule type="cellIs" dxfId="107" priority="101" operator="equal">
      <formula>"調整可"</formula>
    </cfRule>
    <cfRule type="cellIs" dxfId="106" priority="102" stopIfTrue="1" operator="equal">
      <formula>"前 "</formula>
    </cfRule>
  </conditionalFormatting>
  <conditionalFormatting sqref="S19:T21 T22">
    <cfRule type="cellIs" dxfId="105" priority="99" operator="equal">
      <formula>"調整可"</formula>
    </cfRule>
    <cfRule type="cellIs" dxfId="104" priority="100" stopIfTrue="1" operator="equal">
      <formula>"前 "</formula>
    </cfRule>
  </conditionalFormatting>
  <conditionalFormatting sqref="S22">
    <cfRule type="cellIs" dxfId="103" priority="97" operator="equal">
      <formula>"調整可"</formula>
    </cfRule>
    <cfRule type="cellIs" dxfId="102" priority="98" stopIfTrue="1" operator="equal">
      <formula>"前 "</formula>
    </cfRule>
  </conditionalFormatting>
  <conditionalFormatting sqref="I23:J25 J26">
    <cfRule type="cellIs" dxfId="101" priority="95" operator="equal">
      <formula>"調整可"</formula>
    </cfRule>
    <cfRule type="cellIs" dxfId="100" priority="96" stopIfTrue="1" operator="equal">
      <formula>"前 "</formula>
    </cfRule>
  </conditionalFormatting>
  <conditionalFormatting sqref="I26">
    <cfRule type="cellIs" dxfId="99" priority="93" operator="equal">
      <formula>"調整可"</formula>
    </cfRule>
    <cfRule type="cellIs" dxfId="98" priority="94" stopIfTrue="1" operator="equal">
      <formula>"前 "</formula>
    </cfRule>
  </conditionalFormatting>
  <conditionalFormatting sqref="K23:L25 L26">
    <cfRule type="cellIs" dxfId="97" priority="91" operator="equal">
      <formula>"調整可"</formula>
    </cfRule>
    <cfRule type="cellIs" dxfId="96" priority="92" stopIfTrue="1" operator="equal">
      <formula>"前 "</formula>
    </cfRule>
  </conditionalFormatting>
  <conditionalFormatting sqref="K26">
    <cfRule type="cellIs" dxfId="95" priority="89" operator="equal">
      <formula>"調整可"</formula>
    </cfRule>
    <cfRule type="cellIs" dxfId="94" priority="90" stopIfTrue="1" operator="equal">
      <formula>"前 "</formula>
    </cfRule>
  </conditionalFormatting>
  <conditionalFormatting sqref="M23:N25 N26">
    <cfRule type="cellIs" dxfId="93" priority="87" operator="equal">
      <formula>"調整可"</formula>
    </cfRule>
    <cfRule type="cellIs" dxfId="92" priority="88" stopIfTrue="1" operator="equal">
      <formula>"前 "</formula>
    </cfRule>
  </conditionalFormatting>
  <conditionalFormatting sqref="M26">
    <cfRule type="cellIs" dxfId="91" priority="85" operator="equal">
      <formula>"調整可"</formula>
    </cfRule>
    <cfRule type="cellIs" dxfId="90" priority="86" stopIfTrue="1" operator="equal">
      <formula>"前 "</formula>
    </cfRule>
  </conditionalFormatting>
  <conditionalFormatting sqref="O23:P25 P26">
    <cfRule type="cellIs" dxfId="89" priority="83" operator="equal">
      <formula>"調整可"</formula>
    </cfRule>
    <cfRule type="cellIs" dxfId="88" priority="84" stopIfTrue="1" operator="equal">
      <formula>"前 "</formula>
    </cfRule>
  </conditionalFormatting>
  <conditionalFormatting sqref="O26">
    <cfRule type="cellIs" dxfId="87" priority="81" operator="equal">
      <formula>"調整可"</formula>
    </cfRule>
    <cfRule type="cellIs" dxfId="86" priority="82" stopIfTrue="1" operator="equal">
      <formula>"前 "</formula>
    </cfRule>
  </conditionalFormatting>
  <conditionalFormatting sqref="Q23:R25 R26">
    <cfRule type="cellIs" dxfId="85" priority="79" operator="equal">
      <formula>"調整可"</formula>
    </cfRule>
    <cfRule type="cellIs" dxfId="84" priority="80" stopIfTrue="1" operator="equal">
      <formula>"前 "</formula>
    </cfRule>
  </conditionalFormatting>
  <conditionalFormatting sqref="Q26">
    <cfRule type="cellIs" dxfId="83" priority="77" operator="equal">
      <formula>"調整可"</formula>
    </cfRule>
    <cfRule type="cellIs" dxfId="82" priority="78" stopIfTrue="1" operator="equal">
      <formula>"前 "</formula>
    </cfRule>
  </conditionalFormatting>
  <conditionalFormatting sqref="S23:T25 T26">
    <cfRule type="cellIs" dxfId="81" priority="75" operator="equal">
      <formula>"調整可"</formula>
    </cfRule>
    <cfRule type="cellIs" dxfId="80" priority="76" stopIfTrue="1" operator="equal">
      <formula>"前 "</formula>
    </cfRule>
  </conditionalFormatting>
  <conditionalFormatting sqref="S26">
    <cfRule type="cellIs" dxfId="79" priority="73" operator="equal">
      <formula>"調整可"</formula>
    </cfRule>
    <cfRule type="cellIs" dxfId="78" priority="74" stopIfTrue="1" operator="equal">
      <formula>"前 "</formula>
    </cfRule>
  </conditionalFormatting>
  <conditionalFormatting sqref="I27:J29 J30">
    <cfRule type="cellIs" dxfId="77" priority="71" operator="equal">
      <formula>"調整可"</formula>
    </cfRule>
    <cfRule type="cellIs" dxfId="76" priority="72" stopIfTrue="1" operator="equal">
      <formula>"前 "</formula>
    </cfRule>
  </conditionalFormatting>
  <conditionalFormatting sqref="I30">
    <cfRule type="cellIs" dxfId="75" priority="69" operator="equal">
      <formula>"調整可"</formula>
    </cfRule>
    <cfRule type="cellIs" dxfId="74" priority="70" stopIfTrue="1" operator="equal">
      <formula>"前 "</formula>
    </cfRule>
  </conditionalFormatting>
  <conditionalFormatting sqref="K27:L29 L30">
    <cfRule type="cellIs" dxfId="73" priority="67" operator="equal">
      <formula>"調整可"</formula>
    </cfRule>
    <cfRule type="cellIs" dxfId="72" priority="68" stopIfTrue="1" operator="equal">
      <formula>"前 "</formula>
    </cfRule>
  </conditionalFormatting>
  <conditionalFormatting sqref="K30">
    <cfRule type="cellIs" dxfId="71" priority="65" operator="equal">
      <formula>"調整可"</formula>
    </cfRule>
    <cfRule type="cellIs" dxfId="70" priority="66" stopIfTrue="1" operator="equal">
      <formula>"前 "</formula>
    </cfRule>
  </conditionalFormatting>
  <conditionalFormatting sqref="M27:N29 N30">
    <cfRule type="cellIs" dxfId="69" priority="63" operator="equal">
      <formula>"調整可"</formula>
    </cfRule>
    <cfRule type="cellIs" dxfId="68" priority="64" stopIfTrue="1" operator="equal">
      <formula>"前 "</formula>
    </cfRule>
  </conditionalFormatting>
  <conditionalFormatting sqref="M30">
    <cfRule type="cellIs" dxfId="67" priority="61" operator="equal">
      <formula>"調整可"</formula>
    </cfRule>
    <cfRule type="cellIs" dxfId="66" priority="62" stopIfTrue="1" operator="equal">
      <formula>"前 "</formula>
    </cfRule>
  </conditionalFormatting>
  <conditionalFormatting sqref="O27:P29 P30">
    <cfRule type="cellIs" dxfId="65" priority="59" operator="equal">
      <formula>"調整可"</formula>
    </cfRule>
    <cfRule type="cellIs" dxfId="64" priority="60" stopIfTrue="1" operator="equal">
      <formula>"前 "</formula>
    </cfRule>
  </conditionalFormatting>
  <conditionalFormatting sqref="O30">
    <cfRule type="cellIs" dxfId="63" priority="57" operator="equal">
      <formula>"調整可"</formula>
    </cfRule>
    <cfRule type="cellIs" dxfId="62" priority="58" stopIfTrue="1" operator="equal">
      <formula>"前 "</formula>
    </cfRule>
  </conditionalFormatting>
  <conditionalFormatting sqref="Q27:R29 R30">
    <cfRule type="cellIs" dxfId="61" priority="55" operator="equal">
      <formula>"調整可"</formula>
    </cfRule>
    <cfRule type="cellIs" dxfId="60" priority="56" stopIfTrue="1" operator="equal">
      <formula>"前 "</formula>
    </cfRule>
  </conditionalFormatting>
  <conditionalFormatting sqref="Q30">
    <cfRule type="cellIs" dxfId="59" priority="53" operator="equal">
      <formula>"調整可"</formula>
    </cfRule>
    <cfRule type="cellIs" dxfId="58" priority="54" stopIfTrue="1" operator="equal">
      <formula>"前 "</formula>
    </cfRule>
  </conditionalFormatting>
  <conditionalFormatting sqref="S27:T29 T30">
    <cfRule type="cellIs" dxfId="57" priority="51" operator="equal">
      <formula>"調整可"</formula>
    </cfRule>
    <cfRule type="cellIs" dxfId="56" priority="52" stopIfTrue="1" operator="equal">
      <formula>"前 "</formula>
    </cfRule>
  </conditionalFormatting>
  <conditionalFormatting sqref="S30">
    <cfRule type="cellIs" dxfId="55" priority="49" operator="equal">
      <formula>"調整可"</formula>
    </cfRule>
    <cfRule type="cellIs" dxfId="54" priority="50" stopIfTrue="1" operator="equal">
      <formula>"前 "</formula>
    </cfRule>
  </conditionalFormatting>
  <conditionalFormatting sqref="I31:J33 J34">
    <cfRule type="cellIs" dxfId="53" priority="47" operator="equal">
      <formula>"調整可"</formula>
    </cfRule>
    <cfRule type="cellIs" dxfId="52" priority="48" stopIfTrue="1" operator="equal">
      <formula>"前 "</formula>
    </cfRule>
  </conditionalFormatting>
  <conditionalFormatting sqref="I34">
    <cfRule type="cellIs" dxfId="51" priority="45" operator="equal">
      <formula>"調整可"</formula>
    </cfRule>
    <cfRule type="cellIs" dxfId="50" priority="46" stopIfTrue="1" operator="equal">
      <formula>"前 "</formula>
    </cfRule>
  </conditionalFormatting>
  <conditionalFormatting sqref="K31:L33 L34">
    <cfRule type="cellIs" dxfId="49" priority="43" operator="equal">
      <formula>"調整可"</formula>
    </cfRule>
    <cfRule type="cellIs" dxfId="48" priority="44" stopIfTrue="1" operator="equal">
      <formula>"前 "</formula>
    </cfRule>
  </conditionalFormatting>
  <conditionalFormatting sqref="K34">
    <cfRule type="cellIs" dxfId="47" priority="41" operator="equal">
      <formula>"調整可"</formula>
    </cfRule>
    <cfRule type="cellIs" dxfId="46" priority="42" stopIfTrue="1" operator="equal">
      <formula>"前 "</formula>
    </cfRule>
  </conditionalFormatting>
  <conditionalFormatting sqref="M31:N33 N34">
    <cfRule type="cellIs" dxfId="45" priority="39" operator="equal">
      <formula>"調整可"</formula>
    </cfRule>
    <cfRule type="cellIs" dxfId="44" priority="40" stopIfTrue="1" operator="equal">
      <formula>"前 "</formula>
    </cfRule>
  </conditionalFormatting>
  <conditionalFormatting sqref="M34">
    <cfRule type="cellIs" dxfId="43" priority="37" operator="equal">
      <formula>"調整可"</formula>
    </cfRule>
    <cfRule type="cellIs" dxfId="42" priority="38" stopIfTrue="1" operator="equal">
      <formula>"前 "</formula>
    </cfRule>
  </conditionalFormatting>
  <conditionalFormatting sqref="O31:P33 P34">
    <cfRule type="cellIs" dxfId="41" priority="35" operator="equal">
      <formula>"調整可"</formula>
    </cfRule>
    <cfRule type="cellIs" dxfId="40" priority="36" stopIfTrue="1" operator="equal">
      <formula>"前 "</formula>
    </cfRule>
  </conditionalFormatting>
  <conditionalFormatting sqref="O34">
    <cfRule type="cellIs" dxfId="39" priority="33" operator="equal">
      <formula>"調整可"</formula>
    </cfRule>
    <cfRule type="cellIs" dxfId="38" priority="34" stopIfTrue="1" operator="equal">
      <formula>"前 "</formula>
    </cfRule>
  </conditionalFormatting>
  <conditionalFormatting sqref="Q31:R33 R34">
    <cfRule type="cellIs" dxfId="37" priority="31" operator="equal">
      <formula>"調整可"</formula>
    </cfRule>
    <cfRule type="cellIs" dxfId="36" priority="32" stopIfTrue="1" operator="equal">
      <formula>"前 "</formula>
    </cfRule>
  </conditionalFormatting>
  <conditionalFormatting sqref="Q34">
    <cfRule type="cellIs" dxfId="35" priority="29" operator="equal">
      <formula>"調整可"</formula>
    </cfRule>
    <cfRule type="cellIs" dxfId="34" priority="30" stopIfTrue="1" operator="equal">
      <formula>"前 "</formula>
    </cfRule>
  </conditionalFormatting>
  <conditionalFormatting sqref="S31:T33 T34">
    <cfRule type="cellIs" dxfId="33" priority="27" operator="equal">
      <formula>"調整可"</formula>
    </cfRule>
    <cfRule type="cellIs" dxfId="32" priority="28" stopIfTrue="1" operator="equal">
      <formula>"前 "</formula>
    </cfRule>
  </conditionalFormatting>
  <conditionalFormatting sqref="S34">
    <cfRule type="cellIs" dxfId="31" priority="25" operator="equal">
      <formula>"調整可"</formula>
    </cfRule>
    <cfRule type="cellIs" dxfId="30" priority="26" stopIfTrue="1" operator="equal">
      <formula>"前 "</formula>
    </cfRule>
  </conditionalFormatting>
  <conditionalFormatting sqref="I35:J37 J38">
    <cfRule type="cellIs" dxfId="29" priority="23" operator="equal">
      <formula>"調整可"</formula>
    </cfRule>
    <cfRule type="cellIs" dxfId="28" priority="24" stopIfTrue="1" operator="equal">
      <formula>"前 "</formula>
    </cfRule>
  </conditionalFormatting>
  <conditionalFormatting sqref="I38">
    <cfRule type="cellIs" dxfId="27" priority="21" operator="equal">
      <formula>"調整可"</formula>
    </cfRule>
    <cfRule type="cellIs" dxfId="26" priority="22" stopIfTrue="1" operator="equal">
      <formula>"前 "</formula>
    </cfRule>
  </conditionalFormatting>
  <conditionalFormatting sqref="K35:L37 L38">
    <cfRule type="cellIs" dxfId="25" priority="19" operator="equal">
      <formula>"調整可"</formula>
    </cfRule>
    <cfRule type="cellIs" dxfId="24" priority="20" stopIfTrue="1" operator="equal">
      <formula>"前 "</formula>
    </cfRule>
  </conditionalFormatting>
  <conditionalFormatting sqref="K38">
    <cfRule type="cellIs" dxfId="23" priority="17" operator="equal">
      <formula>"調整可"</formula>
    </cfRule>
    <cfRule type="cellIs" dxfId="22" priority="18" stopIfTrue="1" operator="equal">
      <formula>"前 "</formula>
    </cfRule>
  </conditionalFormatting>
  <conditionalFormatting sqref="M35:N37 N38">
    <cfRule type="cellIs" dxfId="21" priority="15" operator="equal">
      <formula>"調整可"</formula>
    </cfRule>
    <cfRule type="cellIs" dxfId="20" priority="16" stopIfTrue="1" operator="equal">
      <formula>"前 "</formula>
    </cfRule>
  </conditionalFormatting>
  <conditionalFormatting sqref="M38">
    <cfRule type="cellIs" dxfId="19" priority="13" operator="equal">
      <formula>"調整可"</formula>
    </cfRule>
    <cfRule type="cellIs" dxfId="18" priority="14" stopIfTrue="1" operator="equal">
      <formula>"前 "</formula>
    </cfRule>
  </conditionalFormatting>
  <conditionalFormatting sqref="O35:P37 P38">
    <cfRule type="cellIs" dxfId="17" priority="11" operator="equal">
      <formula>"調整可"</formula>
    </cfRule>
    <cfRule type="cellIs" dxfId="16" priority="12" stopIfTrue="1" operator="equal">
      <formula>"前 "</formula>
    </cfRule>
  </conditionalFormatting>
  <conditionalFormatting sqref="O38">
    <cfRule type="cellIs" dxfId="15" priority="9" operator="equal">
      <formula>"調整可"</formula>
    </cfRule>
    <cfRule type="cellIs" dxfId="14" priority="10" stopIfTrue="1" operator="equal">
      <formula>"前 "</formula>
    </cfRule>
  </conditionalFormatting>
  <conditionalFormatting sqref="Q35:R37 R38">
    <cfRule type="cellIs" dxfId="13" priority="7" operator="equal">
      <formula>"調整可"</formula>
    </cfRule>
    <cfRule type="cellIs" dxfId="12" priority="8" stopIfTrue="1" operator="equal">
      <formula>"前 "</formula>
    </cfRule>
  </conditionalFormatting>
  <conditionalFormatting sqref="Q38">
    <cfRule type="cellIs" dxfId="11" priority="5" operator="equal">
      <formula>"調整可"</formula>
    </cfRule>
    <cfRule type="cellIs" dxfId="10" priority="6" stopIfTrue="1" operator="equal">
      <formula>"前 "</formula>
    </cfRule>
  </conditionalFormatting>
  <conditionalFormatting sqref="S35:T37 T38">
    <cfRule type="cellIs" dxfId="9" priority="3" operator="equal">
      <formula>"調整可"</formula>
    </cfRule>
    <cfRule type="cellIs" dxfId="8" priority="4" stopIfTrue="1" operator="equal">
      <formula>"前 "</formula>
    </cfRule>
  </conditionalFormatting>
  <conditionalFormatting sqref="S38">
    <cfRule type="cellIs" dxfId="7" priority="1" operator="equal">
      <formula>"調整可"</formula>
    </cfRule>
    <cfRule type="cellIs" dxfId="6" priority="2" stopIfTrue="1" operator="equal">
      <formula>"前 "</formula>
    </cfRule>
  </conditionalFormatting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2"/>
  <sheetViews>
    <sheetView workbookViewId="0"/>
  </sheetViews>
  <sheetFormatPr defaultColWidth="9" defaultRowHeight="18.75"/>
  <cols>
    <col min="1" max="4" width="9" style="9"/>
    <col min="5" max="5" width="9.75" style="9" bestFit="1" customWidth="1"/>
    <col min="6" max="6" width="11.5" style="9" customWidth="1"/>
    <col min="7" max="16384" width="9" style="9"/>
  </cols>
  <sheetData>
    <row r="1" spans="1:7">
      <c r="A1" s="10">
        <f t="array" aca="1" ref="A1:A2" ca="1">年グループ</f>
        <v>2026</v>
      </c>
      <c r="B1" s="11">
        <f t="array" aca="1" ref="B1:B12" ca="1">IF(月グループ&gt;12,"",月グループ)</f>
        <v>4</v>
      </c>
      <c r="C1" s="11">
        <f t="array" ref="C1:C12">{1;2;3;4;5;6;7;8;9;10;11;12}</f>
        <v>1</v>
      </c>
      <c r="D1" s="10">
        <f ca="1">IF(薬タグ!$G$10=YEAR(TODAY()),$B1,$C1)</f>
        <v>4</v>
      </c>
      <c r="E1" s="12">
        <f>DATE(薬タグ!$G$10,薬タグ!$G$12,1)</f>
        <v>46113</v>
      </c>
      <c r="F1" s="13">
        <f t="array" ref="F1:F42">$E$1-($E$2-1)+日定数</f>
        <v>46110</v>
      </c>
      <c r="G1" s="10" t="str">
        <f ca="1">IF(IF(MONTH($F1)=薬タグ!$G$12,VALUE(TEXT($F1,"yyyymmdd")),0)&gt;=VALUE(TEXT(TODAY(),"yyyymmdd")),DAY($F1),"")</f>
        <v/>
      </c>
    </row>
    <row r="2" spans="1:7">
      <c r="A2" s="10">
        <f ca="1"/>
        <v>2027</v>
      </c>
      <c r="B2" s="11">
        <f ca="1"/>
        <v>5</v>
      </c>
      <c r="C2" s="11">
        <v>2</v>
      </c>
      <c r="D2" s="10">
        <f ca="1">IF(薬タグ!$G$10=YEAR(TODAY()),$B2,$C2)</f>
        <v>5</v>
      </c>
      <c r="E2" s="11">
        <f>WEEKDAY($E$1)</f>
        <v>4</v>
      </c>
      <c r="F2" s="13">
        <v>46111</v>
      </c>
      <c r="G2" s="10" t="str">
        <f ca="1">IF(IF(MONTH($F2)=薬タグ!$G$12,VALUE(TEXT($F2,"yyyymmdd")),0)&gt;=VALUE(TEXT(TODAY(),"yyyymmdd")),DAY($F2),"")</f>
        <v/>
      </c>
    </row>
    <row r="3" spans="1:7">
      <c r="A3" s="11"/>
      <c r="B3" s="11">
        <f ca="1"/>
        <v>6</v>
      </c>
      <c r="C3" s="11">
        <v>3</v>
      </c>
      <c r="D3" s="10">
        <f ca="1">IF(薬タグ!$G$10=YEAR(TODAY()),$B3,$C3)</f>
        <v>6</v>
      </c>
      <c r="E3" s="11"/>
      <c r="F3" s="13">
        <v>46112</v>
      </c>
      <c r="G3" s="10" t="str">
        <f ca="1">IF(IF(MONTH($F3)=薬タグ!$G$12,VALUE(TEXT($F3,"yyyymmdd")),0)&gt;=VALUE(TEXT(TODAY(),"yyyymmdd")),DAY($F3),"")</f>
        <v/>
      </c>
    </row>
    <row r="4" spans="1:7">
      <c r="A4" s="11"/>
      <c r="B4" s="11">
        <f ca="1"/>
        <v>7</v>
      </c>
      <c r="C4" s="11">
        <v>4</v>
      </c>
      <c r="D4" s="10">
        <f ca="1">IF(薬タグ!$G$10=YEAR(TODAY()),$B4,$C4)</f>
        <v>7</v>
      </c>
      <c r="E4" s="11"/>
      <c r="F4" s="13">
        <v>46113</v>
      </c>
      <c r="G4" s="10" t="str">
        <f ca="1">IF(IF(MONTH($F4)=薬タグ!$G$12,VALUE(TEXT($F4,"yyyymmdd")),0)&gt;=VALUE(TEXT(TODAY(),"yyyymmdd")),DAY($F4),"")</f>
        <v/>
      </c>
    </row>
    <row r="5" spans="1:7">
      <c r="A5" s="11"/>
      <c r="B5" s="11">
        <f ca="1"/>
        <v>8</v>
      </c>
      <c r="C5" s="11">
        <v>5</v>
      </c>
      <c r="D5" s="10">
        <f ca="1">IF(薬タグ!$G$10=YEAR(TODAY()),$B5,$C5)</f>
        <v>8</v>
      </c>
      <c r="E5" s="11"/>
      <c r="F5" s="13">
        <v>46114</v>
      </c>
      <c r="G5" s="10" t="str">
        <f ca="1">IF(IF(MONTH($F5)=薬タグ!$G$12,VALUE(TEXT($F5,"yyyymmdd")),0)&gt;=VALUE(TEXT(TODAY(),"yyyymmdd")),DAY($F5),"")</f>
        <v/>
      </c>
    </row>
    <row r="6" spans="1:7">
      <c r="A6" s="11"/>
      <c r="B6" s="11">
        <f ca="1"/>
        <v>9</v>
      </c>
      <c r="C6" s="11">
        <v>6</v>
      </c>
      <c r="D6" s="10">
        <f ca="1">IF(薬タグ!$G$10=YEAR(TODAY()),$B6,$C6)</f>
        <v>9</v>
      </c>
      <c r="E6" s="11"/>
      <c r="F6" s="13">
        <v>46115</v>
      </c>
      <c r="G6" s="10" t="str">
        <f ca="1">IF(IF(MONTH($F6)=薬タグ!$G$12,VALUE(TEXT($F6,"yyyymmdd")),0)&gt;=VALUE(TEXT(TODAY(),"yyyymmdd")),DAY($F6),"")</f>
        <v/>
      </c>
    </row>
    <row r="7" spans="1:7">
      <c r="A7" s="11"/>
      <c r="B7" s="11">
        <f ca="1"/>
        <v>10</v>
      </c>
      <c r="C7" s="11">
        <v>7</v>
      </c>
      <c r="D7" s="10">
        <f ca="1">IF(薬タグ!$G$10=YEAR(TODAY()),$B7,$C7)</f>
        <v>10</v>
      </c>
      <c r="E7" s="11"/>
      <c r="F7" s="13">
        <v>46116</v>
      </c>
      <c r="G7" s="10" t="str">
        <f ca="1">IF(IF(MONTH($F7)=薬タグ!$G$12,VALUE(TEXT($F7,"yyyymmdd")),0)&gt;=VALUE(TEXT(TODAY(),"yyyymmdd")),DAY($F7),"")</f>
        <v/>
      </c>
    </row>
    <row r="8" spans="1:7">
      <c r="A8" s="11"/>
      <c r="B8" s="11">
        <f ca="1"/>
        <v>11</v>
      </c>
      <c r="C8" s="11">
        <v>8</v>
      </c>
      <c r="D8" s="10">
        <f ca="1">IF(薬タグ!$G$10=YEAR(TODAY()),$B8,$C8)</f>
        <v>11</v>
      </c>
      <c r="E8" s="11"/>
      <c r="F8" s="13">
        <v>46117</v>
      </c>
      <c r="G8" s="10" t="str">
        <f ca="1">IF(IF(MONTH($F8)=薬タグ!$G$12,VALUE(TEXT($F8,"yyyymmdd")),0)&gt;=VALUE(TEXT(TODAY(),"yyyymmdd")),DAY($F8),"")</f>
        <v/>
      </c>
    </row>
    <row r="9" spans="1:7">
      <c r="A9" s="11"/>
      <c r="B9" s="11">
        <f ca="1"/>
        <v>12</v>
      </c>
      <c r="C9" s="11">
        <v>9</v>
      </c>
      <c r="D9" s="10">
        <f ca="1">IF(薬タグ!$G$10=YEAR(TODAY()),$B9,$C9)</f>
        <v>12</v>
      </c>
      <c r="E9" s="11"/>
      <c r="F9" s="13">
        <v>46118</v>
      </c>
      <c r="G9" s="10" t="str">
        <f ca="1">IF(IF(MONTH($F9)=薬タグ!$G$12,VALUE(TEXT($F9,"yyyymmdd")),0)&gt;=VALUE(TEXT(TODAY(),"yyyymmdd")),DAY($F9),"")</f>
        <v/>
      </c>
    </row>
    <row r="10" spans="1:7">
      <c r="A10" s="11"/>
      <c r="B10" s="11" t="str">
        <f ca="1"/>
        <v/>
      </c>
      <c r="C10" s="11">
        <v>10</v>
      </c>
      <c r="D10" s="10" t="str">
        <f ca="1">IF(薬タグ!$G$10=YEAR(TODAY()),$B10,$C10)</f>
        <v/>
      </c>
      <c r="E10" s="11"/>
      <c r="F10" s="13">
        <v>46119</v>
      </c>
      <c r="G10" s="10" t="str">
        <f ca="1">IF(IF(MONTH($F10)=薬タグ!$G$12,VALUE(TEXT($F10,"yyyymmdd")),0)&gt;=VALUE(TEXT(TODAY(),"yyyymmdd")),DAY($F10),"")</f>
        <v/>
      </c>
    </row>
    <row r="11" spans="1:7">
      <c r="A11" s="11"/>
      <c r="B11" s="11" t="str">
        <f ca="1"/>
        <v/>
      </c>
      <c r="C11" s="11">
        <v>11</v>
      </c>
      <c r="D11" s="10" t="str">
        <f ca="1">IF(薬タグ!$G$10=YEAR(TODAY()),$B11,$C11)</f>
        <v/>
      </c>
      <c r="E11" s="11"/>
      <c r="F11" s="13">
        <v>46120</v>
      </c>
      <c r="G11" s="10" t="str">
        <f ca="1">IF(IF(MONTH($F11)=薬タグ!$G$12,VALUE(TEXT($F11,"yyyymmdd")),0)&gt;=VALUE(TEXT(TODAY(),"yyyymmdd")),DAY($F11),"")</f>
        <v/>
      </c>
    </row>
    <row r="12" spans="1:7">
      <c r="A12" s="11"/>
      <c r="B12" s="11" t="str">
        <f ca="1"/>
        <v/>
      </c>
      <c r="C12" s="11">
        <v>12</v>
      </c>
      <c r="D12" s="10" t="str">
        <f ca="1">IF(薬タグ!$G$10=YEAR(TODAY()),$B12,$C12)</f>
        <v/>
      </c>
      <c r="E12" s="11"/>
      <c r="F12" s="13">
        <v>46121</v>
      </c>
      <c r="G12" s="10" t="str">
        <f ca="1">IF(IF(MONTH($F12)=薬タグ!$G$12,VALUE(TEXT($F12,"yyyymmdd")),0)&gt;=VALUE(TEXT(TODAY(),"yyyymmdd")),DAY($F12),"")</f>
        <v/>
      </c>
    </row>
    <row r="13" spans="1:7">
      <c r="A13" s="11"/>
      <c r="B13" s="11"/>
      <c r="C13" s="11"/>
      <c r="D13" s="11"/>
      <c r="E13" s="11"/>
      <c r="F13" s="13">
        <v>46122</v>
      </c>
      <c r="G13" s="10" t="str">
        <f ca="1">IF(IF(MONTH($F13)=薬タグ!$G$12,VALUE(TEXT($F13,"yyyymmdd")),0)&gt;=VALUE(TEXT(TODAY(),"yyyymmdd")),DAY($F13),"")</f>
        <v/>
      </c>
    </row>
    <row r="14" spans="1:7">
      <c r="A14" s="11"/>
      <c r="B14" s="11"/>
      <c r="C14" s="11"/>
      <c r="D14" s="11"/>
      <c r="E14" s="11"/>
      <c r="F14" s="13">
        <v>46123</v>
      </c>
      <c r="G14" s="10" t="str">
        <f ca="1">IF(IF(MONTH($F14)=薬タグ!$G$12,VALUE(TEXT($F14,"yyyymmdd")),0)&gt;=VALUE(TEXT(TODAY(),"yyyymmdd")),DAY($F14),"")</f>
        <v/>
      </c>
    </row>
    <row r="15" spans="1:7">
      <c r="A15" s="11"/>
      <c r="B15" s="11"/>
      <c r="C15" s="11"/>
      <c r="D15" s="11"/>
      <c r="E15" s="11"/>
      <c r="F15" s="13">
        <v>46124</v>
      </c>
      <c r="G15" s="10" t="str">
        <f ca="1">IF(IF(MONTH($F15)=薬タグ!$G$12,VALUE(TEXT($F15,"yyyymmdd")),0)&gt;=VALUE(TEXT(TODAY(),"yyyymmdd")),DAY($F15),"")</f>
        <v/>
      </c>
    </row>
    <row r="16" spans="1:7">
      <c r="A16" s="11"/>
      <c r="B16" s="11"/>
      <c r="C16" s="11"/>
      <c r="D16" s="11"/>
      <c r="E16" s="11"/>
      <c r="F16" s="13">
        <v>46125</v>
      </c>
      <c r="G16" s="10" t="str">
        <f ca="1">IF(IF(MONTH($F16)=薬タグ!$G$12,VALUE(TEXT($F16,"yyyymmdd")),0)&gt;=VALUE(TEXT(TODAY(),"yyyymmdd")),DAY($F16),"")</f>
        <v/>
      </c>
    </row>
    <row r="17" spans="1:7">
      <c r="A17" s="11"/>
      <c r="B17" s="11"/>
      <c r="C17" s="11"/>
      <c r="D17" s="11"/>
      <c r="E17" s="11"/>
      <c r="F17" s="13">
        <v>46126</v>
      </c>
      <c r="G17" s="10">
        <f ca="1">IF(IF(MONTH($F17)=薬タグ!$G$12,VALUE(TEXT($F17,"yyyymmdd")),0)&gt;=VALUE(TEXT(TODAY(),"yyyymmdd")),DAY($F17),"")</f>
        <v>14</v>
      </c>
    </row>
    <row r="18" spans="1:7">
      <c r="A18" s="11"/>
      <c r="B18" s="11"/>
      <c r="C18" s="11"/>
      <c r="D18" s="11"/>
      <c r="E18" s="11"/>
      <c r="F18" s="13">
        <v>46127</v>
      </c>
      <c r="G18" s="10">
        <f ca="1">IF(IF(MONTH($F18)=薬タグ!$G$12,VALUE(TEXT($F18,"yyyymmdd")),0)&gt;=VALUE(TEXT(TODAY(),"yyyymmdd")),DAY($F18),"")</f>
        <v>15</v>
      </c>
    </row>
    <row r="19" spans="1:7">
      <c r="A19" s="11"/>
      <c r="B19" s="11"/>
      <c r="C19" s="11"/>
      <c r="D19" s="11"/>
      <c r="E19" s="11"/>
      <c r="F19" s="13">
        <v>46128</v>
      </c>
      <c r="G19" s="10">
        <f ca="1">IF(IF(MONTH($F19)=薬タグ!$G$12,VALUE(TEXT($F19,"yyyymmdd")),0)&gt;=VALUE(TEXT(TODAY(),"yyyymmdd")),DAY($F19),"")</f>
        <v>16</v>
      </c>
    </row>
    <row r="20" spans="1:7">
      <c r="A20" s="11"/>
      <c r="B20" s="11"/>
      <c r="C20" s="11"/>
      <c r="D20" s="11"/>
      <c r="E20" s="11"/>
      <c r="F20" s="13">
        <v>46129</v>
      </c>
      <c r="G20" s="10">
        <f ca="1">IF(IF(MONTH($F20)=薬タグ!$G$12,VALUE(TEXT($F20,"yyyymmdd")),0)&gt;=VALUE(TEXT(TODAY(),"yyyymmdd")),DAY($F20),"")</f>
        <v>17</v>
      </c>
    </row>
    <row r="21" spans="1:7">
      <c r="A21" s="11"/>
      <c r="B21" s="11"/>
      <c r="C21" s="11"/>
      <c r="D21" s="11"/>
      <c r="E21" s="11"/>
      <c r="F21" s="13">
        <v>46130</v>
      </c>
      <c r="G21" s="10">
        <f ca="1">IF(IF(MONTH($F21)=薬タグ!$G$12,VALUE(TEXT($F21,"yyyymmdd")),0)&gt;=VALUE(TEXT(TODAY(),"yyyymmdd")),DAY($F21),"")</f>
        <v>18</v>
      </c>
    </row>
    <row r="22" spans="1:7">
      <c r="A22" s="11"/>
      <c r="B22" s="11"/>
      <c r="C22" s="11"/>
      <c r="D22" s="11"/>
      <c r="E22" s="11"/>
      <c r="F22" s="13">
        <v>46131</v>
      </c>
      <c r="G22" s="10">
        <f ca="1">IF(IF(MONTH($F22)=薬タグ!$G$12,VALUE(TEXT($F22,"yyyymmdd")),0)&gt;=VALUE(TEXT(TODAY(),"yyyymmdd")),DAY($F22),"")</f>
        <v>19</v>
      </c>
    </row>
    <row r="23" spans="1:7">
      <c r="A23" s="11"/>
      <c r="B23" s="11"/>
      <c r="C23" s="11"/>
      <c r="D23" s="11"/>
      <c r="E23" s="11"/>
      <c r="F23" s="13">
        <v>46132</v>
      </c>
      <c r="G23" s="10">
        <f ca="1">IF(IF(MONTH($F23)=薬タグ!$G$12,VALUE(TEXT($F23,"yyyymmdd")),0)&gt;=VALUE(TEXT(TODAY(),"yyyymmdd")),DAY($F23),"")</f>
        <v>20</v>
      </c>
    </row>
    <row r="24" spans="1:7">
      <c r="A24" s="11"/>
      <c r="B24" s="11"/>
      <c r="C24" s="11"/>
      <c r="D24" s="11"/>
      <c r="E24" s="11"/>
      <c r="F24" s="13">
        <v>46133</v>
      </c>
      <c r="G24" s="10">
        <f ca="1">IF(IF(MONTH($F24)=薬タグ!$G$12,VALUE(TEXT($F24,"yyyymmdd")),0)&gt;=VALUE(TEXT(TODAY(),"yyyymmdd")),DAY($F24),"")</f>
        <v>21</v>
      </c>
    </row>
    <row r="25" spans="1:7">
      <c r="A25" s="11"/>
      <c r="B25" s="11"/>
      <c r="C25" s="11"/>
      <c r="D25" s="11"/>
      <c r="E25" s="11"/>
      <c r="F25" s="13">
        <v>46134</v>
      </c>
      <c r="G25" s="10">
        <f ca="1">IF(IF(MONTH($F25)=薬タグ!$G$12,VALUE(TEXT($F25,"yyyymmdd")),0)&gt;=VALUE(TEXT(TODAY(),"yyyymmdd")),DAY($F25),"")</f>
        <v>22</v>
      </c>
    </row>
    <row r="26" spans="1:7">
      <c r="A26" s="11"/>
      <c r="B26" s="11"/>
      <c r="C26" s="11"/>
      <c r="D26" s="11"/>
      <c r="E26" s="11"/>
      <c r="F26" s="13">
        <v>46135</v>
      </c>
      <c r="G26" s="10">
        <f ca="1">IF(IF(MONTH($F26)=薬タグ!$G$12,VALUE(TEXT($F26,"yyyymmdd")),0)&gt;=VALUE(TEXT(TODAY(),"yyyymmdd")),DAY($F26),"")</f>
        <v>23</v>
      </c>
    </row>
    <row r="27" spans="1:7">
      <c r="A27" s="11"/>
      <c r="B27" s="11"/>
      <c r="C27" s="11"/>
      <c r="D27" s="11"/>
      <c r="E27" s="11"/>
      <c r="F27" s="13">
        <v>46136</v>
      </c>
      <c r="G27" s="10">
        <f ca="1">IF(IF(MONTH($F27)=薬タグ!$G$12,VALUE(TEXT($F27,"yyyymmdd")),0)&gt;=VALUE(TEXT(TODAY(),"yyyymmdd")),DAY($F27),"")</f>
        <v>24</v>
      </c>
    </row>
    <row r="28" spans="1:7">
      <c r="A28" s="11"/>
      <c r="B28" s="11"/>
      <c r="C28" s="11"/>
      <c r="D28" s="11"/>
      <c r="E28" s="11"/>
      <c r="F28" s="13">
        <v>46137</v>
      </c>
      <c r="G28" s="10">
        <f ca="1">IF(IF(MONTH($F28)=薬タグ!$G$12,VALUE(TEXT($F28,"yyyymmdd")),0)&gt;=VALUE(TEXT(TODAY(),"yyyymmdd")),DAY($F28),"")</f>
        <v>25</v>
      </c>
    </row>
    <row r="29" spans="1:7">
      <c r="A29" s="11"/>
      <c r="B29" s="11"/>
      <c r="C29" s="11"/>
      <c r="D29" s="11"/>
      <c r="E29" s="11"/>
      <c r="F29" s="13">
        <v>46138</v>
      </c>
      <c r="G29" s="10">
        <f ca="1">IF(IF(MONTH($F29)=薬タグ!$G$12,VALUE(TEXT($F29,"yyyymmdd")),0)&gt;=VALUE(TEXT(TODAY(),"yyyymmdd")),DAY($F29),"")</f>
        <v>26</v>
      </c>
    </row>
    <row r="30" spans="1:7">
      <c r="A30" s="11"/>
      <c r="B30" s="11"/>
      <c r="C30" s="11"/>
      <c r="D30" s="11"/>
      <c r="E30" s="11"/>
      <c r="F30" s="13">
        <v>46139</v>
      </c>
      <c r="G30" s="10">
        <f ca="1">IF(IF(MONTH($F30)=薬タグ!$G$12,VALUE(TEXT($F30,"yyyymmdd")),0)&gt;=VALUE(TEXT(TODAY(),"yyyymmdd")),DAY($F30),"")</f>
        <v>27</v>
      </c>
    </row>
    <row r="31" spans="1:7">
      <c r="A31" s="11"/>
      <c r="B31" s="11"/>
      <c r="C31" s="11"/>
      <c r="D31" s="11"/>
      <c r="E31" s="11"/>
      <c r="F31" s="13">
        <v>46140</v>
      </c>
      <c r="G31" s="10">
        <f ca="1">IF(IF(MONTH($F31)=薬タグ!$G$12,VALUE(TEXT($F31,"yyyymmdd")),0)&gt;=VALUE(TEXT(TODAY(),"yyyymmdd")),DAY($F31),"")</f>
        <v>28</v>
      </c>
    </row>
    <row r="32" spans="1:7">
      <c r="A32" s="11"/>
      <c r="B32" s="11"/>
      <c r="C32" s="11"/>
      <c r="D32" s="11"/>
      <c r="E32" s="11"/>
      <c r="F32" s="13">
        <v>46141</v>
      </c>
      <c r="G32" s="10">
        <f ca="1">IF(IF(MONTH($F32)=薬タグ!$G$12,VALUE(TEXT($F32,"yyyymmdd")),0)&gt;=VALUE(TEXT(TODAY(),"yyyymmdd")),DAY($F32),"")</f>
        <v>29</v>
      </c>
    </row>
    <row r="33" spans="1:7">
      <c r="A33" s="11"/>
      <c r="B33" s="11"/>
      <c r="C33" s="11"/>
      <c r="D33" s="11"/>
      <c r="E33" s="11"/>
      <c r="F33" s="13">
        <v>46142</v>
      </c>
      <c r="G33" s="10">
        <f ca="1">IF(IF(MONTH($F33)=薬タグ!$G$12,VALUE(TEXT($F33,"yyyymmdd")),0)&gt;=VALUE(TEXT(TODAY(),"yyyymmdd")),DAY($F33),"")</f>
        <v>30</v>
      </c>
    </row>
    <row r="34" spans="1:7">
      <c r="A34" s="11"/>
      <c r="B34" s="11"/>
      <c r="C34" s="11"/>
      <c r="D34" s="11"/>
      <c r="E34" s="11"/>
      <c r="F34" s="13">
        <v>46143</v>
      </c>
      <c r="G34" s="10" t="str">
        <f ca="1">IF(IF(MONTH($F34)=薬タグ!$G$12,VALUE(TEXT($F34,"yyyymmdd")),0)&gt;=VALUE(TEXT(TODAY(),"yyyymmdd")),DAY($F34),"")</f>
        <v/>
      </c>
    </row>
    <row r="35" spans="1:7">
      <c r="A35" s="11"/>
      <c r="B35" s="11"/>
      <c r="C35" s="11"/>
      <c r="D35" s="11"/>
      <c r="E35" s="11"/>
      <c r="F35" s="13">
        <v>46144</v>
      </c>
      <c r="G35" s="10" t="str">
        <f ca="1">IF(IF(MONTH($F35)=薬タグ!$G$12,VALUE(TEXT($F35,"yyyymmdd")),0)&gt;=VALUE(TEXT(TODAY(),"yyyymmdd")),DAY($F35),"")</f>
        <v/>
      </c>
    </row>
    <row r="36" spans="1:7">
      <c r="A36" s="11"/>
      <c r="B36" s="11"/>
      <c r="C36" s="11"/>
      <c r="D36" s="11"/>
      <c r="E36" s="11"/>
      <c r="F36" s="13">
        <v>46145</v>
      </c>
      <c r="G36" s="10" t="str">
        <f ca="1">IF(IF(MONTH($F36)=薬タグ!$G$12,VALUE(TEXT($F36,"yyyymmdd")),0)&gt;=VALUE(TEXT(TODAY(),"yyyymmdd")),DAY($F36),"")</f>
        <v/>
      </c>
    </row>
    <row r="37" spans="1:7">
      <c r="A37" s="11"/>
      <c r="B37" s="11"/>
      <c r="C37" s="11"/>
      <c r="D37" s="11"/>
      <c r="E37" s="11"/>
      <c r="F37" s="13">
        <v>46146</v>
      </c>
      <c r="G37" s="10" t="str">
        <f ca="1">IF(IF(MONTH($F37)=薬タグ!$G$12,VALUE(TEXT($F37,"yyyymmdd")),0)&gt;=VALUE(TEXT(TODAY(),"yyyymmdd")),DAY($F37),"")</f>
        <v/>
      </c>
    </row>
    <row r="38" spans="1:7">
      <c r="A38" s="11"/>
      <c r="B38" s="11"/>
      <c r="C38" s="11"/>
      <c r="D38" s="11"/>
      <c r="E38" s="11"/>
      <c r="F38" s="13">
        <v>46147</v>
      </c>
      <c r="G38" s="10" t="str">
        <f ca="1">IF(IF(MONTH($F38)=薬タグ!$G$12,VALUE(TEXT($F38,"yyyymmdd")),0)&gt;=VALUE(TEXT(TODAY(),"yyyymmdd")),DAY($F38),"")</f>
        <v/>
      </c>
    </row>
    <row r="39" spans="1:7">
      <c r="A39" s="11"/>
      <c r="B39" s="11"/>
      <c r="C39" s="11"/>
      <c r="D39" s="11"/>
      <c r="E39" s="11"/>
      <c r="F39" s="13">
        <v>46148</v>
      </c>
      <c r="G39" s="10" t="str">
        <f ca="1">IF(IF(MONTH($F39)=薬タグ!$G$12,VALUE(TEXT($F39,"yyyymmdd")),0)&gt;=VALUE(TEXT(TODAY(),"yyyymmdd")),DAY($F39),"")</f>
        <v/>
      </c>
    </row>
    <row r="40" spans="1:7">
      <c r="A40" s="11"/>
      <c r="B40" s="11"/>
      <c r="C40" s="11"/>
      <c r="D40" s="11"/>
      <c r="E40" s="11"/>
      <c r="F40" s="13">
        <v>46149</v>
      </c>
      <c r="G40" s="10" t="str">
        <f ca="1">IF(IF(MONTH($F40)=薬タグ!$G$12,VALUE(TEXT($F40,"yyyymmdd")),0)&gt;=VALUE(TEXT(TODAY(),"yyyymmdd")),DAY($F40),"")</f>
        <v/>
      </c>
    </row>
    <row r="41" spans="1:7">
      <c r="A41" s="11"/>
      <c r="B41" s="11"/>
      <c r="C41" s="11"/>
      <c r="D41" s="11"/>
      <c r="E41" s="11"/>
      <c r="F41" s="13">
        <v>46150</v>
      </c>
      <c r="G41" s="10" t="str">
        <f ca="1">IF(IF(MONTH($F41)=薬タグ!$G$12,VALUE(TEXT($F41,"yyyymmdd")),0)&gt;=VALUE(TEXT(TODAY(),"yyyymmdd")),DAY($F41),"")</f>
        <v/>
      </c>
    </row>
    <row r="42" spans="1:7">
      <c r="A42" s="11"/>
      <c r="B42" s="11"/>
      <c r="C42" s="11"/>
      <c r="D42" s="11"/>
      <c r="E42" s="11"/>
      <c r="F42" s="13">
        <v>46151</v>
      </c>
      <c r="G42" s="10" t="str">
        <f ca="1">IF(IF(MONTH($F42)=薬タグ!$G$12,VALUE(TEXT($F42,"yyyymmdd")),0)&gt;=VALUE(TEXT(TODAY(),"yyyymmdd")),DAY($F42),"")</f>
        <v/>
      </c>
    </row>
  </sheetData>
  <phoneticPr fontId="18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/>
  </sheetViews>
  <sheetFormatPr defaultRowHeight="13.5"/>
  <sheetData>
    <row r="1" spans="1:6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</row>
    <row r="2" spans="1:6">
      <c r="A2" t="s">
        <v>23</v>
      </c>
      <c r="B2">
        <v>281.25</v>
      </c>
      <c r="C2">
        <v>333.75</v>
      </c>
      <c r="D2">
        <v>61.5</v>
      </c>
      <c r="E2">
        <v>19.5</v>
      </c>
    </row>
    <row r="3" spans="1:6">
      <c r="A3" t="s">
        <v>24</v>
      </c>
      <c r="B3">
        <v>152.25007629394531</v>
      </c>
      <c r="C3">
        <v>277.5</v>
      </c>
      <c r="D3">
        <v>62.25</v>
      </c>
      <c r="E3">
        <v>16.5</v>
      </c>
    </row>
    <row r="4" spans="1:6">
      <c r="A4" t="s">
        <v>25</v>
      </c>
      <c r="B4">
        <v>227.25</v>
      </c>
      <c r="C4">
        <v>277.5</v>
      </c>
      <c r="D4">
        <v>62.25</v>
      </c>
      <c r="E4">
        <v>16.5</v>
      </c>
    </row>
    <row r="5" spans="1:6">
      <c r="A5" t="s">
        <v>26</v>
      </c>
      <c r="B5">
        <v>279</v>
      </c>
      <c r="C5">
        <v>241.5</v>
      </c>
      <c r="D5">
        <v>91.5</v>
      </c>
      <c r="E5">
        <v>22.5</v>
      </c>
    </row>
    <row r="6" spans="1:6">
      <c r="A6" t="s">
        <v>27</v>
      </c>
      <c r="B6">
        <v>335.25</v>
      </c>
      <c r="C6">
        <v>241.5</v>
      </c>
      <c r="D6">
        <v>91.5</v>
      </c>
      <c r="E6">
        <v>23.25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1"/>
  <sheetViews>
    <sheetView showGridLines="0" tabSelected="1" zoomScaleNormal="100" workbookViewId="0">
      <selection activeCell="G2" sqref="G2"/>
    </sheetView>
  </sheetViews>
  <sheetFormatPr defaultColWidth="9" defaultRowHeight="13.5"/>
  <cols>
    <col min="1" max="1" width="5.25" style="8" bestFit="1" customWidth="1"/>
    <col min="2" max="2" width="13" style="8" bestFit="1" customWidth="1"/>
    <col min="3" max="3" width="5.25" style="8" bestFit="1" customWidth="1"/>
    <col min="4" max="4" width="13" style="8" customWidth="1"/>
    <col min="5" max="6" width="1.75" style="8" customWidth="1"/>
    <col min="7" max="7" width="15.625" style="8" customWidth="1"/>
    <col min="8" max="8" width="12.5" style="8" bestFit="1" customWidth="1"/>
    <col min="9" max="17" width="8.875" style="8" customWidth="1"/>
    <col min="18" max="18" width="9" style="8"/>
    <col min="19" max="19" width="12.375" style="8" hidden="1" customWidth="1"/>
    <col min="20" max="16384" width="9" style="8"/>
  </cols>
  <sheetData>
    <row r="1" spans="1:19" ht="18.75" customHeight="1">
      <c r="A1" s="19"/>
      <c r="B1" s="19"/>
      <c r="C1" s="19"/>
      <c r="D1" s="19"/>
      <c r="E1" s="32"/>
      <c r="F1" s="33"/>
      <c r="G1" s="7" t="s">
        <v>6</v>
      </c>
    </row>
    <row r="2" spans="1:19" ht="18.75" customHeight="1">
      <c r="A2" s="19">
        <v>300</v>
      </c>
      <c r="B2" s="31" t="s">
        <v>48</v>
      </c>
      <c r="C2" s="19">
        <v>308</v>
      </c>
      <c r="D2" s="34"/>
      <c r="E2" s="32"/>
      <c r="F2" s="33"/>
      <c r="G2" s="4" t="s">
        <v>47</v>
      </c>
      <c r="S2" s="35" t="str">
        <f t="array" ref="S2:S61">MyVStack(B2:B31,D2:D31,TRUE)</f>
        <v>no name</v>
      </c>
    </row>
    <row r="3" spans="1:19" ht="18.75" customHeight="1">
      <c r="A3" s="19">
        <v>300</v>
      </c>
      <c r="B3" s="31"/>
      <c r="C3" s="19">
        <v>308</v>
      </c>
      <c r="D3" s="34"/>
      <c r="E3" s="32"/>
      <c r="F3" s="33"/>
      <c r="G3" s="7" t="s">
        <v>7</v>
      </c>
      <c r="S3" s="35" t="str">
        <v/>
      </c>
    </row>
    <row r="4" spans="1:19" ht="18.75" customHeight="1">
      <c r="A4" s="19">
        <v>300</v>
      </c>
      <c r="B4" s="31"/>
      <c r="C4" s="19">
        <v>308</v>
      </c>
      <c r="D4" s="34"/>
      <c r="E4" s="32"/>
      <c r="F4" s="33"/>
      <c r="G4" s="5" t="s">
        <v>4</v>
      </c>
      <c r="S4" s="35" t="str">
        <v/>
      </c>
    </row>
    <row r="5" spans="1:19" ht="18.75" customHeight="1">
      <c r="A5" s="19">
        <v>300</v>
      </c>
      <c r="B5" s="31"/>
      <c r="C5" s="19">
        <v>308</v>
      </c>
      <c r="D5" s="34"/>
      <c r="E5" s="32"/>
      <c r="F5" s="33"/>
      <c r="G5" s="7" t="s">
        <v>9</v>
      </c>
      <c r="H5" s="15" t="b">
        <v>1</v>
      </c>
      <c r="S5" s="35" t="str">
        <v/>
      </c>
    </row>
    <row r="6" spans="1:19" ht="18.75" customHeight="1">
      <c r="A6" s="19">
        <v>301</v>
      </c>
      <c r="B6" s="31"/>
      <c r="C6" s="19">
        <v>309</v>
      </c>
      <c r="D6" s="34"/>
      <c r="E6" s="32"/>
      <c r="F6" s="33"/>
      <c r="G6" s="6" t="s">
        <v>15</v>
      </c>
      <c r="S6" s="35" t="str">
        <v/>
      </c>
    </row>
    <row r="7" spans="1:19" ht="18.75" customHeight="1">
      <c r="A7" s="19">
        <v>301</v>
      </c>
      <c r="B7" s="31"/>
      <c r="C7" s="19">
        <v>309</v>
      </c>
      <c r="D7" s="34"/>
      <c r="E7" s="32"/>
      <c r="F7" s="33"/>
      <c r="G7" s="7" t="s">
        <v>13</v>
      </c>
      <c r="S7" s="35" t="str">
        <v/>
      </c>
    </row>
    <row r="8" spans="1:19" ht="18.75" customHeight="1">
      <c r="A8" s="19">
        <v>301</v>
      </c>
      <c r="B8" s="31"/>
      <c r="C8" s="19">
        <v>309</v>
      </c>
      <c r="D8" s="34"/>
      <c r="E8" s="32"/>
      <c r="F8" s="33"/>
      <c r="G8" s="16"/>
      <c r="H8" s="28" t="s">
        <v>16</v>
      </c>
      <c r="S8" s="35" t="str">
        <v/>
      </c>
    </row>
    <row r="9" spans="1:19" ht="18.75" customHeight="1">
      <c r="A9" s="19">
        <v>301</v>
      </c>
      <c r="B9" s="31"/>
      <c r="C9" s="19">
        <v>309</v>
      </c>
      <c r="D9" s="34"/>
      <c r="E9" s="32"/>
      <c r="F9" s="33"/>
      <c r="G9" s="20" t="s">
        <v>10</v>
      </c>
      <c r="H9" s="15" t="b">
        <v>1</v>
      </c>
      <c r="S9" s="35" t="str">
        <v/>
      </c>
    </row>
    <row r="10" spans="1:19" ht="18.75" customHeight="1">
      <c r="A10" s="19">
        <v>302</v>
      </c>
      <c r="B10" s="31"/>
      <c r="C10" s="19">
        <v>310</v>
      </c>
      <c r="D10" s="34"/>
      <c r="E10" s="32"/>
      <c r="F10" s="33"/>
      <c r="G10" s="14">
        <v>2026</v>
      </c>
      <c r="S10" s="35" t="str">
        <v/>
      </c>
    </row>
    <row r="11" spans="1:19" ht="18.75" customHeight="1">
      <c r="A11" s="19">
        <v>302</v>
      </c>
      <c r="B11" s="31"/>
      <c r="C11" s="19">
        <v>310</v>
      </c>
      <c r="D11" s="34"/>
      <c r="E11" s="32"/>
      <c r="F11" s="33"/>
      <c r="G11" s="20" t="s">
        <v>11</v>
      </c>
      <c r="S11" s="35" t="str">
        <v/>
      </c>
    </row>
    <row r="12" spans="1:19" ht="18.75" customHeight="1">
      <c r="A12" s="19">
        <v>302</v>
      </c>
      <c r="B12" s="31"/>
      <c r="C12" s="19">
        <v>310</v>
      </c>
      <c r="D12" s="34"/>
      <c r="E12" s="32"/>
      <c r="F12" s="33"/>
      <c r="G12" s="14">
        <v>4</v>
      </c>
      <c r="S12" s="35" t="str">
        <v/>
      </c>
    </row>
    <row r="13" spans="1:19" ht="18.75" customHeight="1">
      <c r="A13" s="19">
        <v>302</v>
      </c>
      <c r="B13" s="31"/>
      <c r="C13" s="19">
        <v>310</v>
      </c>
      <c r="D13" s="34"/>
      <c r="E13" s="32"/>
      <c r="F13" s="33"/>
      <c r="G13" s="20" t="s">
        <v>12</v>
      </c>
      <c r="H13" s="15" t="b">
        <v>0</v>
      </c>
      <c r="S13" s="35" t="str">
        <v/>
      </c>
    </row>
    <row r="14" spans="1:19" ht="18.75" customHeight="1">
      <c r="A14" s="19">
        <v>303</v>
      </c>
      <c r="B14" s="31"/>
      <c r="C14" s="19">
        <v>311</v>
      </c>
      <c r="D14" s="34"/>
      <c r="E14" s="32"/>
      <c r="F14" s="33"/>
      <c r="G14" s="14">
        <v>5</v>
      </c>
      <c r="H14" s="29" t="str">
        <f>TEXT(DATE($G$10,$G$12,$G$14)," "&amp;"aaaa")</f>
        <v xml:space="preserve"> 日曜日</v>
      </c>
      <c r="S14" s="35" t="str">
        <v/>
      </c>
    </row>
    <row r="15" spans="1:19" ht="18.75" customHeight="1">
      <c r="A15" s="19">
        <v>303</v>
      </c>
      <c r="B15" s="31"/>
      <c r="C15" s="19">
        <v>311</v>
      </c>
      <c r="D15" s="34"/>
      <c r="E15" s="32"/>
      <c r="F15" s="33"/>
      <c r="S15" s="35" t="str">
        <v/>
      </c>
    </row>
    <row r="16" spans="1:19" ht="18.75" customHeight="1">
      <c r="A16" s="19">
        <v>303</v>
      </c>
      <c r="B16" s="31"/>
      <c r="C16" s="19">
        <v>311</v>
      </c>
      <c r="D16" s="34"/>
      <c r="E16" s="32"/>
      <c r="F16" s="33"/>
      <c r="S16" s="35" t="str">
        <v/>
      </c>
    </row>
    <row r="17" spans="1:19" ht="18.75" customHeight="1">
      <c r="A17" s="19">
        <v>303</v>
      </c>
      <c r="B17" s="31"/>
      <c r="C17" s="19">
        <v>311</v>
      </c>
      <c r="D17" s="34"/>
      <c r="E17" s="32"/>
      <c r="F17" s="33"/>
      <c r="G17" s="36" t="str">
        <f>"【現在人数："&amp;SUMPRODUCT(--(LEN($S$2:$S$61)&gt;0))&amp;"名】"</f>
        <v>【現在人数：1名】</v>
      </c>
      <c r="H17" s="17"/>
      <c r="S17" s="35" t="str">
        <v/>
      </c>
    </row>
    <row r="18" spans="1:19" ht="18.75" customHeight="1">
      <c r="A18" s="19">
        <v>305</v>
      </c>
      <c r="B18" s="31"/>
      <c r="C18" s="19">
        <v>313</v>
      </c>
      <c r="D18" s="34"/>
      <c r="E18" s="32"/>
      <c r="F18" s="33"/>
      <c r="S18" s="35" t="str">
        <v/>
      </c>
    </row>
    <row r="19" spans="1:19" ht="18.75" customHeight="1">
      <c r="A19" s="19">
        <v>305</v>
      </c>
      <c r="B19" s="31"/>
      <c r="C19" s="19">
        <v>313</v>
      </c>
      <c r="D19" s="34"/>
      <c r="E19" s="32"/>
      <c r="F19" s="33"/>
      <c r="G19" s="15" t="b">
        <v>1</v>
      </c>
      <c r="H19" s="37" t="str">
        <f>IF(G19," on"," off")</f>
        <v xml:space="preserve"> on</v>
      </c>
      <c r="S19" s="35" t="str">
        <v/>
      </c>
    </row>
    <row r="20" spans="1:19" ht="18.75" customHeight="1">
      <c r="A20" s="19">
        <v>305</v>
      </c>
      <c r="B20" s="31"/>
      <c r="C20" s="19">
        <v>313</v>
      </c>
      <c r="D20" s="34"/>
      <c r="E20" s="32"/>
      <c r="F20" s="33"/>
      <c r="S20" s="35" t="str">
        <v/>
      </c>
    </row>
    <row r="21" spans="1:19" ht="18.75" customHeight="1">
      <c r="A21" s="19">
        <v>305</v>
      </c>
      <c r="B21" s="31"/>
      <c r="C21" s="19">
        <v>313</v>
      </c>
      <c r="D21" s="34"/>
      <c r="E21" s="32"/>
      <c r="F21" s="33"/>
      <c r="S21" s="35" t="str">
        <v/>
      </c>
    </row>
    <row r="22" spans="1:19" ht="18.75" customHeight="1">
      <c r="A22" s="19">
        <v>306</v>
      </c>
      <c r="B22" s="31"/>
      <c r="C22" s="19">
        <v>315</v>
      </c>
      <c r="D22" s="34"/>
      <c r="E22" s="32"/>
      <c r="F22" s="33"/>
      <c r="S22" s="35" t="str">
        <v/>
      </c>
    </row>
    <row r="23" spans="1:19" ht="18.75" customHeight="1">
      <c r="A23" s="19">
        <v>306</v>
      </c>
      <c r="B23" s="31"/>
      <c r="C23" s="19">
        <v>315</v>
      </c>
      <c r="D23" s="34"/>
      <c r="E23" s="32"/>
      <c r="F23" s="33"/>
      <c r="S23" s="35" t="str">
        <v/>
      </c>
    </row>
    <row r="24" spans="1:19" ht="18.75" customHeight="1">
      <c r="A24" s="19">
        <v>306</v>
      </c>
      <c r="B24" s="31"/>
      <c r="C24" s="19">
        <v>315</v>
      </c>
      <c r="D24" s="34"/>
      <c r="E24" s="32"/>
      <c r="F24" s="33"/>
      <c r="S24" s="35" t="str">
        <v/>
      </c>
    </row>
    <row r="25" spans="1:19" ht="18.75" customHeight="1">
      <c r="A25" s="19">
        <v>306</v>
      </c>
      <c r="B25" s="31"/>
      <c r="C25" s="19">
        <v>315</v>
      </c>
      <c r="D25" s="34"/>
      <c r="E25" s="32"/>
      <c r="F25" s="33"/>
      <c r="S25" s="35" t="str">
        <v/>
      </c>
    </row>
    <row r="26" spans="1:19" ht="18.75" customHeight="1">
      <c r="A26" s="19">
        <v>307</v>
      </c>
      <c r="B26" s="31"/>
      <c r="C26" s="19">
        <v>316</v>
      </c>
      <c r="D26" s="34"/>
      <c r="E26" s="32"/>
      <c r="F26" s="33"/>
      <c r="S26" s="35" t="str">
        <v/>
      </c>
    </row>
    <row r="27" spans="1:19" ht="18.75" customHeight="1">
      <c r="A27" s="19">
        <v>307</v>
      </c>
      <c r="B27" s="31"/>
      <c r="C27" s="19">
        <v>316</v>
      </c>
      <c r="D27" s="34"/>
      <c r="E27" s="32"/>
      <c r="F27" s="33"/>
      <c r="S27" s="35" t="str">
        <v/>
      </c>
    </row>
    <row r="28" spans="1:19" ht="18.75" customHeight="1">
      <c r="A28" s="19">
        <v>307</v>
      </c>
      <c r="B28" s="31"/>
      <c r="C28" s="19">
        <v>316</v>
      </c>
      <c r="D28" s="34"/>
      <c r="E28" s="32"/>
      <c r="F28" s="33"/>
      <c r="S28" s="35" t="str">
        <v/>
      </c>
    </row>
    <row r="29" spans="1:19" ht="18.75" customHeight="1">
      <c r="A29" s="19">
        <v>307</v>
      </c>
      <c r="B29" s="31"/>
      <c r="C29" s="19">
        <v>316</v>
      </c>
      <c r="D29" s="34"/>
      <c r="E29" s="32"/>
      <c r="F29" s="33"/>
      <c r="S29" s="35" t="str">
        <v/>
      </c>
    </row>
    <row r="30" spans="1:19" ht="18.75" customHeight="1">
      <c r="A30" s="19">
        <v>312</v>
      </c>
      <c r="B30" s="31"/>
      <c r="C30" s="19">
        <v>317</v>
      </c>
      <c r="D30" s="34"/>
      <c r="E30" s="32"/>
      <c r="F30" s="33"/>
      <c r="S30" s="35" t="str">
        <v/>
      </c>
    </row>
    <row r="31" spans="1:19" ht="18.75" customHeight="1">
      <c r="A31" s="19">
        <v>312</v>
      </c>
      <c r="B31" s="31"/>
      <c r="C31" s="19">
        <v>318</v>
      </c>
      <c r="D31" s="34"/>
      <c r="E31" s="32"/>
      <c r="F31" s="33"/>
      <c r="S31" s="35" t="str">
        <v/>
      </c>
    </row>
    <row r="32" spans="1:19" ht="18.75" customHeight="1">
      <c r="E32" s="32"/>
      <c r="F32" s="33"/>
      <c r="S32" s="35" t="str">
        <v/>
      </c>
    </row>
    <row r="33" spans="5:19" ht="18.75" customHeight="1">
      <c r="E33" s="32"/>
      <c r="F33" s="33"/>
      <c r="S33" s="35" t="str">
        <v/>
      </c>
    </row>
    <row r="34" spans="5:19" ht="18.75" customHeight="1">
      <c r="E34" s="32"/>
      <c r="F34" s="33"/>
      <c r="S34" s="35" t="str">
        <v/>
      </c>
    </row>
    <row r="35" spans="5:19" ht="18.75" customHeight="1">
      <c r="E35" s="32"/>
      <c r="F35" s="33"/>
      <c r="S35" s="35" t="str">
        <v/>
      </c>
    </row>
    <row r="36" spans="5:19" ht="18.75" customHeight="1">
      <c r="E36" s="32"/>
      <c r="F36" s="33"/>
      <c r="S36" s="35" t="str">
        <v/>
      </c>
    </row>
    <row r="37" spans="5:19" ht="18.75" customHeight="1">
      <c r="E37" s="32"/>
      <c r="F37" s="33"/>
      <c r="S37" s="35" t="str">
        <v/>
      </c>
    </row>
    <row r="38" spans="5:19" ht="18.75" customHeight="1">
      <c r="E38" s="32"/>
      <c r="F38" s="33"/>
      <c r="S38" s="35" t="str">
        <v/>
      </c>
    </row>
    <row r="39" spans="5:19" ht="18.75" customHeight="1">
      <c r="E39" s="32"/>
      <c r="F39" s="33"/>
      <c r="S39" s="35" t="str">
        <v/>
      </c>
    </row>
    <row r="40" spans="5:19" ht="18.75" customHeight="1">
      <c r="E40" s="32"/>
      <c r="F40" s="33"/>
      <c r="S40" s="35" t="str">
        <v/>
      </c>
    </row>
    <row r="41" spans="5:19">
      <c r="S41" s="35" t="str">
        <v/>
      </c>
    </row>
    <row r="42" spans="5:19">
      <c r="S42" s="35" t="str">
        <v/>
      </c>
    </row>
    <row r="43" spans="5:19">
      <c r="S43" s="35" t="str">
        <v/>
      </c>
    </row>
    <row r="44" spans="5:19">
      <c r="S44" s="35" t="str">
        <v/>
      </c>
    </row>
    <row r="45" spans="5:19">
      <c r="S45" s="35" t="str">
        <v/>
      </c>
    </row>
    <row r="46" spans="5:19">
      <c r="S46" s="35" t="str">
        <v/>
      </c>
    </row>
    <row r="47" spans="5:19">
      <c r="S47" s="35" t="str">
        <v/>
      </c>
    </row>
    <row r="48" spans="5:19">
      <c r="S48" s="35" t="str">
        <v/>
      </c>
    </row>
    <row r="49" spans="19:19">
      <c r="S49" s="35" t="str">
        <v/>
      </c>
    </row>
    <row r="50" spans="19:19">
      <c r="S50" s="35" t="str">
        <v/>
      </c>
    </row>
    <row r="51" spans="19:19">
      <c r="S51" s="35" t="str">
        <v/>
      </c>
    </row>
    <row r="52" spans="19:19">
      <c r="S52" s="35" t="str">
        <v/>
      </c>
    </row>
    <row r="53" spans="19:19">
      <c r="S53" s="35" t="str">
        <v/>
      </c>
    </row>
    <row r="54" spans="19:19">
      <c r="S54" s="35" t="str">
        <v/>
      </c>
    </row>
    <row r="55" spans="19:19">
      <c r="S55" s="35" t="str">
        <v/>
      </c>
    </row>
    <row r="56" spans="19:19">
      <c r="S56" s="35" t="str">
        <v/>
      </c>
    </row>
    <row r="57" spans="19:19">
      <c r="S57" s="35" t="str">
        <v/>
      </c>
    </row>
    <row r="58" spans="19:19">
      <c r="S58" s="35" t="str">
        <v/>
      </c>
    </row>
    <row r="59" spans="19:19">
      <c r="S59" s="35" t="str">
        <v/>
      </c>
    </row>
    <row r="60" spans="19:19">
      <c r="S60" s="35" t="str">
        <v/>
      </c>
    </row>
    <row r="61" spans="19:19">
      <c r="S61" s="35" t="str">
        <v/>
      </c>
    </row>
  </sheetData>
  <sheetProtection sheet="1" objects="1" scenarios="1"/>
  <phoneticPr fontId="18"/>
  <conditionalFormatting sqref="G6">
    <cfRule type="expression" dxfId="5" priority="444">
      <formula>$G$6="調整可"</formula>
    </cfRule>
    <cfRule type="expression" dxfId="4" priority="446" stopIfTrue="1">
      <formula>$G$6="前 "</formula>
    </cfRule>
  </conditionalFormatting>
  <conditionalFormatting sqref="H14">
    <cfRule type="expression" dxfId="3" priority="3">
      <formula>$H$14=" 土曜日"</formula>
    </cfRule>
    <cfRule type="expression" dxfId="2" priority="4">
      <formula>$H$14=" 日曜日"</formula>
    </cfRule>
  </conditionalFormatting>
  <conditionalFormatting sqref="B2:B31">
    <cfRule type="expression" dxfId="1" priority="2">
      <formula>$B2=""</formula>
    </cfRule>
  </conditionalFormatting>
  <conditionalFormatting sqref="D2:D31">
    <cfRule type="expression" dxfId="0" priority="1">
      <formula>$D2=""</formula>
    </cfRule>
  </conditionalFormatting>
  <dataValidations count="2">
    <dataValidation type="list" showInputMessage="1" showErrorMessage="1" sqref="G6">
      <formula1>"　 ,前 ,後 ,調整可"</formula1>
    </dataValidation>
    <dataValidation type="list" allowBlank="1" showInputMessage="1" showErrorMessage="1" sqref="G2">
      <formula1>MyDynamicList</formula1>
    </dataValidation>
  </dataValidations>
  <printOptions horizontalCentered="1" verticalCentered="1"/>
  <pageMargins left="0.39370078740157483" right="0" top="0.31496062992125984" bottom="0" header="0" footer="0"/>
  <pageSetup paperSize="9" scale="18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29" r:id="rId4" name="名前">
              <controlPr defaultSize="0" print="0" autoFill="0" autoLine="0" autoPict="0" macro="[0]!Sheet2.Slc_process">
                <anchor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7</xdr:col>
                    <xdr:colOff>781050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" r:id="rId5" name="Check Box 10140">
              <controlPr defaultSize="0" print="0" autoFill="0" autoLine="0" autoPict="0" macro="[0]!Sheet2.Slc_process" altText="日付表示">
                <anchor>
                  <from>
                    <xdr:col>6</xdr:col>
                    <xdr:colOff>476250</xdr:colOff>
                    <xdr:row>8</xdr:row>
                    <xdr:rowOff>28575</xdr:rowOff>
                  </from>
                  <to>
                    <xdr:col>7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6" r:id="rId6" name="Check Box 45196">
              <controlPr defaultSize="0" print="0" autoFill="0" autoLine="0" autoPict="0" macro="[0]!Sheet2.Slc_process" altText="1Week">
                <anchor>
                  <from>
                    <xdr:col>6</xdr:col>
                    <xdr:colOff>476250</xdr:colOff>
                    <xdr:row>12</xdr:row>
                    <xdr:rowOff>28575</xdr:rowOff>
                  </from>
                  <to>
                    <xdr:col>7</xdr:col>
                    <xdr:colOff>76200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2" r:id="rId7" name="Button 50074">
              <controlPr defaultSize="0" print="0" autoFill="0" autoPict="0" macro="[0]!印刷">
                <anchor>
                  <from>
                    <xdr:col>6</xdr:col>
                    <xdr:colOff>19050</xdr:colOff>
                    <xdr:row>14</xdr:row>
                    <xdr:rowOff>209550</xdr:rowOff>
                  </from>
                  <to>
                    <xdr:col>6</xdr:col>
                    <xdr:colOff>1181100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1" r:id="rId8" name="Button 50143">
              <controlPr defaultSize="0" print="0" autoFill="0" autoPict="0" macro="[0]!ToggleRibbon">
                <anchor>
                  <from>
                    <xdr:col>6</xdr:col>
                    <xdr:colOff>19050</xdr:colOff>
                    <xdr:row>17</xdr:row>
                    <xdr:rowOff>209550</xdr:rowOff>
                  </from>
                  <to>
                    <xdr:col>6</xdr:col>
                    <xdr:colOff>1181100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data!$A$2:$A$7</xm:f>
          </x14:formula1>
          <xm:sqref>G4</xm:sqref>
        </x14:dataValidation>
        <x14:dataValidation type="list" allowBlank="1" showInputMessage="1" showErrorMessage="1">
          <x14:formula1>
            <xm:f>段階リスト!$A$1:$A$2</xm:f>
          </x14:formula1>
          <xm:sqref>G10</xm:sqref>
        </x14:dataValidation>
        <x14:dataValidation type="list" allowBlank="1" showInputMessage="1" showErrorMessage="1">
          <x14:formula1>
            <xm:f>OFFSET(INDIRECT("段階リスト!G"&amp;MATCH(0,INDEX(0/(段階リスト!$G1:$G42&lt;&gt;""),),0)),,,SUMPRODUCT((段階リスト!$G1:$G42&lt;&gt;"")*1),1)</xm:f>
          </x14:formula1>
          <xm:sqref>G14</xm:sqref>
        </x14:dataValidation>
        <x14:dataValidation type="list" allowBlank="1" showInputMessage="1" showErrorMessage="1">
          <x14:formula1>
            <xm:f>OFFSET(段階リスト!$D$1,,,SUMPRODUCT((段階リスト!$D1:$D12&lt;&gt;"")*1),1)</xm:f>
          </x14:formula1>
          <xm:sqref>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Memo"/>
  <dimension ref="A1:M29"/>
  <sheetViews>
    <sheetView workbookViewId="0"/>
  </sheetViews>
  <sheetFormatPr defaultColWidth="2.625" defaultRowHeight="13.5"/>
  <sheetData>
    <row r="1" spans="1:2">
      <c r="A1" s="38" t="s">
        <v>28</v>
      </c>
    </row>
    <row r="3" spans="1:2">
      <c r="A3" t="s">
        <v>35</v>
      </c>
    </row>
    <row r="5" spans="1:2">
      <c r="B5" t="s">
        <v>29</v>
      </c>
    </row>
    <row r="6" spans="1:2">
      <c r="B6" t="s">
        <v>30</v>
      </c>
    </row>
    <row r="7" spans="1:2">
      <c r="B7" t="s">
        <v>31</v>
      </c>
    </row>
    <row r="10" spans="1:2">
      <c r="A10" t="s">
        <v>36</v>
      </c>
    </row>
    <row r="13" spans="1:2">
      <c r="A13" t="s">
        <v>37</v>
      </c>
    </row>
    <row r="15" spans="1:2">
      <c r="B15" t="s">
        <v>32</v>
      </c>
    </row>
    <row r="16" spans="1:2">
      <c r="B16" t="s">
        <v>33</v>
      </c>
    </row>
    <row r="19" spans="1:13">
      <c r="A19" t="s">
        <v>38</v>
      </c>
    </row>
    <row r="21" spans="1:13">
      <c r="B21" s="39" t="s">
        <v>43</v>
      </c>
      <c r="J21" t="s">
        <v>40</v>
      </c>
      <c r="M21" t="s">
        <v>34</v>
      </c>
    </row>
    <row r="24" spans="1:13">
      <c r="A24" t="s">
        <v>39</v>
      </c>
    </row>
    <row r="25" spans="1:13">
      <c r="B25" t="s">
        <v>46</v>
      </c>
    </row>
    <row r="27" spans="1:13">
      <c r="B27" t="s">
        <v>42</v>
      </c>
      <c r="I27" t="s">
        <v>44</v>
      </c>
    </row>
    <row r="29" spans="1:13">
      <c r="B29" t="s">
        <v>41</v>
      </c>
      <c r="I29" t="s">
        <v>45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薬タグ</vt:lpstr>
      <vt:lpstr>薬タグ!Print_Area</vt:lpstr>
      <vt:lpstr>起床時</vt:lpstr>
      <vt:lpstr>昼薬</vt:lpstr>
      <vt:lpstr>朝薬</vt:lpstr>
      <vt:lpstr>眠前</vt:lpstr>
      <vt:lpstr>夕薬</vt:lpstr>
      <vt:lpstr>臨時薬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</dc:creator>
  <cp:lastModifiedBy>C病棟</cp:lastModifiedBy>
  <cp:lastPrinted>2026-04-13T10:07:55Z</cp:lastPrinted>
  <dcterms:created xsi:type="dcterms:W3CDTF">2024-07-05T07:59:21Z</dcterms:created>
  <dcterms:modified xsi:type="dcterms:W3CDTF">2026-04-13T17:58:17Z</dcterms:modified>
</cp:coreProperties>
</file>