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rels" ContentType="application/vnd.openxmlformats-package.relationships+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122"/>
  <workbookPr showInkAnnotation="0" autoCompressPictures="0"/>
  <bookViews>
    <workbookView xWindow="-60" yWindow="0" windowWidth="51200" windowHeight="26720" tabRatio="500"/>
  </bookViews>
  <sheets>
    <sheet name="Blat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B65" i="1" l="1"/>
  <c r="AB59" i="1"/>
  <c r="AB57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4" i="1"/>
  <c r="D23" i="1"/>
  <c r="E23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L59" i="1"/>
  <c r="AB62" i="1"/>
  <c r="AB61" i="1"/>
  <c r="AB63" i="1"/>
  <c r="AA59" i="1"/>
  <c r="AA62" i="1"/>
  <c r="AA61" i="1"/>
  <c r="AA63" i="1"/>
  <c r="AA65" i="1"/>
  <c r="AB66" i="1"/>
  <c r="Z59" i="1"/>
  <c r="Z62" i="1"/>
  <c r="Z61" i="1"/>
  <c r="Z63" i="1"/>
  <c r="Z65" i="1"/>
  <c r="AA66" i="1"/>
  <c r="Y59" i="1"/>
  <c r="Y62" i="1"/>
  <c r="Y61" i="1"/>
  <c r="Y63" i="1"/>
  <c r="Y65" i="1"/>
  <c r="Z66" i="1"/>
  <c r="X59" i="1"/>
  <c r="X62" i="1"/>
  <c r="X61" i="1"/>
  <c r="X63" i="1"/>
  <c r="X65" i="1"/>
  <c r="Y66" i="1"/>
  <c r="W59" i="1"/>
  <c r="W62" i="1"/>
  <c r="W61" i="1"/>
  <c r="W63" i="1"/>
  <c r="W65" i="1"/>
  <c r="X66" i="1"/>
  <c r="V59" i="1"/>
  <c r="V62" i="1"/>
  <c r="V61" i="1"/>
  <c r="V63" i="1"/>
  <c r="V65" i="1"/>
  <c r="W66" i="1"/>
  <c r="U59" i="1"/>
  <c r="U62" i="1"/>
  <c r="U61" i="1"/>
  <c r="U63" i="1"/>
  <c r="U65" i="1"/>
  <c r="V66" i="1"/>
  <c r="T59" i="1"/>
  <c r="T62" i="1"/>
  <c r="T61" i="1"/>
  <c r="T63" i="1"/>
  <c r="T65" i="1"/>
  <c r="U66" i="1"/>
  <c r="S59" i="1"/>
  <c r="S62" i="1"/>
  <c r="S61" i="1"/>
  <c r="S63" i="1"/>
  <c r="S65" i="1"/>
  <c r="T66" i="1"/>
  <c r="R59" i="1"/>
  <c r="R62" i="1"/>
  <c r="R61" i="1"/>
  <c r="R63" i="1"/>
  <c r="R65" i="1"/>
  <c r="S66" i="1"/>
  <c r="Q59" i="1"/>
  <c r="Q62" i="1"/>
  <c r="Q61" i="1"/>
  <c r="Q63" i="1"/>
  <c r="Q65" i="1"/>
  <c r="R66" i="1"/>
  <c r="P59" i="1"/>
  <c r="P62" i="1"/>
  <c r="P61" i="1"/>
  <c r="P63" i="1"/>
  <c r="P65" i="1"/>
  <c r="Q66" i="1"/>
  <c r="O59" i="1"/>
  <c r="O62" i="1"/>
  <c r="O61" i="1"/>
  <c r="O63" i="1"/>
  <c r="O65" i="1"/>
  <c r="P66" i="1"/>
  <c r="N59" i="1"/>
  <c r="N62" i="1"/>
  <c r="N61" i="1"/>
  <c r="N63" i="1"/>
  <c r="N65" i="1"/>
  <c r="O66" i="1"/>
  <c r="M59" i="1"/>
  <c r="M62" i="1"/>
  <c r="M61" i="1"/>
  <c r="M63" i="1"/>
  <c r="M65" i="1"/>
  <c r="N66" i="1"/>
  <c r="L62" i="1"/>
  <c r="L61" i="1"/>
  <c r="L63" i="1"/>
  <c r="L65" i="1"/>
  <c r="M66" i="1"/>
  <c r="K59" i="1"/>
  <c r="K62" i="1"/>
  <c r="K61" i="1"/>
  <c r="K63" i="1"/>
  <c r="K65" i="1"/>
  <c r="L66" i="1"/>
  <c r="J59" i="1"/>
  <c r="J62" i="1"/>
  <c r="J61" i="1"/>
  <c r="J63" i="1"/>
  <c r="J65" i="1"/>
  <c r="K66" i="1"/>
  <c r="I59" i="1"/>
  <c r="I62" i="1"/>
  <c r="I61" i="1"/>
  <c r="I63" i="1"/>
  <c r="I65" i="1"/>
  <c r="J66" i="1"/>
  <c r="H59" i="1"/>
  <c r="H62" i="1"/>
  <c r="H61" i="1"/>
  <c r="H63" i="1"/>
  <c r="H65" i="1"/>
  <c r="I66" i="1"/>
  <c r="G59" i="1"/>
  <c r="G62" i="1"/>
  <c r="G61" i="1"/>
  <c r="G63" i="1"/>
  <c r="G65" i="1"/>
  <c r="H66" i="1"/>
  <c r="F59" i="1"/>
  <c r="F62" i="1"/>
  <c r="F61" i="1"/>
  <c r="F63" i="1"/>
  <c r="F65" i="1"/>
  <c r="G66" i="1"/>
  <c r="E59" i="1"/>
  <c r="E62" i="1"/>
  <c r="E61" i="1"/>
  <c r="E63" i="1"/>
  <c r="E65" i="1"/>
  <c r="F66" i="1"/>
  <c r="D59" i="1"/>
  <c r="D65" i="1"/>
  <c r="E66" i="1"/>
</calcChain>
</file>

<file path=xl/sharedStrings.xml><?xml version="1.0" encoding="utf-8"?>
<sst xmlns="http://schemas.openxmlformats.org/spreadsheetml/2006/main" count="82" uniqueCount="81">
  <si>
    <t>Year 2</t>
  </si>
  <si>
    <t>Year 3</t>
  </si>
  <si>
    <t>Month 1:</t>
  </si>
  <si>
    <t>Month 2:</t>
  </si>
  <si>
    <t>Month 3:</t>
  </si>
  <si>
    <t>AEs</t>
  </si>
  <si>
    <t>AE 1</t>
  </si>
  <si>
    <t>AE 2</t>
  </si>
  <si>
    <t>AE 3</t>
  </si>
  <si>
    <t>AE 4</t>
  </si>
  <si>
    <t>AE 5</t>
  </si>
  <si>
    <t>AE 6</t>
  </si>
  <si>
    <t>AE 7</t>
  </si>
  <si>
    <t>AE 8</t>
  </si>
  <si>
    <t>AE 9</t>
  </si>
  <si>
    <t>AE 10</t>
  </si>
  <si>
    <t>AE 11</t>
  </si>
  <si>
    <t>AE 12</t>
  </si>
  <si>
    <t>AE 13</t>
  </si>
  <si>
    <t>AE 14</t>
  </si>
  <si>
    <t>AE 15</t>
  </si>
  <si>
    <t>AE 16</t>
  </si>
  <si>
    <t>AE 17</t>
  </si>
  <si>
    <t>AE 18</t>
  </si>
  <si>
    <t>AE 19</t>
  </si>
  <si>
    <t>Total</t>
  </si>
  <si>
    <t>AE 20</t>
  </si>
  <si>
    <t>AE 21</t>
  </si>
  <si>
    <t>Number of AEs</t>
  </si>
  <si>
    <t>SDRs</t>
  </si>
  <si>
    <t>Sales Directors</t>
  </si>
  <si>
    <t>SDR Directors</t>
  </si>
  <si>
    <t>Total sales headcount</t>
  </si>
  <si>
    <t>New additions</t>
  </si>
  <si>
    <t>AE 22</t>
  </si>
  <si>
    <t>AE 23</t>
  </si>
  <si>
    <t>AE 24</t>
  </si>
  <si>
    <t>AE 25</t>
  </si>
  <si>
    <t>AE 26</t>
  </si>
  <si>
    <t>AE 27</t>
  </si>
  <si>
    <t>AE 28</t>
  </si>
  <si>
    <t>AE 29</t>
  </si>
  <si>
    <t>AE 30</t>
  </si>
  <si>
    <t>Hire 1st Sales Director at</t>
  </si>
  <si>
    <t>Hire 1st SDR Director at</t>
  </si>
  <si>
    <t>ASSUMPTIONS</t>
  </si>
  <si>
    <t>ARR end of Year 1:</t>
  </si>
  <si>
    <t>new ARR per AE p.m.</t>
  </si>
  <si>
    <t>AE quota &amp; ramp-up</t>
  </si>
  <si>
    <t>Growth targets</t>
  </si>
  <si>
    <t>Sales support staff</t>
  </si>
  <si>
    <t>Maximum # of AEs per Sales Director:</t>
  </si>
  <si>
    <t>Maximum # of AEs per SDR:</t>
  </si>
  <si>
    <t>Maximum # of SDRs per SDR Director:</t>
  </si>
  <si>
    <t>Year 1</t>
  </si>
  <si>
    <t>HIRING PLAN</t>
  </si>
  <si>
    <t>AE Quota</t>
  </si>
  <si>
    <t>ARR target</t>
  </si>
  <si>
    <t>Month 4+:</t>
  </si>
  <si>
    <t>Created by Christoph Janz of Point Nine Capital</t>
  </si>
  <si>
    <t>Notes</t>
  </si>
  <si>
    <t>AE = Account Executive</t>
  </si>
  <si>
    <t>Blue numbers are data-entry cells which allow you to customize the spreadsheet. Everything else is calculated.</t>
  </si>
  <si>
    <t>ARR = Annual Recurring Revenue</t>
  </si>
  <si>
    <t>Enter your AE quota in cell F10. Cells G10-12 allow you to model the time it takes for AEs to reach full productivity.</t>
  </si>
  <si>
    <t>Use cells K10-14 to adjust the plan for sales support staff.</t>
  </si>
  <si>
    <t>Explanation of acronyms</t>
  </si>
  <si>
    <t>SDR = Sales Development Representative</t>
  </si>
  <si>
    <t>Disclaimer</t>
  </si>
  <si>
    <t>Please be aware that his model may be inaccurate, incorrect or misleading, use it at your own risk, yada yada yada. Feel free to distribute. If you distribute a modified version, please make it clear that you've made changes.</t>
  </si>
  <si>
    <t>Questions, comments, suggestions?</t>
  </si>
  <si>
    <t>eMail christoph@pointninecap.com</t>
  </si>
  <si>
    <t>ARR growth p.m., year 2:</t>
  </si>
  <si>
    <t>ARR growth p.m., year 3:</t>
  </si>
  <si>
    <t>Net MRR churn rate p.m.:</t>
  </si>
  <si>
    <t>Net ARR churn</t>
  </si>
  <si>
    <t>New ARR from new customers</t>
  </si>
  <si>
    <t>Enter your current ARR, your target growth rate and your net MRR churn raze in cells D10-13.</t>
  </si>
  <si>
    <t>Please check out this blog post for more notes on how to use this model.</t>
  </si>
  <si>
    <t>A sales team hiring plan for sales-driven SaaS companie</t>
  </si>
  <si>
    <t>Sales Team Hiring Plan v1.0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</si>
</sst>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[$$-409]* #,##0_ ;_-[$$-409]* \-#,##0\ ;_-[$$-409]* &quot;-&quot;_ ;_-@_ "/>
    <numFmt numFmtId="165" formatCode="[$$-409]#,##0_ ;[Red]\-[$$-409]#,##0\ "/>
    <numFmt numFmtId="166" formatCode="[$$-409]#,##0_ ;\-[$$-409]#,##0\ "/>
  </numFmts>
  <fonts count="1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Arial"/>
    </font>
    <font>
      <b/>
      <sz val="11"/>
      <color theme="1"/>
      <name val="Arial"/>
    </font>
    <font>
      <sz val="11"/>
      <color rgb="FF0000FF"/>
      <name val="Arial"/>
    </font>
    <font>
      <sz val="9"/>
      <color theme="1"/>
      <name val="Arial"/>
    </font>
    <font>
      <sz val="11"/>
      <color theme="0" tint="-0.499984740745262"/>
      <name val="Arial"/>
    </font>
    <font>
      <sz val="9"/>
      <color theme="0" tint="-0.499984740745262"/>
      <name val="Arial"/>
    </font>
    <font>
      <sz val="10"/>
      <color theme="1"/>
      <name val="Arial"/>
    </font>
    <font>
      <b/>
      <sz val="11"/>
      <color theme="0"/>
      <name val="Arial"/>
    </font>
    <font>
      <b/>
      <sz val="11"/>
      <name val="Arial"/>
    </font>
    <font>
      <b/>
      <sz val="11"/>
      <color theme="0" tint="-0.499984740745262"/>
      <name val="Arial"/>
    </font>
    <font>
      <b/>
      <sz val="12"/>
      <color theme="1"/>
      <name val="Arial"/>
    </font>
    <font>
      <u/>
      <sz val="9"/>
      <color theme="10"/>
      <name val="Arial"/>
    </font>
    <font>
      <sz val="11"/>
      <color theme="1" tint="0.34998626667073579"/>
      <name val="Arial"/>
    </font>
    <font>
      <sz val="11"/>
      <name val="Arial"/>
    </font>
    <font>
      <u/>
      <sz val="11"/>
      <color theme="10"/>
      <name val="Arial"/>
    </font>
    <font>
      <b/>
      <u/>
      <sz val="12"/>
      <color theme="10"/>
      <name val="Arial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101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theme="0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theme="0"/>
      </bottom>
      <diagonal/>
    </border>
    <border>
      <left style="thin">
        <color auto="1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auto="1"/>
      </right>
      <top style="thin">
        <color theme="0"/>
      </top>
      <bottom style="thin">
        <color theme="0"/>
      </bottom>
      <diagonal/>
    </border>
    <border>
      <left style="thin">
        <color auto="1"/>
      </left>
      <right style="thin">
        <color theme="0"/>
      </right>
      <top style="thin">
        <color theme="0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theme="0"/>
      </top>
      <bottom style="thin">
        <color auto="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medium">
        <color auto="1"/>
      </left>
      <right style="thin">
        <color theme="0" tint="-0.14999847407452621"/>
      </right>
      <top style="medium">
        <color auto="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medium">
        <color auto="1"/>
      </top>
      <bottom style="thin">
        <color theme="0" tint="-0.14999847407452621"/>
      </bottom>
      <diagonal/>
    </border>
    <border>
      <left style="thin">
        <color theme="0" tint="-0.14999847407452621"/>
      </left>
      <right style="medium">
        <color auto="1"/>
      </right>
      <top style="medium">
        <color auto="1"/>
      </top>
      <bottom style="thin">
        <color theme="0" tint="-0.14999847407452621"/>
      </bottom>
      <diagonal/>
    </border>
    <border>
      <left style="medium">
        <color auto="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medium">
        <color auto="1"/>
      </right>
      <top style="thin">
        <color theme="0" tint="-0.14999847407452621"/>
      </top>
      <bottom style="thin">
        <color theme="0" tint="-0.14999847407452621"/>
      </bottom>
      <diagonal/>
    </border>
    <border>
      <left style="medium">
        <color auto="1"/>
      </left>
      <right style="thin">
        <color theme="0" tint="-0.14999847407452621"/>
      </right>
      <top style="thin">
        <color theme="0" tint="-0.14999847407452621"/>
      </top>
      <bottom style="medium">
        <color auto="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medium">
        <color auto="1"/>
      </bottom>
      <diagonal/>
    </border>
    <border>
      <left style="thin">
        <color theme="0" tint="-0.14999847407452621"/>
      </left>
      <right style="medium">
        <color auto="1"/>
      </right>
      <top style="thin">
        <color theme="0" tint="-0.14999847407452621"/>
      </top>
      <bottom style="medium">
        <color auto="1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medium">
        <color auto="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medium">
        <color auto="1"/>
      </bottom>
      <diagonal/>
    </border>
    <border>
      <left style="thin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auto="1"/>
      </bottom>
      <diagonal/>
    </border>
    <border>
      <left style="thin">
        <color theme="0" tint="-0.14999847407452621"/>
      </left>
      <right/>
      <top style="medium">
        <color auto="1"/>
      </top>
      <bottom style="thin">
        <color theme="0" tint="-0.1499984740745262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/>
      <diagonal/>
    </border>
    <border>
      <left style="thin">
        <color theme="0" tint="-0.14999847407452621"/>
      </left>
      <right/>
      <top/>
      <bottom style="medium">
        <color auto="1"/>
      </bottom>
      <diagonal/>
    </border>
    <border>
      <left/>
      <right style="medium">
        <color auto="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/>
      </left>
      <right style="medium">
        <color auto="1"/>
      </right>
      <top/>
      <bottom style="thin">
        <color theme="0"/>
      </bottom>
      <diagonal/>
    </border>
    <border>
      <left style="medium">
        <color auto="1"/>
      </left>
      <right style="thin">
        <color theme="0"/>
      </right>
      <top/>
      <bottom style="thin">
        <color theme="0"/>
      </bottom>
      <diagonal/>
    </border>
    <border>
      <left style="medium">
        <color auto="1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medium">
        <color auto="1"/>
      </right>
      <top style="thin">
        <color theme="0"/>
      </top>
      <bottom/>
      <diagonal/>
    </border>
    <border>
      <left style="medium">
        <color auto="1"/>
      </left>
      <right style="thin">
        <color auto="1"/>
      </right>
      <top style="thin">
        <color theme="0"/>
      </top>
      <bottom style="thin">
        <color theme="0"/>
      </bottom>
      <diagonal/>
    </border>
    <border>
      <left style="thin">
        <color auto="1"/>
      </left>
      <right style="thin">
        <color auto="1"/>
      </right>
      <top style="thin">
        <color theme="0"/>
      </top>
      <bottom style="thin">
        <color theme="0"/>
      </bottom>
      <diagonal/>
    </border>
    <border>
      <left style="thin">
        <color auto="1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auto="1"/>
      </left>
      <right style="thin">
        <color auto="1"/>
      </right>
      <top style="thin">
        <color theme="0"/>
      </top>
      <bottom/>
      <diagonal/>
    </border>
    <border>
      <left style="thin">
        <color auto="1"/>
      </left>
      <right style="thin">
        <color auto="1"/>
      </right>
      <top style="thin">
        <color theme="0"/>
      </top>
      <bottom/>
      <diagonal/>
    </border>
    <border>
      <left style="thin">
        <color auto="1"/>
      </left>
      <right style="medium">
        <color auto="1"/>
      </right>
      <top style="thin">
        <color theme="0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theme="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theme="0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theme="0"/>
      </top>
      <bottom style="thin">
        <color auto="1"/>
      </bottom>
      <diagonal/>
    </border>
    <border>
      <left style="thin">
        <color theme="0"/>
      </left>
      <right style="medium">
        <color auto="1"/>
      </right>
      <top style="thin">
        <color theme="0"/>
      </top>
      <bottom style="thin">
        <color auto="1"/>
      </bottom>
      <diagonal/>
    </border>
    <border>
      <left style="medium">
        <color auto="1"/>
      </left>
      <right style="thin">
        <color theme="0"/>
      </right>
      <top style="thin">
        <color auto="1"/>
      </top>
      <bottom style="medium">
        <color theme="0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medium">
        <color theme="0"/>
      </bottom>
      <diagonal/>
    </border>
    <border>
      <left style="medium">
        <color auto="1"/>
      </left>
      <right style="thin">
        <color theme="0"/>
      </right>
      <top style="thin">
        <color theme="0"/>
      </top>
      <bottom/>
      <diagonal/>
    </border>
    <border>
      <left style="medium">
        <color auto="1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thin">
        <color theme="0"/>
      </right>
      <top style="medium">
        <color theme="0"/>
      </top>
      <bottom style="medium">
        <color theme="0"/>
      </bottom>
      <diagonal/>
    </border>
    <border>
      <left style="thin">
        <color theme="0"/>
      </left>
      <right style="medium">
        <color auto="1"/>
      </right>
      <top style="thin">
        <color auto="1"/>
      </top>
      <bottom style="medium">
        <color theme="0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theme="0"/>
      </bottom>
      <diagonal/>
    </border>
    <border>
      <left style="medium">
        <color auto="1"/>
      </left>
      <right style="thin">
        <color theme="0"/>
      </right>
      <top style="medium">
        <color theme="0"/>
      </top>
      <bottom style="medium">
        <color auto="1"/>
      </bottom>
      <diagonal/>
    </border>
    <border>
      <left style="thin">
        <color theme="0"/>
      </left>
      <right style="thin">
        <color theme="0"/>
      </right>
      <top style="medium">
        <color theme="0"/>
      </top>
      <bottom style="medium">
        <color auto="1"/>
      </bottom>
      <diagonal/>
    </border>
    <border>
      <left style="thin">
        <color theme="0"/>
      </left>
      <right style="medium">
        <color auto="1"/>
      </right>
      <top style="medium">
        <color theme="0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theme="0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theme="0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theme="0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theme="1"/>
      </top>
      <bottom style="medium">
        <color theme="0"/>
      </bottom>
      <diagonal/>
    </border>
    <border>
      <left style="thin">
        <color auto="1"/>
      </left>
      <right style="thin">
        <color auto="1"/>
      </right>
      <top style="thin">
        <color theme="1"/>
      </top>
      <bottom style="medium">
        <color theme="0"/>
      </bottom>
      <diagonal/>
    </border>
    <border>
      <left style="medium">
        <color auto="1"/>
      </left>
      <right style="medium">
        <color theme="0"/>
      </right>
      <top style="medium">
        <color theme="0"/>
      </top>
      <bottom style="thin">
        <color auto="1"/>
      </bottom>
      <diagonal/>
    </border>
    <border>
      <left style="medium">
        <color theme="0"/>
      </left>
      <right style="thin">
        <color theme="0"/>
      </right>
      <top style="medium">
        <color theme="0"/>
      </top>
      <bottom style="thin">
        <color auto="1"/>
      </bottom>
      <diagonal/>
    </border>
    <border>
      <left style="medium">
        <color auto="1"/>
      </left>
      <right style="thin">
        <color theme="0" tint="-0.14999847407452621"/>
      </right>
      <top style="thin">
        <color auto="1"/>
      </top>
      <bottom style="thin">
        <color auto="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auto="1"/>
      </top>
      <bottom style="thin">
        <color auto="1"/>
      </bottom>
      <diagonal/>
    </border>
    <border>
      <left style="thin">
        <color theme="0" tint="-0.1499984740745262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theme="0"/>
      </right>
      <top style="thin">
        <color auto="1"/>
      </top>
      <bottom style="medium">
        <color theme="0"/>
      </bottom>
      <diagonal/>
    </border>
    <border>
      <left style="medium">
        <color theme="0"/>
      </left>
      <right style="thin">
        <color theme="0"/>
      </right>
      <top style="thin">
        <color auto="1"/>
      </top>
      <bottom style="medium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auto="1"/>
      </left>
      <right style="thin">
        <color theme="1"/>
      </right>
      <top style="thin">
        <color auto="1"/>
      </top>
      <bottom style="medium">
        <color theme="0"/>
      </bottom>
      <diagonal/>
    </border>
    <border>
      <left style="thin">
        <color theme="1"/>
      </left>
      <right style="thin">
        <color theme="1"/>
      </right>
      <top style="thin">
        <color auto="1"/>
      </top>
      <bottom style="medium">
        <color theme="0"/>
      </bottom>
      <diagonal/>
    </border>
    <border>
      <left style="thin">
        <color theme="1"/>
      </left>
      <right style="medium">
        <color auto="1"/>
      </right>
      <top style="thin">
        <color auto="1"/>
      </top>
      <bottom style="medium">
        <color theme="0"/>
      </bottom>
      <diagonal/>
    </border>
    <border>
      <left style="medium">
        <color auto="1"/>
      </left>
      <right style="thin">
        <color theme="1"/>
      </right>
      <top style="medium">
        <color theme="0"/>
      </top>
      <bottom style="medium">
        <color auto="1"/>
      </bottom>
      <diagonal/>
    </border>
    <border>
      <left style="thin">
        <color theme="1"/>
      </left>
      <right style="thin">
        <color theme="1"/>
      </right>
      <top style="medium">
        <color theme="0"/>
      </top>
      <bottom style="medium">
        <color auto="1"/>
      </bottom>
      <diagonal/>
    </border>
    <border>
      <left style="thin">
        <color theme="1"/>
      </left>
      <right style="medium">
        <color auto="1"/>
      </right>
      <top style="medium">
        <color theme="0"/>
      </top>
      <bottom style="medium">
        <color auto="1"/>
      </bottom>
      <diagonal/>
    </border>
    <border>
      <left style="medium">
        <color theme="1"/>
      </left>
      <right style="medium">
        <color theme="0"/>
      </right>
      <top style="medium">
        <color theme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1"/>
      </top>
      <bottom style="medium">
        <color theme="0"/>
      </bottom>
      <diagonal/>
    </border>
    <border>
      <left style="medium">
        <color theme="0"/>
      </left>
      <right style="medium">
        <color theme="1"/>
      </right>
      <top style="medium">
        <color theme="1"/>
      </top>
      <bottom style="medium">
        <color theme="0"/>
      </bottom>
      <diagonal/>
    </border>
    <border>
      <left style="medium">
        <color theme="1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1"/>
      </right>
      <top style="medium">
        <color theme="0"/>
      </top>
      <bottom style="medium">
        <color theme="0"/>
      </bottom>
      <diagonal/>
    </border>
    <border>
      <left style="medium">
        <color theme="1"/>
      </left>
      <right style="medium">
        <color theme="0"/>
      </right>
      <top style="medium">
        <color theme="0"/>
      </top>
      <bottom style="medium">
        <color theme="1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1"/>
      </bottom>
      <diagonal/>
    </border>
    <border>
      <left style="medium">
        <color theme="0"/>
      </left>
      <right style="medium">
        <color theme="1"/>
      </right>
      <top style="medium">
        <color theme="0"/>
      </top>
      <bottom style="medium">
        <color theme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theme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0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theme="0"/>
      </bottom>
      <diagonal/>
    </border>
    <border>
      <left style="medium">
        <color theme="1"/>
      </left>
      <right/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</borders>
  <cellStyleXfs count="250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95">
    <xf numFmtId="0" fontId="0" fillId="0" borderId="0" xfId="0"/>
    <xf numFmtId="0" fontId="4" fillId="0" borderId="1" xfId="0" applyFont="1" applyBorder="1"/>
    <xf numFmtId="0" fontId="3" fillId="0" borderId="1" xfId="0" applyFont="1" applyBorder="1"/>
    <xf numFmtId="0" fontId="6" fillId="0" borderId="1" xfId="0" applyFont="1" applyBorder="1"/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/>
    <xf numFmtId="0" fontId="3" fillId="2" borderId="13" xfId="0" applyFont="1" applyFill="1" applyBorder="1"/>
    <xf numFmtId="0" fontId="4" fillId="2" borderId="13" xfId="0" applyFont="1" applyFill="1" applyBorder="1"/>
    <xf numFmtId="0" fontId="3" fillId="2" borderId="14" xfId="0" applyFont="1" applyFill="1" applyBorder="1"/>
    <xf numFmtId="0" fontId="3" fillId="2" borderId="15" xfId="0" applyFont="1" applyFill="1" applyBorder="1"/>
    <xf numFmtId="0" fontId="3" fillId="2" borderId="16" xfId="0" applyFont="1" applyFill="1" applyBorder="1"/>
    <xf numFmtId="0" fontId="3" fillId="2" borderId="17" xfId="0" applyFont="1" applyFill="1" applyBorder="1"/>
    <xf numFmtId="0" fontId="3" fillId="2" borderId="18" xfId="0" applyFont="1" applyFill="1" applyBorder="1"/>
    <xf numFmtId="0" fontId="3" fillId="2" borderId="19" xfId="0" applyFont="1" applyFill="1" applyBorder="1"/>
    <xf numFmtId="0" fontId="3" fillId="2" borderId="20" xfId="0" applyFont="1" applyFill="1" applyBorder="1"/>
    <xf numFmtId="0" fontId="3" fillId="2" borderId="21" xfId="0" applyFont="1" applyFill="1" applyBorder="1"/>
    <xf numFmtId="0" fontId="3" fillId="0" borderId="22" xfId="0" applyFont="1" applyBorder="1"/>
    <xf numFmtId="3" fontId="3" fillId="0" borderId="1" xfId="0" applyNumberFormat="1" applyFont="1" applyBorder="1"/>
    <xf numFmtId="4" fontId="4" fillId="0" borderId="1" xfId="0" applyNumberFormat="1" applyFont="1" applyBorder="1"/>
    <xf numFmtId="0" fontId="3" fillId="2" borderId="23" xfId="0" applyFont="1" applyFill="1" applyBorder="1"/>
    <xf numFmtId="0" fontId="3" fillId="2" borderId="24" xfId="0" applyFont="1" applyFill="1" applyBorder="1"/>
    <xf numFmtId="0" fontId="3" fillId="2" borderId="25" xfId="0" applyFont="1" applyFill="1" applyBorder="1"/>
    <xf numFmtId="0" fontId="3" fillId="3" borderId="9" xfId="0" applyFont="1" applyFill="1" applyBorder="1"/>
    <xf numFmtId="164" fontId="5" fillId="3" borderId="10" xfId="0" applyNumberFormat="1" applyFont="1" applyFill="1" applyBorder="1"/>
    <xf numFmtId="10" fontId="5" fillId="3" borderId="10" xfId="0" applyNumberFormat="1" applyFont="1" applyFill="1" applyBorder="1"/>
    <xf numFmtId="0" fontId="3" fillId="3" borderId="11" xfId="0" applyFont="1" applyFill="1" applyBorder="1"/>
    <xf numFmtId="0" fontId="3" fillId="2" borderId="26" xfId="0" applyFont="1" applyFill="1" applyBorder="1"/>
    <xf numFmtId="0" fontId="3" fillId="2" borderId="27" xfId="0" applyFont="1" applyFill="1" applyBorder="1"/>
    <xf numFmtId="0" fontId="3" fillId="2" borderId="28" xfId="0" applyFont="1" applyFill="1" applyBorder="1"/>
    <xf numFmtId="166" fontId="5" fillId="3" borderId="9" xfId="0" applyNumberFormat="1" applyFont="1" applyFill="1" applyBorder="1" applyAlignment="1">
      <alignment horizontal="right"/>
    </xf>
    <xf numFmtId="0" fontId="3" fillId="3" borderId="9" xfId="0" applyFont="1" applyFill="1" applyBorder="1" applyAlignment="1">
      <alignment horizontal="right"/>
    </xf>
    <xf numFmtId="9" fontId="5" fillId="3" borderId="10" xfId="0" applyNumberFormat="1" applyFont="1" applyFill="1" applyBorder="1" applyAlignment="1">
      <alignment horizontal="center"/>
    </xf>
    <xf numFmtId="0" fontId="3" fillId="3" borderId="11" xfId="0" applyFont="1" applyFill="1" applyBorder="1" applyAlignment="1">
      <alignment horizontal="right"/>
    </xf>
    <xf numFmtId="9" fontId="3" fillId="3" borderId="12" xfId="0" applyNumberFormat="1" applyFont="1" applyFill="1" applyBorder="1" applyAlignment="1">
      <alignment horizontal="center"/>
    </xf>
    <xf numFmtId="0" fontId="5" fillId="3" borderId="1" xfId="0" applyFont="1" applyFill="1" applyBorder="1"/>
    <xf numFmtId="0" fontId="3" fillId="3" borderId="10" xfId="0" applyFont="1" applyFill="1" applyBorder="1"/>
    <xf numFmtId="0" fontId="5" fillId="3" borderId="31" xfId="0" applyFont="1" applyFill="1" applyBorder="1"/>
    <xf numFmtId="0" fontId="3" fillId="3" borderId="12" xfId="0" applyFont="1" applyFill="1" applyBorder="1"/>
    <xf numFmtId="0" fontId="3" fillId="2" borderId="32" xfId="0" applyFont="1" applyFill="1" applyBorder="1"/>
    <xf numFmtId="0" fontId="3" fillId="2" borderId="33" xfId="0" applyFont="1" applyFill="1" applyBorder="1"/>
    <xf numFmtId="0" fontId="3" fillId="2" borderId="34" xfId="0" applyFont="1" applyFill="1" applyBorder="1"/>
    <xf numFmtId="0" fontId="3" fillId="2" borderId="35" xfId="0" applyFont="1" applyFill="1" applyBorder="1"/>
    <xf numFmtId="0" fontId="6" fillId="3" borderId="10" xfId="0" applyFont="1" applyFill="1" applyBorder="1" applyAlignment="1">
      <alignment horizontal="center"/>
    </xf>
    <xf numFmtId="0" fontId="4" fillId="0" borderId="36" xfId="0" applyFont="1" applyBorder="1" applyAlignment="1">
      <alignment horizontal="center"/>
    </xf>
    <xf numFmtId="0" fontId="4" fillId="0" borderId="29" xfId="0" applyFont="1" applyBorder="1" applyAlignment="1">
      <alignment horizontal="center"/>
    </xf>
    <xf numFmtId="164" fontId="11" fillId="0" borderId="29" xfId="0" applyNumberFormat="1" applyFont="1" applyFill="1" applyBorder="1"/>
    <xf numFmtId="0" fontId="4" fillId="0" borderId="29" xfId="0" applyFont="1" applyBorder="1"/>
    <xf numFmtId="0" fontId="3" fillId="0" borderId="29" xfId="0" applyFont="1" applyBorder="1"/>
    <xf numFmtId="0" fontId="3" fillId="0" borderId="38" xfId="0" applyFont="1" applyBorder="1"/>
    <xf numFmtId="164" fontId="7" fillId="0" borderId="29" xfId="0" applyNumberFormat="1" applyFont="1" applyBorder="1"/>
    <xf numFmtId="0" fontId="7" fillId="0" borderId="29" xfId="0" applyFont="1" applyBorder="1"/>
    <xf numFmtId="3" fontId="3" fillId="0" borderId="38" xfId="0" applyNumberFormat="1" applyFont="1" applyBorder="1"/>
    <xf numFmtId="0" fontId="4" fillId="0" borderId="38" xfId="0" applyFont="1" applyBorder="1"/>
    <xf numFmtId="0" fontId="6" fillId="0" borderId="38" xfId="0" applyFont="1" applyBorder="1"/>
    <xf numFmtId="164" fontId="4" fillId="0" borderId="42" xfId="0" applyNumberFormat="1" applyFont="1" applyBorder="1"/>
    <xf numFmtId="164" fontId="4" fillId="0" borderId="43" xfId="0" applyNumberFormat="1" applyFont="1" applyBorder="1"/>
    <xf numFmtId="164" fontId="4" fillId="0" borderId="44" xfId="0" applyNumberFormat="1" applyFont="1" applyBorder="1"/>
    <xf numFmtId="0" fontId="3" fillId="0" borderId="42" xfId="0" applyFont="1" applyBorder="1"/>
    <xf numFmtId="0" fontId="3" fillId="0" borderId="43" xfId="0" applyFont="1" applyBorder="1"/>
    <xf numFmtId="0" fontId="3" fillId="0" borderId="44" xfId="0" applyFont="1" applyBorder="1"/>
    <xf numFmtId="164" fontId="3" fillId="0" borderId="42" xfId="0" applyNumberFormat="1" applyFont="1" applyBorder="1"/>
    <xf numFmtId="164" fontId="3" fillId="0" borderId="43" xfId="0" applyNumberFormat="1" applyFont="1" applyBorder="1"/>
    <xf numFmtId="164" fontId="3" fillId="0" borderId="44" xfId="0" applyNumberFormat="1" applyFont="1" applyBorder="1"/>
    <xf numFmtId="165" fontId="6" fillId="0" borderId="42" xfId="0" applyNumberFormat="1" applyFont="1" applyBorder="1"/>
    <xf numFmtId="165" fontId="6" fillId="0" borderId="43" xfId="0" applyNumberFormat="1" applyFont="1" applyBorder="1"/>
    <xf numFmtId="165" fontId="6" fillId="0" borderId="44" xfId="0" applyNumberFormat="1" applyFont="1" applyBorder="1"/>
    <xf numFmtId="3" fontId="3" fillId="0" borderId="42" xfId="0" applyNumberFormat="1" applyFont="1" applyBorder="1"/>
    <xf numFmtId="3" fontId="3" fillId="0" borderId="43" xfId="0" applyNumberFormat="1" applyFont="1" applyBorder="1"/>
    <xf numFmtId="3" fontId="3" fillId="0" borderId="44" xfId="0" applyNumberFormat="1" applyFont="1" applyBorder="1"/>
    <xf numFmtId="0" fontId="4" fillId="0" borderId="3" xfId="0" applyFont="1" applyBorder="1"/>
    <xf numFmtId="0" fontId="6" fillId="0" borderId="3" xfId="0" applyFont="1" applyBorder="1"/>
    <xf numFmtId="3" fontId="3" fillId="0" borderId="3" xfId="0" applyNumberFormat="1" applyFont="1" applyBorder="1"/>
    <xf numFmtId="4" fontId="4" fillId="0" borderId="6" xfId="0" applyNumberFormat="1" applyFont="1" applyBorder="1"/>
    <xf numFmtId="0" fontId="4" fillId="0" borderId="4" xfId="0" applyFont="1" applyBorder="1"/>
    <xf numFmtId="0" fontId="6" fillId="0" borderId="4" xfId="0" applyFont="1" applyBorder="1"/>
    <xf numFmtId="3" fontId="3" fillId="0" borderId="4" xfId="0" applyNumberFormat="1" applyFont="1" applyBorder="1"/>
    <xf numFmtId="4" fontId="4" fillId="0" borderId="6" xfId="0" applyNumberFormat="1" applyFont="1" applyBorder="1" applyAlignment="1">
      <alignment horizontal="right"/>
    </xf>
    <xf numFmtId="0" fontId="10" fillId="4" borderId="48" xfId="0" applyFont="1" applyFill="1" applyBorder="1" applyAlignment="1">
      <alignment vertical="center"/>
    </xf>
    <xf numFmtId="0" fontId="10" fillId="4" borderId="49" xfId="0" applyFont="1" applyFill="1" applyBorder="1" applyAlignment="1">
      <alignment vertical="center"/>
    </xf>
    <xf numFmtId="0" fontId="10" fillId="3" borderId="48" xfId="0" applyFont="1" applyFill="1" applyBorder="1" applyAlignment="1">
      <alignment vertical="center"/>
    </xf>
    <xf numFmtId="0" fontId="10" fillId="3" borderId="49" xfId="0" applyFont="1" applyFill="1" applyBorder="1" applyAlignment="1">
      <alignment vertical="center"/>
    </xf>
    <xf numFmtId="0" fontId="10" fillId="3" borderId="50" xfId="0" applyFont="1" applyFill="1" applyBorder="1" applyAlignment="1">
      <alignment vertical="center"/>
    </xf>
    <xf numFmtId="0" fontId="4" fillId="0" borderId="53" xfId="0" applyFont="1" applyBorder="1" applyAlignment="1">
      <alignment horizontal="center"/>
    </xf>
    <xf numFmtId="0" fontId="4" fillId="0" borderId="54" xfId="0" applyFont="1" applyBorder="1" applyAlignment="1">
      <alignment horizontal="center"/>
    </xf>
    <xf numFmtId="0" fontId="4" fillId="0" borderId="55" xfId="0" applyFont="1" applyBorder="1" applyAlignment="1">
      <alignment horizontal="center"/>
    </xf>
    <xf numFmtId="0" fontId="4" fillId="0" borderId="56" xfId="0" applyFont="1" applyBorder="1" applyAlignment="1">
      <alignment horizontal="center"/>
    </xf>
    <xf numFmtId="3" fontId="4" fillId="0" borderId="3" xfId="0" applyNumberFormat="1" applyFont="1" applyBorder="1"/>
    <xf numFmtId="3" fontId="4" fillId="0" borderId="38" xfId="0" applyNumberFormat="1" applyFont="1" applyBorder="1"/>
    <xf numFmtId="3" fontId="4" fillId="0" borderId="1" xfId="0" applyNumberFormat="1" applyFont="1" applyBorder="1"/>
    <xf numFmtId="3" fontId="4" fillId="0" borderId="42" xfId="0" applyNumberFormat="1" applyFont="1" applyBorder="1"/>
    <xf numFmtId="3" fontId="4" fillId="0" borderId="43" xfId="0" applyNumberFormat="1" applyFont="1" applyBorder="1"/>
    <xf numFmtId="3" fontId="4" fillId="0" borderId="44" xfId="0" applyNumberFormat="1" applyFont="1" applyBorder="1"/>
    <xf numFmtId="3" fontId="4" fillId="0" borderId="4" xfId="0" applyNumberFormat="1" applyFont="1" applyBorder="1"/>
    <xf numFmtId="3" fontId="3" fillId="0" borderId="42" xfId="0" applyNumberFormat="1" applyFont="1" applyBorder="1" applyAlignment="1">
      <alignment horizontal="right"/>
    </xf>
    <xf numFmtId="3" fontId="3" fillId="0" borderId="43" xfId="0" applyNumberFormat="1" applyFont="1" applyBorder="1" applyAlignment="1">
      <alignment horizontal="right"/>
    </xf>
    <xf numFmtId="3" fontId="3" fillId="0" borderId="44" xfId="0" applyNumberFormat="1" applyFont="1" applyBorder="1" applyAlignment="1">
      <alignment horizontal="right"/>
    </xf>
    <xf numFmtId="0" fontId="12" fillId="0" borderId="29" xfId="0" applyFont="1" applyBorder="1"/>
    <xf numFmtId="0" fontId="8" fillId="0" borderId="29" xfId="0" applyFont="1" applyBorder="1"/>
    <xf numFmtId="3" fontId="12" fillId="0" borderId="29" xfId="0" applyNumberFormat="1" applyFont="1" applyBorder="1"/>
    <xf numFmtId="3" fontId="4" fillId="0" borderId="59" xfId="0" applyNumberFormat="1" applyFont="1" applyBorder="1"/>
    <xf numFmtId="3" fontId="4" fillId="0" borderId="5" xfId="0" applyNumberFormat="1" applyFont="1" applyBorder="1"/>
    <xf numFmtId="3" fontId="12" fillId="0" borderId="41" xfId="0" applyNumberFormat="1" applyFont="1" applyBorder="1"/>
    <xf numFmtId="3" fontId="4" fillId="0" borderId="45" xfId="0" applyNumberFormat="1" applyFont="1" applyBorder="1" applyAlignment="1">
      <alignment horizontal="right"/>
    </xf>
    <xf numFmtId="3" fontId="4" fillId="0" borderId="46" xfId="0" applyNumberFormat="1" applyFont="1" applyBorder="1" applyAlignment="1">
      <alignment horizontal="right"/>
    </xf>
    <xf numFmtId="3" fontId="4" fillId="0" borderId="47" xfId="0" applyNumberFormat="1" applyFont="1" applyBorder="1" applyAlignment="1">
      <alignment horizontal="right"/>
    </xf>
    <xf numFmtId="3" fontId="4" fillId="2" borderId="40" xfId="0" applyNumberFormat="1" applyFont="1" applyFill="1" applyBorder="1" applyAlignment="1">
      <alignment horizontal="right"/>
    </xf>
    <xf numFmtId="3" fontId="4" fillId="2" borderId="2" xfId="0" applyNumberFormat="1" applyFont="1" applyFill="1" applyBorder="1" applyAlignment="1">
      <alignment horizontal="right"/>
    </xf>
    <xf numFmtId="3" fontId="4" fillId="2" borderId="39" xfId="0" applyNumberFormat="1" applyFont="1" applyFill="1" applyBorder="1" applyAlignment="1">
      <alignment horizontal="right"/>
    </xf>
    <xf numFmtId="0" fontId="4" fillId="0" borderId="37" xfId="0" applyFont="1" applyBorder="1"/>
    <xf numFmtId="0" fontId="4" fillId="0" borderId="6" xfId="0" applyFont="1" applyBorder="1"/>
    <xf numFmtId="0" fontId="3" fillId="0" borderId="60" xfId="0" applyFont="1" applyBorder="1"/>
    <xf numFmtId="0" fontId="3" fillId="0" borderId="61" xfId="0" applyFont="1" applyBorder="1"/>
    <xf numFmtId="3" fontId="4" fillId="0" borderId="64" xfId="0" applyNumberFormat="1" applyFont="1" applyBorder="1"/>
    <xf numFmtId="3" fontId="4" fillId="0" borderId="65" xfId="0" applyNumberFormat="1" applyFont="1" applyBorder="1"/>
    <xf numFmtId="3" fontId="12" fillId="0" borderId="66" xfId="0" applyNumberFormat="1" applyFont="1" applyBorder="1"/>
    <xf numFmtId="3" fontId="4" fillId="0" borderId="67" xfId="0" applyNumberFormat="1" applyFont="1" applyBorder="1" applyAlignment="1">
      <alignment horizontal="right"/>
    </xf>
    <xf numFmtId="3" fontId="4" fillId="0" borderId="68" xfId="0" applyNumberFormat="1" applyFont="1" applyBorder="1" applyAlignment="1">
      <alignment horizontal="right"/>
    </xf>
    <xf numFmtId="3" fontId="4" fillId="0" borderId="69" xfId="0" applyNumberFormat="1" applyFont="1" applyBorder="1" applyAlignment="1">
      <alignment horizontal="right"/>
    </xf>
    <xf numFmtId="3" fontId="4" fillId="2" borderId="51" xfId="0" applyNumberFormat="1" applyFont="1" applyFill="1" applyBorder="1" applyAlignment="1">
      <alignment horizontal="right"/>
    </xf>
    <xf numFmtId="3" fontId="4" fillId="2" borderId="52" xfId="0" applyNumberFormat="1" applyFont="1" applyFill="1" applyBorder="1" applyAlignment="1">
      <alignment horizontal="right"/>
    </xf>
    <xf numFmtId="3" fontId="7" fillId="0" borderId="29" xfId="0" applyNumberFormat="1" applyFont="1" applyBorder="1"/>
    <xf numFmtId="3" fontId="3" fillId="0" borderId="57" xfId="0" applyNumberFormat="1" applyFont="1" applyBorder="1"/>
    <xf numFmtId="3" fontId="3" fillId="0" borderId="58" xfId="0" applyNumberFormat="1" applyFont="1" applyBorder="1"/>
    <xf numFmtId="3" fontId="7" fillId="0" borderId="62" xfId="0" applyNumberFormat="1" applyFont="1" applyBorder="1"/>
    <xf numFmtId="3" fontId="3" fillId="0" borderId="70" xfId="0" applyNumberFormat="1" applyFont="1" applyBorder="1" applyAlignment="1">
      <alignment horizontal="right"/>
    </xf>
    <xf numFmtId="3" fontId="3" fillId="0" borderId="71" xfId="0" applyNumberFormat="1" applyFont="1" applyBorder="1" applyAlignment="1">
      <alignment horizontal="right"/>
    </xf>
    <xf numFmtId="3" fontId="3" fillId="0" borderId="63" xfId="0" applyNumberFormat="1" applyFont="1" applyBorder="1" applyAlignment="1">
      <alignment horizontal="right"/>
    </xf>
    <xf numFmtId="0" fontId="3" fillId="0" borderId="72" xfId="0" applyFont="1" applyBorder="1"/>
    <xf numFmtId="0" fontId="3" fillId="0" borderId="73" xfId="0" applyFont="1" applyBorder="1"/>
    <xf numFmtId="3" fontId="4" fillId="2" borderId="74" xfId="0" applyNumberFormat="1" applyFont="1" applyFill="1" applyBorder="1"/>
    <xf numFmtId="3" fontId="4" fillId="2" borderId="75" xfId="0" applyNumberFormat="1" applyFont="1" applyFill="1" applyBorder="1"/>
    <xf numFmtId="3" fontId="12" fillId="2" borderId="76" xfId="0" applyNumberFormat="1" applyFont="1" applyFill="1" applyBorder="1" applyAlignment="1">
      <alignment horizontal="right"/>
    </xf>
    <xf numFmtId="0" fontId="3" fillId="0" borderId="77" xfId="0" applyFont="1" applyBorder="1"/>
    <xf numFmtId="0" fontId="3" fillId="0" borderId="78" xfId="0" applyFont="1" applyBorder="1"/>
    <xf numFmtId="0" fontId="3" fillId="0" borderId="79" xfId="0" applyFont="1" applyBorder="1"/>
    <xf numFmtId="0" fontId="14" fillId="0" borderId="1" xfId="245" applyFont="1" applyBorder="1" applyAlignment="1"/>
    <xf numFmtId="3" fontId="3" fillId="0" borderId="81" xfId="0" applyNumberFormat="1" applyFont="1" applyBorder="1" applyAlignment="1">
      <alignment horizontal="right"/>
    </xf>
    <xf numFmtId="3" fontId="3" fillId="0" borderId="82" xfId="0" applyNumberFormat="1" applyFont="1" applyBorder="1" applyAlignment="1">
      <alignment horizontal="right"/>
    </xf>
    <xf numFmtId="3" fontId="3" fillId="0" borderId="83" xfId="0" applyNumberFormat="1" applyFont="1" applyBorder="1" applyAlignment="1">
      <alignment horizontal="right"/>
    </xf>
    <xf numFmtId="3" fontId="4" fillId="0" borderId="84" xfId="0" applyNumberFormat="1" applyFont="1" applyBorder="1" applyAlignment="1">
      <alignment horizontal="right"/>
    </xf>
    <xf numFmtId="3" fontId="4" fillId="0" borderId="85" xfId="0" applyNumberFormat="1" applyFont="1" applyBorder="1" applyAlignment="1">
      <alignment horizontal="right"/>
    </xf>
    <xf numFmtId="3" fontId="4" fillId="0" borderId="86" xfId="0" applyNumberFormat="1" applyFont="1" applyBorder="1" applyAlignment="1">
      <alignment horizontal="right"/>
    </xf>
    <xf numFmtId="0" fontId="16" fillId="0" borderId="80" xfId="0" applyFont="1" applyBorder="1"/>
    <xf numFmtId="0" fontId="11" fillId="0" borderId="80" xfId="0" applyFont="1" applyBorder="1"/>
    <xf numFmtId="0" fontId="3" fillId="0" borderId="80" xfId="0" applyFont="1" applyBorder="1"/>
    <xf numFmtId="0" fontId="16" fillId="0" borderId="80" xfId="0" applyFont="1" applyBorder="1" applyAlignment="1">
      <alignment horizontal="left" indent="1"/>
    </xf>
    <xf numFmtId="0" fontId="16" fillId="0" borderId="80" xfId="0" applyFont="1" applyBorder="1" applyAlignment="1">
      <alignment horizontal="left"/>
    </xf>
    <xf numFmtId="0" fontId="16" fillId="0" borderId="80" xfId="0" applyFont="1" applyBorder="1" applyAlignment="1">
      <alignment vertical="top" wrapText="1"/>
    </xf>
    <xf numFmtId="0" fontId="3" fillId="0" borderId="87" xfId="0" applyFont="1" applyBorder="1"/>
    <xf numFmtId="0" fontId="3" fillId="0" borderId="88" xfId="0" applyFont="1" applyBorder="1"/>
    <xf numFmtId="0" fontId="16" fillId="0" borderId="89" xfId="0" applyFont="1" applyBorder="1"/>
    <xf numFmtId="0" fontId="16" fillId="0" borderId="91" xfId="0" applyFont="1" applyBorder="1"/>
    <xf numFmtId="0" fontId="16" fillId="0" borderId="90" xfId="0" applyFont="1" applyBorder="1" applyAlignment="1">
      <alignment horizontal="left" indent="1"/>
    </xf>
    <xf numFmtId="0" fontId="16" fillId="0" borderId="91" xfId="0" applyFont="1" applyBorder="1" applyAlignment="1">
      <alignment vertical="top" wrapText="1"/>
    </xf>
    <xf numFmtId="0" fontId="3" fillId="0" borderId="91" xfId="0" applyFont="1" applyBorder="1"/>
    <xf numFmtId="0" fontId="15" fillId="0" borderId="92" xfId="0" applyFont="1" applyBorder="1"/>
    <xf numFmtId="0" fontId="15" fillId="0" borderId="93" xfId="0" applyFont="1" applyBorder="1"/>
    <xf numFmtId="0" fontId="3" fillId="0" borderId="93" xfId="0" applyFont="1" applyBorder="1"/>
    <xf numFmtId="0" fontId="3" fillId="0" borderId="94" xfId="0" applyFont="1" applyBorder="1"/>
    <xf numFmtId="9" fontId="5" fillId="3" borderId="12" xfId="0" applyNumberFormat="1" applyFont="1" applyFill="1" applyBorder="1"/>
    <xf numFmtId="0" fontId="3" fillId="0" borderId="37" xfId="0" applyFont="1" applyBorder="1"/>
    <xf numFmtId="0" fontId="3" fillId="0" borderId="6" xfId="0" applyFont="1" applyBorder="1"/>
    <xf numFmtId="164" fontId="16" fillId="0" borderId="29" xfId="0" applyNumberFormat="1" applyFont="1" applyFill="1" applyBorder="1"/>
    <xf numFmtId="0" fontId="4" fillId="0" borderId="95" xfId="0" applyFont="1" applyBorder="1" applyAlignment="1">
      <alignment horizontal="center"/>
    </xf>
    <xf numFmtId="0" fontId="4" fillId="0" borderId="96" xfId="0" applyFont="1" applyBorder="1" applyAlignment="1">
      <alignment horizontal="center"/>
    </xf>
    <xf numFmtId="0" fontId="4" fillId="0" borderId="97" xfId="0" applyFont="1" applyBorder="1" applyAlignment="1">
      <alignment horizontal="center"/>
    </xf>
    <xf numFmtId="0" fontId="4" fillId="3" borderId="80" xfId="0" applyFont="1" applyFill="1" applyBorder="1" applyAlignment="1">
      <alignment horizontal="left" vertical="top" wrapText="1"/>
    </xf>
    <xf numFmtId="0" fontId="4" fillId="0" borderId="45" xfId="0" applyFont="1" applyBorder="1" applyAlignment="1">
      <alignment horizontal="center"/>
    </xf>
    <xf numFmtId="0" fontId="4" fillId="0" borderId="46" xfId="0" applyFont="1" applyBorder="1" applyAlignment="1">
      <alignment horizontal="center"/>
    </xf>
    <xf numFmtId="0" fontId="4" fillId="0" borderId="47" xfId="0" applyFont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0" fontId="4" fillId="3" borderId="8" xfId="0" applyFont="1" applyFill="1" applyBorder="1" applyAlignment="1">
      <alignment horizontal="center"/>
    </xf>
    <xf numFmtId="0" fontId="9" fillId="3" borderId="9" xfId="0" applyFont="1" applyFill="1" applyBorder="1" applyAlignment="1">
      <alignment horizontal="left"/>
    </xf>
    <xf numFmtId="0" fontId="9" fillId="3" borderId="1" xfId="0" applyFont="1" applyFill="1" applyBorder="1" applyAlignment="1">
      <alignment horizontal="left"/>
    </xf>
    <xf numFmtId="0" fontId="9" fillId="3" borderId="11" xfId="0" applyFont="1" applyFill="1" applyBorder="1" applyAlignment="1">
      <alignment horizontal="left"/>
    </xf>
    <xf numFmtId="0" fontId="9" fillId="3" borderId="31" xfId="0" applyFont="1" applyFill="1" applyBorder="1" applyAlignment="1">
      <alignment horizontal="left"/>
    </xf>
    <xf numFmtId="0" fontId="4" fillId="3" borderId="30" xfId="0" applyFont="1" applyFill="1" applyBorder="1" applyAlignment="1">
      <alignment horizontal="center"/>
    </xf>
    <xf numFmtId="0" fontId="17" fillId="3" borderId="80" xfId="245" applyFont="1" applyFill="1" applyBorder="1" applyAlignment="1">
      <alignment horizontal="left" vertical="top" wrapText="1"/>
    </xf>
    <xf numFmtId="0" fontId="17" fillId="0" borderId="98" xfId="245" applyFont="1" applyBorder="1" applyAlignment="1">
      <alignment horizontal="left" indent="1"/>
    </xf>
    <xf numFmtId="0" fontId="17" fillId="0" borderId="99" xfId="245" applyFont="1" applyBorder="1" applyAlignment="1">
      <alignment horizontal="left" indent="1"/>
    </xf>
    <xf numFmtId="0" fontId="17" fillId="0" borderId="100" xfId="245" applyFont="1" applyBorder="1" applyAlignment="1">
      <alignment horizontal="left" indent="1"/>
    </xf>
    <xf numFmtId="0" fontId="11" fillId="0" borderId="80" xfId="0" applyFont="1" applyBorder="1" applyAlignment="1">
      <alignment horizontal="left"/>
    </xf>
    <xf numFmtId="0" fontId="16" fillId="0" borderId="80" xfId="0" applyFont="1" applyBorder="1" applyAlignment="1">
      <alignment horizontal="left" vertical="top" wrapText="1"/>
    </xf>
    <xf numFmtId="0" fontId="16" fillId="0" borderId="9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center"/>
    </xf>
    <xf numFmtId="0" fontId="13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11" fillId="0" borderId="90" xfId="0" applyFont="1" applyBorder="1" applyAlignment="1">
      <alignment horizontal="left" indent="1"/>
    </xf>
    <xf numFmtId="0" fontId="11" fillId="0" borderId="80" xfId="0" applyFont="1" applyBorder="1" applyAlignment="1">
      <alignment horizontal="left" indent="1"/>
    </xf>
    <xf numFmtId="0" fontId="3" fillId="0" borderId="3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18" fillId="0" borderId="3" xfId="245" applyFont="1" applyFill="1" applyBorder="1" applyAlignment="1">
      <alignment horizontal="center"/>
    </xf>
    <xf numFmtId="0" fontId="18" fillId="0" borderId="4" xfId="245" applyFont="1" applyFill="1" applyBorder="1" applyAlignment="1">
      <alignment horizontal="center"/>
    </xf>
  </cellXfs>
  <cellStyles count="250">
    <cellStyle name="Besuchter Link" xfId="2" builtinId="9" hidden="1"/>
    <cellStyle name="Besuchter Link" xfId="4" builtinId="9" hidden="1"/>
    <cellStyle name="Besuchter Link" xfId="6" builtinId="9" hidden="1"/>
    <cellStyle name="Besuchter Link" xfId="8" builtinId="9" hidden="1"/>
    <cellStyle name="Besuchter Link" xfId="10" builtinId="9" hidden="1"/>
    <cellStyle name="Besuchter Link" xfId="12" builtinId="9" hidden="1"/>
    <cellStyle name="Besuchter Link" xfId="14" builtinId="9" hidden="1"/>
    <cellStyle name="Besuchter Link" xfId="16" builtinId="9" hidden="1"/>
    <cellStyle name="Besuchter Link" xfId="18" builtinId="9" hidden="1"/>
    <cellStyle name="Besuchter Link" xfId="20" builtinId="9" hidden="1"/>
    <cellStyle name="Besuchter Link" xfId="22" builtinId="9" hidden="1"/>
    <cellStyle name="Besuchter Link" xfId="24" builtinId="9" hidden="1"/>
    <cellStyle name="Besuchter Link" xfId="26" builtinId="9" hidden="1"/>
    <cellStyle name="Besuchter Link" xfId="28" builtinId="9" hidden="1"/>
    <cellStyle name="Besuchter Link" xfId="30" builtinId="9" hidden="1"/>
    <cellStyle name="Besuchter Link" xfId="32" builtinId="9" hidden="1"/>
    <cellStyle name="Besuchter Link" xfId="34" builtinId="9" hidden="1"/>
    <cellStyle name="Besuchter Link" xfId="36" builtinId="9" hidden="1"/>
    <cellStyle name="Besuchter Link" xfId="38" builtinId="9" hidden="1"/>
    <cellStyle name="Besuchter Link" xfId="40" builtinId="9" hidden="1"/>
    <cellStyle name="Besuchter Link" xfId="42" builtinId="9" hidden="1"/>
    <cellStyle name="Besuchter Link" xfId="44" builtinId="9" hidden="1"/>
    <cellStyle name="Besuchter Link" xfId="46" builtinId="9" hidden="1"/>
    <cellStyle name="Besuchter Link" xfId="48" builtinId="9" hidden="1"/>
    <cellStyle name="Besuchter Link" xfId="50" builtinId="9" hidden="1"/>
    <cellStyle name="Besuchter Link" xfId="52" builtinId="9" hidden="1"/>
    <cellStyle name="Besuchter Link" xfId="54" builtinId="9" hidden="1"/>
    <cellStyle name="Besuchter Link" xfId="56" builtinId="9" hidden="1"/>
    <cellStyle name="Besuchter Link" xfId="58" builtinId="9" hidden="1"/>
    <cellStyle name="Besuchter Link" xfId="60" builtinId="9" hidden="1"/>
    <cellStyle name="Besuchter Link" xfId="62" builtinId="9" hidden="1"/>
    <cellStyle name="Besuchter Link" xfId="64" builtinId="9" hidden="1"/>
    <cellStyle name="Besuchter Link" xfId="66" builtinId="9" hidden="1"/>
    <cellStyle name="Besuchter Link" xfId="68" builtinId="9" hidden="1"/>
    <cellStyle name="Besuchter Link" xfId="70" builtinId="9" hidden="1"/>
    <cellStyle name="Besuchter Link" xfId="72" builtinId="9" hidden="1"/>
    <cellStyle name="Besuchter Link" xfId="74" builtinId="9" hidden="1"/>
    <cellStyle name="Besuchter Link" xfId="76" builtinId="9" hidden="1"/>
    <cellStyle name="Besuchter Link" xfId="78" builtinId="9" hidden="1"/>
    <cellStyle name="Besuchter Link" xfId="80" builtinId="9" hidden="1"/>
    <cellStyle name="Besuchter Link" xfId="82" builtinId="9" hidden="1"/>
    <cellStyle name="Besuchter Link" xfId="84" builtinId="9" hidden="1"/>
    <cellStyle name="Besuchter Link" xfId="86" builtinId="9" hidden="1"/>
    <cellStyle name="Besuchter Link" xfId="88" builtinId="9" hidden="1"/>
    <cellStyle name="Besuchter Link" xfId="90" builtinId="9" hidden="1"/>
    <cellStyle name="Besuchter Link" xfId="92" builtinId="9" hidden="1"/>
    <cellStyle name="Besuchter Link" xfId="94" builtinId="9" hidden="1"/>
    <cellStyle name="Besuchter Link" xfId="96" builtinId="9" hidden="1"/>
    <cellStyle name="Besuchter Link" xfId="98" builtinId="9" hidden="1"/>
    <cellStyle name="Besuchter Link" xfId="100" builtinId="9" hidden="1"/>
    <cellStyle name="Besuchter Link" xfId="102" builtinId="9" hidden="1"/>
    <cellStyle name="Besuchter Link" xfId="104" builtinId="9" hidden="1"/>
    <cellStyle name="Besuchter Link" xfId="106" builtinId="9" hidden="1"/>
    <cellStyle name="Besuchter Link" xfId="108" builtinId="9" hidden="1"/>
    <cellStyle name="Besuchter Link" xfId="110" builtinId="9" hidden="1"/>
    <cellStyle name="Besuchter Link" xfId="112" builtinId="9" hidden="1"/>
    <cellStyle name="Besuchter Link" xfId="114" builtinId="9" hidden="1"/>
    <cellStyle name="Besuchter Link" xfId="116" builtinId="9" hidden="1"/>
    <cellStyle name="Besuchter Link" xfId="118" builtinId="9" hidden="1"/>
    <cellStyle name="Besuchter Link" xfId="120" builtinId="9" hidden="1"/>
    <cellStyle name="Besuchter Link" xfId="122" builtinId="9" hidden="1"/>
    <cellStyle name="Besuchter Link" xfId="124" builtinId="9" hidden="1"/>
    <cellStyle name="Besuchter Link" xfId="126" builtinId="9" hidden="1"/>
    <cellStyle name="Besuchter Link" xfId="128" builtinId="9" hidden="1"/>
    <cellStyle name="Besuchter Link" xfId="130" builtinId="9" hidden="1"/>
    <cellStyle name="Besuchter Link" xfId="132" builtinId="9" hidden="1"/>
    <cellStyle name="Besuchter Link" xfId="134" builtinId="9" hidden="1"/>
    <cellStyle name="Besuchter Link" xfId="136" builtinId="9" hidden="1"/>
    <cellStyle name="Besuchter Link" xfId="138" builtinId="9" hidden="1"/>
    <cellStyle name="Besuchter Link" xfId="140" builtinId="9" hidden="1"/>
    <cellStyle name="Besuchter Link" xfId="142" builtinId="9" hidden="1"/>
    <cellStyle name="Besuchter Link" xfId="144" builtinId="9" hidden="1"/>
    <cellStyle name="Besuchter Link" xfId="146" builtinId="9" hidden="1"/>
    <cellStyle name="Besuchter Link" xfId="148" builtinId="9" hidden="1"/>
    <cellStyle name="Besuchter Link" xfId="150" builtinId="9" hidden="1"/>
    <cellStyle name="Besuchter Link" xfId="152" builtinId="9" hidden="1"/>
    <cellStyle name="Besuchter Link" xfId="154" builtinId="9" hidden="1"/>
    <cellStyle name="Besuchter Link" xfId="156" builtinId="9" hidden="1"/>
    <cellStyle name="Besuchter Link" xfId="158" builtinId="9" hidden="1"/>
    <cellStyle name="Besuchter Link" xfId="160" builtinId="9" hidden="1"/>
    <cellStyle name="Besuchter Link" xfId="162" builtinId="9" hidden="1"/>
    <cellStyle name="Besuchter Link" xfId="164" builtinId="9" hidden="1"/>
    <cellStyle name="Besuchter Link" xfId="166" builtinId="9" hidden="1"/>
    <cellStyle name="Besuchter Link" xfId="168" builtinId="9" hidden="1"/>
    <cellStyle name="Besuchter Link" xfId="170" builtinId="9" hidden="1"/>
    <cellStyle name="Besuchter Link" xfId="172" builtinId="9" hidden="1"/>
    <cellStyle name="Besuchter Link" xfId="174" builtinId="9" hidden="1"/>
    <cellStyle name="Besuchter Link" xfId="176" builtinId="9" hidden="1"/>
    <cellStyle name="Besuchter Link" xfId="178" builtinId="9" hidden="1"/>
    <cellStyle name="Besuchter Link" xfId="180" builtinId="9" hidden="1"/>
    <cellStyle name="Besuchter Link" xfId="182" builtinId="9" hidden="1"/>
    <cellStyle name="Besuchter Link" xfId="184" builtinId="9" hidden="1"/>
    <cellStyle name="Besuchter Link" xfId="186" builtinId="9" hidden="1"/>
    <cellStyle name="Besuchter Link" xfId="188" builtinId="9" hidden="1"/>
    <cellStyle name="Besuchter Link" xfId="190" builtinId="9" hidden="1"/>
    <cellStyle name="Besuchter Link" xfId="192" builtinId="9" hidden="1"/>
    <cellStyle name="Besuchter Link" xfId="194" builtinId="9" hidden="1"/>
    <cellStyle name="Besuchter Link" xfId="196" builtinId="9" hidden="1"/>
    <cellStyle name="Besuchter Link" xfId="198" builtinId="9" hidden="1"/>
    <cellStyle name="Besuchter Link" xfId="200" builtinId="9" hidden="1"/>
    <cellStyle name="Besuchter Link" xfId="202" builtinId="9" hidden="1"/>
    <cellStyle name="Besuchter Link" xfId="204" builtinId="9" hidden="1"/>
    <cellStyle name="Besuchter Link" xfId="206" builtinId="9" hidden="1"/>
    <cellStyle name="Besuchter Link" xfId="208" builtinId="9" hidden="1"/>
    <cellStyle name="Besuchter Link" xfId="210" builtinId="9" hidden="1"/>
    <cellStyle name="Besuchter Link" xfId="212" builtinId="9" hidden="1"/>
    <cellStyle name="Besuchter Link" xfId="214" builtinId="9" hidden="1"/>
    <cellStyle name="Besuchter Link" xfId="216" builtinId="9" hidden="1"/>
    <cellStyle name="Besuchter Link" xfId="218" builtinId="9" hidden="1"/>
    <cellStyle name="Besuchter Link" xfId="220" builtinId="9" hidden="1"/>
    <cellStyle name="Besuchter Link" xfId="222" builtinId="9" hidden="1"/>
    <cellStyle name="Besuchter Link" xfId="224" builtinId="9" hidden="1"/>
    <cellStyle name="Besuchter Link" xfId="226" builtinId="9" hidden="1"/>
    <cellStyle name="Besuchter Link" xfId="228" builtinId="9" hidden="1"/>
    <cellStyle name="Besuchter Link" xfId="230" builtinId="9" hidden="1"/>
    <cellStyle name="Besuchter Link" xfId="232" builtinId="9" hidden="1"/>
    <cellStyle name="Besuchter Link" xfId="234" builtinId="9" hidden="1"/>
    <cellStyle name="Besuchter Link" xfId="236" builtinId="9" hidden="1"/>
    <cellStyle name="Besuchter Link" xfId="238" builtinId="9" hidden="1"/>
    <cellStyle name="Besuchter Link" xfId="240" builtinId="9" hidden="1"/>
    <cellStyle name="Besuchter Link" xfId="242" builtinId="9" hidden="1"/>
    <cellStyle name="Besuchter Link" xfId="244" builtinId="9" hidden="1"/>
    <cellStyle name="Besuchter Link" xfId="246" builtinId="9" hidden="1"/>
    <cellStyle name="Besuchter Link" xfId="247" builtinId="9" hidden="1"/>
    <cellStyle name="Besuchter Link" xfId="248" builtinId="9" hidden="1"/>
    <cellStyle name="Besuchter Link" xfId="249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15" builtinId="8" hidden="1"/>
    <cellStyle name="Link" xfId="17" builtinId="8" hidden="1"/>
    <cellStyle name="Link" xfId="19" builtinId="8" hidden="1"/>
    <cellStyle name="Link" xfId="21" builtinId="8" hidden="1"/>
    <cellStyle name="Link" xfId="23" builtinId="8" hidden="1"/>
    <cellStyle name="Link" xfId="25" builtinId="8" hidden="1"/>
    <cellStyle name="Link" xfId="27" builtinId="8" hidden="1"/>
    <cellStyle name="Link" xfId="29" builtinId="8" hidden="1"/>
    <cellStyle name="Link" xfId="31" builtinId="8" hidden="1"/>
    <cellStyle name="Link" xfId="33" builtinId="8" hidden="1"/>
    <cellStyle name="Link" xfId="35" builtinId="8" hidden="1"/>
    <cellStyle name="Link" xfId="37" builtinId="8" hidden="1"/>
    <cellStyle name="Link" xfId="39" builtinId="8" hidden="1"/>
    <cellStyle name="Link" xfId="41" builtinId="8" hidden="1"/>
    <cellStyle name="Link" xfId="43" builtinId="8" hidden="1"/>
    <cellStyle name="Link" xfId="45" builtinId="8" hidden="1"/>
    <cellStyle name="Link" xfId="47" builtinId="8" hidden="1"/>
    <cellStyle name="Link" xfId="49" builtinId="8" hidden="1"/>
    <cellStyle name="Link" xfId="51" builtinId="8" hidden="1"/>
    <cellStyle name="Link" xfId="53" builtinId="8" hidden="1"/>
    <cellStyle name="Link" xfId="55" builtinId="8" hidden="1"/>
    <cellStyle name="Link" xfId="57" builtinId="8" hidden="1"/>
    <cellStyle name="Link" xfId="59" builtinId="8" hidden="1"/>
    <cellStyle name="Link" xfId="61" builtinId="8" hidden="1"/>
    <cellStyle name="Link" xfId="63" builtinId="8" hidden="1"/>
    <cellStyle name="Link" xfId="65" builtinId="8" hidden="1"/>
    <cellStyle name="Link" xfId="67" builtinId="8" hidden="1"/>
    <cellStyle name="Link" xfId="69" builtinId="8" hidden="1"/>
    <cellStyle name="Link" xfId="71" builtinId="8" hidden="1"/>
    <cellStyle name="Link" xfId="73" builtinId="8" hidden="1"/>
    <cellStyle name="Link" xfId="75" builtinId="8" hidden="1"/>
    <cellStyle name="Link" xfId="77" builtinId="8" hidden="1"/>
    <cellStyle name="Link" xfId="79" builtinId="8" hidden="1"/>
    <cellStyle name="Link" xfId="81" builtinId="8" hidden="1"/>
    <cellStyle name="Link" xfId="83" builtinId="8" hidden="1"/>
    <cellStyle name="Link" xfId="85" builtinId="8" hidden="1"/>
    <cellStyle name="Link" xfId="87" builtinId="8" hidden="1"/>
    <cellStyle name="Link" xfId="89" builtinId="8" hidden="1"/>
    <cellStyle name="Link" xfId="91" builtinId="8" hidden="1"/>
    <cellStyle name="Link" xfId="93" builtinId="8" hidden="1"/>
    <cellStyle name="Link" xfId="95" builtinId="8" hidden="1"/>
    <cellStyle name="Link" xfId="97" builtinId="8" hidden="1"/>
    <cellStyle name="Link" xfId="99" builtinId="8" hidden="1"/>
    <cellStyle name="Link" xfId="101" builtinId="8" hidden="1"/>
    <cellStyle name="Link" xfId="103" builtinId="8" hidden="1"/>
    <cellStyle name="Link" xfId="105" builtinId="8" hidden="1"/>
    <cellStyle name="Link" xfId="107" builtinId="8" hidden="1"/>
    <cellStyle name="Link" xfId="109" builtinId="8" hidden="1"/>
    <cellStyle name="Link" xfId="111" builtinId="8" hidden="1"/>
    <cellStyle name="Link" xfId="113" builtinId="8" hidden="1"/>
    <cellStyle name="Link" xfId="115" builtinId="8" hidden="1"/>
    <cellStyle name="Link" xfId="117" builtinId="8" hidden="1"/>
    <cellStyle name="Link" xfId="119" builtinId="8" hidden="1"/>
    <cellStyle name="Link" xfId="121" builtinId="8" hidden="1"/>
    <cellStyle name="Link" xfId="123" builtinId="8" hidden="1"/>
    <cellStyle name="Link" xfId="125" builtinId="8" hidden="1"/>
    <cellStyle name="Link" xfId="127" builtinId="8" hidden="1"/>
    <cellStyle name="Link" xfId="129" builtinId="8" hidden="1"/>
    <cellStyle name="Link" xfId="131" builtinId="8" hidden="1"/>
    <cellStyle name="Link" xfId="133" builtinId="8" hidden="1"/>
    <cellStyle name="Link" xfId="135" builtinId="8" hidden="1"/>
    <cellStyle name="Link" xfId="137" builtinId="8" hidden="1"/>
    <cellStyle name="Link" xfId="139" builtinId="8" hidden="1"/>
    <cellStyle name="Link" xfId="141" builtinId="8" hidden="1"/>
    <cellStyle name="Link" xfId="143" builtinId="8" hidden="1"/>
    <cellStyle name="Link" xfId="145" builtinId="8" hidden="1"/>
    <cellStyle name="Link" xfId="147" builtinId="8" hidden="1"/>
    <cellStyle name="Link" xfId="149" builtinId="8" hidden="1"/>
    <cellStyle name="Link" xfId="151" builtinId="8" hidden="1"/>
    <cellStyle name="Link" xfId="153" builtinId="8" hidden="1"/>
    <cellStyle name="Link" xfId="155" builtinId="8" hidden="1"/>
    <cellStyle name="Link" xfId="157" builtinId="8" hidden="1"/>
    <cellStyle name="Link" xfId="159" builtinId="8" hidden="1"/>
    <cellStyle name="Link" xfId="161" builtinId="8" hidden="1"/>
    <cellStyle name="Link" xfId="163" builtinId="8" hidden="1"/>
    <cellStyle name="Link" xfId="165" builtinId="8" hidden="1"/>
    <cellStyle name="Link" xfId="167" builtinId="8" hidden="1"/>
    <cellStyle name="Link" xfId="169" builtinId="8" hidden="1"/>
    <cellStyle name="Link" xfId="171" builtinId="8" hidden="1"/>
    <cellStyle name="Link" xfId="173" builtinId="8" hidden="1"/>
    <cellStyle name="Link" xfId="175" builtinId="8" hidden="1"/>
    <cellStyle name="Link" xfId="177" builtinId="8" hidden="1"/>
    <cellStyle name="Link" xfId="179" builtinId="8" hidden="1"/>
    <cellStyle name="Link" xfId="181" builtinId="8" hidden="1"/>
    <cellStyle name="Link" xfId="183" builtinId="8" hidden="1"/>
    <cellStyle name="Link" xfId="185" builtinId="8" hidden="1"/>
    <cellStyle name="Link" xfId="187" builtinId="8" hidden="1"/>
    <cellStyle name="Link" xfId="189" builtinId="8" hidden="1"/>
    <cellStyle name="Link" xfId="191" builtinId="8" hidden="1"/>
    <cellStyle name="Link" xfId="193" builtinId="8" hidden="1"/>
    <cellStyle name="Link" xfId="195" builtinId="8" hidden="1"/>
    <cellStyle name="Link" xfId="197" builtinId="8" hidden="1"/>
    <cellStyle name="Link" xfId="199" builtinId="8" hidden="1"/>
    <cellStyle name="Link" xfId="201" builtinId="8" hidden="1"/>
    <cellStyle name="Link" xfId="203" builtinId="8" hidden="1"/>
    <cellStyle name="Link" xfId="205" builtinId="8" hidden="1"/>
    <cellStyle name="Link" xfId="207" builtinId="8" hidden="1"/>
    <cellStyle name="Link" xfId="209" builtinId="8" hidden="1"/>
    <cellStyle name="Link" xfId="211" builtinId="8" hidden="1"/>
    <cellStyle name="Link" xfId="213" builtinId="8" hidden="1"/>
    <cellStyle name="Link" xfId="215" builtinId="8" hidden="1"/>
    <cellStyle name="Link" xfId="217" builtinId="8" hidden="1"/>
    <cellStyle name="Link" xfId="219" builtinId="8" hidden="1"/>
    <cellStyle name="Link" xfId="221" builtinId="8" hidden="1"/>
    <cellStyle name="Link" xfId="223" builtinId="8" hidden="1"/>
    <cellStyle name="Link" xfId="225" builtinId="8" hidden="1"/>
    <cellStyle name="Link" xfId="227" builtinId="8" hidden="1"/>
    <cellStyle name="Link" xfId="229" builtinId="8" hidden="1"/>
    <cellStyle name="Link" xfId="231" builtinId="8" hidden="1"/>
    <cellStyle name="Link" xfId="233" builtinId="8" hidden="1"/>
    <cellStyle name="Link" xfId="235" builtinId="8" hidden="1"/>
    <cellStyle name="Link" xfId="237" builtinId="8" hidden="1"/>
    <cellStyle name="Link" xfId="239" builtinId="8" hidden="1"/>
    <cellStyle name="Link" xfId="241" builtinId="8" hidden="1"/>
    <cellStyle name="Link" xfId="243" builtinId="8" hidden="1"/>
    <cellStyle name="Link" xfId="245" builtinId="8"/>
    <cellStyle name="Standard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ARR Targets &amp;</a:t>
            </a:r>
            <a:r>
              <a:rPr lang="de-DE" baseline="0"/>
              <a:t> Sales Headcount</a:t>
            </a:r>
          </a:p>
        </c:rich>
      </c:tx>
      <c:layout>
        <c:manualLayout>
          <c:xMode val="edge"/>
          <c:yMode val="edge"/>
          <c:x val="0.391276704048358"/>
          <c:y val="0.0333889816360601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471940666507596"/>
          <c:y val="0.107846410684474"/>
          <c:w val="0.852117578958219"/>
          <c:h val="0.793511626989865"/>
        </c:manualLayout>
      </c:layout>
      <c:barChart>
        <c:barDir val="col"/>
        <c:grouping val="stacked"/>
        <c:varyColors val="0"/>
        <c:ser>
          <c:idx val="1"/>
          <c:order val="0"/>
          <c:tx>
            <c:v>AEs</c:v>
          </c:tx>
          <c:invertIfNegative val="0"/>
          <c:cat>
            <c:numRef>
              <c:f>Blatt1!$D$20:$AB$20</c:f>
              <c:numCache>
                <c:formatCode>General</c:formatCode>
                <c:ptCount val="25"/>
                <c:pt idx="0">
                  <c:v>12.0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1.0</c:v>
                </c:pt>
                <c:pt idx="14">
                  <c:v>2.0</c:v>
                </c:pt>
                <c:pt idx="15">
                  <c:v>3.0</c:v>
                </c:pt>
                <c:pt idx="16">
                  <c:v>4.0</c:v>
                </c:pt>
                <c:pt idx="17">
                  <c:v>5.0</c:v>
                </c:pt>
                <c:pt idx="18">
                  <c:v>6.0</c:v>
                </c:pt>
                <c:pt idx="19">
                  <c:v>7.0</c:v>
                </c:pt>
                <c:pt idx="20">
                  <c:v>8.0</c:v>
                </c:pt>
                <c:pt idx="21">
                  <c:v>9.0</c:v>
                </c:pt>
                <c:pt idx="22">
                  <c:v>10.0</c:v>
                </c:pt>
                <c:pt idx="23">
                  <c:v>11.0</c:v>
                </c:pt>
                <c:pt idx="24">
                  <c:v>12.0</c:v>
                </c:pt>
              </c:numCache>
            </c:numRef>
          </c:cat>
          <c:val>
            <c:numRef>
              <c:f>Blatt1!$D$59:$AB$59</c:f>
              <c:numCache>
                <c:formatCode>#,##0</c:formatCode>
                <c:ptCount val="25"/>
                <c:pt idx="0">
                  <c:v>2.0</c:v>
                </c:pt>
                <c:pt idx="1">
                  <c:v>3.0</c:v>
                </c:pt>
                <c:pt idx="2">
                  <c:v>3.0</c:v>
                </c:pt>
                <c:pt idx="3">
                  <c:v>3.0</c:v>
                </c:pt>
                <c:pt idx="4">
                  <c:v>3.0</c:v>
                </c:pt>
                <c:pt idx="5">
                  <c:v>4.0</c:v>
                </c:pt>
                <c:pt idx="6">
                  <c:v>4.0</c:v>
                </c:pt>
                <c:pt idx="7">
                  <c:v>4.0</c:v>
                </c:pt>
                <c:pt idx="8">
                  <c:v>4.0</c:v>
                </c:pt>
                <c:pt idx="9">
                  <c:v>6.0</c:v>
                </c:pt>
                <c:pt idx="10">
                  <c:v>6.0</c:v>
                </c:pt>
                <c:pt idx="11">
                  <c:v>6.0</c:v>
                </c:pt>
                <c:pt idx="12">
                  <c:v>6.0</c:v>
                </c:pt>
                <c:pt idx="13">
                  <c:v>8.0</c:v>
                </c:pt>
                <c:pt idx="14">
                  <c:v>8.0</c:v>
                </c:pt>
                <c:pt idx="15">
                  <c:v>9.0</c:v>
                </c:pt>
                <c:pt idx="16">
                  <c:v>9.0</c:v>
                </c:pt>
                <c:pt idx="17">
                  <c:v>11.0</c:v>
                </c:pt>
                <c:pt idx="18">
                  <c:v>11.0</c:v>
                </c:pt>
                <c:pt idx="19">
                  <c:v>13.0</c:v>
                </c:pt>
                <c:pt idx="20">
                  <c:v>13.0</c:v>
                </c:pt>
                <c:pt idx="21">
                  <c:v>16.0</c:v>
                </c:pt>
                <c:pt idx="22">
                  <c:v>16.0</c:v>
                </c:pt>
                <c:pt idx="23">
                  <c:v>18.0</c:v>
                </c:pt>
                <c:pt idx="24">
                  <c:v>19.0</c:v>
                </c:pt>
              </c:numCache>
            </c:numRef>
          </c:val>
        </c:ser>
        <c:ser>
          <c:idx val="3"/>
          <c:order val="1"/>
          <c:tx>
            <c:v>SDRs</c:v>
          </c:tx>
          <c:invertIfNegative val="0"/>
          <c:cat>
            <c:numRef>
              <c:f>Blatt1!$D$20:$AB$20</c:f>
              <c:numCache>
                <c:formatCode>General</c:formatCode>
                <c:ptCount val="25"/>
                <c:pt idx="0">
                  <c:v>12.0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1.0</c:v>
                </c:pt>
                <c:pt idx="14">
                  <c:v>2.0</c:v>
                </c:pt>
                <c:pt idx="15">
                  <c:v>3.0</c:v>
                </c:pt>
                <c:pt idx="16">
                  <c:v>4.0</c:v>
                </c:pt>
                <c:pt idx="17">
                  <c:v>5.0</c:v>
                </c:pt>
                <c:pt idx="18">
                  <c:v>6.0</c:v>
                </c:pt>
                <c:pt idx="19">
                  <c:v>7.0</c:v>
                </c:pt>
                <c:pt idx="20">
                  <c:v>8.0</c:v>
                </c:pt>
                <c:pt idx="21">
                  <c:v>9.0</c:v>
                </c:pt>
                <c:pt idx="22">
                  <c:v>10.0</c:v>
                </c:pt>
                <c:pt idx="23">
                  <c:v>11.0</c:v>
                </c:pt>
                <c:pt idx="24">
                  <c:v>12.0</c:v>
                </c:pt>
              </c:numCache>
            </c:numRef>
          </c:cat>
          <c:val>
            <c:numRef>
              <c:f>Blatt1!$D$62:$AB$62</c:f>
              <c:numCache>
                <c:formatCode>#,##0</c:formatCode>
                <c:ptCount val="25"/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2.0</c:v>
                </c:pt>
                <c:pt idx="6">
                  <c:v>2.0</c:v>
                </c:pt>
                <c:pt idx="7">
                  <c:v>2.0</c:v>
                </c:pt>
                <c:pt idx="8">
                  <c:v>2.0</c:v>
                </c:pt>
                <c:pt idx="9">
                  <c:v>2.0</c:v>
                </c:pt>
                <c:pt idx="10">
                  <c:v>2.0</c:v>
                </c:pt>
                <c:pt idx="11">
                  <c:v>2.0</c:v>
                </c:pt>
                <c:pt idx="12">
                  <c:v>2.0</c:v>
                </c:pt>
                <c:pt idx="13">
                  <c:v>3.0</c:v>
                </c:pt>
                <c:pt idx="14">
                  <c:v>3.0</c:v>
                </c:pt>
                <c:pt idx="15">
                  <c:v>3.0</c:v>
                </c:pt>
                <c:pt idx="16">
                  <c:v>3.0</c:v>
                </c:pt>
                <c:pt idx="17">
                  <c:v>4.0</c:v>
                </c:pt>
                <c:pt idx="18">
                  <c:v>4.0</c:v>
                </c:pt>
                <c:pt idx="19">
                  <c:v>5.0</c:v>
                </c:pt>
                <c:pt idx="20">
                  <c:v>5.0</c:v>
                </c:pt>
                <c:pt idx="21">
                  <c:v>6.0</c:v>
                </c:pt>
                <c:pt idx="22">
                  <c:v>6.0</c:v>
                </c:pt>
                <c:pt idx="23">
                  <c:v>6.0</c:v>
                </c:pt>
                <c:pt idx="24">
                  <c:v>7.0</c:v>
                </c:pt>
              </c:numCache>
            </c:numRef>
          </c:val>
        </c:ser>
        <c:ser>
          <c:idx val="2"/>
          <c:order val="2"/>
          <c:tx>
            <c:v>Sales Directors</c:v>
          </c:tx>
          <c:invertIfNegative val="0"/>
          <c:cat>
            <c:numRef>
              <c:f>Blatt1!$D$20:$AB$20</c:f>
              <c:numCache>
                <c:formatCode>General</c:formatCode>
                <c:ptCount val="25"/>
                <c:pt idx="0">
                  <c:v>12.0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1.0</c:v>
                </c:pt>
                <c:pt idx="14">
                  <c:v>2.0</c:v>
                </c:pt>
                <c:pt idx="15">
                  <c:v>3.0</c:v>
                </c:pt>
                <c:pt idx="16">
                  <c:v>4.0</c:v>
                </c:pt>
                <c:pt idx="17">
                  <c:v>5.0</c:v>
                </c:pt>
                <c:pt idx="18">
                  <c:v>6.0</c:v>
                </c:pt>
                <c:pt idx="19">
                  <c:v>7.0</c:v>
                </c:pt>
                <c:pt idx="20">
                  <c:v>8.0</c:v>
                </c:pt>
                <c:pt idx="21">
                  <c:v>9.0</c:v>
                </c:pt>
                <c:pt idx="22">
                  <c:v>10.0</c:v>
                </c:pt>
                <c:pt idx="23">
                  <c:v>11.0</c:v>
                </c:pt>
                <c:pt idx="24">
                  <c:v>12.0</c:v>
                </c:pt>
              </c:numCache>
            </c:numRef>
          </c:cat>
          <c:val>
            <c:numRef>
              <c:f>Blatt1!$D$61:$AB$61</c:f>
              <c:numCache>
                <c:formatCode>#,##0</c:formatCode>
                <c:ptCount val="25"/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2.0</c:v>
                </c:pt>
                <c:pt idx="14">
                  <c:v>2.0</c:v>
                </c:pt>
                <c:pt idx="15">
                  <c:v>2.0</c:v>
                </c:pt>
                <c:pt idx="16">
                  <c:v>2.0</c:v>
                </c:pt>
                <c:pt idx="17">
                  <c:v>2.0</c:v>
                </c:pt>
                <c:pt idx="18">
                  <c:v>2.0</c:v>
                </c:pt>
                <c:pt idx="19">
                  <c:v>2.0</c:v>
                </c:pt>
                <c:pt idx="20">
                  <c:v>2.0</c:v>
                </c:pt>
                <c:pt idx="21">
                  <c:v>3.0</c:v>
                </c:pt>
                <c:pt idx="22">
                  <c:v>3.0</c:v>
                </c:pt>
                <c:pt idx="23">
                  <c:v>3.0</c:v>
                </c:pt>
                <c:pt idx="24">
                  <c:v>3.0</c:v>
                </c:pt>
              </c:numCache>
            </c:numRef>
          </c:val>
        </c:ser>
        <c:ser>
          <c:idx val="4"/>
          <c:order val="3"/>
          <c:tx>
            <c:v>SDR Directors</c:v>
          </c:tx>
          <c:invertIfNegative val="0"/>
          <c:cat>
            <c:numRef>
              <c:f>Blatt1!$D$20:$AB$20</c:f>
              <c:numCache>
                <c:formatCode>General</c:formatCode>
                <c:ptCount val="25"/>
                <c:pt idx="0">
                  <c:v>12.0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1.0</c:v>
                </c:pt>
                <c:pt idx="14">
                  <c:v>2.0</c:v>
                </c:pt>
                <c:pt idx="15">
                  <c:v>3.0</c:v>
                </c:pt>
                <c:pt idx="16">
                  <c:v>4.0</c:v>
                </c:pt>
                <c:pt idx="17">
                  <c:v>5.0</c:v>
                </c:pt>
                <c:pt idx="18">
                  <c:v>6.0</c:v>
                </c:pt>
                <c:pt idx="19">
                  <c:v>7.0</c:v>
                </c:pt>
                <c:pt idx="20">
                  <c:v>8.0</c:v>
                </c:pt>
                <c:pt idx="21">
                  <c:v>9.0</c:v>
                </c:pt>
                <c:pt idx="22">
                  <c:v>10.0</c:v>
                </c:pt>
                <c:pt idx="23">
                  <c:v>11.0</c:v>
                </c:pt>
                <c:pt idx="24">
                  <c:v>12.0</c:v>
                </c:pt>
              </c:numCache>
            </c:numRef>
          </c:cat>
          <c:val>
            <c:numRef>
              <c:f>Blatt1!$D$63:$AB$63</c:f>
              <c:numCache>
                <c:formatCode>#,##0</c:formatCode>
                <c:ptCount val="25"/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99"/>
        <c:axId val="2115639800"/>
        <c:axId val="2115642856"/>
      </c:barChart>
      <c:lineChart>
        <c:grouping val="standard"/>
        <c:varyColors val="0"/>
        <c:ser>
          <c:idx val="0"/>
          <c:order val="4"/>
          <c:tx>
            <c:v>ARR</c:v>
          </c:tx>
          <c:marker>
            <c:symbol val="none"/>
          </c:marker>
          <c:val>
            <c:numRef>
              <c:f>Blatt1!$D$22:$AB$22</c:f>
              <c:numCache>
                <c:formatCode>_-[$$-409]* #,##0_ ;_-[$$-409]* \-#,##0\ ;_-[$$-409]* "-"_ ;_-@_ </c:formatCode>
                <c:ptCount val="25"/>
                <c:pt idx="0">
                  <c:v>1.0E6</c:v>
                </c:pt>
                <c:pt idx="1">
                  <c:v>1.09587E6</c:v>
                </c:pt>
                <c:pt idx="2">
                  <c:v>1.2009310569E6</c:v>
                </c:pt>
                <c:pt idx="3">
                  <c:v>1.316064317325E6</c:v>
                </c:pt>
                <c:pt idx="4">
                  <c:v>1.44223540342695E6</c:v>
                </c:pt>
                <c:pt idx="5">
                  <c:v>1.58050251155349E6</c:v>
                </c:pt>
                <c:pt idx="6">
                  <c:v>1.73202528733613E6</c:v>
                </c:pt>
                <c:pt idx="7">
                  <c:v>1.89807455163304E6</c:v>
                </c:pt>
                <c:pt idx="8">
                  <c:v>2.0800429588981E6</c:v>
                </c:pt>
                <c:pt idx="9">
                  <c:v>2.27945667736766E6</c:v>
                </c:pt>
                <c:pt idx="10">
                  <c:v>2.4979881890269E6</c:v>
                </c:pt>
                <c:pt idx="11">
                  <c:v>2.7374703167089E6</c:v>
                </c:pt>
                <c:pt idx="12">
                  <c:v>2.99991159597179E6</c:v>
                </c:pt>
                <c:pt idx="13">
                  <c:v>3.2875131206776E6</c:v>
                </c:pt>
                <c:pt idx="14">
                  <c:v>3.60268700355696E6</c:v>
                </c:pt>
                <c:pt idx="15">
                  <c:v>3.94807660658797E6</c:v>
                </c:pt>
                <c:pt idx="16">
                  <c:v>4.32657871086156E6</c:v>
                </c:pt>
                <c:pt idx="17">
                  <c:v>4.74136781187185E6</c:v>
                </c:pt>
                <c:pt idx="18">
                  <c:v>5.19592274399601E6</c:v>
                </c:pt>
                <c:pt idx="19">
                  <c:v>5.69405585746291E6</c:v>
                </c:pt>
                <c:pt idx="20">
                  <c:v>6.23994499251787E6</c:v>
                </c:pt>
                <c:pt idx="21">
                  <c:v>6.83816851895056E6</c:v>
                </c:pt>
                <c:pt idx="22">
                  <c:v>7.49374373486235E6</c:v>
                </c:pt>
                <c:pt idx="23">
                  <c:v>8.21216894672361E6</c:v>
                </c:pt>
                <c:pt idx="24">
                  <c:v>8.999469583646E6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5648904"/>
        <c:axId val="2115645896"/>
      </c:lineChart>
      <c:catAx>
        <c:axId val="2115639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5642856"/>
        <c:crosses val="autoZero"/>
        <c:auto val="1"/>
        <c:lblAlgn val="ctr"/>
        <c:lblOffset val="100"/>
        <c:noMultiLvlLbl val="0"/>
      </c:catAx>
      <c:valAx>
        <c:axId val="2115642856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2115639800"/>
        <c:crosses val="autoZero"/>
        <c:crossBetween val="between"/>
      </c:valAx>
      <c:valAx>
        <c:axId val="2115645896"/>
        <c:scaling>
          <c:orientation val="minMax"/>
        </c:scaling>
        <c:delete val="0"/>
        <c:axPos val="r"/>
        <c:numFmt formatCode="_-[$$-409]* #,##0_ ;_-[$$-409]* \-#,##0\ ;_-[$$-409]* &quot;-&quot;_ ;_-@_ " sourceLinked="1"/>
        <c:majorTickMark val="out"/>
        <c:minorTickMark val="none"/>
        <c:tickLblPos val="nextTo"/>
        <c:crossAx val="2115648904"/>
        <c:crosses val="max"/>
        <c:crossBetween val="between"/>
      </c:valAx>
      <c:catAx>
        <c:axId val="2115648904"/>
        <c:scaling>
          <c:orientation val="minMax"/>
        </c:scaling>
        <c:delete val="1"/>
        <c:axPos val="b"/>
        <c:majorTickMark val="out"/>
        <c:minorTickMark val="none"/>
        <c:tickLblPos val="nextTo"/>
        <c:crossAx val="2115645896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0.311322961518028"/>
          <c:y val="0.93981083958829"/>
          <c:w val="0.375456211464691"/>
          <c:h val="0.0318085260210587"/>
        </c:manualLayout>
      </c:layout>
      <c:overlay val="0"/>
    </c:legend>
    <c:plotVisOnly val="1"/>
    <c:dispBlanksAs val="gap"/>
    <c:showDLblsOverMax val="0"/>
  </c:chart>
  <c:spPr>
    <a:ln w="19050" cmpd="sng">
      <a:solidFill>
        <a:schemeClr val="tx1"/>
      </a:solidFill>
    </a:ln>
  </c:spPr>
  <c:txPr>
    <a:bodyPr/>
    <a:lstStyle/>
    <a:p>
      <a:pPr>
        <a:defRPr>
          <a:latin typeface="Arial"/>
          <a:cs typeface="Arial"/>
        </a:defRPr>
      </a:pPr>
      <a:endParaRPr lang="de-DE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68</xdr:row>
      <xdr:rowOff>127000</xdr:rowOff>
    </xdr:from>
    <xdr:to>
      <xdr:col>12</xdr:col>
      <xdr:colOff>571500</xdr:colOff>
      <xdr:row>114</xdr:row>
      <xdr:rowOff>139700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26</xdr:col>
      <xdr:colOff>538480</xdr:colOff>
      <xdr:row>0</xdr:row>
      <xdr:rowOff>0</xdr:rowOff>
    </xdr:from>
    <xdr:to>
      <xdr:col>28</xdr:col>
      <xdr:colOff>2845</xdr:colOff>
      <xdr:row>4</xdr:row>
      <xdr:rowOff>64895</xdr:rowOff>
    </xdr:to>
    <xdr:pic>
      <xdr:nvPicPr>
        <xdr:cNvPr id="5" name="Bild 4" descr="S.jpg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027120" y="0"/>
          <a:ext cx="1719885" cy="7456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1" Type="http://schemas.openxmlformats.org/officeDocument/2006/relationships/hyperlink" Target="http://christophjanz.blogspot.de/2015/06/by-time-youre-at-2-3m-in-arr-you-need.html" TargetMode="External"/><Relationship Id="rId12" Type="http://schemas.openxmlformats.org/officeDocument/2006/relationships/hyperlink" Target="http://christophjanz.blogspot.de/2015/06/by-time-youre-at-2-3m-in-arr-you-need.html" TargetMode="External"/><Relationship Id="rId13" Type="http://schemas.openxmlformats.org/officeDocument/2006/relationships/hyperlink" Target="http://christophjanz.blogspot.de/2015/06/by-time-youre-at-2-3m-in-arr-you-need.html" TargetMode="External"/><Relationship Id="rId14" Type="http://schemas.openxmlformats.org/officeDocument/2006/relationships/hyperlink" Target="http://christophjanz.blogspot.de/2015/06/by-time-youre-at-2-3m-in-arr-you-need.html" TargetMode="External"/><Relationship Id="rId15" Type="http://schemas.openxmlformats.org/officeDocument/2006/relationships/hyperlink" Target="http://christophjanz.blogspot.de/2015/06/by-time-youre-at-2-3m-in-arr-you-need.html" TargetMode="External"/><Relationship Id="rId16" Type="http://schemas.openxmlformats.org/officeDocument/2006/relationships/hyperlink" Target="http://christophjanz.blogspot.de/2015/06/by-time-youre-at-2-3m-in-arr-you-need.html" TargetMode="External"/><Relationship Id="rId17" Type="http://schemas.openxmlformats.org/officeDocument/2006/relationships/drawing" Target="../drawings/drawing1.xml"/><Relationship Id="rId1" Type="http://schemas.openxmlformats.org/officeDocument/2006/relationships/hyperlink" Target="http://www.theangelvc.net" TargetMode="External"/><Relationship Id="rId2" Type="http://schemas.openxmlformats.org/officeDocument/2006/relationships/hyperlink" Target="http://www.theangelvc.net" TargetMode="External"/><Relationship Id="rId3" Type="http://schemas.openxmlformats.org/officeDocument/2006/relationships/hyperlink" Target="http://www.theangelvc.net" TargetMode="External"/><Relationship Id="rId4" Type="http://schemas.openxmlformats.org/officeDocument/2006/relationships/hyperlink" Target="http://www.theangelvc.net" TargetMode="External"/><Relationship Id="rId5" Type="http://schemas.openxmlformats.org/officeDocument/2006/relationships/hyperlink" Target="http://www.theangelvc.net" TargetMode="External"/><Relationship Id="rId6" Type="http://schemas.openxmlformats.org/officeDocument/2006/relationships/hyperlink" Target="mailto:christoph@pointninecap.com" TargetMode="External"/><Relationship Id="rId7" Type="http://schemas.openxmlformats.org/officeDocument/2006/relationships/hyperlink" Target="mailto:christoph@pointninecap.com" TargetMode="External"/><Relationship Id="rId8" Type="http://schemas.openxmlformats.org/officeDocument/2006/relationships/hyperlink" Target="mailto:christoph@pointninecap.com" TargetMode="External"/><Relationship Id="rId9" Type="http://schemas.openxmlformats.org/officeDocument/2006/relationships/hyperlink" Target="mailto:christoph@pointninecap.com" TargetMode="External"/><Relationship Id="rId10" Type="http://schemas.openxmlformats.org/officeDocument/2006/relationships/hyperlink" Target="http://christophjanz.blogspot.de/2015/06/by-time-youre-at-2-3m-in-arr-you-need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8"/>
  <sheetViews>
    <sheetView tabSelected="1" zoomScale="125" zoomScaleNormal="125" zoomScalePageLayoutView="125" workbookViewId="0">
      <selection activeCell="AG10" sqref="AG10"/>
    </sheetView>
  </sheetViews>
  <sheetFormatPr baseColWidth="10" defaultRowHeight="13" x14ac:dyDescent="0"/>
  <cols>
    <col min="1" max="1" width="2.1640625" style="2" customWidth="1"/>
    <col min="2" max="2" width="1.33203125" style="2" customWidth="1"/>
    <col min="3" max="3" width="28.33203125" style="2" customWidth="1"/>
    <col min="4" max="6" width="14.83203125" style="2" customWidth="1"/>
    <col min="7" max="7" width="16.33203125" style="2" customWidth="1"/>
    <col min="8" max="28" width="14.83203125" style="2" customWidth="1"/>
    <col min="29" max="16384" width="10.83203125" style="2"/>
  </cols>
  <sheetData>
    <row r="1" spans="1:29" ht="13" customHeight="1">
      <c r="B1" s="185"/>
      <c r="C1" s="185"/>
      <c r="D1" s="185"/>
      <c r="E1" s="185"/>
      <c r="H1" s="6"/>
      <c r="I1" s="6"/>
    </row>
    <row r="2" spans="1:29" ht="15">
      <c r="B2" s="186" t="s">
        <v>80</v>
      </c>
      <c r="C2" s="186"/>
      <c r="D2" s="186"/>
      <c r="E2" s="186"/>
      <c r="G2" s="4"/>
      <c r="H2" s="191"/>
      <c r="I2" s="192"/>
      <c r="J2" s="5"/>
    </row>
    <row r="3" spans="1:29" ht="13" customHeight="1">
      <c r="B3" s="187" t="s">
        <v>79</v>
      </c>
      <c r="C3" s="187"/>
      <c r="D3" s="187"/>
      <c r="E3" s="187"/>
      <c r="F3" s="187"/>
      <c r="G3" s="188"/>
      <c r="H3" s="193"/>
      <c r="I3" s="194"/>
      <c r="J3" s="5"/>
    </row>
    <row r="4" spans="1:29" ht="13" customHeight="1">
      <c r="B4" s="136" t="s">
        <v>59</v>
      </c>
      <c r="C4" s="136"/>
      <c r="D4" s="136"/>
      <c r="E4" s="136"/>
      <c r="F4" s="136"/>
      <c r="G4" s="4"/>
      <c r="H4" s="191"/>
      <c r="I4" s="192"/>
      <c r="J4" s="5"/>
    </row>
    <row r="5" spans="1:29" ht="13" customHeight="1" thickBot="1">
      <c r="B5" s="6"/>
      <c r="C5" s="6"/>
      <c r="D5" s="6"/>
      <c r="E5" s="6"/>
      <c r="F5" s="6"/>
      <c r="G5" s="6"/>
      <c r="H5" s="17"/>
      <c r="I5" s="17"/>
      <c r="J5" s="6"/>
      <c r="K5" s="6"/>
      <c r="L5" s="6"/>
      <c r="M5" s="6"/>
      <c r="N5" s="4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</row>
    <row r="6" spans="1:29" ht="11" customHeight="1" thickBot="1">
      <c r="A6" s="4"/>
      <c r="B6" s="9"/>
      <c r="C6" s="10"/>
      <c r="D6" s="10"/>
      <c r="E6" s="10"/>
      <c r="F6" s="10"/>
      <c r="G6" s="10"/>
      <c r="H6" s="10"/>
      <c r="I6" s="10"/>
      <c r="J6" s="10"/>
      <c r="K6" s="10"/>
      <c r="L6" s="39"/>
      <c r="M6" s="11"/>
      <c r="N6" s="135"/>
      <c r="O6" s="149"/>
      <c r="P6" s="150"/>
      <c r="Q6" s="150"/>
      <c r="R6" s="150"/>
      <c r="S6" s="150"/>
      <c r="T6" s="150"/>
      <c r="U6" s="150"/>
      <c r="V6" s="150"/>
      <c r="W6" s="150"/>
      <c r="X6" s="150"/>
      <c r="Y6" s="150"/>
      <c r="Z6" s="150"/>
      <c r="AA6" s="150"/>
      <c r="AB6" s="151"/>
      <c r="AC6" s="5"/>
    </row>
    <row r="7" spans="1:29" ht="14" thickBot="1">
      <c r="A7" s="4"/>
      <c r="B7" s="12"/>
      <c r="C7" s="8" t="s">
        <v>45</v>
      </c>
      <c r="D7" s="7"/>
      <c r="E7" s="7"/>
      <c r="F7" s="7"/>
      <c r="G7" s="7"/>
      <c r="H7" s="7"/>
      <c r="I7" s="7"/>
      <c r="J7" s="7"/>
      <c r="K7" s="7"/>
      <c r="L7" s="28"/>
      <c r="M7" s="13"/>
      <c r="N7" s="135"/>
      <c r="O7" s="189" t="s">
        <v>60</v>
      </c>
      <c r="P7" s="190"/>
      <c r="Q7" s="190"/>
      <c r="R7" s="190"/>
      <c r="S7" s="190"/>
      <c r="T7" s="190"/>
      <c r="U7" s="190"/>
      <c r="V7" s="182" t="s">
        <v>66</v>
      </c>
      <c r="W7" s="182"/>
      <c r="X7" s="182"/>
      <c r="Y7" s="144" t="s">
        <v>68</v>
      </c>
      <c r="Z7" s="145"/>
      <c r="AA7" s="143"/>
      <c r="AB7" s="152"/>
      <c r="AC7" s="5"/>
    </row>
    <row r="8" spans="1:29" ht="14" thickBot="1">
      <c r="A8" s="4"/>
      <c r="B8" s="12"/>
      <c r="C8" s="21"/>
      <c r="D8" s="21"/>
      <c r="E8" s="7"/>
      <c r="F8" s="21"/>
      <c r="G8" s="21"/>
      <c r="H8" s="7"/>
      <c r="I8" s="21"/>
      <c r="J8" s="21"/>
      <c r="K8" s="21"/>
      <c r="L8" s="40"/>
      <c r="M8" s="13"/>
      <c r="N8" s="135"/>
      <c r="O8" s="153"/>
      <c r="P8" s="146"/>
      <c r="Q8" s="146"/>
      <c r="R8" s="146"/>
      <c r="S8" s="146"/>
      <c r="T8" s="146"/>
      <c r="U8" s="146"/>
      <c r="V8" s="143"/>
      <c r="W8" s="143"/>
      <c r="X8" s="143"/>
      <c r="Y8" s="143"/>
      <c r="Z8" s="143"/>
      <c r="AA8" s="143"/>
      <c r="AB8" s="152"/>
      <c r="AC8" s="5"/>
    </row>
    <row r="9" spans="1:29" ht="15" customHeight="1" thickBot="1">
      <c r="A9" s="4"/>
      <c r="B9" s="20"/>
      <c r="C9" s="171" t="s">
        <v>49</v>
      </c>
      <c r="D9" s="172"/>
      <c r="E9" s="27"/>
      <c r="F9" s="171" t="s">
        <v>48</v>
      </c>
      <c r="G9" s="172"/>
      <c r="H9" s="27"/>
      <c r="I9" s="171" t="s">
        <v>50</v>
      </c>
      <c r="J9" s="177"/>
      <c r="K9" s="177"/>
      <c r="L9" s="172"/>
      <c r="M9" s="42"/>
      <c r="N9" s="135"/>
      <c r="O9" s="153" t="s">
        <v>62</v>
      </c>
      <c r="P9" s="146"/>
      <c r="Q9" s="146"/>
      <c r="R9" s="146"/>
      <c r="S9" s="146"/>
      <c r="T9" s="146"/>
      <c r="U9" s="146"/>
      <c r="V9" s="147" t="s">
        <v>63</v>
      </c>
      <c r="W9" s="147"/>
      <c r="X9" s="147"/>
      <c r="Y9" s="183" t="s">
        <v>69</v>
      </c>
      <c r="Z9" s="183"/>
      <c r="AA9" s="183"/>
      <c r="AB9" s="184"/>
      <c r="AC9" s="5"/>
    </row>
    <row r="10" spans="1:29" ht="14" thickBot="1">
      <c r="A10" s="4"/>
      <c r="B10" s="20"/>
      <c r="C10" s="23" t="s">
        <v>46</v>
      </c>
      <c r="D10" s="24">
        <v>1000000</v>
      </c>
      <c r="E10" s="27"/>
      <c r="F10" s="30">
        <v>50000</v>
      </c>
      <c r="G10" s="43" t="s">
        <v>47</v>
      </c>
      <c r="H10" s="27"/>
      <c r="I10" s="173" t="s">
        <v>43</v>
      </c>
      <c r="J10" s="174"/>
      <c r="K10" s="35">
        <v>4</v>
      </c>
      <c r="L10" s="36" t="s">
        <v>5</v>
      </c>
      <c r="M10" s="42"/>
      <c r="N10" s="135"/>
      <c r="O10" s="153" t="s">
        <v>77</v>
      </c>
      <c r="P10" s="146"/>
      <c r="Q10" s="146"/>
      <c r="R10" s="146"/>
      <c r="S10" s="146"/>
      <c r="T10" s="146"/>
      <c r="U10" s="146"/>
      <c r="V10" s="147" t="s">
        <v>61</v>
      </c>
      <c r="W10" s="147"/>
      <c r="X10" s="147"/>
      <c r="Y10" s="183"/>
      <c r="Z10" s="183"/>
      <c r="AA10" s="183"/>
      <c r="AB10" s="184"/>
      <c r="AC10" s="5"/>
    </row>
    <row r="11" spans="1:29" ht="14" thickBot="1">
      <c r="A11" s="4"/>
      <c r="B11" s="20"/>
      <c r="C11" s="23" t="s">
        <v>72</v>
      </c>
      <c r="D11" s="25">
        <v>9.5869999999999997E-2</v>
      </c>
      <c r="E11" s="27"/>
      <c r="F11" s="31" t="s">
        <v>2</v>
      </c>
      <c r="G11" s="32">
        <v>0.25</v>
      </c>
      <c r="H11" s="27"/>
      <c r="I11" s="173" t="s">
        <v>51</v>
      </c>
      <c r="J11" s="174"/>
      <c r="K11" s="35">
        <v>7</v>
      </c>
      <c r="L11" s="36"/>
      <c r="M11" s="42"/>
      <c r="N11" s="135"/>
      <c r="O11" s="153" t="s">
        <v>64</v>
      </c>
      <c r="P11" s="146"/>
      <c r="Q11" s="146"/>
      <c r="R11" s="146"/>
      <c r="S11" s="146"/>
      <c r="T11" s="146"/>
      <c r="U11" s="146"/>
      <c r="V11" s="147" t="s">
        <v>67</v>
      </c>
      <c r="W11" s="147"/>
      <c r="X11" s="147"/>
      <c r="Y11" s="183"/>
      <c r="Z11" s="183"/>
      <c r="AA11" s="183"/>
      <c r="AB11" s="184"/>
      <c r="AC11" s="5"/>
    </row>
    <row r="12" spans="1:29" ht="14" thickBot="1">
      <c r="A12" s="4"/>
      <c r="B12" s="20"/>
      <c r="C12" s="23" t="s">
        <v>73</v>
      </c>
      <c r="D12" s="25">
        <v>9.5869999999999997E-2</v>
      </c>
      <c r="E12" s="27"/>
      <c r="F12" s="31" t="s">
        <v>3</v>
      </c>
      <c r="G12" s="32">
        <v>0.5</v>
      </c>
      <c r="H12" s="27"/>
      <c r="I12" s="173" t="s">
        <v>52</v>
      </c>
      <c r="J12" s="174"/>
      <c r="K12" s="35">
        <v>3</v>
      </c>
      <c r="L12" s="36"/>
      <c r="M12" s="42"/>
      <c r="N12" s="135"/>
      <c r="O12" s="153" t="s">
        <v>65</v>
      </c>
      <c r="P12" s="146"/>
      <c r="Q12" s="146"/>
      <c r="R12" s="146"/>
      <c r="S12" s="146"/>
      <c r="T12" s="146"/>
      <c r="U12" s="146"/>
      <c r="V12" s="143"/>
      <c r="W12" s="143"/>
      <c r="X12" s="143"/>
      <c r="Y12" s="183"/>
      <c r="Z12" s="183"/>
      <c r="AA12" s="183"/>
      <c r="AB12" s="184"/>
      <c r="AC12" s="5"/>
    </row>
    <row r="13" spans="1:29" ht="14" thickBot="1">
      <c r="A13" s="4"/>
      <c r="B13" s="20"/>
      <c r="C13" s="26" t="s">
        <v>74</v>
      </c>
      <c r="D13" s="160">
        <v>0.01</v>
      </c>
      <c r="E13" s="27"/>
      <c r="F13" s="31" t="s">
        <v>4</v>
      </c>
      <c r="G13" s="32">
        <v>0.75</v>
      </c>
      <c r="H13" s="27"/>
      <c r="I13" s="173" t="s">
        <v>44</v>
      </c>
      <c r="J13" s="174"/>
      <c r="K13" s="35">
        <v>4</v>
      </c>
      <c r="L13" s="36" t="s">
        <v>29</v>
      </c>
      <c r="M13" s="42"/>
      <c r="N13" s="135"/>
      <c r="O13" s="153"/>
      <c r="P13" s="146"/>
      <c r="Q13" s="146"/>
      <c r="R13" s="146"/>
      <c r="S13" s="146"/>
      <c r="T13" s="146"/>
      <c r="U13" s="146"/>
      <c r="V13" s="167" t="s">
        <v>70</v>
      </c>
      <c r="W13" s="167"/>
      <c r="X13" s="167"/>
      <c r="Y13" s="167"/>
      <c r="Z13" s="148"/>
      <c r="AA13" s="148"/>
      <c r="AB13" s="154"/>
      <c r="AC13" s="5"/>
    </row>
    <row r="14" spans="1:29" ht="16" customHeight="1" thickBot="1">
      <c r="A14" s="4"/>
      <c r="B14" s="12"/>
      <c r="C14" s="22"/>
      <c r="D14" s="22"/>
      <c r="E14" s="28"/>
      <c r="F14" s="33" t="s">
        <v>58</v>
      </c>
      <c r="G14" s="34">
        <v>1</v>
      </c>
      <c r="H14" s="27"/>
      <c r="I14" s="175" t="s">
        <v>53</v>
      </c>
      <c r="J14" s="176"/>
      <c r="K14" s="37">
        <v>7</v>
      </c>
      <c r="L14" s="38"/>
      <c r="M14" s="42"/>
      <c r="N14" s="135"/>
      <c r="O14" s="179" t="s">
        <v>78</v>
      </c>
      <c r="P14" s="180"/>
      <c r="Q14" s="180"/>
      <c r="R14" s="180"/>
      <c r="S14" s="180"/>
      <c r="T14" s="180"/>
      <c r="U14" s="181"/>
      <c r="V14" s="178" t="s">
        <v>71</v>
      </c>
      <c r="W14" s="178"/>
      <c r="X14" s="178"/>
      <c r="Y14" s="178"/>
      <c r="Z14" s="145"/>
      <c r="AA14" s="145"/>
      <c r="AB14" s="155"/>
      <c r="AC14" s="5"/>
    </row>
    <row r="15" spans="1:29" ht="14" thickBot="1">
      <c r="A15" s="4"/>
      <c r="B15" s="14"/>
      <c r="C15" s="15"/>
      <c r="D15" s="15"/>
      <c r="E15" s="15"/>
      <c r="F15" s="29"/>
      <c r="G15" s="29"/>
      <c r="H15" s="15"/>
      <c r="I15" s="29"/>
      <c r="J15" s="29"/>
      <c r="K15" s="29"/>
      <c r="L15" s="41"/>
      <c r="M15" s="16"/>
      <c r="N15" s="135"/>
      <c r="O15" s="156"/>
      <c r="P15" s="157"/>
      <c r="Q15" s="157"/>
      <c r="R15" s="157"/>
      <c r="S15" s="157"/>
      <c r="T15" s="157"/>
      <c r="U15" s="157"/>
      <c r="V15" s="157"/>
      <c r="W15" s="157"/>
      <c r="X15" s="157"/>
      <c r="Y15" s="158"/>
      <c r="Z15" s="158"/>
      <c r="AA15" s="158"/>
      <c r="AB15" s="159"/>
      <c r="AC15" s="5"/>
    </row>
    <row r="16" spans="1:29" ht="14" thickBot="1"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6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</row>
    <row r="17" spans="1:29" ht="15" customHeight="1" thickBot="1">
      <c r="A17" s="4"/>
      <c r="B17" s="78" t="s">
        <v>55</v>
      </c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  <c r="Q17" s="79"/>
      <c r="R17" s="79"/>
      <c r="S17" s="79"/>
      <c r="T17" s="79"/>
      <c r="U17" s="79"/>
      <c r="V17" s="79"/>
      <c r="W17" s="79"/>
      <c r="X17" s="79"/>
      <c r="Y17" s="79"/>
      <c r="Z17" s="79"/>
      <c r="AA17" s="79"/>
      <c r="AB17" s="79"/>
      <c r="AC17" s="5"/>
    </row>
    <row r="18" spans="1:29" ht="15" customHeight="1" thickBot="1">
      <c r="A18" s="4"/>
      <c r="B18" s="80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  <c r="P18" s="81"/>
      <c r="Q18" s="81"/>
      <c r="R18" s="81"/>
      <c r="S18" s="81"/>
      <c r="T18" s="81"/>
      <c r="U18" s="81"/>
      <c r="V18" s="81"/>
      <c r="W18" s="81"/>
      <c r="X18" s="81"/>
      <c r="Y18" s="81"/>
      <c r="Z18" s="81"/>
      <c r="AA18" s="81"/>
      <c r="AB18" s="82"/>
      <c r="AC18" s="5"/>
    </row>
    <row r="19" spans="1:29" ht="14" thickBot="1">
      <c r="A19" s="4"/>
      <c r="B19" s="111"/>
      <c r="C19" s="112"/>
      <c r="D19" s="45" t="s">
        <v>54</v>
      </c>
      <c r="E19" s="168" t="s">
        <v>0</v>
      </c>
      <c r="F19" s="169"/>
      <c r="G19" s="169"/>
      <c r="H19" s="169"/>
      <c r="I19" s="169"/>
      <c r="J19" s="169"/>
      <c r="K19" s="169"/>
      <c r="L19" s="169"/>
      <c r="M19" s="169"/>
      <c r="N19" s="169"/>
      <c r="O19" s="169"/>
      <c r="P19" s="170"/>
      <c r="Q19" s="168" t="s">
        <v>1</v>
      </c>
      <c r="R19" s="169"/>
      <c r="S19" s="169"/>
      <c r="T19" s="169"/>
      <c r="U19" s="169"/>
      <c r="V19" s="169"/>
      <c r="W19" s="169"/>
      <c r="X19" s="169"/>
      <c r="Y19" s="169"/>
      <c r="Z19" s="169"/>
      <c r="AA19" s="169"/>
      <c r="AB19" s="170"/>
      <c r="AC19" s="5"/>
    </row>
    <row r="20" spans="1:29">
      <c r="A20" s="4"/>
      <c r="B20" s="128"/>
      <c r="C20" s="129"/>
      <c r="D20" s="86">
        <v>12</v>
      </c>
      <c r="E20" s="83">
        <v>1</v>
      </c>
      <c r="F20" s="84">
        <v>2</v>
      </c>
      <c r="G20" s="84">
        <v>3</v>
      </c>
      <c r="H20" s="84">
        <v>4</v>
      </c>
      <c r="I20" s="84">
        <v>5</v>
      </c>
      <c r="J20" s="84">
        <v>6</v>
      </c>
      <c r="K20" s="84">
        <v>7</v>
      </c>
      <c r="L20" s="84">
        <v>8</v>
      </c>
      <c r="M20" s="84">
        <v>9</v>
      </c>
      <c r="N20" s="84">
        <v>10</v>
      </c>
      <c r="O20" s="84">
        <v>11</v>
      </c>
      <c r="P20" s="85">
        <v>12</v>
      </c>
      <c r="Q20" s="83">
        <v>1</v>
      </c>
      <c r="R20" s="84">
        <v>2</v>
      </c>
      <c r="S20" s="84">
        <v>3</v>
      </c>
      <c r="T20" s="84">
        <v>4</v>
      </c>
      <c r="U20" s="84">
        <v>5</v>
      </c>
      <c r="V20" s="84">
        <v>6</v>
      </c>
      <c r="W20" s="84">
        <v>7</v>
      </c>
      <c r="X20" s="84">
        <v>8</v>
      </c>
      <c r="Y20" s="84">
        <v>9</v>
      </c>
      <c r="Z20" s="84">
        <v>10</v>
      </c>
      <c r="AA20" s="84">
        <v>11</v>
      </c>
      <c r="AB20" s="85">
        <v>12</v>
      </c>
      <c r="AC20" s="5"/>
    </row>
    <row r="21" spans="1:29" ht="14" thickBot="1">
      <c r="A21" s="4"/>
      <c r="B21" s="133"/>
      <c r="C21" s="134"/>
      <c r="D21" s="44"/>
      <c r="E21" s="164"/>
      <c r="F21" s="165"/>
      <c r="G21" s="165"/>
      <c r="H21" s="165"/>
      <c r="I21" s="165"/>
      <c r="J21" s="165"/>
      <c r="K21" s="165"/>
      <c r="L21" s="165"/>
      <c r="M21" s="165"/>
      <c r="N21" s="165"/>
      <c r="O21" s="165"/>
      <c r="P21" s="166"/>
      <c r="Q21" s="164"/>
      <c r="R21" s="165"/>
      <c r="S21" s="165"/>
      <c r="T21" s="165"/>
      <c r="U21" s="165"/>
      <c r="V21" s="165"/>
      <c r="W21" s="165"/>
      <c r="X21" s="165"/>
      <c r="Y21" s="165"/>
      <c r="Z21" s="165"/>
      <c r="AA21" s="165"/>
      <c r="AB21" s="166"/>
      <c r="AC21" s="5"/>
    </row>
    <row r="22" spans="1:29" s="1" customFormat="1">
      <c r="A22" s="70"/>
      <c r="B22" s="109"/>
      <c r="C22" s="110" t="s">
        <v>57</v>
      </c>
      <c r="D22" s="46">
        <f>D10</f>
        <v>1000000</v>
      </c>
      <c r="E22" s="55">
        <f>D22*(1+$D$11)</f>
        <v>1095870</v>
      </c>
      <c r="F22" s="56">
        <f t="shared" ref="F22:P22" si="0">E22*(1+$D$11)</f>
        <v>1200931.0569</v>
      </c>
      <c r="G22" s="56">
        <f t="shared" si="0"/>
        <v>1316064.3173250027</v>
      </c>
      <c r="H22" s="56">
        <f t="shared" si="0"/>
        <v>1442235.4034269506</v>
      </c>
      <c r="I22" s="56">
        <f t="shared" si="0"/>
        <v>1580502.5115534922</v>
      </c>
      <c r="J22" s="56">
        <f t="shared" si="0"/>
        <v>1732025.2873361253</v>
      </c>
      <c r="K22" s="56">
        <f t="shared" si="0"/>
        <v>1898074.5516330395</v>
      </c>
      <c r="L22" s="56">
        <f t="shared" si="0"/>
        <v>2080042.9588980989</v>
      </c>
      <c r="M22" s="56">
        <f t="shared" si="0"/>
        <v>2279456.6773676593</v>
      </c>
      <c r="N22" s="56">
        <f t="shared" si="0"/>
        <v>2497988.1890268964</v>
      </c>
      <c r="O22" s="56">
        <f t="shared" si="0"/>
        <v>2737470.3167089047</v>
      </c>
      <c r="P22" s="57">
        <f t="shared" si="0"/>
        <v>2999911.5959717869</v>
      </c>
      <c r="Q22" s="55">
        <f t="shared" ref="Q22:AB22" si="1">P22*(1+$D$12)</f>
        <v>3287513.120677602</v>
      </c>
      <c r="R22" s="56">
        <f t="shared" si="1"/>
        <v>3602687.0035569635</v>
      </c>
      <c r="S22" s="56">
        <f t="shared" si="1"/>
        <v>3948076.6065879692</v>
      </c>
      <c r="T22" s="56">
        <f t="shared" si="1"/>
        <v>4326578.7108615572</v>
      </c>
      <c r="U22" s="56">
        <f t="shared" si="1"/>
        <v>4741367.8118718546</v>
      </c>
      <c r="V22" s="56">
        <f t="shared" si="1"/>
        <v>5195922.7439960092</v>
      </c>
      <c r="W22" s="56">
        <f t="shared" si="1"/>
        <v>5694055.8574629063</v>
      </c>
      <c r="X22" s="56">
        <f t="shared" si="1"/>
        <v>6239944.9925178746</v>
      </c>
      <c r="Y22" s="56">
        <f t="shared" si="1"/>
        <v>6838168.5189505629</v>
      </c>
      <c r="Z22" s="56">
        <f t="shared" si="1"/>
        <v>7493743.7348623527</v>
      </c>
      <c r="AA22" s="56">
        <f t="shared" si="1"/>
        <v>8212168.9467236055</v>
      </c>
      <c r="AB22" s="57">
        <f t="shared" si="1"/>
        <v>8999469.5836459976</v>
      </c>
      <c r="AC22" s="74"/>
    </row>
    <row r="23" spans="1:29">
      <c r="A23" s="4"/>
      <c r="B23" s="161"/>
      <c r="C23" s="162" t="s">
        <v>75</v>
      </c>
      <c r="D23" s="163">
        <f>D22*$D$13</f>
        <v>10000</v>
      </c>
      <c r="E23" s="61">
        <f t="shared" ref="E23:AB23" si="2">D22*$D$13</f>
        <v>10000</v>
      </c>
      <c r="F23" s="62">
        <f t="shared" si="2"/>
        <v>10958.7</v>
      </c>
      <c r="G23" s="62">
        <f t="shared" si="2"/>
        <v>12009.310568999999</v>
      </c>
      <c r="H23" s="62">
        <f t="shared" si="2"/>
        <v>13160.643173250028</v>
      </c>
      <c r="I23" s="62">
        <f t="shared" si="2"/>
        <v>14422.354034269505</v>
      </c>
      <c r="J23" s="62">
        <f t="shared" si="2"/>
        <v>15805.025115534921</v>
      </c>
      <c r="K23" s="62">
        <f t="shared" si="2"/>
        <v>17320.252873361253</v>
      </c>
      <c r="L23" s="62">
        <f t="shared" si="2"/>
        <v>18980.745516330397</v>
      </c>
      <c r="M23" s="62">
        <f t="shared" si="2"/>
        <v>20800.429588980991</v>
      </c>
      <c r="N23" s="62">
        <f t="shared" si="2"/>
        <v>22794.566773676594</v>
      </c>
      <c r="O23" s="62">
        <f t="shared" si="2"/>
        <v>24979.881890268964</v>
      </c>
      <c r="P23" s="63">
        <f t="shared" si="2"/>
        <v>27374.703167089046</v>
      </c>
      <c r="Q23" s="61">
        <f t="shared" si="2"/>
        <v>29999.11595971787</v>
      </c>
      <c r="R23" s="62">
        <f t="shared" si="2"/>
        <v>32875.131206776023</v>
      </c>
      <c r="S23" s="62">
        <f t="shared" si="2"/>
        <v>36026.870035569635</v>
      </c>
      <c r="T23" s="62">
        <f t="shared" si="2"/>
        <v>39480.766065879696</v>
      </c>
      <c r="U23" s="62">
        <f t="shared" si="2"/>
        <v>43265.787108615572</v>
      </c>
      <c r="V23" s="62">
        <f t="shared" si="2"/>
        <v>47413.678118718548</v>
      </c>
      <c r="W23" s="62">
        <f t="shared" si="2"/>
        <v>51959.227439960094</v>
      </c>
      <c r="X23" s="62">
        <f t="shared" si="2"/>
        <v>56940.558574629067</v>
      </c>
      <c r="Y23" s="62">
        <f t="shared" si="2"/>
        <v>62399.449925178749</v>
      </c>
      <c r="Z23" s="62">
        <f t="shared" si="2"/>
        <v>68381.685189505632</v>
      </c>
      <c r="AA23" s="62">
        <f t="shared" si="2"/>
        <v>74937.437348623527</v>
      </c>
      <c r="AB23" s="63">
        <f t="shared" si="2"/>
        <v>82121.68946723605</v>
      </c>
      <c r="AC23" s="5"/>
    </row>
    <row r="24" spans="1:29" s="1" customFormat="1">
      <c r="A24" s="70"/>
      <c r="B24" s="53"/>
      <c r="C24" s="1" t="s">
        <v>76</v>
      </c>
      <c r="D24" s="47"/>
      <c r="E24" s="55">
        <f t="shared" ref="E24:AB24" si="3">E22-D22+D23</f>
        <v>105870</v>
      </c>
      <c r="F24" s="56">
        <f t="shared" si="3"/>
        <v>115061.05689999997</v>
      </c>
      <c r="G24" s="56">
        <f t="shared" si="3"/>
        <v>126091.96042500278</v>
      </c>
      <c r="H24" s="56">
        <f t="shared" si="3"/>
        <v>138180.39667094781</v>
      </c>
      <c r="I24" s="56">
        <f t="shared" si="3"/>
        <v>151427.75129979162</v>
      </c>
      <c r="J24" s="56">
        <f t="shared" si="3"/>
        <v>165945.12981690263</v>
      </c>
      <c r="K24" s="56">
        <f t="shared" si="3"/>
        <v>181854.28941244914</v>
      </c>
      <c r="L24" s="56">
        <f t="shared" si="3"/>
        <v>199288.66013842067</v>
      </c>
      <c r="M24" s="56">
        <f t="shared" si="3"/>
        <v>218394.46398589079</v>
      </c>
      <c r="N24" s="56">
        <f t="shared" si="3"/>
        <v>239331.94124821809</v>
      </c>
      <c r="O24" s="56">
        <f t="shared" si="3"/>
        <v>262276.69445568492</v>
      </c>
      <c r="P24" s="57">
        <f t="shared" si="3"/>
        <v>287421.16115315113</v>
      </c>
      <c r="Q24" s="55">
        <f t="shared" si="3"/>
        <v>314976.22787290416</v>
      </c>
      <c r="R24" s="56">
        <f t="shared" si="3"/>
        <v>345172.9988390794</v>
      </c>
      <c r="S24" s="56">
        <f t="shared" si="3"/>
        <v>378264.73423778173</v>
      </c>
      <c r="T24" s="56">
        <f t="shared" si="3"/>
        <v>414528.97430915758</v>
      </c>
      <c r="U24" s="56">
        <f t="shared" si="3"/>
        <v>454269.86707617715</v>
      </c>
      <c r="V24" s="56">
        <f t="shared" si="3"/>
        <v>497820.71923277021</v>
      </c>
      <c r="W24" s="56">
        <f t="shared" si="3"/>
        <v>545546.7915856156</v>
      </c>
      <c r="X24" s="56">
        <f t="shared" si="3"/>
        <v>597848.36249492841</v>
      </c>
      <c r="Y24" s="56">
        <f t="shared" si="3"/>
        <v>655164.08500731736</v>
      </c>
      <c r="Z24" s="56">
        <f t="shared" si="3"/>
        <v>717974.66583696858</v>
      </c>
      <c r="AA24" s="56">
        <f t="shared" si="3"/>
        <v>786806.89705075836</v>
      </c>
      <c r="AB24" s="57">
        <f t="shared" si="3"/>
        <v>862238.07427101559</v>
      </c>
      <c r="AC24" s="74"/>
    </row>
    <row r="25" spans="1:29">
      <c r="A25" s="4"/>
      <c r="B25" s="49"/>
      <c r="D25" s="48"/>
      <c r="E25" s="58"/>
      <c r="F25" s="59"/>
      <c r="G25" s="59"/>
      <c r="H25" s="59"/>
      <c r="I25" s="59"/>
      <c r="J25" s="59"/>
      <c r="K25" s="59"/>
      <c r="L25" s="59"/>
      <c r="M25" s="59"/>
      <c r="N25" s="59"/>
      <c r="O25" s="59"/>
      <c r="P25" s="60"/>
      <c r="Q25" s="58"/>
      <c r="R25" s="59"/>
      <c r="S25" s="59"/>
      <c r="T25" s="59"/>
      <c r="U25" s="59"/>
      <c r="V25" s="59"/>
      <c r="W25" s="59"/>
      <c r="X25" s="59"/>
      <c r="Y25" s="59"/>
      <c r="Z25" s="59"/>
      <c r="AA25" s="59"/>
      <c r="AB25" s="60"/>
      <c r="AC25" s="5"/>
    </row>
    <row r="26" spans="1:29">
      <c r="A26" s="4"/>
      <c r="B26" s="49"/>
      <c r="C26" s="1" t="s">
        <v>56</v>
      </c>
      <c r="D26" s="48"/>
      <c r="E26" s="58"/>
      <c r="F26" s="59"/>
      <c r="G26" s="59"/>
      <c r="H26" s="59"/>
      <c r="I26" s="59"/>
      <c r="J26" s="59"/>
      <c r="K26" s="59"/>
      <c r="L26" s="59"/>
      <c r="M26" s="59"/>
      <c r="N26" s="59"/>
      <c r="O26" s="59"/>
      <c r="P26" s="60"/>
      <c r="Q26" s="58"/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60"/>
      <c r="AC26" s="5"/>
    </row>
    <row r="27" spans="1:29">
      <c r="A27" s="4"/>
      <c r="B27" s="49"/>
      <c r="C27" s="2" t="s">
        <v>6</v>
      </c>
      <c r="D27" s="50">
        <f>$F$10</f>
        <v>50000</v>
      </c>
      <c r="E27" s="61">
        <f>IF(D27=$F$10,$F$10,IF(D27=$F$10*$G$11,$F$10*$G$12, IF(D27=$F$10*$G$12,$F$10*$G$13, IF(D27=$F$10*$G$13, $F$10, IF(AND((SUM(E26:E$27)-E$24)&lt;0,D27=""),$F$10*$G$11,"")))))</f>
        <v>50000</v>
      </c>
      <c r="F27" s="62">
        <f>IF(E27=$F$10,$F$10,IF(E27=$F$10*$G$11,$F$10*$G$12, IF(E27=$F$10*$G$12,$F$10*$G$13, IF(E27=$F$10*$G$13, $F$10, IF(AND((SUM(F26:F$27)-F$24)&lt;0,E27=""),$F$10*$G$11,"")))))</f>
        <v>50000</v>
      </c>
      <c r="G27" s="62">
        <f>IF(F27=$F$10,$F$10,IF(F27=$F$10*$G$11,$F$10*$G$12, IF(F27=$F$10*$G$12,$F$10*$G$13, IF(F27=$F$10*$G$13, $F$10, IF(AND((SUM(G26:G$27)-G$24)&lt;0,F27=""),$F$10*$G$11,"")))))</f>
        <v>50000</v>
      </c>
      <c r="H27" s="62">
        <f>IF(G27=$F$10,$F$10,IF(G27=$F$10*$G$11,$F$10*$G$12, IF(G27=$F$10*$G$12,$F$10*$G$13, IF(G27=$F$10*$G$13, $F$10, IF(AND((SUM(H26:H$27)-H$24)&lt;0,G27=""),$F$10*$G$11,"")))))</f>
        <v>50000</v>
      </c>
      <c r="I27" s="62">
        <f>IF(H27=$F$10,$F$10,IF(H27=$F$10*$G$11,$F$10*$G$12, IF(H27=$F$10*$G$12,$F$10*$G$13, IF(H27=$F$10*$G$13, $F$10, IF(AND((SUM(I26:I$27)-I$24)&lt;0,H27=""),$F$10*$G$11,"")))))</f>
        <v>50000</v>
      </c>
      <c r="J27" s="62">
        <f>IF(I27=$F$10,$F$10,IF(I27=$F$10*$G$11,$F$10*$G$12, IF(I27=$F$10*$G$12,$F$10*$G$13, IF(I27=$F$10*$G$13, $F$10, IF(AND((SUM(J26:J$27)-J$24)&lt;0,I27=""),$F$10*$G$11,"")))))</f>
        <v>50000</v>
      </c>
      <c r="K27" s="62">
        <f>IF(J27=$F$10,$F$10,IF(J27=$F$10*$G$11,$F$10*$G$12, IF(J27=$F$10*$G$12,$F$10*$G$13, IF(J27=$F$10*$G$13, $F$10, IF(AND((SUM(K26:K$27)-K$24)&lt;0,J27=""),$F$10*$G$11,"")))))</f>
        <v>50000</v>
      </c>
      <c r="L27" s="62">
        <f>IF(K27=$F$10,$F$10,IF(K27=$F$10*$G$11,$F$10*$G$12, IF(K27=$F$10*$G$12,$F$10*$G$13, IF(K27=$F$10*$G$13, $F$10, IF(AND((SUM(L26:L$27)-L$24)&lt;0,K27=""),$F$10*$G$11,"")))))</f>
        <v>50000</v>
      </c>
      <c r="M27" s="62">
        <f>IF(L27=$F$10,$F$10,IF(L27=$F$10*$G$11,$F$10*$G$12, IF(L27=$F$10*$G$12,$F$10*$G$13, IF(L27=$F$10*$G$13, $F$10, IF(AND((SUM(M26:M$27)-M$24)&lt;0,L27=""),$F$10*$G$11,"")))))</f>
        <v>50000</v>
      </c>
      <c r="N27" s="62">
        <f>IF(M27=$F$10,$F$10,IF(M27=$F$10*$G$11,$F$10*$G$12, IF(M27=$F$10*$G$12,$F$10*$G$13, IF(M27=$F$10*$G$13, $F$10, IF(AND((SUM(N26:N$27)-N$24)&lt;0,M27=""),$F$10*$G$11,"")))))</f>
        <v>50000</v>
      </c>
      <c r="O27" s="62">
        <f>IF(N27=$F$10,$F$10,IF(N27=$F$10*$G$11,$F$10*$G$12, IF(N27=$F$10*$G$12,$F$10*$G$13, IF(N27=$F$10*$G$13, $F$10, IF(AND((SUM(O26:O$27)-O$24)&lt;0,N27=""),$F$10*$G$11,"")))))</f>
        <v>50000</v>
      </c>
      <c r="P27" s="63">
        <f>IF(O27=$F$10,$F$10,IF(O27=$F$10*$G$11,$F$10*$G$12, IF(O27=$F$10*$G$12,$F$10*$G$13, IF(O27=$F$10*$G$13, $F$10, IF(AND((SUM(P26:P$27)-P$24)&lt;0,O27=""),$F$10*$G$11,"")))))</f>
        <v>50000</v>
      </c>
      <c r="Q27" s="61">
        <f>IF(P27=$F$10,$F$10,IF(P27=$F$10*$G$11,$F$10*$G$12, IF(P27=$F$10*$G$12,$F$10*$G$13, IF(P27=$F$10*$G$13, $F$10, IF(AND((SUM(Q26:Q$27)-Q$24)&lt;0,P27=""),$F$10*$G$11,"")))))</f>
        <v>50000</v>
      </c>
      <c r="R27" s="62">
        <f>IF(Q27=$F$10,$F$10,IF(Q27=$F$10*$G$11,$F$10*$G$12, IF(Q27=$F$10*$G$12,$F$10*$G$13, IF(Q27=$F$10*$G$13, $F$10, IF(AND((SUM(R26:R$27)-R$24)&lt;0,Q27=""),$F$10*$G$11,"")))))</f>
        <v>50000</v>
      </c>
      <c r="S27" s="62">
        <f>IF(R27=$F$10,$F$10,IF(R27=$F$10*$G$11,$F$10*$G$12, IF(R27=$F$10*$G$12,$F$10*$G$13, IF(R27=$F$10*$G$13, $F$10, IF(AND((SUM(S26:S$27)-S$24)&lt;0,R27=""),$F$10*$G$11,"")))))</f>
        <v>50000</v>
      </c>
      <c r="T27" s="62">
        <f>IF(S27=$F$10,$F$10,IF(S27=$F$10*$G$11,$F$10*$G$12, IF(S27=$F$10*$G$12,$F$10*$G$13, IF(S27=$F$10*$G$13, $F$10, IF(AND((SUM(T26:T$27)-T$24)&lt;0,S27=""),$F$10*$G$11,"")))))</f>
        <v>50000</v>
      </c>
      <c r="U27" s="62">
        <f>IF(T27=$F$10,$F$10,IF(T27=$F$10*$G$11,$F$10*$G$12, IF(T27=$F$10*$G$12,$F$10*$G$13, IF(T27=$F$10*$G$13, $F$10, IF(AND((SUM(U26:U$27)-U$24)&lt;0,T27=""),$F$10*$G$11,"")))))</f>
        <v>50000</v>
      </c>
      <c r="V27" s="62">
        <f>IF(U27=$F$10,$F$10,IF(U27=$F$10*$G$11,$F$10*$G$12, IF(U27=$F$10*$G$12,$F$10*$G$13, IF(U27=$F$10*$G$13, $F$10, IF(AND((SUM(V26:V$27)-V$24)&lt;0,U27=""),$F$10*$G$11,"")))))</f>
        <v>50000</v>
      </c>
      <c r="W27" s="62">
        <f>IF(V27=$F$10,$F$10,IF(V27=$F$10*$G$11,$F$10*$G$12, IF(V27=$F$10*$G$12,$F$10*$G$13, IF(V27=$F$10*$G$13, $F$10, IF(AND((SUM(W26:W$27)-W$24)&lt;0,V27=""),$F$10*$G$11,"")))))</f>
        <v>50000</v>
      </c>
      <c r="X27" s="62">
        <f>IF(W27=$F$10,$F$10,IF(W27=$F$10*$G$11,$F$10*$G$12, IF(W27=$F$10*$G$12,$F$10*$G$13, IF(W27=$F$10*$G$13, $F$10, IF(AND((SUM(X26:X$27)-X$24)&lt;0,W27=""),$F$10*$G$11,"")))))</f>
        <v>50000</v>
      </c>
      <c r="Y27" s="62">
        <f>IF(X27=$F$10,$F$10,IF(X27=$F$10*$G$11,$F$10*$G$12, IF(X27=$F$10*$G$12,$F$10*$G$13, IF(X27=$F$10*$G$13, $F$10, IF(AND((SUM(Y26:Y$27)-Y$24)&lt;0,X27=""),$F$10*$G$11,"")))))</f>
        <v>50000</v>
      </c>
      <c r="Z27" s="62">
        <f>IF(Y27=$F$10,$F$10,IF(Y27=$F$10*$G$11,$F$10*$G$12, IF(Y27=$F$10*$G$12,$F$10*$G$13, IF(Y27=$F$10*$G$13, $F$10, IF(AND((SUM(Z26:Z$27)-Z$24)&lt;0,Y27=""),$F$10*$G$11,"")))))</f>
        <v>50000</v>
      </c>
      <c r="AA27" s="62">
        <f>IF(Z27=$F$10,$F$10,IF(Z27=$F$10*$G$11,$F$10*$G$12, IF(Z27=$F$10*$G$12,$F$10*$G$13, IF(Z27=$F$10*$G$13, $F$10, IF(AND((SUM(AA26:AA$27)-AA$24)&lt;0,Z27=""),$F$10*$G$11,"")))))</f>
        <v>50000</v>
      </c>
      <c r="AB27" s="63">
        <f>IF(AA27=$F$10,$F$10,IF(AA27=$F$10*$G$11,$F$10*$G$12, IF(AA27=$F$10*$G$12,$F$10*$G$13, IF(AA27=$F$10*$G$13, $F$10, IF(AND((SUM(AB26:AB$27)-AB$24)&lt;0,AA27=""),$F$10*$G$11,"")))))</f>
        <v>50000</v>
      </c>
      <c r="AC27" s="5"/>
    </row>
    <row r="28" spans="1:29">
      <c r="A28" s="4"/>
      <c r="B28" s="49"/>
      <c r="C28" s="2" t="s">
        <v>7</v>
      </c>
      <c r="D28" s="50">
        <f>$F$10</f>
        <v>50000</v>
      </c>
      <c r="E28" s="61">
        <f>IF(D28=$F$10,$F$10,IF(D28=$F$10*$G$11,$F$10*$G$12, IF(D28=$F$10*$G$12,$F$10*$G$13, IF(D28=$F$10*$G$13, $F$10, IF(AND((SUM(E$27:E27)-E$24)&lt;0,D28=""),$F$10*$G$11,"")))))</f>
        <v>50000</v>
      </c>
      <c r="F28" s="62">
        <f>IF(E28=$F$10,$F$10,IF(E28=$F$10*$G$11,$F$10*$G$12, IF(E28=$F$10*$G$12,$F$10*$G$13, IF(E28=$F$10*$G$13, $F$10, IF(AND((SUM(F$27:F27)-F$24)&lt;0,E28=""),$F$10*$G$11,"")))))</f>
        <v>50000</v>
      </c>
      <c r="G28" s="62">
        <f>IF(F28=$F$10,$F$10,IF(F28=$F$10*$G$11,$F$10*$G$12, IF(F28=$F$10*$G$12,$F$10*$G$13, IF(F28=$F$10*$G$13, $F$10, IF(AND((SUM(G$27:G27)-G$24)&lt;0,F28=""),$F$10*$G$11,"")))))</f>
        <v>50000</v>
      </c>
      <c r="H28" s="62">
        <f>IF(G28=$F$10,$F$10,IF(G28=$F$10*$G$11,$F$10*$G$12, IF(G28=$F$10*$G$12,$F$10*$G$13, IF(G28=$F$10*$G$13, $F$10, IF(AND((SUM(H$27:H27)-H$24)&lt;0,G28=""),$F$10*$G$11,"")))))</f>
        <v>50000</v>
      </c>
      <c r="I28" s="62">
        <f>IF(H28=$F$10,$F$10,IF(H28=$F$10*$G$11,$F$10*$G$12, IF(H28=$F$10*$G$12,$F$10*$G$13, IF(H28=$F$10*$G$13, $F$10, IF(AND((SUM(I$27:I27)-I$24)&lt;0,H28=""),$F$10*$G$11,"")))))</f>
        <v>50000</v>
      </c>
      <c r="J28" s="62">
        <f>IF(I28=$F$10,$F$10,IF(I28=$F$10*$G$11,$F$10*$G$12, IF(I28=$F$10*$G$12,$F$10*$G$13, IF(I28=$F$10*$G$13, $F$10, IF(AND((SUM(J$27:J27)-J$24)&lt;0,I28=""),$F$10*$G$11,"")))))</f>
        <v>50000</v>
      </c>
      <c r="K28" s="62">
        <f>IF(J28=$F$10,$F$10,IF(J28=$F$10*$G$11,$F$10*$G$12, IF(J28=$F$10*$G$12,$F$10*$G$13, IF(J28=$F$10*$G$13, $F$10, IF(AND((SUM(K$27:K27)-K$24)&lt;0,J28=""),$F$10*$G$11,"")))))</f>
        <v>50000</v>
      </c>
      <c r="L28" s="62">
        <f>IF(K28=$F$10,$F$10,IF(K28=$F$10*$G$11,$F$10*$G$12, IF(K28=$F$10*$G$12,$F$10*$G$13, IF(K28=$F$10*$G$13, $F$10, IF(AND((SUM(L$27:L27)-L$24)&lt;0,K28=""),$F$10*$G$11,"")))))</f>
        <v>50000</v>
      </c>
      <c r="M28" s="62">
        <f>IF(L28=$F$10,$F$10,IF(L28=$F$10*$G$11,$F$10*$G$12, IF(L28=$F$10*$G$12,$F$10*$G$13, IF(L28=$F$10*$G$13, $F$10, IF(AND((SUM(M$27:M27)-M$24)&lt;0,L28=""),$F$10*$G$11,"")))))</f>
        <v>50000</v>
      </c>
      <c r="N28" s="62">
        <f>IF(M28=$F$10,$F$10,IF(M28=$F$10*$G$11,$F$10*$G$12, IF(M28=$F$10*$G$12,$F$10*$G$13, IF(M28=$F$10*$G$13, $F$10, IF(AND((SUM(N$27:N27)-N$24)&lt;0,M28=""),$F$10*$G$11,"")))))</f>
        <v>50000</v>
      </c>
      <c r="O28" s="62">
        <f>IF(N28=$F$10,$F$10,IF(N28=$F$10*$G$11,$F$10*$G$12, IF(N28=$F$10*$G$12,$F$10*$G$13, IF(N28=$F$10*$G$13, $F$10, IF(AND((SUM(O$27:O27)-O$24)&lt;0,N28=""),$F$10*$G$11,"")))))</f>
        <v>50000</v>
      </c>
      <c r="P28" s="63">
        <f>IF(O28=$F$10,$F$10,IF(O28=$F$10*$G$11,$F$10*$G$12, IF(O28=$F$10*$G$12,$F$10*$G$13, IF(O28=$F$10*$G$13, $F$10, IF(AND((SUM(P$27:P27)-P$24)&lt;0,O28=""),$F$10*$G$11,"")))))</f>
        <v>50000</v>
      </c>
      <c r="Q28" s="61">
        <f>IF(P28=$F$10,$F$10,IF(P28=$F$10*$G$11,$F$10*$G$12, IF(P28=$F$10*$G$12,$F$10*$G$13, IF(P28=$F$10*$G$13, $F$10, IF(AND((SUM(Q$27:Q27)-Q$24)&lt;0,P28=""),$F$10*$G$11,"")))))</f>
        <v>50000</v>
      </c>
      <c r="R28" s="62">
        <f>IF(Q28=$F$10,$F$10,IF(Q28=$F$10*$G$11,$F$10*$G$12, IF(Q28=$F$10*$G$12,$F$10*$G$13, IF(Q28=$F$10*$G$13, $F$10, IF(AND((SUM(R$27:R27)-R$24)&lt;0,Q28=""),$F$10*$G$11,"")))))</f>
        <v>50000</v>
      </c>
      <c r="S28" s="62">
        <f>IF(R28=$F$10,$F$10,IF(R28=$F$10*$G$11,$F$10*$G$12, IF(R28=$F$10*$G$12,$F$10*$G$13, IF(R28=$F$10*$G$13, $F$10, IF(AND((SUM(S$27:S27)-S$24)&lt;0,R28=""),$F$10*$G$11,"")))))</f>
        <v>50000</v>
      </c>
      <c r="T28" s="62">
        <f>IF(S28=$F$10,$F$10,IF(S28=$F$10*$G$11,$F$10*$G$12, IF(S28=$F$10*$G$12,$F$10*$G$13, IF(S28=$F$10*$G$13, $F$10, IF(AND((SUM(T$27:T27)-T$24)&lt;0,S28=""),$F$10*$G$11,"")))))</f>
        <v>50000</v>
      </c>
      <c r="U28" s="62">
        <f>IF(T28=$F$10,$F$10,IF(T28=$F$10*$G$11,$F$10*$G$12, IF(T28=$F$10*$G$12,$F$10*$G$13, IF(T28=$F$10*$G$13, $F$10, IF(AND((SUM(U$27:U27)-U$24)&lt;0,T28=""),$F$10*$G$11,"")))))</f>
        <v>50000</v>
      </c>
      <c r="V28" s="62">
        <f>IF(U28=$F$10,$F$10,IF(U28=$F$10*$G$11,$F$10*$G$12, IF(U28=$F$10*$G$12,$F$10*$G$13, IF(U28=$F$10*$G$13, $F$10, IF(AND((SUM(V$27:V27)-V$24)&lt;0,U28=""),$F$10*$G$11,"")))))</f>
        <v>50000</v>
      </c>
      <c r="W28" s="62">
        <f>IF(V28=$F$10,$F$10,IF(V28=$F$10*$G$11,$F$10*$G$12, IF(V28=$F$10*$G$12,$F$10*$G$13, IF(V28=$F$10*$G$13, $F$10, IF(AND((SUM(W$27:W27)-W$24)&lt;0,V28=""),$F$10*$G$11,"")))))</f>
        <v>50000</v>
      </c>
      <c r="X28" s="62">
        <f>IF(W28=$F$10,$F$10,IF(W28=$F$10*$G$11,$F$10*$G$12, IF(W28=$F$10*$G$12,$F$10*$G$13, IF(W28=$F$10*$G$13, $F$10, IF(AND((SUM(X$27:X27)-X$24)&lt;0,W28=""),$F$10*$G$11,"")))))</f>
        <v>50000</v>
      </c>
      <c r="Y28" s="62">
        <f>IF(X28=$F$10,$F$10,IF(X28=$F$10*$G$11,$F$10*$G$12, IF(X28=$F$10*$G$12,$F$10*$G$13, IF(X28=$F$10*$G$13, $F$10, IF(AND((SUM(Y$27:Y27)-Y$24)&lt;0,X28=""),$F$10*$G$11,"")))))</f>
        <v>50000</v>
      </c>
      <c r="Z28" s="62">
        <f>IF(Y28=$F$10,$F$10,IF(Y28=$F$10*$G$11,$F$10*$G$12, IF(Y28=$F$10*$G$12,$F$10*$G$13, IF(Y28=$F$10*$G$13, $F$10, IF(AND((SUM(Z$27:Z27)-Z$24)&lt;0,Y28=""),$F$10*$G$11,"")))))</f>
        <v>50000</v>
      </c>
      <c r="AA28" s="62">
        <f>IF(Z28=$F$10,$F$10,IF(Z28=$F$10*$G$11,$F$10*$G$12, IF(Z28=$F$10*$G$12,$F$10*$G$13, IF(Z28=$F$10*$G$13, $F$10, IF(AND((SUM(AA$27:AA27)-AA$24)&lt;0,Z28=""),$F$10*$G$11,"")))))</f>
        <v>50000</v>
      </c>
      <c r="AB28" s="63">
        <f>IF(AA28=$F$10,$F$10,IF(AA28=$F$10*$G$11,$F$10*$G$12, IF(AA28=$F$10*$G$12,$F$10*$G$13, IF(AA28=$F$10*$G$13, $F$10, IF(AND((SUM(AB$27:AB27)-AB$24)&lt;0,AA28=""),$F$10*$G$11,"")))))</f>
        <v>50000</v>
      </c>
      <c r="AC28" s="5"/>
    </row>
    <row r="29" spans="1:29">
      <c r="A29" s="4"/>
      <c r="B29" s="49"/>
      <c r="C29" s="2" t="s">
        <v>8</v>
      </c>
      <c r="D29" s="51"/>
      <c r="E29" s="61">
        <f>IF(D29=$F$10,$F$10,IF(D29=$F$10*$G$11,$F$10*$G$12, IF(D29=$F$10*$G$12,$F$10*$G$13, IF(D29=$F$10*$G$13, $F$10, IF(AND((SUM(E$27:E28)-E$24)&lt;0,D29=""),$F$10*$G$11,"")))))</f>
        <v>12500</v>
      </c>
      <c r="F29" s="62">
        <f>IF(E29=$F$10,$F$10,IF(E29=$F$10*$G$11,$F$10*$G$12, IF(E29=$F$10*$G$12,$F$10*$G$13, IF(E29=$F$10*$G$13, $F$10, IF(AND((SUM(F$27:F28)-F$24)&lt;0,E29=""),$F$10*$G$11,"")))))</f>
        <v>25000</v>
      </c>
      <c r="G29" s="62">
        <f>IF(F29=$F$10,$F$10,IF(F29=$F$10*$G$11,$F$10*$G$12, IF(F29=$F$10*$G$12,$F$10*$G$13, IF(F29=$F$10*$G$13, $F$10, IF(AND((SUM(G$27:G28)-G$24)&lt;0,F29=""),$F$10*$G$11,"")))))</f>
        <v>37500</v>
      </c>
      <c r="H29" s="62">
        <f>IF(G29=$F$10,$F$10,IF(G29=$F$10*$G$11,$F$10*$G$12, IF(G29=$F$10*$G$12,$F$10*$G$13, IF(G29=$F$10*$G$13, $F$10, IF(AND((SUM(H$27:H28)-H$24)&lt;0,G29=""),$F$10*$G$11,"")))))</f>
        <v>50000</v>
      </c>
      <c r="I29" s="62">
        <f>IF(H29=$F$10,$F$10,IF(H29=$F$10*$G$11,$F$10*$G$12, IF(H29=$F$10*$G$12,$F$10*$G$13, IF(H29=$F$10*$G$13, $F$10, IF(AND((SUM(I$27:I28)-I$24)&lt;0,H29=""),$F$10*$G$11,"")))))</f>
        <v>50000</v>
      </c>
      <c r="J29" s="62">
        <f>IF(I29=$F$10,$F$10,IF(I29=$F$10*$G$11,$F$10*$G$12, IF(I29=$F$10*$G$12,$F$10*$G$13, IF(I29=$F$10*$G$13, $F$10, IF(AND((SUM(J$27:J28)-J$24)&lt;0,I29=""),$F$10*$G$11,"")))))</f>
        <v>50000</v>
      </c>
      <c r="K29" s="62">
        <f>IF(J29=$F$10,$F$10,IF(J29=$F$10*$G$11,$F$10*$G$12, IF(J29=$F$10*$G$12,$F$10*$G$13, IF(J29=$F$10*$G$13, $F$10, IF(AND((SUM(K$27:K28)-K$24)&lt;0,J29=""),$F$10*$G$11,"")))))</f>
        <v>50000</v>
      </c>
      <c r="L29" s="62">
        <f>IF(K29=$F$10,$F$10,IF(K29=$F$10*$G$11,$F$10*$G$12, IF(K29=$F$10*$G$12,$F$10*$G$13, IF(K29=$F$10*$G$13, $F$10, IF(AND((SUM(L$27:L28)-L$24)&lt;0,K29=""),$F$10*$G$11,"")))))</f>
        <v>50000</v>
      </c>
      <c r="M29" s="62">
        <f>IF(L29=$F$10,$F$10,IF(L29=$F$10*$G$11,$F$10*$G$12, IF(L29=$F$10*$G$12,$F$10*$G$13, IF(L29=$F$10*$G$13, $F$10, IF(AND((SUM(M$27:M28)-M$24)&lt;0,L29=""),$F$10*$G$11,"")))))</f>
        <v>50000</v>
      </c>
      <c r="N29" s="62">
        <f>IF(M29=$F$10,$F$10,IF(M29=$F$10*$G$11,$F$10*$G$12, IF(M29=$F$10*$G$12,$F$10*$G$13, IF(M29=$F$10*$G$13, $F$10, IF(AND((SUM(N$27:N28)-N$24)&lt;0,M29=""),$F$10*$G$11,"")))))</f>
        <v>50000</v>
      </c>
      <c r="O29" s="62">
        <f>IF(N29=$F$10,$F$10,IF(N29=$F$10*$G$11,$F$10*$G$12, IF(N29=$F$10*$G$12,$F$10*$G$13, IF(N29=$F$10*$G$13, $F$10, IF(AND((SUM(O$27:O28)-O$24)&lt;0,N29=""),$F$10*$G$11,"")))))</f>
        <v>50000</v>
      </c>
      <c r="P29" s="63">
        <f>IF(O29=$F$10,$F$10,IF(O29=$F$10*$G$11,$F$10*$G$12, IF(O29=$F$10*$G$12,$F$10*$G$13, IF(O29=$F$10*$G$13, $F$10, IF(AND((SUM(P$27:P28)-P$24)&lt;0,O29=""),$F$10*$G$11,"")))))</f>
        <v>50000</v>
      </c>
      <c r="Q29" s="61">
        <f>IF(P29=$F$10,$F$10,IF(P29=$F$10*$G$11,$F$10*$G$12, IF(P29=$F$10*$G$12,$F$10*$G$13, IF(P29=$F$10*$G$13, $F$10, IF(AND((SUM(Q$27:Q28)-Q$24)&lt;0,P29=""),$F$10*$G$11,"")))))</f>
        <v>50000</v>
      </c>
      <c r="R29" s="62">
        <f>IF(Q29=$F$10,$F$10,IF(Q29=$F$10*$G$11,$F$10*$G$12, IF(Q29=$F$10*$G$12,$F$10*$G$13, IF(Q29=$F$10*$G$13, $F$10, IF(AND((SUM(R$27:R28)-R$24)&lt;0,Q29=""),$F$10*$G$11,"")))))</f>
        <v>50000</v>
      </c>
      <c r="S29" s="62">
        <f>IF(R29=$F$10,$F$10,IF(R29=$F$10*$G$11,$F$10*$G$12, IF(R29=$F$10*$G$12,$F$10*$G$13, IF(R29=$F$10*$G$13, $F$10, IF(AND((SUM(S$27:S28)-S$24)&lt;0,R29=""),$F$10*$G$11,"")))))</f>
        <v>50000</v>
      </c>
      <c r="T29" s="62">
        <f>IF(S29=$F$10,$F$10,IF(S29=$F$10*$G$11,$F$10*$G$12, IF(S29=$F$10*$G$12,$F$10*$G$13, IF(S29=$F$10*$G$13, $F$10, IF(AND((SUM(T$27:T28)-T$24)&lt;0,S29=""),$F$10*$G$11,"")))))</f>
        <v>50000</v>
      </c>
      <c r="U29" s="62">
        <f>IF(T29=$F$10,$F$10,IF(T29=$F$10*$G$11,$F$10*$G$12, IF(T29=$F$10*$G$12,$F$10*$G$13, IF(T29=$F$10*$G$13, $F$10, IF(AND((SUM(U$27:U28)-U$24)&lt;0,T29=""),$F$10*$G$11,"")))))</f>
        <v>50000</v>
      </c>
      <c r="V29" s="62">
        <f>IF(U29=$F$10,$F$10,IF(U29=$F$10*$G$11,$F$10*$G$12, IF(U29=$F$10*$G$12,$F$10*$G$13, IF(U29=$F$10*$G$13, $F$10, IF(AND((SUM(V$27:V28)-V$24)&lt;0,U29=""),$F$10*$G$11,"")))))</f>
        <v>50000</v>
      </c>
      <c r="W29" s="62">
        <f>IF(V29=$F$10,$F$10,IF(V29=$F$10*$G$11,$F$10*$G$12, IF(V29=$F$10*$G$12,$F$10*$G$13, IF(V29=$F$10*$G$13, $F$10, IF(AND((SUM(W$27:W28)-W$24)&lt;0,V29=""),$F$10*$G$11,"")))))</f>
        <v>50000</v>
      </c>
      <c r="X29" s="62">
        <f>IF(W29=$F$10,$F$10,IF(W29=$F$10*$G$11,$F$10*$G$12, IF(W29=$F$10*$G$12,$F$10*$G$13, IF(W29=$F$10*$G$13, $F$10, IF(AND((SUM(X$27:X28)-X$24)&lt;0,W29=""),$F$10*$G$11,"")))))</f>
        <v>50000</v>
      </c>
      <c r="Y29" s="62">
        <f>IF(X29=$F$10,$F$10,IF(X29=$F$10*$G$11,$F$10*$G$12, IF(X29=$F$10*$G$12,$F$10*$G$13, IF(X29=$F$10*$G$13, $F$10, IF(AND((SUM(Y$27:Y28)-Y$24)&lt;0,X29=""),$F$10*$G$11,"")))))</f>
        <v>50000</v>
      </c>
      <c r="Z29" s="62">
        <f>IF(Y29=$F$10,$F$10,IF(Y29=$F$10*$G$11,$F$10*$G$12, IF(Y29=$F$10*$G$12,$F$10*$G$13, IF(Y29=$F$10*$G$13, $F$10, IF(AND((SUM(Z$27:Z28)-Z$24)&lt;0,Y29=""),$F$10*$G$11,"")))))</f>
        <v>50000</v>
      </c>
      <c r="AA29" s="62">
        <f>IF(Z29=$F$10,$F$10,IF(Z29=$F$10*$G$11,$F$10*$G$12, IF(Z29=$F$10*$G$12,$F$10*$G$13, IF(Z29=$F$10*$G$13, $F$10, IF(AND((SUM(AA$27:AA28)-AA$24)&lt;0,Z29=""),$F$10*$G$11,"")))))</f>
        <v>50000</v>
      </c>
      <c r="AB29" s="63">
        <f>IF(AA29=$F$10,$F$10,IF(AA29=$F$10*$G$11,$F$10*$G$12, IF(AA29=$F$10*$G$12,$F$10*$G$13, IF(AA29=$F$10*$G$13, $F$10, IF(AND((SUM(AB$27:AB28)-AB$24)&lt;0,AA29=""),$F$10*$G$11,"")))))</f>
        <v>50000</v>
      </c>
      <c r="AC29" s="5"/>
    </row>
    <row r="30" spans="1:29">
      <c r="A30" s="4"/>
      <c r="B30" s="49"/>
      <c r="C30" s="2" t="s">
        <v>9</v>
      </c>
      <c r="D30" s="51"/>
      <c r="E30" s="61" t="str">
        <f>IF(D30=$F$10,$F$10,IF(D30=$F$10*$G$11,$F$10*$G$12, IF(D30=$F$10*$G$12,$F$10*$G$13, IF(D30=$F$10*$G$13, $F$10, IF(AND((SUM(E$27:E29)-E$24)&lt;0,D30=""),$F$10*$G$11,"")))))</f>
        <v/>
      </c>
      <c r="F30" s="62" t="str">
        <f>IF(E30=$F$10,$F$10,IF(E30=$F$10*$G$11,$F$10*$G$12, IF(E30=$F$10*$G$12,$F$10*$G$13, IF(E30=$F$10*$G$13, $F$10, IF(AND((SUM(F$27:F29)-F$24)&lt;0,E30=""),$F$10*$G$11,"")))))</f>
        <v/>
      </c>
      <c r="G30" s="62" t="str">
        <f>IF(F30=$F$10,$F$10,IF(F30=$F$10*$G$11,$F$10*$G$12, IF(F30=$F$10*$G$12,$F$10*$G$13, IF(F30=$F$10*$G$13, $F$10, IF(AND((SUM(G$27:G29)-G$24)&lt;0,F30=""),$F$10*$G$11,"")))))</f>
        <v/>
      </c>
      <c r="H30" s="62" t="str">
        <f>IF(G30=$F$10,$F$10,IF(G30=$F$10*$G$11,$F$10*$G$12, IF(G30=$F$10*$G$12,$F$10*$G$13, IF(G30=$F$10*$G$13, $F$10, IF(AND((SUM(H$27:H29)-H$24)&lt;0,G30=""),$F$10*$G$11,"")))))</f>
        <v/>
      </c>
      <c r="I30" s="62">
        <f>IF(H30=$F$10,$F$10,IF(H30=$F$10*$G$11,$F$10*$G$12, IF(H30=$F$10*$G$12,$F$10*$G$13, IF(H30=$F$10*$G$13, $F$10, IF(AND((SUM(I$27:I29)-I$24)&lt;0,H30=""),$F$10*$G$11,"")))))</f>
        <v>12500</v>
      </c>
      <c r="J30" s="62">
        <f>IF(I30=$F$10,$F$10,IF(I30=$F$10*$G$11,$F$10*$G$12, IF(I30=$F$10*$G$12,$F$10*$G$13, IF(I30=$F$10*$G$13, $F$10, IF(AND((SUM(J$27:J29)-J$24)&lt;0,I30=""),$F$10*$G$11,"")))))</f>
        <v>25000</v>
      </c>
      <c r="K30" s="62">
        <f>IF(J30=$F$10,$F$10,IF(J30=$F$10*$G$11,$F$10*$G$12, IF(J30=$F$10*$G$12,$F$10*$G$13, IF(J30=$F$10*$G$13, $F$10, IF(AND((SUM(K$27:K29)-K$24)&lt;0,J30=""),$F$10*$G$11,"")))))</f>
        <v>37500</v>
      </c>
      <c r="L30" s="62">
        <f>IF(K30=$F$10,$F$10,IF(K30=$F$10*$G$11,$F$10*$G$12, IF(K30=$F$10*$G$12,$F$10*$G$13, IF(K30=$F$10*$G$13, $F$10, IF(AND((SUM(L$27:L29)-L$24)&lt;0,K30=""),$F$10*$G$11,"")))))</f>
        <v>50000</v>
      </c>
      <c r="M30" s="62">
        <f>IF(L30=$F$10,$F$10,IF(L30=$F$10*$G$11,$F$10*$G$12, IF(L30=$F$10*$G$12,$F$10*$G$13, IF(L30=$F$10*$G$13, $F$10, IF(AND((SUM(M$27:M29)-M$24)&lt;0,L30=""),$F$10*$G$11,"")))))</f>
        <v>50000</v>
      </c>
      <c r="N30" s="62">
        <f>IF(M30=$F$10,$F$10,IF(M30=$F$10*$G$11,$F$10*$G$12, IF(M30=$F$10*$G$12,$F$10*$G$13, IF(M30=$F$10*$G$13, $F$10, IF(AND((SUM(N$27:N29)-N$24)&lt;0,M30=""),$F$10*$G$11,"")))))</f>
        <v>50000</v>
      </c>
      <c r="O30" s="62">
        <f>IF(N30=$F$10,$F$10,IF(N30=$F$10*$G$11,$F$10*$G$12, IF(N30=$F$10*$G$12,$F$10*$G$13, IF(N30=$F$10*$G$13, $F$10, IF(AND((SUM(O$27:O29)-O$24)&lt;0,N30=""),$F$10*$G$11,"")))))</f>
        <v>50000</v>
      </c>
      <c r="P30" s="63">
        <f>IF(O30=$F$10,$F$10,IF(O30=$F$10*$G$11,$F$10*$G$12, IF(O30=$F$10*$G$12,$F$10*$G$13, IF(O30=$F$10*$G$13, $F$10, IF(AND((SUM(P$27:P29)-P$24)&lt;0,O30=""),$F$10*$G$11,"")))))</f>
        <v>50000</v>
      </c>
      <c r="Q30" s="61">
        <f>IF(P30=$F$10,$F$10,IF(P30=$F$10*$G$11,$F$10*$G$12, IF(P30=$F$10*$G$12,$F$10*$G$13, IF(P30=$F$10*$G$13, $F$10, IF(AND((SUM(Q$27:Q29)-Q$24)&lt;0,P30=""),$F$10*$G$11,"")))))</f>
        <v>50000</v>
      </c>
      <c r="R30" s="62">
        <f>IF(Q30=$F$10,$F$10,IF(Q30=$F$10*$G$11,$F$10*$G$12, IF(Q30=$F$10*$G$12,$F$10*$G$13, IF(Q30=$F$10*$G$13, $F$10, IF(AND((SUM(R$27:R29)-R$24)&lt;0,Q30=""),$F$10*$G$11,"")))))</f>
        <v>50000</v>
      </c>
      <c r="S30" s="62">
        <f>IF(R30=$F$10,$F$10,IF(R30=$F$10*$G$11,$F$10*$G$12, IF(R30=$F$10*$G$12,$F$10*$G$13, IF(R30=$F$10*$G$13, $F$10, IF(AND((SUM(S$27:S29)-S$24)&lt;0,R30=""),$F$10*$G$11,"")))))</f>
        <v>50000</v>
      </c>
      <c r="T30" s="62">
        <f>IF(S30=$F$10,$F$10,IF(S30=$F$10*$G$11,$F$10*$G$12, IF(S30=$F$10*$G$12,$F$10*$G$13, IF(S30=$F$10*$G$13, $F$10, IF(AND((SUM(T$27:T29)-T$24)&lt;0,S30=""),$F$10*$G$11,"")))))</f>
        <v>50000</v>
      </c>
      <c r="U30" s="62">
        <f>IF(T30=$F$10,$F$10,IF(T30=$F$10*$G$11,$F$10*$G$12, IF(T30=$F$10*$G$12,$F$10*$G$13, IF(T30=$F$10*$G$13, $F$10, IF(AND((SUM(U$27:U29)-U$24)&lt;0,T30=""),$F$10*$G$11,"")))))</f>
        <v>50000</v>
      </c>
      <c r="V30" s="62">
        <f>IF(U30=$F$10,$F$10,IF(U30=$F$10*$G$11,$F$10*$G$12, IF(U30=$F$10*$G$12,$F$10*$G$13, IF(U30=$F$10*$G$13, $F$10, IF(AND((SUM(V$27:V29)-V$24)&lt;0,U30=""),$F$10*$G$11,"")))))</f>
        <v>50000</v>
      </c>
      <c r="W30" s="62">
        <f>IF(V30=$F$10,$F$10,IF(V30=$F$10*$G$11,$F$10*$G$12, IF(V30=$F$10*$G$12,$F$10*$G$13, IF(V30=$F$10*$G$13, $F$10, IF(AND((SUM(W$27:W29)-W$24)&lt;0,V30=""),$F$10*$G$11,"")))))</f>
        <v>50000</v>
      </c>
      <c r="X30" s="62">
        <f>IF(W30=$F$10,$F$10,IF(W30=$F$10*$G$11,$F$10*$G$12, IF(W30=$F$10*$G$12,$F$10*$G$13, IF(W30=$F$10*$G$13, $F$10, IF(AND((SUM(X$27:X29)-X$24)&lt;0,W30=""),$F$10*$G$11,"")))))</f>
        <v>50000</v>
      </c>
      <c r="Y30" s="62">
        <f>IF(X30=$F$10,$F$10,IF(X30=$F$10*$G$11,$F$10*$G$12, IF(X30=$F$10*$G$12,$F$10*$G$13, IF(X30=$F$10*$G$13, $F$10, IF(AND((SUM(Y$27:Y29)-Y$24)&lt;0,X30=""),$F$10*$G$11,"")))))</f>
        <v>50000</v>
      </c>
      <c r="Z30" s="62">
        <f>IF(Y30=$F$10,$F$10,IF(Y30=$F$10*$G$11,$F$10*$G$12, IF(Y30=$F$10*$G$12,$F$10*$G$13, IF(Y30=$F$10*$G$13, $F$10, IF(AND((SUM(Z$27:Z29)-Z$24)&lt;0,Y30=""),$F$10*$G$11,"")))))</f>
        <v>50000</v>
      </c>
      <c r="AA30" s="62">
        <f>IF(Z30=$F$10,$F$10,IF(Z30=$F$10*$G$11,$F$10*$G$12, IF(Z30=$F$10*$G$12,$F$10*$G$13, IF(Z30=$F$10*$G$13, $F$10, IF(AND((SUM(AA$27:AA29)-AA$24)&lt;0,Z30=""),$F$10*$G$11,"")))))</f>
        <v>50000</v>
      </c>
      <c r="AB30" s="63">
        <f>IF(AA30=$F$10,$F$10,IF(AA30=$F$10*$G$11,$F$10*$G$12, IF(AA30=$F$10*$G$12,$F$10*$G$13, IF(AA30=$F$10*$G$13, $F$10, IF(AND((SUM(AB$27:AB29)-AB$24)&lt;0,AA30=""),$F$10*$G$11,"")))))</f>
        <v>50000</v>
      </c>
      <c r="AC30" s="5"/>
    </row>
    <row r="31" spans="1:29">
      <c r="A31" s="4"/>
      <c r="B31" s="49"/>
      <c r="C31" s="2" t="s">
        <v>10</v>
      </c>
      <c r="D31" s="51"/>
      <c r="E31" s="61" t="str">
        <f>IF(D31=$F$10,$F$10,IF(D31=$F$10*$G$11,$F$10*$G$12, IF(D31=$F$10*$G$12,$F$10*$G$13, IF(D31=$F$10*$G$13, $F$10, IF(AND((SUM(E$27:E30)-E$24)&lt;0,D31=""),$F$10*$G$11,"")))))</f>
        <v/>
      </c>
      <c r="F31" s="62" t="str">
        <f>IF(E31=$F$10,$F$10,IF(E31=$F$10*$G$11,$F$10*$G$12, IF(E31=$F$10*$G$12,$F$10*$G$13, IF(E31=$F$10*$G$13, $F$10, IF(AND((SUM(F$27:F30)-F$24)&lt;0,E31=""),$F$10*$G$11,"")))))</f>
        <v/>
      </c>
      <c r="G31" s="62" t="str">
        <f>IF(F31=$F$10,$F$10,IF(F31=$F$10*$G$11,$F$10*$G$12, IF(F31=$F$10*$G$12,$F$10*$G$13, IF(F31=$F$10*$G$13, $F$10, IF(AND((SUM(G$27:G30)-G$24)&lt;0,F31=""),$F$10*$G$11,"")))))</f>
        <v/>
      </c>
      <c r="H31" s="62" t="str">
        <f>IF(G31=$F$10,$F$10,IF(G31=$F$10*$G$11,$F$10*$G$12, IF(G31=$F$10*$G$12,$F$10*$G$13, IF(G31=$F$10*$G$13, $F$10, IF(AND((SUM(H$27:H30)-H$24)&lt;0,G31=""),$F$10*$G$11,"")))))</f>
        <v/>
      </c>
      <c r="I31" s="62" t="str">
        <f>IF(H31=$F$10,$F$10,IF(H31=$F$10*$G$11,$F$10*$G$12, IF(H31=$F$10*$G$12,$F$10*$G$13, IF(H31=$F$10*$G$13, $F$10, IF(AND((SUM(I$27:I30)-I$24)&lt;0,H31=""),$F$10*$G$11,"")))))</f>
        <v/>
      </c>
      <c r="J31" s="62" t="str">
        <f>IF(I31=$F$10,$F$10,IF(I31=$F$10*$G$11,$F$10*$G$12, IF(I31=$F$10*$G$12,$F$10*$G$13, IF(I31=$F$10*$G$13, $F$10, IF(AND((SUM(J$27:J30)-J$24)&lt;0,I31=""),$F$10*$G$11,"")))))</f>
        <v/>
      </c>
      <c r="K31" s="62" t="str">
        <f>IF(J31=$F$10,$F$10,IF(J31=$F$10*$G$11,$F$10*$G$12, IF(J31=$F$10*$G$12,$F$10*$G$13, IF(J31=$F$10*$G$13, $F$10, IF(AND((SUM(K$27:K30)-K$24)&lt;0,J31=""),$F$10*$G$11,"")))))</f>
        <v/>
      </c>
      <c r="L31" s="62" t="str">
        <f>IF(K31=$F$10,$F$10,IF(K31=$F$10*$G$11,$F$10*$G$12, IF(K31=$F$10*$G$12,$F$10*$G$13, IF(K31=$F$10*$G$13, $F$10, IF(AND((SUM(L$27:L30)-L$24)&lt;0,K31=""),$F$10*$G$11,"")))))</f>
        <v/>
      </c>
      <c r="M31" s="62">
        <f>IF(L31=$F$10,$F$10,IF(L31=$F$10*$G$11,$F$10*$G$12, IF(L31=$F$10*$G$12,$F$10*$G$13, IF(L31=$F$10*$G$13, $F$10, IF(AND((SUM(M$27:M30)-M$24)&lt;0,L31=""),$F$10*$G$11,"")))))</f>
        <v>12500</v>
      </c>
      <c r="N31" s="62">
        <f>IF(M31=$F$10,$F$10,IF(M31=$F$10*$G$11,$F$10*$G$12, IF(M31=$F$10*$G$12,$F$10*$G$13, IF(M31=$F$10*$G$13, $F$10, IF(AND((SUM(N$27:N30)-N$24)&lt;0,M31=""),$F$10*$G$11,"")))))</f>
        <v>25000</v>
      </c>
      <c r="O31" s="62">
        <f>IF(N31=$F$10,$F$10,IF(N31=$F$10*$G$11,$F$10*$G$12, IF(N31=$F$10*$G$12,$F$10*$G$13, IF(N31=$F$10*$G$13, $F$10, IF(AND((SUM(O$27:O30)-O$24)&lt;0,N31=""),$F$10*$G$11,"")))))</f>
        <v>37500</v>
      </c>
      <c r="P31" s="63">
        <f>IF(O31=$F$10,$F$10,IF(O31=$F$10*$G$11,$F$10*$G$12, IF(O31=$F$10*$G$12,$F$10*$G$13, IF(O31=$F$10*$G$13, $F$10, IF(AND((SUM(P$27:P30)-P$24)&lt;0,O31=""),$F$10*$G$11,"")))))</f>
        <v>50000</v>
      </c>
      <c r="Q31" s="61">
        <f>IF(P31=$F$10,$F$10,IF(P31=$F$10*$G$11,$F$10*$G$12, IF(P31=$F$10*$G$12,$F$10*$G$13, IF(P31=$F$10*$G$13, $F$10, IF(AND((SUM(Q$27:Q30)-Q$24)&lt;0,P31=""),$F$10*$G$11,"")))))</f>
        <v>50000</v>
      </c>
      <c r="R31" s="62">
        <f>IF(Q31=$F$10,$F$10,IF(Q31=$F$10*$G$11,$F$10*$G$12, IF(Q31=$F$10*$G$12,$F$10*$G$13, IF(Q31=$F$10*$G$13, $F$10, IF(AND((SUM(R$27:R30)-R$24)&lt;0,Q31=""),$F$10*$G$11,"")))))</f>
        <v>50000</v>
      </c>
      <c r="S31" s="62">
        <f>IF(R31=$F$10,$F$10,IF(R31=$F$10*$G$11,$F$10*$G$12, IF(R31=$F$10*$G$12,$F$10*$G$13, IF(R31=$F$10*$G$13, $F$10, IF(AND((SUM(S$27:S30)-S$24)&lt;0,R31=""),$F$10*$G$11,"")))))</f>
        <v>50000</v>
      </c>
      <c r="T31" s="62">
        <f>IF(S31=$F$10,$F$10,IF(S31=$F$10*$G$11,$F$10*$G$12, IF(S31=$F$10*$G$12,$F$10*$G$13, IF(S31=$F$10*$G$13, $F$10, IF(AND((SUM(T$27:T30)-T$24)&lt;0,S31=""),$F$10*$G$11,"")))))</f>
        <v>50000</v>
      </c>
      <c r="U31" s="62">
        <f>IF(T31=$F$10,$F$10,IF(T31=$F$10*$G$11,$F$10*$G$12, IF(T31=$F$10*$G$12,$F$10*$G$13, IF(T31=$F$10*$G$13, $F$10, IF(AND((SUM(U$27:U30)-U$24)&lt;0,T31=""),$F$10*$G$11,"")))))</f>
        <v>50000</v>
      </c>
      <c r="V31" s="62">
        <f>IF(U31=$F$10,$F$10,IF(U31=$F$10*$G$11,$F$10*$G$12, IF(U31=$F$10*$G$12,$F$10*$G$13, IF(U31=$F$10*$G$13, $F$10, IF(AND((SUM(V$27:V30)-V$24)&lt;0,U31=""),$F$10*$G$11,"")))))</f>
        <v>50000</v>
      </c>
      <c r="W31" s="62">
        <f>IF(V31=$F$10,$F$10,IF(V31=$F$10*$G$11,$F$10*$G$12, IF(V31=$F$10*$G$12,$F$10*$G$13, IF(V31=$F$10*$G$13, $F$10, IF(AND((SUM(W$27:W30)-W$24)&lt;0,V31=""),$F$10*$G$11,"")))))</f>
        <v>50000</v>
      </c>
      <c r="X31" s="62">
        <f>IF(W31=$F$10,$F$10,IF(W31=$F$10*$G$11,$F$10*$G$12, IF(W31=$F$10*$G$12,$F$10*$G$13, IF(W31=$F$10*$G$13, $F$10, IF(AND((SUM(X$27:X30)-X$24)&lt;0,W31=""),$F$10*$G$11,"")))))</f>
        <v>50000</v>
      </c>
      <c r="Y31" s="62">
        <f>IF(X31=$F$10,$F$10,IF(X31=$F$10*$G$11,$F$10*$G$12, IF(X31=$F$10*$G$12,$F$10*$G$13, IF(X31=$F$10*$G$13, $F$10, IF(AND((SUM(Y$27:Y30)-Y$24)&lt;0,X31=""),$F$10*$G$11,"")))))</f>
        <v>50000</v>
      </c>
      <c r="Z31" s="62">
        <f>IF(Y31=$F$10,$F$10,IF(Y31=$F$10*$G$11,$F$10*$G$12, IF(Y31=$F$10*$G$12,$F$10*$G$13, IF(Y31=$F$10*$G$13, $F$10, IF(AND((SUM(Z$27:Z30)-Z$24)&lt;0,Y31=""),$F$10*$G$11,"")))))</f>
        <v>50000</v>
      </c>
      <c r="AA31" s="62">
        <f>IF(Z31=$F$10,$F$10,IF(Z31=$F$10*$G$11,$F$10*$G$12, IF(Z31=$F$10*$G$12,$F$10*$G$13, IF(Z31=$F$10*$G$13, $F$10, IF(AND((SUM(AA$27:AA30)-AA$24)&lt;0,Z31=""),$F$10*$G$11,"")))))</f>
        <v>50000</v>
      </c>
      <c r="AB31" s="63">
        <f>IF(AA31=$F$10,$F$10,IF(AA31=$F$10*$G$11,$F$10*$G$12, IF(AA31=$F$10*$G$12,$F$10*$G$13, IF(AA31=$F$10*$G$13, $F$10, IF(AND((SUM(AB$27:AB30)-AB$24)&lt;0,AA31=""),$F$10*$G$11,"")))))</f>
        <v>50000</v>
      </c>
      <c r="AC31" s="5"/>
    </row>
    <row r="32" spans="1:29">
      <c r="A32" s="4"/>
      <c r="B32" s="49"/>
      <c r="C32" s="2" t="s">
        <v>11</v>
      </c>
      <c r="D32" s="51"/>
      <c r="E32" s="61" t="str">
        <f>IF(D32=$F$10,$F$10,IF(D32=$F$10*$G$11,$F$10*$G$12, IF(D32=$F$10*$G$12,$F$10*$G$13, IF(D32=$F$10*$G$13, $F$10, IF(AND((SUM(E$27:E31)-E$24)&lt;0,D32=""),$F$10*$G$11,"")))))</f>
        <v/>
      </c>
      <c r="F32" s="62" t="str">
        <f>IF(E32=$F$10,$F$10,IF(E32=$F$10*$G$11,$F$10*$G$12, IF(E32=$F$10*$G$12,$F$10*$G$13, IF(E32=$F$10*$G$13, $F$10, IF(AND((SUM(F$27:F31)-F$24)&lt;0,E32=""),$F$10*$G$11,"")))))</f>
        <v/>
      </c>
      <c r="G32" s="62" t="str">
        <f>IF(F32=$F$10,$F$10,IF(F32=$F$10*$G$11,$F$10*$G$12, IF(F32=$F$10*$G$12,$F$10*$G$13, IF(F32=$F$10*$G$13, $F$10, IF(AND((SUM(G$27:G31)-G$24)&lt;0,F32=""),$F$10*$G$11,"")))))</f>
        <v/>
      </c>
      <c r="H32" s="62" t="str">
        <f>IF(G32=$F$10,$F$10,IF(G32=$F$10*$G$11,$F$10*$G$12, IF(G32=$F$10*$G$12,$F$10*$G$13, IF(G32=$F$10*$G$13, $F$10, IF(AND((SUM(H$27:H31)-H$24)&lt;0,G32=""),$F$10*$G$11,"")))))</f>
        <v/>
      </c>
      <c r="I32" s="62" t="str">
        <f>IF(H32=$F$10,$F$10,IF(H32=$F$10*$G$11,$F$10*$G$12, IF(H32=$F$10*$G$12,$F$10*$G$13, IF(H32=$F$10*$G$13, $F$10, IF(AND((SUM(I$27:I31)-I$24)&lt;0,H32=""),$F$10*$G$11,"")))))</f>
        <v/>
      </c>
      <c r="J32" s="62" t="str">
        <f>IF(I32=$F$10,$F$10,IF(I32=$F$10*$G$11,$F$10*$G$12, IF(I32=$F$10*$G$12,$F$10*$G$13, IF(I32=$F$10*$G$13, $F$10, IF(AND((SUM(J$27:J31)-J$24)&lt;0,I32=""),$F$10*$G$11,"")))))</f>
        <v/>
      </c>
      <c r="K32" s="62" t="str">
        <f>IF(J32=$F$10,$F$10,IF(J32=$F$10*$G$11,$F$10*$G$12, IF(J32=$F$10*$G$12,$F$10*$G$13, IF(J32=$F$10*$G$13, $F$10, IF(AND((SUM(K$27:K31)-K$24)&lt;0,J32=""),$F$10*$G$11,"")))))</f>
        <v/>
      </c>
      <c r="L32" s="62" t="str">
        <f>IF(K32=$F$10,$F$10,IF(K32=$F$10*$G$11,$F$10*$G$12, IF(K32=$F$10*$G$12,$F$10*$G$13, IF(K32=$F$10*$G$13, $F$10, IF(AND((SUM(L$27:L31)-L$24)&lt;0,K32=""),$F$10*$G$11,"")))))</f>
        <v/>
      </c>
      <c r="M32" s="62">
        <f>IF(L32=$F$10,$F$10,IF(L32=$F$10*$G$11,$F$10*$G$12, IF(L32=$F$10*$G$12,$F$10*$G$13, IF(L32=$F$10*$G$13, $F$10, IF(AND((SUM(M$27:M31)-M$24)&lt;0,L32=""),$F$10*$G$11,"")))))</f>
        <v>12500</v>
      </c>
      <c r="N32" s="62">
        <f>IF(M32=$F$10,$F$10,IF(M32=$F$10*$G$11,$F$10*$G$12, IF(M32=$F$10*$G$12,$F$10*$G$13, IF(M32=$F$10*$G$13, $F$10, IF(AND((SUM(N$27:N31)-N$24)&lt;0,M32=""),$F$10*$G$11,"")))))</f>
        <v>25000</v>
      </c>
      <c r="O32" s="62">
        <f>IF(N32=$F$10,$F$10,IF(N32=$F$10*$G$11,$F$10*$G$12, IF(N32=$F$10*$G$12,$F$10*$G$13, IF(N32=$F$10*$G$13, $F$10, IF(AND((SUM(O$27:O31)-O$24)&lt;0,N32=""),$F$10*$G$11,"")))))</f>
        <v>37500</v>
      </c>
      <c r="P32" s="63">
        <f>IF(O32=$F$10,$F$10,IF(O32=$F$10*$G$11,$F$10*$G$12, IF(O32=$F$10*$G$12,$F$10*$G$13, IF(O32=$F$10*$G$13, $F$10, IF(AND((SUM(P$27:P31)-P$24)&lt;0,O32=""),$F$10*$G$11,"")))))</f>
        <v>50000</v>
      </c>
      <c r="Q32" s="61">
        <f>IF(P32=$F$10,$F$10,IF(P32=$F$10*$G$11,$F$10*$G$12, IF(P32=$F$10*$G$12,$F$10*$G$13, IF(P32=$F$10*$G$13, $F$10, IF(AND((SUM(Q$27:Q31)-Q$24)&lt;0,P32=""),$F$10*$G$11,"")))))</f>
        <v>50000</v>
      </c>
      <c r="R32" s="62">
        <f>IF(Q32=$F$10,$F$10,IF(Q32=$F$10*$G$11,$F$10*$G$12, IF(Q32=$F$10*$G$12,$F$10*$G$13, IF(Q32=$F$10*$G$13, $F$10, IF(AND((SUM(R$27:R31)-R$24)&lt;0,Q32=""),$F$10*$G$11,"")))))</f>
        <v>50000</v>
      </c>
      <c r="S32" s="62">
        <f>IF(R32=$F$10,$F$10,IF(R32=$F$10*$G$11,$F$10*$G$12, IF(R32=$F$10*$G$12,$F$10*$G$13, IF(R32=$F$10*$G$13, $F$10, IF(AND((SUM(S$27:S31)-S$24)&lt;0,R32=""),$F$10*$G$11,"")))))</f>
        <v>50000</v>
      </c>
      <c r="T32" s="62">
        <f>IF(S32=$F$10,$F$10,IF(S32=$F$10*$G$11,$F$10*$G$12, IF(S32=$F$10*$G$12,$F$10*$G$13, IF(S32=$F$10*$G$13, $F$10, IF(AND((SUM(T$27:T31)-T$24)&lt;0,S32=""),$F$10*$G$11,"")))))</f>
        <v>50000</v>
      </c>
      <c r="U32" s="62">
        <f>IF(T32=$F$10,$F$10,IF(T32=$F$10*$G$11,$F$10*$G$12, IF(T32=$F$10*$G$12,$F$10*$G$13, IF(T32=$F$10*$G$13, $F$10, IF(AND((SUM(U$27:U31)-U$24)&lt;0,T32=""),$F$10*$G$11,"")))))</f>
        <v>50000</v>
      </c>
      <c r="V32" s="62">
        <f>IF(U32=$F$10,$F$10,IF(U32=$F$10*$G$11,$F$10*$G$12, IF(U32=$F$10*$G$12,$F$10*$G$13, IF(U32=$F$10*$G$13, $F$10, IF(AND((SUM(V$27:V31)-V$24)&lt;0,U32=""),$F$10*$G$11,"")))))</f>
        <v>50000</v>
      </c>
      <c r="W32" s="62">
        <f>IF(V32=$F$10,$F$10,IF(V32=$F$10*$G$11,$F$10*$G$12, IF(V32=$F$10*$G$12,$F$10*$G$13, IF(V32=$F$10*$G$13, $F$10, IF(AND((SUM(W$27:W31)-W$24)&lt;0,V32=""),$F$10*$G$11,"")))))</f>
        <v>50000</v>
      </c>
      <c r="X32" s="62">
        <f>IF(W32=$F$10,$F$10,IF(W32=$F$10*$G$11,$F$10*$G$12, IF(W32=$F$10*$G$12,$F$10*$G$13, IF(W32=$F$10*$G$13, $F$10, IF(AND((SUM(X$27:X31)-X$24)&lt;0,W32=""),$F$10*$G$11,"")))))</f>
        <v>50000</v>
      </c>
      <c r="Y32" s="62">
        <f>IF(X32=$F$10,$F$10,IF(X32=$F$10*$G$11,$F$10*$G$12, IF(X32=$F$10*$G$12,$F$10*$G$13, IF(X32=$F$10*$G$13, $F$10, IF(AND((SUM(Y$27:Y31)-Y$24)&lt;0,X32=""),$F$10*$G$11,"")))))</f>
        <v>50000</v>
      </c>
      <c r="Z32" s="62">
        <f>IF(Y32=$F$10,$F$10,IF(Y32=$F$10*$G$11,$F$10*$G$12, IF(Y32=$F$10*$G$12,$F$10*$G$13, IF(Y32=$F$10*$G$13, $F$10, IF(AND((SUM(Z$27:Z31)-Z$24)&lt;0,Y32=""),$F$10*$G$11,"")))))</f>
        <v>50000</v>
      </c>
      <c r="AA32" s="62">
        <f>IF(Z32=$F$10,$F$10,IF(Z32=$F$10*$G$11,$F$10*$G$12, IF(Z32=$F$10*$G$12,$F$10*$G$13, IF(Z32=$F$10*$G$13, $F$10, IF(AND((SUM(AA$27:AA31)-AA$24)&lt;0,Z32=""),$F$10*$G$11,"")))))</f>
        <v>50000</v>
      </c>
      <c r="AB32" s="63">
        <f>IF(AA32=$F$10,$F$10,IF(AA32=$F$10*$G$11,$F$10*$G$12, IF(AA32=$F$10*$G$12,$F$10*$G$13, IF(AA32=$F$10*$G$13, $F$10, IF(AND((SUM(AB$27:AB31)-AB$24)&lt;0,AA32=""),$F$10*$G$11,"")))))</f>
        <v>50000</v>
      </c>
      <c r="AC32" s="5"/>
    </row>
    <row r="33" spans="1:29">
      <c r="A33" s="4"/>
      <c r="B33" s="49"/>
      <c r="C33" s="2" t="s">
        <v>12</v>
      </c>
      <c r="D33" s="51"/>
      <c r="E33" s="61" t="str">
        <f>IF(D33=$F$10,$F$10,IF(D33=$F$10*$G$11,$F$10*$G$12, IF(D33=$F$10*$G$12,$F$10*$G$13, IF(D33=$F$10*$G$13, $F$10, IF(AND((SUM(E$27:E32)-E$24)&lt;0,D33=""),$F$10*$G$11,"")))))</f>
        <v/>
      </c>
      <c r="F33" s="62" t="str">
        <f>IF(E33=$F$10,$F$10,IF(E33=$F$10*$G$11,$F$10*$G$12, IF(E33=$F$10*$G$12,$F$10*$G$13, IF(E33=$F$10*$G$13, $F$10, IF(AND((SUM(F$27:F32)-F$24)&lt;0,E33=""),$F$10*$G$11,"")))))</f>
        <v/>
      </c>
      <c r="G33" s="62" t="str">
        <f>IF(F33=$F$10,$F$10,IF(F33=$F$10*$G$11,$F$10*$G$12, IF(F33=$F$10*$G$12,$F$10*$G$13, IF(F33=$F$10*$G$13, $F$10, IF(AND((SUM(G$27:G32)-G$24)&lt;0,F33=""),$F$10*$G$11,"")))))</f>
        <v/>
      </c>
      <c r="H33" s="62" t="str">
        <f>IF(G33=$F$10,$F$10,IF(G33=$F$10*$G$11,$F$10*$G$12, IF(G33=$F$10*$G$12,$F$10*$G$13, IF(G33=$F$10*$G$13, $F$10, IF(AND((SUM(H$27:H32)-H$24)&lt;0,G33=""),$F$10*$G$11,"")))))</f>
        <v/>
      </c>
      <c r="I33" s="62" t="str">
        <f>IF(H33=$F$10,$F$10,IF(H33=$F$10*$G$11,$F$10*$G$12, IF(H33=$F$10*$G$12,$F$10*$G$13, IF(H33=$F$10*$G$13, $F$10, IF(AND((SUM(I$27:I32)-I$24)&lt;0,H33=""),$F$10*$G$11,"")))))</f>
        <v/>
      </c>
      <c r="J33" s="62" t="str">
        <f>IF(I33=$F$10,$F$10,IF(I33=$F$10*$G$11,$F$10*$G$12, IF(I33=$F$10*$G$12,$F$10*$G$13, IF(I33=$F$10*$G$13, $F$10, IF(AND((SUM(J$27:J32)-J$24)&lt;0,I33=""),$F$10*$G$11,"")))))</f>
        <v/>
      </c>
      <c r="K33" s="62" t="str">
        <f>IF(J33=$F$10,$F$10,IF(J33=$F$10*$G$11,$F$10*$G$12, IF(J33=$F$10*$G$12,$F$10*$G$13, IF(J33=$F$10*$G$13, $F$10, IF(AND((SUM(K$27:K32)-K$24)&lt;0,J33=""),$F$10*$G$11,"")))))</f>
        <v/>
      </c>
      <c r="L33" s="62" t="str">
        <f>IF(K33=$F$10,$F$10,IF(K33=$F$10*$G$11,$F$10*$G$12, IF(K33=$F$10*$G$12,$F$10*$G$13, IF(K33=$F$10*$G$13, $F$10, IF(AND((SUM(L$27:L32)-L$24)&lt;0,K33=""),$F$10*$G$11,"")))))</f>
        <v/>
      </c>
      <c r="M33" s="62" t="str">
        <f>IF(L33=$F$10,$F$10,IF(L33=$F$10*$G$11,$F$10*$G$12, IF(L33=$F$10*$G$12,$F$10*$G$13, IF(L33=$F$10*$G$13, $F$10, IF(AND((SUM(M$27:M32)-M$24)&lt;0,L33=""),$F$10*$G$11,"")))))</f>
        <v/>
      </c>
      <c r="N33" s="62" t="str">
        <f>IF(M33=$F$10,$F$10,IF(M33=$F$10*$G$11,$F$10*$G$12, IF(M33=$F$10*$G$12,$F$10*$G$13, IF(M33=$F$10*$G$13, $F$10, IF(AND((SUM(N$27:N32)-N$24)&lt;0,M33=""),$F$10*$G$11,"")))))</f>
        <v/>
      </c>
      <c r="O33" s="62" t="str">
        <f>IF(N33=$F$10,$F$10,IF(N33=$F$10*$G$11,$F$10*$G$12, IF(N33=$F$10*$G$12,$F$10*$G$13, IF(N33=$F$10*$G$13, $F$10, IF(AND((SUM(O$27:O32)-O$24)&lt;0,N33=""),$F$10*$G$11,"")))))</f>
        <v/>
      </c>
      <c r="P33" s="63" t="str">
        <f>IF(O33=$F$10,$F$10,IF(O33=$F$10*$G$11,$F$10*$G$12, IF(O33=$F$10*$G$12,$F$10*$G$13, IF(O33=$F$10*$G$13, $F$10, IF(AND((SUM(P$27:P32)-P$24)&lt;0,O33=""),$F$10*$G$11,"")))))</f>
        <v/>
      </c>
      <c r="Q33" s="61">
        <f>IF(P33=$F$10,$F$10,IF(P33=$F$10*$G$11,$F$10*$G$12, IF(P33=$F$10*$G$12,$F$10*$G$13, IF(P33=$F$10*$G$13, $F$10, IF(AND((SUM(Q$27:Q32)-Q$24)&lt;0,P33=""),$F$10*$G$11,"")))))</f>
        <v>12500</v>
      </c>
      <c r="R33" s="62">
        <f>IF(Q33=$F$10,$F$10,IF(Q33=$F$10*$G$11,$F$10*$G$12, IF(Q33=$F$10*$G$12,$F$10*$G$13, IF(Q33=$F$10*$G$13, $F$10, IF(AND((SUM(R$27:R32)-R$24)&lt;0,Q33=""),$F$10*$G$11,"")))))</f>
        <v>25000</v>
      </c>
      <c r="S33" s="62">
        <f>IF(R33=$F$10,$F$10,IF(R33=$F$10*$G$11,$F$10*$G$12, IF(R33=$F$10*$G$12,$F$10*$G$13, IF(R33=$F$10*$G$13, $F$10, IF(AND((SUM(S$27:S32)-S$24)&lt;0,R33=""),$F$10*$G$11,"")))))</f>
        <v>37500</v>
      </c>
      <c r="T33" s="62">
        <f>IF(S33=$F$10,$F$10,IF(S33=$F$10*$G$11,$F$10*$G$12, IF(S33=$F$10*$G$12,$F$10*$G$13, IF(S33=$F$10*$G$13, $F$10, IF(AND((SUM(T$27:T32)-T$24)&lt;0,S33=""),$F$10*$G$11,"")))))</f>
        <v>50000</v>
      </c>
      <c r="U33" s="62">
        <f>IF(T33=$F$10,$F$10,IF(T33=$F$10*$G$11,$F$10*$G$12, IF(T33=$F$10*$G$12,$F$10*$G$13, IF(T33=$F$10*$G$13, $F$10, IF(AND((SUM(U$27:U32)-U$24)&lt;0,T33=""),$F$10*$G$11,"")))))</f>
        <v>50000</v>
      </c>
      <c r="V33" s="62">
        <f>IF(U33=$F$10,$F$10,IF(U33=$F$10*$G$11,$F$10*$G$12, IF(U33=$F$10*$G$12,$F$10*$G$13, IF(U33=$F$10*$G$13, $F$10, IF(AND((SUM(V$27:V32)-V$24)&lt;0,U33=""),$F$10*$G$11,"")))))</f>
        <v>50000</v>
      </c>
      <c r="W33" s="62">
        <f>IF(V33=$F$10,$F$10,IF(V33=$F$10*$G$11,$F$10*$G$12, IF(V33=$F$10*$G$12,$F$10*$G$13, IF(V33=$F$10*$G$13, $F$10, IF(AND((SUM(W$27:W32)-W$24)&lt;0,V33=""),$F$10*$G$11,"")))))</f>
        <v>50000</v>
      </c>
      <c r="X33" s="62">
        <f>IF(W33=$F$10,$F$10,IF(W33=$F$10*$G$11,$F$10*$G$12, IF(W33=$F$10*$G$12,$F$10*$G$13, IF(W33=$F$10*$G$13, $F$10, IF(AND((SUM(X$27:X32)-X$24)&lt;0,W33=""),$F$10*$G$11,"")))))</f>
        <v>50000</v>
      </c>
      <c r="Y33" s="62">
        <f>IF(X33=$F$10,$F$10,IF(X33=$F$10*$G$11,$F$10*$G$12, IF(X33=$F$10*$G$12,$F$10*$G$13, IF(X33=$F$10*$G$13, $F$10, IF(AND((SUM(Y$27:Y32)-Y$24)&lt;0,X33=""),$F$10*$G$11,"")))))</f>
        <v>50000</v>
      </c>
      <c r="Z33" s="62">
        <f>IF(Y33=$F$10,$F$10,IF(Y33=$F$10*$G$11,$F$10*$G$12, IF(Y33=$F$10*$G$12,$F$10*$G$13, IF(Y33=$F$10*$G$13, $F$10, IF(AND((SUM(Z$27:Z32)-Z$24)&lt;0,Y33=""),$F$10*$G$11,"")))))</f>
        <v>50000</v>
      </c>
      <c r="AA33" s="62">
        <f>IF(Z33=$F$10,$F$10,IF(Z33=$F$10*$G$11,$F$10*$G$12, IF(Z33=$F$10*$G$12,$F$10*$G$13, IF(Z33=$F$10*$G$13, $F$10, IF(AND((SUM(AA$27:AA32)-AA$24)&lt;0,Z33=""),$F$10*$G$11,"")))))</f>
        <v>50000</v>
      </c>
      <c r="AB33" s="63">
        <f>IF(AA33=$F$10,$F$10,IF(AA33=$F$10*$G$11,$F$10*$G$12, IF(AA33=$F$10*$G$12,$F$10*$G$13, IF(AA33=$F$10*$G$13, $F$10, IF(AND((SUM(AB$27:AB32)-AB$24)&lt;0,AA33=""),$F$10*$G$11,"")))))</f>
        <v>50000</v>
      </c>
      <c r="AC33" s="5"/>
    </row>
    <row r="34" spans="1:29">
      <c r="A34" s="4"/>
      <c r="B34" s="49"/>
      <c r="C34" s="2" t="s">
        <v>13</v>
      </c>
      <c r="D34" s="51"/>
      <c r="E34" s="61" t="str">
        <f>IF(D34=$F$10,$F$10,IF(D34=$F$10*$G$11,$F$10*$G$12, IF(D34=$F$10*$G$12,$F$10*$G$13, IF(D34=$F$10*$G$13, $F$10, IF(AND((SUM(E$27:E33)-E$24)&lt;0,D34=""),$F$10*$G$11,"")))))</f>
        <v/>
      </c>
      <c r="F34" s="62" t="str">
        <f>IF(E34=$F$10,$F$10,IF(E34=$F$10*$G$11,$F$10*$G$12, IF(E34=$F$10*$G$12,$F$10*$G$13, IF(E34=$F$10*$G$13, $F$10, IF(AND((SUM(F$27:F33)-F$24)&lt;0,E34=""),$F$10*$G$11,"")))))</f>
        <v/>
      </c>
      <c r="G34" s="62" t="str">
        <f>IF(F34=$F$10,$F$10,IF(F34=$F$10*$G$11,$F$10*$G$12, IF(F34=$F$10*$G$12,$F$10*$G$13, IF(F34=$F$10*$G$13, $F$10, IF(AND((SUM(G$27:G33)-G$24)&lt;0,F34=""),$F$10*$G$11,"")))))</f>
        <v/>
      </c>
      <c r="H34" s="62" t="str">
        <f>IF(G34=$F$10,$F$10,IF(G34=$F$10*$G$11,$F$10*$G$12, IF(G34=$F$10*$G$12,$F$10*$G$13, IF(G34=$F$10*$G$13, $F$10, IF(AND((SUM(H$27:H33)-H$24)&lt;0,G34=""),$F$10*$G$11,"")))))</f>
        <v/>
      </c>
      <c r="I34" s="62" t="str">
        <f>IF(H34=$F$10,$F$10,IF(H34=$F$10*$G$11,$F$10*$G$12, IF(H34=$F$10*$G$12,$F$10*$G$13, IF(H34=$F$10*$G$13, $F$10, IF(AND((SUM(I$27:I33)-I$24)&lt;0,H34=""),$F$10*$G$11,"")))))</f>
        <v/>
      </c>
      <c r="J34" s="62" t="str">
        <f>IF(I34=$F$10,$F$10,IF(I34=$F$10*$G$11,$F$10*$G$12, IF(I34=$F$10*$G$12,$F$10*$G$13, IF(I34=$F$10*$G$13, $F$10, IF(AND((SUM(J$27:J33)-J$24)&lt;0,I34=""),$F$10*$G$11,"")))))</f>
        <v/>
      </c>
      <c r="K34" s="62" t="str">
        <f>IF(J34=$F$10,$F$10,IF(J34=$F$10*$G$11,$F$10*$G$12, IF(J34=$F$10*$G$12,$F$10*$G$13, IF(J34=$F$10*$G$13, $F$10, IF(AND((SUM(K$27:K33)-K$24)&lt;0,J34=""),$F$10*$G$11,"")))))</f>
        <v/>
      </c>
      <c r="L34" s="62" t="str">
        <f>IF(K34=$F$10,$F$10,IF(K34=$F$10*$G$11,$F$10*$G$12, IF(K34=$F$10*$G$12,$F$10*$G$13, IF(K34=$F$10*$G$13, $F$10, IF(AND((SUM(L$27:L33)-L$24)&lt;0,K34=""),$F$10*$G$11,"")))))</f>
        <v/>
      </c>
      <c r="M34" s="62" t="str">
        <f>IF(L34=$F$10,$F$10,IF(L34=$F$10*$G$11,$F$10*$G$12, IF(L34=$F$10*$G$12,$F$10*$G$13, IF(L34=$F$10*$G$13, $F$10, IF(AND((SUM(M$27:M33)-M$24)&lt;0,L34=""),$F$10*$G$11,"")))))</f>
        <v/>
      </c>
      <c r="N34" s="62" t="str">
        <f>IF(M34=$F$10,$F$10,IF(M34=$F$10*$G$11,$F$10*$G$12, IF(M34=$F$10*$G$12,$F$10*$G$13, IF(M34=$F$10*$G$13, $F$10, IF(AND((SUM(N$27:N33)-N$24)&lt;0,M34=""),$F$10*$G$11,"")))))</f>
        <v/>
      </c>
      <c r="O34" s="62" t="str">
        <f>IF(N34=$F$10,$F$10,IF(N34=$F$10*$G$11,$F$10*$G$12, IF(N34=$F$10*$G$12,$F$10*$G$13, IF(N34=$F$10*$G$13, $F$10, IF(AND((SUM(O$27:O33)-O$24)&lt;0,N34=""),$F$10*$G$11,"")))))</f>
        <v/>
      </c>
      <c r="P34" s="63" t="str">
        <f>IF(O34=$F$10,$F$10,IF(O34=$F$10*$G$11,$F$10*$G$12, IF(O34=$F$10*$G$12,$F$10*$G$13, IF(O34=$F$10*$G$13, $F$10, IF(AND((SUM(P$27:P33)-P$24)&lt;0,O34=""),$F$10*$G$11,"")))))</f>
        <v/>
      </c>
      <c r="Q34" s="61">
        <f>IF(P34=$F$10,$F$10,IF(P34=$F$10*$G$11,$F$10*$G$12, IF(P34=$F$10*$G$12,$F$10*$G$13, IF(P34=$F$10*$G$13, $F$10, IF(AND((SUM(Q$27:Q33)-Q$24)&lt;0,P34=""),$F$10*$G$11,"")))))</f>
        <v>12500</v>
      </c>
      <c r="R34" s="62">
        <f>IF(Q34=$F$10,$F$10,IF(Q34=$F$10*$G$11,$F$10*$G$12, IF(Q34=$F$10*$G$12,$F$10*$G$13, IF(Q34=$F$10*$G$13, $F$10, IF(AND((SUM(R$27:R33)-R$24)&lt;0,Q34=""),$F$10*$G$11,"")))))</f>
        <v>25000</v>
      </c>
      <c r="S34" s="62">
        <f>IF(R34=$F$10,$F$10,IF(R34=$F$10*$G$11,$F$10*$G$12, IF(R34=$F$10*$G$12,$F$10*$G$13, IF(R34=$F$10*$G$13, $F$10, IF(AND((SUM(S$27:S33)-S$24)&lt;0,R34=""),$F$10*$G$11,"")))))</f>
        <v>37500</v>
      </c>
      <c r="T34" s="62">
        <f>IF(S34=$F$10,$F$10,IF(S34=$F$10*$G$11,$F$10*$G$12, IF(S34=$F$10*$G$12,$F$10*$G$13, IF(S34=$F$10*$G$13, $F$10, IF(AND((SUM(T$27:T33)-T$24)&lt;0,S34=""),$F$10*$G$11,"")))))</f>
        <v>50000</v>
      </c>
      <c r="U34" s="62">
        <f>IF(T34=$F$10,$F$10,IF(T34=$F$10*$G$11,$F$10*$G$12, IF(T34=$F$10*$G$12,$F$10*$G$13, IF(T34=$F$10*$G$13, $F$10, IF(AND((SUM(U$27:U33)-U$24)&lt;0,T34=""),$F$10*$G$11,"")))))</f>
        <v>50000</v>
      </c>
      <c r="V34" s="62">
        <f>IF(U34=$F$10,$F$10,IF(U34=$F$10*$G$11,$F$10*$G$12, IF(U34=$F$10*$G$12,$F$10*$G$13, IF(U34=$F$10*$G$13, $F$10, IF(AND((SUM(V$27:V33)-V$24)&lt;0,U34=""),$F$10*$G$11,"")))))</f>
        <v>50000</v>
      </c>
      <c r="W34" s="62">
        <f>IF(V34=$F$10,$F$10,IF(V34=$F$10*$G$11,$F$10*$G$12, IF(V34=$F$10*$G$12,$F$10*$G$13, IF(V34=$F$10*$G$13, $F$10, IF(AND((SUM(W$27:W33)-W$24)&lt;0,V34=""),$F$10*$G$11,"")))))</f>
        <v>50000</v>
      </c>
      <c r="X34" s="62">
        <f>IF(W34=$F$10,$F$10,IF(W34=$F$10*$G$11,$F$10*$G$12, IF(W34=$F$10*$G$12,$F$10*$G$13, IF(W34=$F$10*$G$13, $F$10, IF(AND((SUM(X$27:X33)-X$24)&lt;0,W34=""),$F$10*$G$11,"")))))</f>
        <v>50000</v>
      </c>
      <c r="Y34" s="62">
        <f>IF(X34=$F$10,$F$10,IF(X34=$F$10*$G$11,$F$10*$G$12, IF(X34=$F$10*$G$12,$F$10*$G$13, IF(X34=$F$10*$G$13, $F$10, IF(AND((SUM(Y$27:Y33)-Y$24)&lt;0,X34=""),$F$10*$G$11,"")))))</f>
        <v>50000</v>
      </c>
      <c r="Z34" s="62">
        <f>IF(Y34=$F$10,$F$10,IF(Y34=$F$10*$G$11,$F$10*$G$12, IF(Y34=$F$10*$G$12,$F$10*$G$13, IF(Y34=$F$10*$G$13, $F$10, IF(AND((SUM(Z$27:Z33)-Z$24)&lt;0,Y34=""),$F$10*$G$11,"")))))</f>
        <v>50000</v>
      </c>
      <c r="AA34" s="62">
        <f>IF(Z34=$F$10,$F$10,IF(Z34=$F$10*$G$11,$F$10*$G$12, IF(Z34=$F$10*$G$12,$F$10*$G$13, IF(Z34=$F$10*$G$13, $F$10, IF(AND((SUM(AA$27:AA33)-AA$24)&lt;0,Z34=""),$F$10*$G$11,"")))))</f>
        <v>50000</v>
      </c>
      <c r="AB34" s="63">
        <f>IF(AA34=$F$10,$F$10,IF(AA34=$F$10*$G$11,$F$10*$G$12, IF(AA34=$F$10*$G$12,$F$10*$G$13, IF(AA34=$F$10*$G$13, $F$10, IF(AND((SUM(AB$27:AB33)-AB$24)&lt;0,AA34=""),$F$10*$G$11,"")))))</f>
        <v>50000</v>
      </c>
      <c r="AC34" s="5"/>
    </row>
    <row r="35" spans="1:29">
      <c r="A35" s="4"/>
      <c r="B35" s="49"/>
      <c r="C35" s="2" t="s">
        <v>14</v>
      </c>
      <c r="D35" s="51"/>
      <c r="E35" s="61" t="str">
        <f>IF(D35=$F$10,$F$10,IF(D35=$F$10*$G$11,$F$10*$G$12, IF(D35=$F$10*$G$12,$F$10*$G$13, IF(D35=$F$10*$G$13, $F$10, IF(AND((SUM(E$27:E34)-E$24)&lt;0,D35=""),$F$10*$G$11,"")))))</f>
        <v/>
      </c>
      <c r="F35" s="62" t="str">
        <f>IF(E35=$F$10,$F$10,IF(E35=$F$10*$G$11,$F$10*$G$12, IF(E35=$F$10*$G$12,$F$10*$G$13, IF(E35=$F$10*$G$13, $F$10, IF(AND((SUM(F$27:F34)-F$24)&lt;0,E35=""),$F$10*$G$11,"")))))</f>
        <v/>
      </c>
      <c r="G35" s="62" t="str">
        <f>IF(F35=$F$10,$F$10,IF(F35=$F$10*$G$11,$F$10*$G$12, IF(F35=$F$10*$G$12,$F$10*$G$13, IF(F35=$F$10*$G$13, $F$10, IF(AND((SUM(G$27:G34)-G$24)&lt;0,F35=""),$F$10*$G$11,"")))))</f>
        <v/>
      </c>
      <c r="H35" s="62" t="str">
        <f>IF(G35=$F$10,$F$10,IF(G35=$F$10*$G$11,$F$10*$G$12, IF(G35=$F$10*$G$12,$F$10*$G$13, IF(G35=$F$10*$G$13, $F$10, IF(AND((SUM(H$27:H34)-H$24)&lt;0,G35=""),$F$10*$G$11,"")))))</f>
        <v/>
      </c>
      <c r="I35" s="62" t="str">
        <f>IF(H35=$F$10,$F$10,IF(H35=$F$10*$G$11,$F$10*$G$12, IF(H35=$F$10*$G$12,$F$10*$G$13, IF(H35=$F$10*$G$13, $F$10, IF(AND((SUM(I$27:I34)-I$24)&lt;0,H35=""),$F$10*$G$11,"")))))</f>
        <v/>
      </c>
      <c r="J35" s="62" t="str">
        <f>IF(I35=$F$10,$F$10,IF(I35=$F$10*$G$11,$F$10*$G$12, IF(I35=$F$10*$G$12,$F$10*$G$13, IF(I35=$F$10*$G$13, $F$10, IF(AND((SUM(J$27:J34)-J$24)&lt;0,I35=""),$F$10*$G$11,"")))))</f>
        <v/>
      </c>
      <c r="K35" s="62" t="str">
        <f>IF(J35=$F$10,$F$10,IF(J35=$F$10*$G$11,$F$10*$G$12, IF(J35=$F$10*$G$12,$F$10*$G$13, IF(J35=$F$10*$G$13, $F$10, IF(AND((SUM(K$27:K34)-K$24)&lt;0,J35=""),$F$10*$G$11,"")))))</f>
        <v/>
      </c>
      <c r="L35" s="62" t="str">
        <f>IF(K35=$F$10,$F$10,IF(K35=$F$10*$G$11,$F$10*$G$12, IF(K35=$F$10*$G$12,$F$10*$G$13, IF(K35=$F$10*$G$13, $F$10, IF(AND((SUM(L$27:L34)-L$24)&lt;0,K35=""),$F$10*$G$11,"")))))</f>
        <v/>
      </c>
      <c r="M35" s="62" t="str">
        <f>IF(L35=$F$10,$F$10,IF(L35=$F$10*$G$11,$F$10*$G$12, IF(L35=$F$10*$G$12,$F$10*$G$13, IF(L35=$F$10*$G$13, $F$10, IF(AND((SUM(M$27:M34)-M$24)&lt;0,L35=""),$F$10*$G$11,"")))))</f>
        <v/>
      </c>
      <c r="N35" s="62" t="str">
        <f>IF(M35=$F$10,$F$10,IF(M35=$F$10*$G$11,$F$10*$G$12, IF(M35=$F$10*$G$12,$F$10*$G$13, IF(M35=$F$10*$G$13, $F$10, IF(AND((SUM(N$27:N34)-N$24)&lt;0,M35=""),$F$10*$G$11,"")))))</f>
        <v/>
      </c>
      <c r="O35" s="62" t="str">
        <f>IF(N35=$F$10,$F$10,IF(N35=$F$10*$G$11,$F$10*$G$12, IF(N35=$F$10*$G$12,$F$10*$G$13, IF(N35=$F$10*$G$13, $F$10, IF(AND((SUM(O$27:O34)-O$24)&lt;0,N35=""),$F$10*$G$11,"")))))</f>
        <v/>
      </c>
      <c r="P35" s="63" t="str">
        <f>IF(O35=$F$10,$F$10,IF(O35=$F$10*$G$11,$F$10*$G$12, IF(O35=$F$10*$G$12,$F$10*$G$13, IF(O35=$F$10*$G$13, $F$10, IF(AND((SUM(P$27:P34)-P$24)&lt;0,O35=""),$F$10*$G$11,"")))))</f>
        <v/>
      </c>
      <c r="Q35" s="61" t="str">
        <f>IF(P35=$F$10,$F$10,IF(P35=$F$10*$G$11,$F$10*$G$12, IF(P35=$F$10*$G$12,$F$10*$G$13, IF(P35=$F$10*$G$13, $F$10, IF(AND((SUM(Q$27:Q34)-Q$24)&lt;0,P35=""),$F$10*$G$11,"")))))</f>
        <v/>
      </c>
      <c r="R35" s="62" t="str">
        <f>IF(Q35=$F$10,$F$10,IF(Q35=$F$10*$G$11,$F$10*$G$12, IF(Q35=$F$10*$G$12,$F$10*$G$13, IF(Q35=$F$10*$G$13, $F$10, IF(AND((SUM(R$27:R34)-R$24)&lt;0,Q35=""),$F$10*$G$11,"")))))</f>
        <v/>
      </c>
      <c r="S35" s="62">
        <f>IF(R35=$F$10,$F$10,IF(R35=$F$10*$G$11,$F$10*$G$12, IF(R35=$F$10*$G$12,$F$10*$G$13, IF(R35=$F$10*$G$13, $F$10, IF(AND((SUM(S$27:S34)-S$24)&lt;0,R35=""),$F$10*$G$11,"")))))</f>
        <v>12500</v>
      </c>
      <c r="T35" s="62">
        <f>IF(S35=$F$10,$F$10,IF(S35=$F$10*$G$11,$F$10*$G$12, IF(S35=$F$10*$G$12,$F$10*$G$13, IF(S35=$F$10*$G$13, $F$10, IF(AND((SUM(T$27:T34)-T$24)&lt;0,S35=""),$F$10*$G$11,"")))))</f>
        <v>25000</v>
      </c>
      <c r="U35" s="62">
        <f>IF(T35=$F$10,$F$10,IF(T35=$F$10*$G$11,$F$10*$G$12, IF(T35=$F$10*$G$12,$F$10*$G$13, IF(T35=$F$10*$G$13, $F$10, IF(AND((SUM(U$27:U34)-U$24)&lt;0,T35=""),$F$10*$G$11,"")))))</f>
        <v>37500</v>
      </c>
      <c r="V35" s="62">
        <f>IF(U35=$F$10,$F$10,IF(U35=$F$10*$G$11,$F$10*$G$12, IF(U35=$F$10*$G$12,$F$10*$G$13, IF(U35=$F$10*$G$13, $F$10, IF(AND((SUM(V$27:V34)-V$24)&lt;0,U35=""),$F$10*$G$11,"")))))</f>
        <v>50000</v>
      </c>
      <c r="W35" s="62">
        <f>IF(V35=$F$10,$F$10,IF(V35=$F$10*$G$11,$F$10*$G$12, IF(V35=$F$10*$G$12,$F$10*$G$13, IF(V35=$F$10*$G$13, $F$10, IF(AND((SUM(W$27:W34)-W$24)&lt;0,V35=""),$F$10*$G$11,"")))))</f>
        <v>50000</v>
      </c>
      <c r="X35" s="62">
        <f>IF(W35=$F$10,$F$10,IF(W35=$F$10*$G$11,$F$10*$G$12, IF(W35=$F$10*$G$12,$F$10*$G$13, IF(W35=$F$10*$G$13, $F$10, IF(AND((SUM(X$27:X34)-X$24)&lt;0,W35=""),$F$10*$G$11,"")))))</f>
        <v>50000</v>
      </c>
      <c r="Y35" s="62">
        <f>IF(X35=$F$10,$F$10,IF(X35=$F$10*$G$11,$F$10*$G$12, IF(X35=$F$10*$G$12,$F$10*$G$13, IF(X35=$F$10*$G$13, $F$10, IF(AND((SUM(Y$27:Y34)-Y$24)&lt;0,X35=""),$F$10*$G$11,"")))))</f>
        <v>50000</v>
      </c>
      <c r="Z35" s="62">
        <f>IF(Y35=$F$10,$F$10,IF(Y35=$F$10*$G$11,$F$10*$G$12, IF(Y35=$F$10*$G$12,$F$10*$G$13, IF(Y35=$F$10*$G$13, $F$10, IF(AND((SUM(Z$27:Z34)-Z$24)&lt;0,Y35=""),$F$10*$G$11,"")))))</f>
        <v>50000</v>
      </c>
      <c r="AA35" s="62">
        <f>IF(Z35=$F$10,$F$10,IF(Z35=$F$10*$G$11,$F$10*$G$12, IF(Z35=$F$10*$G$12,$F$10*$G$13, IF(Z35=$F$10*$G$13, $F$10, IF(AND((SUM(AA$27:AA34)-AA$24)&lt;0,Z35=""),$F$10*$G$11,"")))))</f>
        <v>50000</v>
      </c>
      <c r="AB35" s="63">
        <f>IF(AA35=$F$10,$F$10,IF(AA35=$F$10*$G$11,$F$10*$G$12, IF(AA35=$F$10*$G$12,$F$10*$G$13, IF(AA35=$F$10*$G$13, $F$10, IF(AND((SUM(AB$27:AB34)-AB$24)&lt;0,AA35=""),$F$10*$G$11,"")))))</f>
        <v>50000</v>
      </c>
      <c r="AC35" s="5"/>
    </row>
    <row r="36" spans="1:29">
      <c r="A36" s="4"/>
      <c r="B36" s="49"/>
      <c r="C36" s="2" t="s">
        <v>15</v>
      </c>
      <c r="D36" s="51"/>
      <c r="E36" s="61" t="str">
        <f>IF(D36=$F$10,$F$10,IF(D36=$F$10*$G$11,$F$10*$G$12, IF(D36=$F$10*$G$12,$F$10*$G$13, IF(D36=$F$10*$G$13, $F$10, IF(AND((SUM(E$27:E35)-E$24)&lt;0,D36=""),$F$10*$G$11,"")))))</f>
        <v/>
      </c>
      <c r="F36" s="62" t="str">
        <f>IF(E36=$F$10,$F$10,IF(E36=$F$10*$G$11,$F$10*$G$12, IF(E36=$F$10*$G$12,$F$10*$G$13, IF(E36=$F$10*$G$13, $F$10, IF(AND((SUM(F$27:F35)-F$24)&lt;0,E36=""),$F$10*$G$11,"")))))</f>
        <v/>
      </c>
      <c r="G36" s="62" t="str">
        <f>IF(F36=$F$10,$F$10,IF(F36=$F$10*$G$11,$F$10*$G$12, IF(F36=$F$10*$G$12,$F$10*$G$13, IF(F36=$F$10*$G$13, $F$10, IF(AND((SUM(G$27:G35)-G$24)&lt;0,F36=""),$F$10*$G$11,"")))))</f>
        <v/>
      </c>
      <c r="H36" s="62" t="str">
        <f>IF(G36=$F$10,$F$10,IF(G36=$F$10*$G$11,$F$10*$G$12, IF(G36=$F$10*$G$12,$F$10*$G$13, IF(G36=$F$10*$G$13, $F$10, IF(AND((SUM(H$27:H35)-H$24)&lt;0,G36=""),$F$10*$G$11,"")))))</f>
        <v/>
      </c>
      <c r="I36" s="62" t="str">
        <f>IF(H36=$F$10,$F$10,IF(H36=$F$10*$G$11,$F$10*$G$12, IF(H36=$F$10*$G$12,$F$10*$G$13, IF(H36=$F$10*$G$13, $F$10, IF(AND((SUM(I$27:I35)-I$24)&lt;0,H36=""),$F$10*$G$11,"")))))</f>
        <v/>
      </c>
      <c r="J36" s="62" t="str">
        <f>IF(I36=$F$10,$F$10,IF(I36=$F$10*$G$11,$F$10*$G$12, IF(I36=$F$10*$G$12,$F$10*$G$13, IF(I36=$F$10*$G$13, $F$10, IF(AND((SUM(J$27:J35)-J$24)&lt;0,I36=""),$F$10*$G$11,"")))))</f>
        <v/>
      </c>
      <c r="K36" s="62" t="str">
        <f>IF(J36=$F$10,$F$10,IF(J36=$F$10*$G$11,$F$10*$G$12, IF(J36=$F$10*$G$12,$F$10*$G$13, IF(J36=$F$10*$G$13, $F$10, IF(AND((SUM(K$27:K35)-K$24)&lt;0,J36=""),$F$10*$G$11,"")))))</f>
        <v/>
      </c>
      <c r="L36" s="62" t="str">
        <f>IF(K36=$F$10,$F$10,IF(K36=$F$10*$G$11,$F$10*$G$12, IF(K36=$F$10*$G$12,$F$10*$G$13, IF(K36=$F$10*$G$13, $F$10, IF(AND((SUM(L$27:L35)-L$24)&lt;0,K36=""),$F$10*$G$11,"")))))</f>
        <v/>
      </c>
      <c r="M36" s="62" t="str">
        <f>IF(L36=$F$10,$F$10,IF(L36=$F$10*$G$11,$F$10*$G$12, IF(L36=$F$10*$G$12,$F$10*$G$13, IF(L36=$F$10*$G$13, $F$10, IF(AND((SUM(M$27:M35)-M$24)&lt;0,L36=""),$F$10*$G$11,"")))))</f>
        <v/>
      </c>
      <c r="N36" s="62" t="str">
        <f>IF(M36=$F$10,$F$10,IF(M36=$F$10*$G$11,$F$10*$G$12, IF(M36=$F$10*$G$12,$F$10*$G$13, IF(M36=$F$10*$G$13, $F$10, IF(AND((SUM(N$27:N35)-N$24)&lt;0,M36=""),$F$10*$G$11,"")))))</f>
        <v/>
      </c>
      <c r="O36" s="62" t="str">
        <f>IF(N36=$F$10,$F$10,IF(N36=$F$10*$G$11,$F$10*$G$12, IF(N36=$F$10*$G$12,$F$10*$G$13, IF(N36=$F$10*$G$13, $F$10, IF(AND((SUM(O$27:O35)-O$24)&lt;0,N36=""),$F$10*$G$11,"")))))</f>
        <v/>
      </c>
      <c r="P36" s="63" t="str">
        <f>IF(O36=$F$10,$F$10,IF(O36=$F$10*$G$11,$F$10*$G$12, IF(O36=$F$10*$G$12,$F$10*$G$13, IF(O36=$F$10*$G$13, $F$10, IF(AND((SUM(P$27:P35)-P$24)&lt;0,O36=""),$F$10*$G$11,"")))))</f>
        <v/>
      </c>
      <c r="Q36" s="61" t="str">
        <f>IF(P36=$F$10,$F$10,IF(P36=$F$10*$G$11,$F$10*$G$12, IF(P36=$F$10*$G$12,$F$10*$G$13, IF(P36=$F$10*$G$13, $F$10, IF(AND((SUM(Q$27:Q35)-Q$24)&lt;0,P36=""),$F$10*$G$11,"")))))</f>
        <v/>
      </c>
      <c r="R36" s="62" t="str">
        <f>IF(Q36=$F$10,$F$10,IF(Q36=$F$10*$G$11,$F$10*$G$12, IF(Q36=$F$10*$G$12,$F$10*$G$13, IF(Q36=$F$10*$G$13, $F$10, IF(AND((SUM(R$27:R35)-R$24)&lt;0,Q36=""),$F$10*$G$11,"")))))</f>
        <v/>
      </c>
      <c r="S36" s="62" t="str">
        <f>IF(R36=$F$10,$F$10,IF(R36=$F$10*$G$11,$F$10*$G$12, IF(R36=$F$10*$G$12,$F$10*$G$13, IF(R36=$F$10*$G$13, $F$10, IF(AND((SUM(S$27:S35)-S$24)&lt;0,R36=""),$F$10*$G$11,"")))))</f>
        <v/>
      </c>
      <c r="T36" s="62" t="str">
        <f>IF(S36=$F$10,$F$10,IF(S36=$F$10*$G$11,$F$10*$G$12, IF(S36=$F$10*$G$12,$F$10*$G$13, IF(S36=$F$10*$G$13, $F$10, IF(AND((SUM(T$27:T35)-T$24)&lt;0,S36=""),$F$10*$G$11,"")))))</f>
        <v/>
      </c>
      <c r="U36" s="62">
        <f>IF(T36=$F$10,$F$10,IF(T36=$F$10*$G$11,$F$10*$G$12, IF(T36=$F$10*$G$12,$F$10*$G$13, IF(T36=$F$10*$G$13, $F$10, IF(AND((SUM(U$27:U35)-U$24)&lt;0,T36=""),$F$10*$G$11,"")))))</f>
        <v>12500</v>
      </c>
      <c r="V36" s="62">
        <f>IF(U36=$F$10,$F$10,IF(U36=$F$10*$G$11,$F$10*$G$12, IF(U36=$F$10*$G$12,$F$10*$G$13, IF(U36=$F$10*$G$13, $F$10, IF(AND((SUM(V$27:V35)-V$24)&lt;0,U36=""),$F$10*$G$11,"")))))</f>
        <v>25000</v>
      </c>
      <c r="W36" s="62">
        <f>IF(V36=$F$10,$F$10,IF(V36=$F$10*$G$11,$F$10*$G$12, IF(V36=$F$10*$G$12,$F$10*$G$13, IF(V36=$F$10*$G$13, $F$10, IF(AND((SUM(W$27:W35)-W$24)&lt;0,V36=""),$F$10*$G$11,"")))))</f>
        <v>37500</v>
      </c>
      <c r="X36" s="62">
        <f>IF(W36=$F$10,$F$10,IF(W36=$F$10*$G$11,$F$10*$G$12, IF(W36=$F$10*$G$12,$F$10*$G$13, IF(W36=$F$10*$G$13, $F$10, IF(AND((SUM(X$27:X35)-X$24)&lt;0,W36=""),$F$10*$G$11,"")))))</f>
        <v>50000</v>
      </c>
      <c r="Y36" s="62">
        <f>IF(X36=$F$10,$F$10,IF(X36=$F$10*$G$11,$F$10*$G$12, IF(X36=$F$10*$G$12,$F$10*$G$13, IF(X36=$F$10*$G$13, $F$10, IF(AND((SUM(Y$27:Y35)-Y$24)&lt;0,X36=""),$F$10*$G$11,"")))))</f>
        <v>50000</v>
      </c>
      <c r="Z36" s="62">
        <f>IF(Y36=$F$10,$F$10,IF(Y36=$F$10*$G$11,$F$10*$G$12, IF(Y36=$F$10*$G$12,$F$10*$G$13, IF(Y36=$F$10*$G$13, $F$10, IF(AND((SUM(Z$27:Z35)-Z$24)&lt;0,Y36=""),$F$10*$G$11,"")))))</f>
        <v>50000</v>
      </c>
      <c r="AA36" s="62">
        <f>IF(Z36=$F$10,$F$10,IF(Z36=$F$10*$G$11,$F$10*$G$12, IF(Z36=$F$10*$G$12,$F$10*$G$13, IF(Z36=$F$10*$G$13, $F$10, IF(AND((SUM(AA$27:AA35)-AA$24)&lt;0,Z36=""),$F$10*$G$11,"")))))</f>
        <v>50000</v>
      </c>
      <c r="AB36" s="63">
        <f>IF(AA36=$F$10,$F$10,IF(AA36=$F$10*$G$11,$F$10*$G$12, IF(AA36=$F$10*$G$12,$F$10*$G$13, IF(AA36=$F$10*$G$13, $F$10, IF(AND((SUM(AB$27:AB35)-AB$24)&lt;0,AA36=""),$F$10*$G$11,"")))))</f>
        <v>50000</v>
      </c>
      <c r="AC36" s="5"/>
    </row>
    <row r="37" spans="1:29">
      <c r="A37" s="4"/>
      <c r="B37" s="49"/>
      <c r="C37" s="2" t="s">
        <v>16</v>
      </c>
      <c r="D37" s="51"/>
      <c r="E37" s="61" t="str">
        <f>IF(D37=$F$10,$F$10,IF(D37=$F$10*$G$11,$F$10*$G$12, IF(D37=$F$10*$G$12,$F$10*$G$13, IF(D37=$F$10*$G$13, $F$10, IF(AND((SUM(E$27:E36)-E$24)&lt;0,D37=""),$F$10*$G$11,"")))))</f>
        <v/>
      </c>
      <c r="F37" s="62" t="str">
        <f>IF(E37=$F$10,$F$10,IF(E37=$F$10*$G$11,$F$10*$G$12, IF(E37=$F$10*$G$12,$F$10*$G$13, IF(E37=$F$10*$G$13, $F$10, IF(AND((SUM(F$27:F36)-F$24)&lt;0,E37=""),$F$10*$G$11,"")))))</f>
        <v/>
      </c>
      <c r="G37" s="62" t="str">
        <f>IF(F37=$F$10,$F$10,IF(F37=$F$10*$G$11,$F$10*$G$12, IF(F37=$F$10*$G$12,$F$10*$G$13, IF(F37=$F$10*$G$13, $F$10, IF(AND((SUM(G$27:G36)-G$24)&lt;0,F37=""),$F$10*$G$11,"")))))</f>
        <v/>
      </c>
      <c r="H37" s="62" t="str">
        <f>IF(G37=$F$10,$F$10,IF(G37=$F$10*$G$11,$F$10*$G$12, IF(G37=$F$10*$G$12,$F$10*$G$13, IF(G37=$F$10*$G$13, $F$10, IF(AND((SUM(H$27:H36)-H$24)&lt;0,G37=""),$F$10*$G$11,"")))))</f>
        <v/>
      </c>
      <c r="I37" s="62" t="str">
        <f>IF(H37=$F$10,$F$10,IF(H37=$F$10*$G$11,$F$10*$G$12, IF(H37=$F$10*$G$12,$F$10*$G$13, IF(H37=$F$10*$G$13, $F$10, IF(AND((SUM(I$27:I36)-I$24)&lt;0,H37=""),$F$10*$G$11,"")))))</f>
        <v/>
      </c>
      <c r="J37" s="62" t="str">
        <f>IF(I37=$F$10,$F$10,IF(I37=$F$10*$G$11,$F$10*$G$12, IF(I37=$F$10*$G$12,$F$10*$G$13, IF(I37=$F$10*$G$13, $F$10, IF(AND((SUM(J$27:J36)-J$24)&lt;0,I37=""),$F$10*$G$11,"")))))</f>
        <v/>
      </c>
      <c r="K37" s="62" t="str">
        <f>IF(J37=$F$10,$F$10,IF(J37=$F$10*$G$11,$F$10*$G$12, IF(J37=$F$10*$G$12,$F$10*$G$13, IF(J37=$F$10*$G$13, $F$10, IF(AND((SUM(K$27:K36)-K$24)&lt;0,J37=""),$F$10*$G$11,"")))))</f>
        <v/>
      </c>
      <c r="L37" s="62" t="str">
        <f>IF(K37=$F$10,$F$10,IF(K37=$F$10*$G$11,$F$10*$G$12, IF(K37=$F$10*$G$12,$F$10*$G$13, IF(K37=$F$10*$G$13, $F$10, IF(AND((SUM(L$27:L36)-L$24)&lt;0,K37=""),$F$10*$G$11,"")))))</f>
        <v/>
      </c>
      <c r="M37" s="62" t="str">
        <f>IF(L37=$F$10,$F$10,IF(L37=$F$10*$G$11,$F$10*$G$12, IF(L37=$F$10*$G$12,$F$10*$G$13, IF(L37=$F$10*$G$13, $F$10, IF(AND((SUM(M$27:M36)-M$24)&lt;0,L37=""),$F$10*$G$11,"")))))</f>
        <v/>
      </c>
      <c r="N37" s="62" t="str">
        <f>IF(M37=$F$10,$F$10,IF(M37=$F$10*$G$11,$F$10*$G$12, IF(M37=$F$10*$G$12,$F$10*$G$13, IF(M37=$F$10*$G$13, $F$10, IF(AND((SUM(N$27:N36)-N$24)&lt;0,M37=""),$F$10*$G$11,"")))))</f>
        <v/>
      </c>
      <c r="O37" s="62" t="str">
        <f>IF(N37=$F$10,$F$10,IF(N37=$F$10*$G$11,$F$10*$G$12, IF(N37=$F$10*$G$12,$F$10*$G$13, IF(N37=$F$10*$G$13, $F$10, IF(AND((SUM(O$27:O36)-O$24)&lt;0,N37=""),$F$10*$G$11,"")))))</f>
        <v/>
      </c>
      <c r="P37" s="63" t="str">
        <f>IF(O37=$F$10,$F$10,IF(O37=$F$10*$G$11,$F$10*$G$12, IF(O37=$F$10*$G$12,$F$10*$G$13, IF(O37=$F$10*$G$13, $F$10, IF(AND((SUM(P$27:P36)-P$24)&lt;0,O37=""),$F$10*$G$11,"")))))</f>
        <v/>
      </c>
      <c r="Q37" s="61" t="str">
        <f>IF(P37=$F$10,$F$10,IF(P37=$F$10*$G$11,$F$10*$G$12, IF(P37=$F$10*$G$12,$F$10*$G$13, IF(P37=$F$10*$G$13, $F$10, IF(AND((SUM(Q$27:Q36)-Q$24)&lt;0,P37=""),$F$10*$G$11,"")))))</f>
        <v/>
      </c>
      <c r="R37" s="62" t="str">
        <f>IF(Q37=$F$10,$F$10,IF(Q37=$F$10*$G$11,$F$10*$G$12, IF(Q37=$F$10*$G$12,$F$10*$G$13, IF(Q37=$F$10*$G$13, $F$10, IF(AND((SUM(R$27:R36)-R$24)&lt;0,Q37=""),$F$10*$G$11,"")))))</f>
        <v/>
      </c>
      <c r="S37" s="62" t="str">
        <f>IF(R37=$F$10,$F$10,IF(R37=$F$10*$G$11,$F$10*$G$12, IF(R37=$F$10*$G$12,$F$10*$G$13, IF(R37=$F$10*$G$13, $F$10, IF(AND((SUM(S$27:S36)-S$24)&lt;0,R37=""),$F$10*$G$11,"")))))</f>
        <v/>
      </c>
      <c r="T37" s="62" t="str">
        <f>IF(S37=$F$10,$F$10,IF(S37=$F$10*$G$11,$F$10*$G$12, IF(S37=$F$10*$G$12,$F$10*$G$13, IF(S37=$F$10*$G$13, $F$10, IF(AND((SUM(T$27:T36)-T$24)&lt;0,S37=""),$F$10*$G$11,"")))))</f>
        <v/>
      </c>
      <c r="U37" s="62">
        <f>IF(T37=$F$10,$F$10,IF(T37=$F$10*$G$11,$F$10*$G$12, IF(T37=$F$10*$G$12,$F$10*$G$13, IF(T37=$F$10*$G$13, $F$10, IF(AND((SUM(U$27:U36)-U$24)&lt;0,T37=""),$F$10*$G$11,"")))))</f>
        <v>12500</v>
      </c>
      <c r="V37" s="62">
        <f>IF(U37=$F$10,$F$10,IF(U37=$F$10*$G$11,$F$10*$G$12, IF(U37=$F$10*$G$12,$F$10*$G$13, IF(U37=$F$10*$G$13, $F$10, IF(AND((SUM(V$27:V36)-V$24)&lt;0,U37=""),$F$10*$G$11,"")))))</f>
        <v>25000</v>
      </c>
      <c r="W37" s="62">
        <f>IF(V37=$F$10,$F$10,IF(V37=$F$10*$G$11,$F$10*$G$12, IF(V37=$F$10*$G$12,$F$10*$G$13, IF(V37=$F$10*$G$13, $F$10, IF(AND((SUM(W$27:W36)-W$24)&lt;0,V37=""),$F$10*$G$11,"")))))</f>
        <v>37500</v>
      </c>
      <c r="X37" s="62">
        <f>IF(W37=$F$10,$F$10,IF(W37=$F$10*$G$11,$F$10*$G$12, IF(W37=$F$10*$G$12,$F$10*$G$13, IF(W37=$F$10*$G$13, $F$10, IF(AND((SUM(X$27:X36)-X$24)&lt;0,W37=""),$F$10*$G$11,"")))))</f>
        <v>50000</v>
      </c>
      <c r="Y37" s="62">
        <f>IF(X37=$F$10,$F$10,IF(X37=$F$10*$G$11,$F$10*$G$12, IF(X37=$F$10*$G$12,$F$10*$G$13, IF(X37=$F$10*$G$13, $F$10, IF(AND((SUM(Y$27:Y36)-Y$24)&lt;0,X37=""),$F$10*$G$11,"")))))</f>
        <v>50000</v>
      </c>
      <c r="Z37" s="62">
        <f>IF(Y37=$F$10,$F$10,IF(Y37=$F$10*$G$11,$F$10*$G$12, IF(Y37=$F$10*$G$12,$F$10*$G$13, IF(Y37=$F$10*$G$13, $F$10, IF(AND((SUM(Z$27:Z36)-Z$24)&lt;0,Y37=""),$F$10*$G$11,"")))))</f>
        <v>50000</v>
      </c>
      <c r="AA37" s="62">
        <f>IF(Z37=$F$10,$F$10,IF(Z37=$F$10*$G$11,$F$10*$G$12, IF(Z37=$F$10*$G$12,$F$10*$G$13, IF(Z37=$F$10*$G$13, $F$10, IF(AND((SUM(AA$27:AA36)-AA$24)&lt;0,Z37=""),$F$10*$G$11,"")))))</f>
        <v>50000</v>
      </c>
      <c r="AB37" s="63">
        <f>IF(AA37=$F$10,$F$10,IF(AA37=$F$10*$G$11,$F$10*$G$12, IF(AA37=$F$10*$G$12,$F$10*$G$13, IF(AA37=$F$10*$G$13, $F$10, IF(AND((SUM(AB$27:AB36)-AB$24)&lt;0,AA37=""),$F$10*$G$11,"")))))</f>
        <v>50000</v>
      </c>
      <c r="AC37" s="5"/>
    </row>
    <row r="38" spans="1:29">
      <c r="A38" s="4"/>
      <c r="B38" s="49"/>
      <c r="C38" s="2" t="s">
        <v>17</v>
      </c>
      <c r="D38" s="51"/>
      <c r="E38" s="61" t="str">
        <f>IF(D38=$F$10,$F$10,IF(D38=$F$10*$G$11,$F$10*$G$12, IF(D38=$F$10*$G$12,$F$10*$G$13, IF(D38=$F$10*$G$13, $F$10, IF(AND((SUM(E$27:E37)-E$24)&lt;0,D38=""),$F$10*$G$11,"")))))</f>
        <v/>
      </c>
      <c r="F38" s="62" t="str">
        <f>IF(E38=$F$10,$F$10,IF(E38=$F$10*$G$11,$F$10*$G$12, IF(E38=$F$10*$G$12,$F$10*$G$13, IF(E38=$F$10*$G$13, $F$10, IF(AND((SUM(F$27:F37)-F$24)&lt;0,E38=""),$F$10*$G$11,"")))))</f>
        <v/>
      </c>
      <c r="G38" s="62" t="str">
        <f>IF(F38=$F$10,$F$10,IF(F38=$F$10*$G$11,$F$10*$G$12, IF(F38=$F$10*$G$12,$F$10*$G$13, IF(F38=$F$10*$G$13, $F$10, IF(AND((SUM(G$27:G37)-G$24)&lt;0,F38=""),$F$10*$G$11,"")))))</f>
        <v/>
      </c>
      <c r="H38" s="62" t="str">
        <f>IF(G38=$F$10,$F$10,IF(G38=$F$10*$G$11,$F$10*$G$12, IF(G38=$F$10*$G$12,$F$10*$G$13, IF(G38=$F$10*$G$13, $F$10, IF(AND((SUM(H$27:H37)-H$24)&lt;0,G38=""),$F$10*$G$11,"")))))</f>
        <v/>
      </c>
      <c r="I38" s="62" t="str">
        <f>IF(H38=$F$10,$F$10,IF(H38=$F$10*$G$11,$F$10*$G$12, IF(H38=$F$10*$G$12,$F$10*$G$13, IF(H38=$F$10*$G$13, $F$10, IF(AND((SUM(I$27:I37)-I$24)&lt;0,H38=""),$F$10*$G$11,"")))))</f>
        <v/>
      </c>
      <c r="J38" s="62" t="str">
        <f>IF(I38=$F$10,$F$10,IF(I38=$F$10*$G$11,$F$10*$G$12, IF(I38=$F$10*$G$12,$F$10*$G$13, IF(I38=$F$10*$G$13, $F$10, IF(AND((SUM(J$27:J37)-J$24)&lt;0,I38=""),$F$10*$G$11,"")))))</f>
        <v/>
      </c>
      <c r="K38" s="62" t="str">
        <f>IF(J38=$F$10,$F$10,IF(J38=$F$10*$G$11,$F$10*$G$12, IF(J38=$F$10*$G$12,$F$10*$G$13, IF(J38=$F$10*$G$13, $F$10, IF(AND((SUM(K$27:K37)-K$24)&lt;0,J38=""),$F$10*$G$11,"")))))</f>
        <v/>
      </c>
      <c r="L38" s="62" t="str">
        <f>IF(K38=$F$10,$F$10,IF(K38=$F$10*$G$11,$F$10*$G$12, IF(K38=$F$10*$G$12,$F$10*$G$13, IF(K38=$F$10*$G$13, $F$10, IF(AND((SUM(L$27:L37)-L$24)&lt;0,K38=""),$F$10*$G$11,"")))))</f>
        <v/>
      </c>
      <c r="M38" s="62" t="str">
        <f>IF(L38=$F$10,$F$10,IF(L38=$F$10*$G$11,$F$10*$G$12, IF(L38=$F$10*$G$12,$F$10*$G$13, IF(L38=$F$10*$G$13, $F$10, IF(AND((SUM(M$27:M37)-M$24)&lt;0,L38=""),$F$10*$G$11,"")))))</f>
        <v/>
      </c>
      <c r="N38" s="62" t="str">
        <f>IF(M38=$F$10,$F$10,IF(M38=$F$10*$G$11,$F$10*$G$12, IF(M38=$F$10*$G$12,$F$10*$G$13, IF(M38=$F$10*$G$13, $F$10, IF(AND((SUM(N$27:N37)-N$24)&lt;0,M38=""),$F$10*$G$11,"")))))</f>
        <v/>
      </c>
      <c r="O38" s="62" t="str">
        <f>IF(N38=$F$10,$F$10,IF(N38=$F$10*$G$11,$F$10*$G$12, IF(N38=$F$10*$G$12,$F$10*$G$13, IF(N38=$F$10*$G$13, $F$10, IF(AND((SUM(O$27:O37)-O$24)&lt;0,N38=""),$F$10*$G$11,"")))))</f>
        <v/>
      </c>
      <c r="P38" s="63" t="str">
        <f>IF(O38=$F$10,$F$10,IF(O38=$F$10*$G$11,$F$10*$G$12, IF(O38=$F$10*$G$12,$F$10*$G$13, IF(O38=$F$10*$G$13, $F$10, IF(AND((SUM(P$27:P37)-P$24)&lt;0,O38=""),$F$10*$G$11,"")))))</f>
        <v/>
      </c>
      <c r="Q38" s="61" t="str">
        <f>IF(P38=$F$10,$F$10,IF(P38=$F$10*$G$11,$F$10*$G$12, IF(P38=$F$10*$G$12,$F$10*$G$13, IF(P38=$F$10*$G$13, $F$10, IF(AND((SUM(Q$27:Q37)-Q$24)&lt;0,P38=""),$F$10*$G$11,"")))))</f>
        <v/>
      </c>
      <c r="R38" s="62" t="str">
        <f>IF(Q38=$F$10,$F$10,IF(Q38=$F$10*$G$11,$F$10*$G$12, IF(Q38=$F$10*$G$12,$F$10*$G$13, IF(Q38=$F$10*$G$13, $F$10, IF(AND((SUM(R$27:R37)-R$24)&lt;0,Q38=""),$F$10*$G$11,"")))))</f>
        <v/>
      </c>
      <c r="S38" s="62" t="str">
        <f>IF(R38=$F$10,$F$10,IF(R38=$F$10*$G$11,$F$10*$G$12, IF(R38=$F$10*$G$12,$F$10*$G$13, IF(R38=$F$10*$G$13, $F$10, IF(AND((SUM(S$27:S37)-S$24)&lt;0,R38=""),$F$10*$G$11,"")))))</f>
        <v/>
      </c>
      <c r="T38" s="62" t="str">
        <f>IF(S38=$F$10,$F$10,IF(S38=$F$10*$G$11,$F$10*$G$12, IF(S38=$F$10*$G$12,$F$10*$G$13, IF(S38=$F$10*$G$13, $F$10, IF(AND((SUM(T$27:T37)-T$24)&lt;0,S38=""),$F$10*$G$11,"")))))</f>
        <v/>
      </c>
      <c r="U38" s="62" t="str">
        <f>IF(T38=$F$10,$F$10,IF(T38=$F$10*$G$11,$F$10*$G$12, IF(T38=$F$10*$G$12,$F$10*$G$13, IF(T38=$F$10*$G$13, $F$10, IF(AND((SUM(U$27:U37)-U$24)&lt;0,T38=""),$F$10*$G$11,"")))))</f>
        <v/>
      </c>
      <c r="V38" s="62" t="str">
        <f>IF(U38=$F$10,$F$10,IF(U38=$F$10*$G$11,$F$10*$G$12, IF(U38=$F$10*$G$12,$F$10*$G$13, IF(U38=$F$10*$G$13, $F$10, IF(AND((SUM(V$27:V37)-V$24)&lt;0,U38=""),$F$10*$G$11,"")))))</f>
        <v/>
      </c>
      <c r="W38" s="62">
        <f>IF(V38=$F$10,$F$10,IF(V38=$F$10*$G$11,$F$10*$G$12, IF(V38=$F$10*$G$12,$F$10*$G$13, IF(V38=$F$10*$G$13, $F$10, IF(AND((SUM(W$27:W37)-W$24)&lt;0,V38=""),$F$10*$G$11,"")))))</f>
        <v>12500</v>
      </c>
      <c r="X38" s="62">
        <f>IF(W38=$F$10,$F$10,IF(W38=$F$10*$G$11,$F$10*$G$12, IF(W38=$F$10*$G$12,$F$10*$G$13, IF(W38=$F$10*$G$13, $F$10, IF(AND((SUM(X$27:X37)-X$24)&lt;0,W38=""),$F$10*$G$11,"")))))</f>
        <v>25000</v>
      </c>
      <c r="Y38" s="62">
        <f>IF(X38=$F$10,$F$10,IF(X38=$F$10*$G$11,$F$10*$G$12, IF(X38=$F$10*$G$12,$F$10*$G$13, IF(X38=$F$10*$G$13, $F$10, IF(AND((SUM(Y$27:Y37)-Y$24)&lt;0,X38=""),$F$10*$G$11,"")))))</f>
        <v>37500</v>
      </c>
      <c r="Z38" s="62">
        <f>IF(Y38=$F$10,$F$10,IF(Y38=$F$10*$G$11,$F$10*$G$12, IF(Y38=$F$10*$G$12,$F$10*$G$13, IF(Y38=$F$10*$G$13, $F$10, IF(AND((SUM(Z$27:Z37)-Z$24)&lt;0,Y38=""),$F$10*$G$11,"")))))</f>
        <v>50000</v>
      </c>
      <c r="AA38" s="62">
        <f>IF(Z38=$F$10,$F$10,IF(Z38=$F$10*$G$11,$F$10*$G$12, IF(Z38=$F$10*$G$12,$F$10*$G$13, IF(Z38=$F$10*$G$13, $F$10, IF(AND((SUM(AA$27:AA37)-AA$24)&lt;0,Z38=""),$F$10*$G$11,"")))))</f>
        <v>50000</v>
      </c>
      <c r="AB38" s="63">
        <f>IF(AA38=$F$10,$F$10,IF(AA38=$F$10*$G$11,$F$10*$G$12, IF(AA38=$F$10*$G$12,$F$10*$G$13, IF(AA38=$F$10*$G$13, $F$10, IF(AND((SUM(AB$27:AB37)-AB$24)&lt;0,AA38=""),$F$10*$G$11,"")))))</f>
        <v>50000</v>
      </c>
      <c r="AC38" s="5"/>
    </row>
    <row r="39" spans="1:29">
      <c r="A39" s="4"/>
      <c r="B39" s="49"/>
      <c r="C39" s="2" t="s">
        <v>18</v>
      </c>
      <c r="D39" s="51"/>
      <c r="E39" s="61" t="str">
        <f>IF(D39=$F$10,$F$10,IF(D39=$F$10*$G$11,$F$10*$G$12, IF(D39=$F$10*$G$12,$F$10*$G$13, IF(D39=$F$10*$G$13, $F$10, IF(AND((SUM(E$27:E38)-E$24)&lt;0,D39=""),$F$10*$G$11,"")))))</f>
        <v/>
      </c>
      <c r="F39" s="62" t="str">
        <f>IF(E39=$F$10,$F$10,IF(E39=$F$10*$G$11,$F$10*$G$12, IF(E39=$F$10*$G$12,$F$10*$G$13, IF(E39=$F$10*$G$13, $F$10, IF(AND((SUM(F$27:F38)-F$24)&lt;0,E39=""),$F$10*$G$11,"")))))</f>
        <v/>
      </c>
      <c r="G39" s="62" t="str">
        <f>IF(F39=$F$10,$F$10,IF(F39=$F$10*$G$11,$F$10*$G$12, IF(F39=$F$10*$G$12,$F$10*$G$13, IF(F39=$F$10*$G$13, $F$10, IF(AND((SUM(G$27:G38)-G$24)&lt;0,F39=""),$F$10*$G$11,"")))))</f>
        <v/>
      </c>
      <c r="H39" s="62" t="str">
        <f>IF(G39=$F$10,$F$10,IF(G39=$F$10*$G$11,$F$10*$G$12, IF(G39=$F$10*$G$12,$F$10*$G$13, IF(G39=$F$10*$G$13, $F$10, IF(AND((SUM(H$27:H38)-H$24)&lt;0,G39=""),$F$10*$G$11,"")))))</f>
        <v/>
      </c>
      <c r="I39" s="62" t="str">
        <f>IF(H39=$F$10,$F$10,IF(H39=$F$10*$G$11,$F$10*$G$12, IF(H39=$F$10*$G$12,$F$10*$G$13, IF(H39=$F$10*$G$13, $F$10, IF(AND((SUM(I$27:I38)-I$24)&lt;0,H39=""),$F$10*$G$11,"")))))</f>
        <v/>
      </c>
      <c r="J39" s="62" t="str">
        <f>IF(I39=$F$10,$F$10,IF(I39=$F$10*$G$11,$F$10*$G$12, IF(I39=$F$10*$G$12,$F$10*$G$13, IF(I39=$F$10*$G$13, $F$10, IF(AND((SUM(J$27:J38)-J$24)&lt;0,I39=""),$F$10*$G$11,"")))))</f>
        <v/>
      </c>
      <c r="K39" s="62" t="str">
        <f>IF(J39=$F$10,$F$10,IF(J39=$F$10*$G$11,$F$10*$G$12, IF(J39=$F$10*$G$12,$F$10*$G$13, IF(J39=$F$10*$G$13, $F$10, IF(AND((SUM(K$27:K38)-K$24)&lt;0,J39=""),$F$10*$G$11,"")))))</f>
        <v/>
      </c>
      <c r="L39" s="62" t="str">
        <f>IF(K39=$F$10,$F$10,IF(K39=$F$10*$G$11,$F$10*$G$12, IF(K39=$F$10*$G$12,$F$10*$G$13, IF(K39=$F$10*$G$13, $F$10, IF(AND((SUM(L$27:L38)-L$24)&lt;0,K39=""),$F$10*$G$11,"")))))</f>
        <v/>
      </c>
      <c r="M39" s="62" t="str">
        <f>IF(L39=$F$10,$F$10,IF(L39=$F$10*$G$11,$F$10*$G$12, IF(L39=$F$10*$G$12,$F$10*$G$13, IF(L39=$F$10*$G$13, $F$10, IF(AND((SUM(M$27:M38)-M$24)&lt;0,L39=""),$F$10*$G$11,"")))))</f>
        <v/>
      </c>
      <c r="N39" s="62" t="str">
        <f>IF(M39=$F$10,$F$10,IF(M39=$F$10*$G$11,$F$10*$G$12, IF(M39=$F$10*$G$12,$F$10*$G$13, IF(M39=$F$10*$G$13, $F$10, IF(AND((SUM(N$27:N38)-N$24)&lt;0,M39=""),$F$10*$G$11,"")))))</f>
        <v/>
      </c>
      <c r="O39" s="62" t="str">
        <f>IF(N39=$F$10,$F$10,IF(N39=$F$10*$G$11,$F$10*$G$12, IF(N39=$F$10*$G$12,$F$10*$G$13, IF(N39=$F$10*$G$13, $F$10, IF(AND((SUM(O$27:O38)-O$24)&lt;0,N39=""),$F$10*$G$11,"")))))</f>
        <v/>
      </c>
      <c r="P39" s="63" t="str">
        <f>IF(O39=$F$10,$F$10,IF(O39=$F$10*$G$11,$F$10*$G$12, IF(O39=$F$10*$G$12,$F$10*$G$13, IF(O39=$F$10*$G$13, $F$10, IF(AND((SUM(P$27:P38)-P$24)&lt;0,O39=""),$F$10*$G$11,"")))))</f>
        <v/>
      </c>
      <c r="Q39" s="61" t="str">
        <f>IF(P39=$F$10,$F$10,IF(P39=$F$10*$G$11,$F$10*$G$12, IF(P39=$F$10*$G$12,$F$10*$G$13, IF(P39=$F$10*$G$13, $F$10, IF(AND((SUM(Q$27:Q38)-Q$24)&lt;0,P39=""),$F$10*$G$11,"")))))</f>
        <v/>
      </c>
      <c r="R39" s="62" t="str">
        <f>IF(Q39=$F$10,$F$10,IF(Q39=$F$10*$G$11,$F$10*$G$12, IF(Q39=$F$10*$G$12,$F$10*$G$13, IF(Q39=$F$10*$G$13, $F$10, IF(AND((SUM(R$27:R38)-R$24)&lt;0,Q39=""),$F$10*$G$11,"")))))</f>
        <v/>
      </c>
      <c r="S39" s="62" t="str">
        <f>IF(R39=$F$10,$F$10,IF(R39=$F$10*$G$11,$F$10*$G$12, IF(R39=$F$10*$G$12,$F$10*$G$13, IF(R39=$F$10*$G$13, $F$10, IF(AND((SUM(S$27:S38)-S$24)&lt;0,R39=""),$F$10*$G$11,"")))))</f>
        <v/>
      </c>
      <c r="T39" s="62" t="str">
        <f>IF(S39=$F$10,$F$10,IF(S39=$F$10*$G$11,$F$10*$G$12, IF(S39=$F$10*$G$12,$F$10*$G$13, IF(S39=$F$10*$G$13, $F$10, IF(AND((SUM(T$27:T38)-T$24)&lt;0,S39=""),$F$10*$G$11,"")))))</f>
        <v/>
      </c>
      <c r="U39" s="62" t="str">
        <f>IF(T39=$F$10,$F$10,IF(T39=$F$10*$G$11,$F$10*$G$12, IF(T39=$F$10*$G$12,$F$10*$G$13, IF(T39=$F$10*$G$13, $F$10, IF(AND((SUM(U$27:U38)-U$24)&lt;0,T39=""),$F$10*$G$11,"")))))</f>
        <v/>
      </c>
      <c r="V39" s="62" t="str">
        <f>IF(U39=$F$10,$F$10,IF(U39=$F$10*$G$11,$F$10*$G$12, IF(U39=$F$10*$G$12,$F$10*$G$13, IF(U39=$F$10*$G$13, $F$10, IF(AND((SUM(V$27:V38)-V$24)&lt;0,U39=""),$F$10*$G$11,"")))))</f>
        <v/>
      </c>
      <c r="W39" s="62">
        <f>IF(V39=$F$10,$F$10,IF(V39=$F$10*$G$11,$F$10*$G$12, IF(V39=$F$10*$G$12,$F$10*$G$13, IF(V39=$F$10*$G$13, $F$10, IF(AND((SUM(W$27:W38)-W$24)&lt;0,V39=""),$F$10*$G$11,"")))))</f>
        <v>12500</v>
      </c>
      <c r="X39" s="62">
        <f>IF(W39=$F$10,$F$10,IF(W39=$F$10*$G$11,$F$10*$G$12, IF(W39=$F$10*$G$12,$F$10*$G$13, IF(W39=$F$10*$G$13, $F$10, IF(AND((SUM(X$27:X38)-X$24)&lt;0,W39=""),$F$10*$G$11,"")))))</f>
        <v>25000</v>
      </c>
      <c r="Y39" s="62">
        <f>IF(X39=$F$10,$F$10,IF(X39=$F$10*$G$11,$F$10*$G$12, IF(X39=$F$10*$G$12,$F$10*$G$13, IF(X39=$F$10*$G$13, $F$10, IF(AND((SUM(Y$27:Y38)-Y$24)&lt;0,X39=""),$F$10*$G$11,"")))))</f>
        <v>37500</v>
      </c>
      <c r="Z39" s="62">
        <f>IF(Y39=$F$10,$F$10,IF(Y39=$F$10*$G$11,$F$10*$G$12, IF(Y39=$F$10*$G$12,$F$10*$G$13, IF(Y39=$F$10*$G$13, $F$10, IF(AND((SUM(Z$27:Z38)-Z$24)&lt;0,Y39=""),$F$10*$G$11,"")))))</f>
        <v>50000</v>
      </c>
      <c r="AA39" s="62">
        <f>IF(Z39=$F$10,$F$10,IF(Z39=$F$10*$G$11,$F$10*$G$12, IF(Z39=$F$10*$G$12,$F$10*$G$13, IF(Z39=$F$10*$G$13, $F$10, IF(AND((SUM(AA$27:AA38)-AA$24)&lt;0,Z39=""),$F$10*$G$11,"")))))</f>
        <v>50000</v>
      </c>
      <c r="AB39" s="63">
        <f>IF(AA39=$F$10,$F$10,IF(AA39=$F$10*$G$11,$F$10*$G$12, IF(AA39=$F$10*$G$12,$F$10*$G$13, IF(AA39=$F$10*$G$13, $F$10, IF(AND((SUM(AB$27:AB38)-AB$24)&lt;0,AA39=""),$F$10*$G$11,"")))))</f>
        <v>50000</v>
      </c>
      <c r="AC39" s="5"/>
    </row>
    <row r="40" spans="1:29">
      <c r="A40" s="4"/>
      <c r="B40" s="49"/>
      <c r="C40" s="2" t="s">
        <v>19</v>
      </c>
      <c r="D40" s="51"/>
      <c r="E40" s="61" t="str">
        <f>IF(D40=$F$10,$F$10,IF(D40=$F$10*$G$11,$F$10*$G$12, IF(D40=$F$10*$G$12,$F$10*$G$13, IF(D40=$F$10*$G$13, $F$10, IF(AND((SUM(E$27:E39)-E$24)&lt;0,D40=""),$F$10*$G$11,"")))))</f>
        <v/>
      </c>
      <c r="F40" s="62" t="str">
        <f>IF(E40=$F$10,$F$10,IF(E40=$F$10*$G$11,$F$10*$G$12, IF(E40=$F$10*$G$12,$F$10*$G$13, IF(E40=$F$10*$G$13, $F$10, IF(AND((SUM(F$27:F39)-F$24)&lt;0,E40=""),$F$10*$G$11,"")))))</f>
        <v/>
      </c>
      <c r="G40" s="62" t="str">
        <f>IF(F40=$F$10,$F$10,IF(F40=$F$10*$G$11,$F$10*$G$12, IF(F40=$F$10*$G$12,$F$10*$G$13, IF(F40=$F$10*$G$13, $F$10, IF(AND((SUM(G$27:G39)-G$24)&lt;0,F40=""),$F$10*$G$11,"")))))</f>
        <v/>
      </c>
      <c r="H40" s="62" t="str">
        <f>IF(G40=$F$10,$F$10,IF(G40=$F$10*$G$11,$F$10*$G$12, IF(G40=$F$10*$G$12,$F$10*$G$13, IF(G40=$F$10*$G$13, $F$10, IF(AND((SUM(H$27:H39)-H$24)&lt;0,G40=""),$F$10*$G$11,"")))))</f>
        <v/>
      </c>
      <c r="I40" s="62" t="str">
        <f>IF(H40=$F$10,$F$10,IF(H40=$F$10*$G$11,$F$10*$G$12, IF(H40=$F$10*$G$12,$F$10*$G$13, IF(H40=$F$10*$G$13, $F$10, IF(AND((SUM(I$27:I39)-I$24)&lt;0,H40=""),$F$10*$G$11,"")))))</f>
        <v/>
      </c>
      <c r="J40" s="62" t="str">
        <f>IF(I40=$F$10,$F$10,IF(I40=$F$10*$G$11,$F$10*$G$12, IF(I40=$F$10*$G$12,$F$10*$G$13, IF(I40=$F$10*$G$13, $F$10, IF(AND((SUM(J$27:J39)-J$24)&lt;0,I40=""),$F$10*$G$11,"")))))</f>
        <v/>
      </c>
      <c r="K40" s="62" t="str">
        <f>IF(J40=$F$10,$F$10,IF(J40=$F$10*$G$11,$F$10*$G$12, IF(J40=$F$10*$G$12,$F$10*$G$13, IF(J40=$F$10*$G$13, $F$10, IF(AND((SUM(K$27:K39)-K$24)&lt;0,J40=""),$F$10*$G$11,"")))))</f>
        <v/>
      </c>
      <c r="L40" s="62" t="str">
        <f>IF(K40=$F$10,$F$10,IF(K40=$F$10*$G$11,$F$10*$G$12, IF(K40=$F$10*$G$12,$F$10*$G$13, IF(K40=$F$10*$G$13, $F$10, IF(AND((SUM(L$27:L39)-L$24)&lt;0,K40=""),$F$10*$G$11,"")))))</f>
        <v/>
      </c>
      <c r="M40" s="62" t="str">
        <f>IF(L40=$F$10,$F$10,IF(L40=$F$10*$G$11,$F$10*$G$12, IF(L40=$F$10*$G$12,$F$10*$G$13, IF(L40=$F$10*$G$13, $F$10, IF(AND((SUM(M$27:M39)-M$24)&lt;0,L40=""),$F$10*$G$11,"")))))</f>
        <v/>
      </c>
      <c r="N40" s="62" t="str">
        <f>IF(M40=$F$10,$F$10,IF(M40=$F$10*$G$11,$F$10*$G$12, IF(M40=$F$10*$G$12,$F$10*$G$13, IF(M40=$F$10*$G$13, $F$10, IF(AND((SUM(N$27:N39)-N$24)&lt;0,M40=""),$F$10*$G$11,"")))))</f>
        <v/>
      </c>
      <c r="O40" s="62" t="str">
        <f>IF(N40=$F$10,$F$10,IF(N40=$F$10*$G$11,$F$10*$G$12, IF(N40=$F$10*$G$12,$F$10*$G$13, IF(N40=$F$10*$G$13, $F$10, IF(AND((SUM(O$27:O39)-O$24)&lt;0,N40=""),$F$10*$G$11,"")))))</f>
        <v/>
      </c>
      <c r="P40" s="63" t="str">
        <f>IF(O40=$F$10,$F$10,IF(O40=$F$10*$G$11,$F$10*$G$12, IF(O40=$F$10*$G$12,$F$10*$G$13, IF(O40=$F$10*$G$13, $F$10, IF(AND((SUM(P$27:P39)-P$24)&lt;0,O40=""),$F$10*$G$11,"")))))</f>
        <v/>
      </c>
      <c r="Q40" s="61" t="str">
        <f>IF(P40=$F$10,$F$10,IF(P40=$F$10*$G$11,$F$10*$G$12, IF(P40=$F$10*$G$12,$F$10*$G$13, IF(P40=$F$10*$G$13, $F$10, IF(AND((SUM(Q$27:Q39)-Q$24)&lt;0,P40=""),$F$10*$G$11,"")))))</f>
        <v/>
      </c>
      <c r="R40" s="62" t="str">
        <f>IF(Q40=$F$10,$F$10,IF(Q40=$F$10*$G$11,$F$10*$G$12, IF(Q40=$F$10*$G$12,$F$10*$G$13, IF(Q40=$F$10*$G$13, $F$10, IF(AND((SUM(R$27:R39)-R$24)&lt;0,Q40=""),$F$10*$G$11,"")))))</f>
        <v/>
      </c>
      <c r="S40" s="62" t="str">
        <f>IF(R40=$F$10,$F$10,IF(R40=$F$10*$G$11,$F$10*$G$12, IF(R40=$F$10*$G$12,$F$10*$G$13, IF(R40=$F$10*$G$13, $F$10, IF(AND((SUM(S$27:S39)-S$24)&lt;0,R40=""),$F$10*$G$11,"")))))</f>
        <v/>
      </c>
      <c r="T40" s="62" t="str">
        <f>IF(S40=$F$10,$F$10,IF(S40=$F$10*$G$11,$F$10*$G$12, IF(S40=$F$10*$G$12,$F$10*$G$13, IF(S40=$F$10*$G$13, $F$10, IF(AND((SUM(T$27:T39)-T$24)&lt;0,S40=""),$F$10*$G$11,"")))))</f>
        <v/>
      </c>
      <c r="U40" s="62" t="str">
        <f>IF(T40=$F$10,$F$10,IF(T40=$F$10*$G$11,$F$10*$G$12, IF(T40=$F$10*$G$12,$F$10*$G$13, IF(T40=$F$10*$G$13, $F$10, IF(AND((SUM(U$27:U39)-U$24)&lt;0,T40=""),$F$10*$G$11,"")))))</f>
        <v/>
      </c>
      <c r="V40" s="62" t="str">
        <f>IF(U40=$F$10,$F$10,IF(U40=$F$10*$G$11,$F$10*$G$12, IF(U40=$F$10*$G$12,$F$10*$G$13, IF(U40=$F$10*$G$13, $F$10, IF(AND((SUM(V$27:V39)-V$24)&lt;0,U40=""),$F$10*$G$11,"")))))</f>
        <v/>
      </c>
      <c r="W40" s="62" t="str">
        <f>IF(V40=$F$10,$F$10,IF(V40=$F$10*$G$11,$F$10*$G$12, IF(V40=$F$10*$G$12,$F$10*$G$13, IF(V40=$F$10*$G$13, $F$10, IF(AND((SUM(W$27:W39)-W$24)&lt;0,V40=""),$F$10*$G$11,"")))))</f>
        <v/>
      </c>
      <c r="X40" s="62" t="str">
        <f>IF(W40=$F$10,$F$10,IF(W40=$F$10*$G$11,$F$10*$G$12, IF(W40=$F$10*$G$12,$F$10*$G$13, IF(W40=$F$10*$G$13, $F$10, IF(AND((SUM(X$27:X39)-X$24)&lt;0,W40=""),$F$10*$G$11,"")))))</f>
        <v/>
      </c>
      <c r="Y40" s="62">
        <f>IF(X40=$F$10,$F$10,IF(X40=$F$10*$G$11,$F$10*$G$12, IF(X40=$F$10*$G$12,$F$10*$G$13, IF(X40=$F$10*$G$13, $F$10, IF(AND((SUM(Y$27:Y39)-Y$24)&lt;0,X40=""),$F$10*$G$11,"")))))</f>
        <v>12500</v>
      </c>
      <c r="Z40" s="62">
        <f>IF(Y40=$F$10,$F$10,IF(Y40=$F$10*$G$11,$F$10*$G$12, IF(Y40=$F$10*$G$12,$F$10*$G$13, IF(Y40=$F$10*$G$13, $F$10, IF(AND((SUM(Z$27:Z39)-Z$24)&lt;0,Y40=""),$F$10*$G$11,"")))))</f>
        <v>25000</v>
      </c>
      <c r="AA40" s="62">
        <f>IF(Z40=$F$10,$F$10,IF(Z40=$F$10*$G$11,$F$10*$G$12, IF(Z40=$F$10*$G$12,$F$10*$G$13, IF(Z40=$F$10*$G$13, $F$10, IF(AND((SUM(AA$27:AA39)-AA$24)&lt;0,Z40=""),$F$10*$G$11,"")))))</f>
        <v>37500</v>
      </c>
      <c r="AB40" s="63">
        <f>IF(AA40=$F$10,$F$10,IF(AA40=$F$10*$G$11,$F$10*$G$12, IF(AA40=$F$10*$G$12,$F$10*$G$13, IF(AA40=$F$10*$G$13, $F$10, IF(AND((SUM(AB$27:AB39)-AB$24)&lt;0,AA40=""),$F$10*$G$11,"")))))</f>
        <v>50000</v>
      </c>
      <c r="AC40" s="5"/>
    </row>
    <row r="41" spans="1:29">
      <c r="A41" s="4"/>
      <c r="B41" s="49"/>
      <c r="C41" s="2" t="s">
        <v>20</v>
      </c>
      <c r="D41" s="51"/>
      <c r="E41" s="61" t="str">
        <f>IF(D41=$F$10,$F$10,IF(D41=$F$10*$G$11,$F$10*$G$12, IF(D41=$F$10*$G$12,$F$10*$G$13, IF(D41=$F$10*$G$13, $F$10, IF(AND((SUM(E$27:E40)-E$24)&lt;0,D41=""),$F$10*$G$11,"")))))</f>
        <v/>
      </c>
      <c r="F41" s="62" t="str">
        <f>IF(E41=$F$10,$F$10,IF(E41=$F$10*$G$11,$F$10*$G$12, IF(E41=$F$10*$G$12,$F$10*$G$13, IF(E41=$F$10*$G$13, $F$10, IF(AND((SUM(F$27:F40)-F$24)&lt;0,E41=""),$F$10*$G$11,"")))))</f>
        <v/>
      </c>
      <c r="G41" s="62" t="str">
        <f>IF(F41=$F$10,$F$10,IF(F41=$F$10*$G$11,$F$10*$G$12, IF(F41=$F$10*$G$12,$F$10*$G$13, IF(F41=$F$10*$G$13, $F$10, IF(AND((SUM(G$27:G40)-G$24)&lt;0,F41=""),$F$10*$G$11,"")))))</f>
        <v/>
      </c>
      <c r="H41" s="62" t="str">
        <f>IF(G41=$F$10,$F$10,IF(G41=$F$10*$G$11,$F$10*$G$12, IF(G41=$F$10*$G$12,$F$10*$G$13, IF(G41=$F$10*$G$13, $F$10, IF(AND((SUM(H$27:H40)-H$24)&lt;0,G41=""),$F$10*$G$11,"")))))</f>
        <v/>
      </c>
      <c r="I41" s="62" t="str">
        <f>IF(H41=$F$10,$F$10,IF(H41=$F$10*$G$11,$F$10*$G$12, IF(H41=$F$10*$G$12,$F$10*$G$13, IF(H41=$F$10*$G$13, $F$10, IF(AND((SUM(I$27:I40)-I$24)&lt;0,H41=""),$F$10*$G$11,"")))))</f>
        <v/>
      </c>
      <c r="J41" s="62" t="str">
        <f>IF(I41=$F$10,$F$10,IF(I41=$F$10*$G$11,$F$10*$G$12, IF(I41=$F$10*$G$12,$F$10*$G$13, IF(I41=$F$10*$G$13, $F$10, IF(AND((SUM(J$27:J40)-J$24)&lt;0,I41=""),$F$10*$G$11,"")))))</f>
        <v/>
      </c>
      <c r="K41" s="62" t="str">
        <f>IF(J41=$F$10,$F$10,IF(J41=$F$10*$G$11,$F$10*$G$12, IF(J41=$F$10*$G$12,$F$10*$G$13, IF(J41=$F$10*$G$13, $F$10, IF(AND((SUM(K$27:K40)-K$24)&lt;0,J41=""),$F$10*$G$11,"")))))</f>
        <v/>
      </c>
      <c r="L41" s="62" t="str">
        <f>IF(K41=$F$10,$F$10,IF(K41=$F$10*$G$11,$F$10*$G$12, IF(K41=$F$10*$G$12,$F$10*$G$13, IF(K41=$F$10*$G$13, $F$10, IF(AND((SUM(L$27:L40)-L$24)&lt;0,K41=""),$F$10*$G$11,"")))))</f>
        <v/>
      </c>
      <c r="M41" s="62" t="str">
        <f>IF(L41=$F$10,$F$10,IF(L41=$F$10*$G$11,$F$10*$G$12, IF(L41=$F$10*$G$12,$F$10*$G$13, IF(L41=$F$10*$G$13, $F$10, IF(AND((SUM(M$27:M40)-M$24)&lt;0,L41=""),$F$10*$G$11,"")))))</f>
        <v/>
      </c>
      <c r="N41" s="62" t="str">
        <f>IF(M41=$F$10,$F$10,IF(M41=$F$10*$G$11,$F$10*$G$12, IF(M41=$F$10*$G$12,$F$10*$G$13, IF(M41=$F$10*$G$13, $F$10, IF(AND((SUM(N$27:N40)-N$24)&lt;0,M41=""),$F$10*$G$11,"")))))</f>
        <v/>
      </c>
      <c r="O41" s="62" t="str">
        <f>IF(N41=$F$10,$F$10,IF(N41=$F$10*$G$11,$F$10*$G$12, IF(N41=$F$10*$G$12,$F$10*$G$13, IF(N41=$F$10*$G$13, $F$10, IF(AND((SUM(O$27:O40)-O$24)&lt;0,N41=""),$F$10*$G$11,"")))))</f>
        <v/>
      </c>
      <c r="P41" s="63" t="str">
        <f>IF(O41=$F$10,$F$10,IF(O41=$F$10*$G$11,$F$10*$G$12, IF(O41=$F$10*$G$12,$F$10*$G$13, IF(O41=$F$10*$G$13, $F$10, IF(AND((SUM(P$27:P40)-P$24)&lt;0,O41=""),$F$10*$G$11,"")))))</f>
        <v/>
      </c>
      <c r="Q41" s="61" t="str">
        <f>IF(P41=$F$10,$F$10,IF(P41=$F$10*$G$11,$F$10*$G$12, IF(P41=$F$10*$G$12,$F$10*$G$13, IF(P41=$F$10*$G$13, $F$10, IF(AND((SUM(Q$27:Q40)-Q$24)&lt;0,P41=""),$F$10*$G$11,"")))))</f>
        <v/>
      </c>
      <c r="R41" s="62" t="str">
        <f>IF(Q41=$F$10,$F$10,IF(Q41=$F$10*$G$11,$F$10*$G$12, IF(Q41=$F$10*$G$12,$F$10*$G$13, IF(Q41=$F$10*$G$13, $F$10, IF(AND((SUM(R$27:R40)-R$24)&lt;0,Q41=""),$F$10*$G$11,"")))))</f>
        <v/>
      </c>
      <c r="S41" s="62" t="str">
        <f>IF(R41=$F$10,$F$10,IF(R41=$F$10*$G$11,$F$10*$G$12, IF(R41=$F$10*$G$12,$F$10*$G$13, IF(R41=$F$10*$G$13, $F$10, IF(AND((SUM(S$27:S40)-S$24)&lt;0,R41=""),$F$10*$G$11,"")))))</f>
        <v/>
      </c>
      <c r="T41" s="62" t="str">
        <f>IF(S41=$F$10,$F$10,IF(S41=$F$10*$G$11,$F$10*$G$12, IF(S41=$F$10*$G$12,$F$10*$G$13, IF(S41=$F$10*$G$13, $F$10, IF(AND((SUM(T$27:T40)-T$24)&lt;0,S41=""),$F$10*$G$11,"")))))</f>
        <v/>
      </c>
      <c r="U41" s="62" t="str">
        <f>IF(T41=$F$10,$F$10,IF(T41=$F$10*$G$11,$F$10*$G$12, IF(T41=$F$10*$G$12,$F$10*$G$13, IF(T41=$F$10*$G$13, $F$10, IF(AND((SUM(U$27:U40)-U$24)&lt;0,T41=""),$F$10*$G$11,"")))))</f>
        <v/>
      </c>
      <c r="V41" s="62" t="str">
        <f>IF(U41=$F$10,$F$10,IF(U41=$F$10*$G$11,$F$10*$G$12, IF(U41=$F$10*$G$12,$F$10*$G$13, IF(U41=$F$10*$G$13, $F$10, IF(AND((SUM(V$27:V40)-V$24)&lt;0,U41=""),$F$10*$G$11,"")))))</f>
        <v/>
      </c>
      <c r="W41" s="62" t="str">
        <f>IF(V41=$F$10,$F$10,IF(V41=$F$10*$G$11,$F$10*$G$12, IF(V41=$F$10*$G$12,$F$10*$G$13, IF(V41=$F$10*$G$13, $F$10, IF(AND((SUM(W$27:W40)-W$24)&lt;0,V41=""),$F$10*$G$11,"")))))</f>
        <v/>
      </c>
      <c r="X41" s="62" t="str">
        <f>IF(W41=$F$10,$F$10,IF(W41=$F$10*$G$11,$F$10*$G$12, IF(W41=$F$10*$G$12,$F$10*$G$13, IF(W41=$F$10*$G$13, $F$10, IF(AND((SUM(X$27:X40)-X$24)&lt;0,W41=""),$F$10*$G$11,"")))))</f>
        <v/>
      </c>
      <c r="Y41" s="62">
        <f>IF(X41=$F$10,$F$10,IF(X41=$F$10*$G$11,$F$10*$G$12, IF(X41=$F$10*$G$12,$F$10*$G$13, IF(X41=$F$10*$G$13, $F$10, IF(AND((SUM(Y$27:Y40)-Y$24)&lt;0,X41=""),$F$10*$G$11,"")))))</f>
        <v>12500</v>
      </c>
      <c r="Z41" s="62">
        <f>IF(Y41=$F$10,$F$10,IF(Y41=$F$10*$G$11,$F$10*$G$12, IF(Y41=$F$10*$G$12,$F$10*$G$13, IF(Y41=$F$10*$G$13, $F$10, IF(AND((SUM(Z$27:Z40)-Z$24)&lt;0,Y41=""),$F$10*$G$11,"")))))</f>
        <v>25000</v>
      </c>
      <c r="AA41" s="62">
        <f>IF(Z41=$F$10,$F$10,IF(Z41=$F$10*$G$11,$F$10*$G$12, IF(Z41=$F$10*$G$12,$F$10*$G$13, IF(Z41=$F$10*$G$13, $F$10, IF(AND((SUM(AA$27:AA40)-AA$24)&lt;0,Z41=""),$F$10*$G$11,"")))))</f>
        <v>37500</v>
      </c>
      <c r="AB41" s="63">
        <f>IF(AA41=$F$10,$F$10,IF(AA41=$F$10*$G$11,$F$10*$G$12, IF(AA41=$F$10*$G$12,$F$10*$G$13, IF(AA41=$F$10*$G$13, $F$10, IF(AND((SUM(AB$27:AB40)-AB$24)&lt;0,AA41=""),$F$10*$G$11,"")))))</f>
        <v>50000</v>
      </c>
      <c r="AC41" s="5"/>
    </row>
    <row r="42" spans="1:29">
      <c r="A42" s="4"/>
      <c r="B42" s="49"/>
      <c r="C42" s="2" t="s">
        <v>21</v>
      </c>
      <c r="D42" s="51"/>
      <c r="E42" s="61" t="str">
        <f>IF(D42=$F$10,$F$10,IF(D42=$F$10*$G$11,$F$10*$G$12, IF(D42=$F$10*$G$12,$F$10*$G$13, IF(D42=$F$10*$G$13, $F$10, IF(AND((SUM(E$27:E41)-E$24)&lt;0,D42=""),$F$10*$G$11,"")))))</f>
        <v/>
      </c>
      <c r="F42" s="62" t="str">
        <f>IF(E42=$F$10,$F$10,IF(E42=$F$10*$G$11,$F$10*$G$12, IF(E42=$F$10*$G$12,$F$10*$G$13, IF(E42=$F$10*$G$13, $F$10, IF(AND((SUM(F$27:F41)-F$24)&lt;0,E42=""),$F$10*$G$11,"")))))</f>
        <v/>
      </c>
      <c r="G42" s="62" t="str">
        <f>IF(F42=$F$10,$F$10,IF(F42=$F$10*$G$11,$F$10*$G$12, IF(F42=$F$10*$G$12,$F$10*$G$13, IF(F42=$F$10*$G$13, $F$10, IF(AND((SUM(G$27:G41)-G$24)&lt;0,F42=""),$F$10*$G$11,"")))))</f>
        <v/>
      </c>
      <c r="H42" s="62" t="str">
        <f>IF(G42=$F$10,$F$10,IF(G42=$F$10*$G$11,$F$10*$G$12, IF(G42=$F$10*$G$12,$F$10*$G$13, IF(G42=$F$10*$G$13, $F$10, IF(AND((SUM(H$27:H41)-H$24)&lt;0,G42=""),$F$10*$G$11,"")))))</f>
        <v/>
      </c>
      <c r="I42" s="62" t="str">
        <f>IF(H42=$F$10,$F$10,IF(H42=$F$10*$G$11,$F$10*$G$12, IF(H42=$F$10*$G$12,$F$10*$G$13, IF(H42=$F$10*$G$13, $F$10, IF(AND((SUM(I$27:I41)-I$24)&lt;0,H42=""),$F$10*$G$11,"")))))</f>
        <v/>
      </c>
      <c r="J42" s="62" t="str">
        <f>IF(I42=$F$10,$F$10,IF(I42=$F$10*$G$11,$F$10*$G$12, IF(I42=$F$10*$G$12,$F$10*$G$13, IF(I42=$F$10*$G$13, $F$10, IF(AND((SUM(J$27:J41)-J$24)&lt;0,I42=""),$F$10*$G$11,"")))))</f>
        <v/>
      </c>
      <c r="K42" s="62" t="str">
        <f>IF(J42=$F$10,$F$10,IF(J42=$F$10*$G$11,$F$10*$G$12, IF(J42=$F$10*$G$12,$F$10*$G$13, IF(J42=$F$10*$G$13, $F$10, IF(AND((SUM(K$27:K41)-K$24)&lt;0,J42=""),$F$10*$G$11,"")))))</f>
        <v/>
      </c>
      <c r="L42" s="62" t="str">
        <f>IF(K42=$F$10,$F$10,IF(K42=$F$10*$G$11,$F$10*$G$12, IF(K42=$F$10*$G$12,$F$10*$G$13, IF(K42=$F$10*$G$13, $F$10, IF(AND((SUM(L$27:L41)-L$24)&lt;0,K42=""),$F$10*$G$11,"")))))</f>
        <v/>
      </c>
      <c r="M42" s="62" t="str">
        <f>IF(L42=$F$10,$F$10,IF(L42=$F$10*$G$11,$F$10*$G$12, IF(L42=$F$10*$G$12,$F$10*$G$13, IF(L42=$F$10*$G$13, $F$10, IF(AND((SUM(M$27:M41)-M$24)&lt;0,L42=""),$F$10*$G$11,"")))))</f>
        <v/>
      </c>
      <c r="N42" s="62" t="str">
        <f>IF(M42=$F$10,$F$10,IF(M42=$F$10*$G$11,$F$10*$G$12, IF(M42=$F$10*$G$12,$F$10*$G$13, IF(M42=$F$10*$G$13, $F$10, IF(AND((SUM(N$27:N41)-N$24)&lt;0,M42=""),$F$10*$G$11,"")))))</f>
        <v/>
      </c>
      <c r="O42" s="62" t="str">
        <f>IF(N42=$F$10,$F$10,IF(N42=$F$10*$G$11,$F$10*$G$12, IF(N42=$F$10*$G$12,$F$10*$G$13, IF(N42=$F$10*$G$13, $F$10, IF(AND((SUM(O$27:O41)-O$24)&lt;0,N42=""),$F$10*$G$11,"")))))</f>
        <v/>
      </c>
      <c r="P42" s="63" t="str">
        <f>IF(O42=$F$10,$F$10,IF(O42=$F$10*$G$11,$F$10*$G$12, IF(O42=$F$10*$G$12,$F$10*$G$13, IF(O42=$F$10*$G$13, $F$10, IF(AND((SUM(P$27:P41)-P$24)&lt;0,O42=""),$F$10*$G$11,"")))))</f>
        <v/>
      </c>
      <c r="Q42" s="61" t="str">
        <f>IF(P42=$F$10,$F$10,IF(P42=$F$10*$G$11,$F$10*$G$12, IF(P42=$F$10*$G$12,$F$10*$G$13, IF(P42=$F$10*$G$13, $F$10, IF(AND((SUM(Q$27:Q41)-Q$24)&lt;0,P42=""),$F$10*$G$11,"")))))</f>
        <v/>
      </c>
      <c r="R42" s="62" t="str">
        <f>IF(Q42=$F$10,$F$10,IF(Q42=$F$10*$G$11,$F$10*$G$12, IF(Q42=$F$10*$G$12,$F$10*$G$13, IF(Q42=$F$10*$G$13, $F$10, IF(AND((SUM(R$27:R41)-R$24)&lt;0,Q42=""),$F$10*$G$11,"")))))</f>
        <v/>
      </c>
      <c r="S42" s="62" t="str">
        <f>IF(R42=$F$10,$F$10,IF(R42=$F$10*$G$11,$F$10*$G$12, IF(R42=$F$10*$G$12,$F$10*$G$13, IF(R42=$F$10*$G$13, $F$10, IF(AND((SUM(S$27:S41)-S$24)&lt;0,R42=""),$F$10*$G$11,"")))))</f>
        <v/>
      </c>
      <c r="T42" s="62" t="str">
        <f>IF(S42=$F$10,$F$10,IF(S42=$F$10*$G$11,$F$10*$G$12, IF(S42=$F$10*$G$12,$F$10*$G$13, IF(S42=$F$10*$G$13, $F$10, IF(AND((SUM(T$27:T41)-T$24)&lt;0,S42=""),$F$10*$G$11,"")))))</f>
        <v/>
      </c>
      <c r="U42" s="62" t="str">
        <f>IF(T42=$F$10,$F$10,IF(T42=$F$10*$G$11,$F$10*$G$12, IF(T42=$F$10*$G$12,$F$10*$G$13, IF(T42=$F$10*$G$13, $F$10, IF(AND((SUM(U$27:U41)-U$24)&lt;0,T42=""),$F$10*$G$11,"")))))</f>
        <v/>
      </c>
      <c r="V42" s="62" t="str">
        <f>IF(U42=$F$10,$F$10,IF(U42=$F$10*$G$11,$F$10*$G$12, IF(U42=$F$10*$G$12,$F$10*$G$13, IF(U42=$F$10*$G$13, $F$10, IF(AND((SUM(V$27:V41)-V$24)&lt;0,U42=""),$F$10*$G$11,"")))))</f>
        <v/>
      </c>
      <c r="W42" s="62" t="str">
        <f>IF(V42=$F$10,$F$10,IF(V42=$F$10*$G$11,$F$10*$G$12, IF(V42=$F$10*$G$12,$F$10*$G$13, IF(V42=$F$10*$G$13, $F$10, IF(AND((SUM(W$27:W41)-W$24)&lt;0,V42=""),$F$10*$G$11,"")))))</f>
        <v/>
      </c>
      <c r="X42" s="62" t="str">
        <f>IF(W42=$F$10,$F$10,IF(W42=$F$10*$G$11,$F$10*$G$12, IF(W42=$F$10*$G$12,$F$10*$G$13, IF(W42=$F$10*$G$13, $F$10, IF(AND((SUM(X$27:X41)-X$24)&lt;0,W42=""),$F$10*$G$11,"")))))</f>
        <v/>
      </c>
      <c r="Y42" s="62">
        <f>IF(X42=$F$10,$F$10,IF(X42=$F$10*$G$11,$F$10*$G$12, IF(X42=$F$10*$G$12,$F$10*$G$13, IF(X42=$F$10*$G$13, $F$10, IF(AND((SUM(Y$27:Y41)-Y$24)&lt;0,X42=""),$F$10*$G$11,"")))))</f>
        <v>12500</v>
      </c>
      <c r="Z42" s="62">
        <f>IF(Y42=$F$10,$F$10,IF(Y42=$F$10*$G$11,$F$10*$G$12, IF(Y42=$F$10*$G$12,$F$10*$G$13, IF(Y42=$F$10*$G$13, $F$10, IF(AND((SUM(Z$27:Z41)-Z$24)&lt;0,Y42=""),$F$10*$G$11,"")))))</f>
        <v>25000</v>
      </c>
      <c r="AA42" s="62">
        <f>IF(Z42=$F$10,$F$10,IF(Z42=$F$10*$G$11,$F$10*$G$12, IF(Z42=$F$10*$G$12,$F$10*$G$13, IF(Z42=$F$10*$G$13, $F$10, IF(AND((SUM(AA$27:AA41)-AA$24)&lt;0,Z42=""),$F$10*$G$11,"")))))</f>
        <v>37500</v>
      </c>
      <c r="AB42" s="63">
        <f>IF(AA42=$F$10,$F$10,IF(AA42=$F$10*$G$11,$F$10*$G$12, IF(AA42=$F$10*$G$12,$F$10*$G$13, IF(AA42=$F$10*$G$13, $F$10, IF(AND((SUM(AB$27:AB41)-AB$24)&lt;0,AA42=""),$F$10*$G$11,"")))))</f>
        <v>50000</v>
      </c>
      <c r="AC42" s="5"/>
    </row>
    <row r="43" spans="1:29">
      <c r="A43" s="4"/>
      <c r="B43" s="49"/>
      <c r="C43" s="2" t="s">
        <v>22</v>
      </c>
      <c r="D43" s="51"/>
      <c r="E43" s="61" t="str">
        <f>IF(D43=$F$10,$F$10,IF(D43=$F$10*$G$11,$F$10*$G$12, IF(D43=$F$10*$G$12,$F$10*$G$13, IF(D43=$F$10*$G$13, $F$10, IF(AND((SUM(E$27:E42)-E$24)&lt;0,D43=""),$F$10*$G$11,"")))))</f>
        <v/>
      </c>
      <c r="F43" s="62" t="str">
        <f>IF(E43=$F$10,$F$10,IF(E43=$F$10*$G$11,$F$10*$G$12, IF(E43=$F$10*$G$12,$F$10*$G$13, IF(E43=$F$10*$G$13, $F$10, IF(AND((SUM(F$27:F42)-F$24)&lt;0,E43=""),$F$10*$G$11,"")))))</f>
        <v/>
      </c>
      <c r="G43" s="62" t="str">
        <f>IF(F43=$F$10,$F$10,IF(F43=$F$10*$G$11,$F$10*$G$12, IF(F43=$F$10*$G$12,$F$10*$G$13, IF(F43=$F$10*$G$13, $F$10, IF(AND((SUM(G$27:G42)-G$24)&lt;0,F43=""),$F$10*$G$11,"")))))</f>
        <v/>
      </c>
      <c r="H43" s="62" t="str">
        <f>IF(G43=$F$10,$F$10,IF(G43=$F$10*$G$11,$F$10*$G$12, IF(G43=$F$10*$G$12,$F$10*$G$13, IF(G43=$F$10*$G$13, $F$10, IF(AND((SUM(H$27:H42)-H$24)&lt;0,G43=""),$F$10*$G$11,"")))))</f>
        <v/>
      </c>
      <c r="I43" s="62" t="str">
        <f>IF(H43=$F$10,$F$10,IF(H43=$F$10*$G$11,$F$10*$G$12, IF(H43=$F$10*$G$12,$F$10*$G$13, IF(H43=$F$10*$G$13, $F$10, IF(AND((SUM(I$27:I42)-I$24)&lt;0,H43=""),$F$10*$G$11,"")))))</f>
        <v/>
      </c>
      <c r="J43" s="62" t="str">
        <f>IF(I43=$F$10,$F$10,IF(I43=$F$10*$G$11,$F$10*$G$12, IF(I43=$F$10*$G$12,$F$10*$G$13, IF(I43=$F$10*$G$13, $F$10, IF(AND((SUM(J$27:J42)-J$24)&lt;0,I43=""),$F$10*$G$11,"")))))</f>
        <v/>
      </c>
      <c r="K43" s="62" t="str">
        <f>IF(J43=$F$10,$F$10,IF(J43=$F$10*$G$11,$F$10*$G$12, IF(J43=$F$10*$G$12,$F$10*$G$13, IF(J43=$F$10*$G$13, $F$10, IF(AND((SUM(K$27:K42)-K$24)&lt;0,J43=""),$F$10*$G$11,"")))))</f>
        <v/>
      </c>
      <c r="L43" s="62" t="str">
        <f>IF(K43=$F$10,$F$10,IF(K43=$F$10*$G$11,$F$10*$G$12, IF(K43=$F$10*$G$12,$F$10*$G$13, IF(K43=$F$10*$G$13, $F$10, IF(AND((SUM(L$27:L42)-L$24)&lt;0,K43=""),$F$10*$G$11,"")))))</f>
        <v/>
      </c>
      <c r="M43" s="62" t="str">
        <f>IF(L43=$F$10,$F$10,IF(L43=$F$10*$G$11,$F$10*$G$12, IF(L43=$F$10*$G$12,$F$10*$G$13, IF(L43=$F$10*$G$13, $F$10, IF(AND((SUM(M$27:M42)-M$24)&lt;0,L43=""),$F$10*$G$11,"")))))</f>
        <v/>
      </c>
      <c r="N43" s="62" t="str">
        <f>IF(M43=$F$10,$F$10,IF(M43=$F$10*$G$11,$F$10*$G$12, IF(M43=$F$10*$G$12,$F$10*$G$13, IF(M43=$F$10*$G$13, $F$10, IF(AND((SUM(N$27:N42)-N$24)&lt;0,M43=""),$F$10*$G$11,"")))))</f>
        <v/>
      </c>
      <c r="O43" s="62" t="str">
        <f>IF(N43=$F$10,$F$10,IF(N43=$F$10*$G$11,$F$10*$G$12, IF(N43=$F$10*$G$12,$F$10*$G$13, IF(N43=$F$10*$G$13, $F$10, IF(AND((SUM(O$27:O42)-O$24)&lt;0,N43=""),$F$10*$G$11,"")))))</f>
        <v/>
      </c>
      <c r="P43" s="63" t="str">
        <f>IF(O43=$F$10,$F$10,IF(O43=$F$10*$G$11,$F$10*$G$12, IF(O43=$F$10*$G$12,$F$10*$G$13, IF(O43=$F$10*$G$13, $F$10, IF(AND((SUM(P$27:P42)-P$24)&lt;0,O43=""),$F$10*$G$11,"")))))</f>
        <v/>
      </c>
      <c r="Q43" s="61" t="str">
        <f>IF(P43=$F$10,$F$10,IF(P43=$F$10*$G$11,$F$10*$G$12, IF(P43=$F$10*$G$12,$F$10*$G$13, IF(P43=$F$10*$G$13, $F$10, IF(AND((SUM(Q$27:Q42)-Q$24)&lt;0,P43=""),$F$10*$G$11,"")))))</f>
        <v/>
      </c>
      <c r="R43" s="62" t="str">
        <f>IF(Q43=$F$10,$F$10,IF(Q43=$F$10*$G$11,$F$10*$G$12, IF(Q43=$F$10*$G$12,$F$10*$G$13, IF(Q43=$F$10*$G$13, $F$10, IF(AND((SUM(R$27:R42)-R$24)&lt;0,Q43=""),$F$10*$G$11,"")))))</f>
        <v/>
      </c>
      <c r="S43" s="62" t="str">
        <f>IF(R43=$F$10,$F$10,IF(R43=$F$10*$G$11,$F$10*$G$12, IF(R43=$F$10*$G$12,$F$10*$G$13, IF(R43=$F$10*$G$13, $F$10, IF(AND((SUM(S$27:S42)-S$24)&lt;0,R43=""),$F$10*$G$11,"")))))</f>
        <v/>
      </c>
      <c r="T43" s="62" t="str">
        <f>IF(S43=$F$10,$F$10,IF(S43=$F$10*$G$11,$F$10*$G$12, IF(S43=$F$10*$G$12,$F$10*$G$13, IF(S43=$F$10*$G$13, $F$10, IF(AND((SUM(T$27:T42)-T$24)&lt;0,S43=""),$F$10*$G$11,"")))))</f>
        <v/>
      </c>
      <c r="U43" s="62" t="str">
        <f>IF(T43=$F$10,$F$10,IF(T43=$F$10*$G$11,$F$10*$G$12, IF(T43=$F$10*$G$12,$F$10*$G$13, IF(T43=$F$10*$G$13, $F$10, IF(AND((SUM(U$27:U42)-U$24)&lt;0,T43=""),$F$10*$G$11,"")))))</f>
        <v/>
      </c>
      <c r="V43" s="62" t="str">
        <f>IF(U43=$F$10,$F$10,IF(U43=$F$10*$G$11,$F$10*$G$12, IF(U43=$F$10*$G$12,$F$10*$G$13, IF(U43=$F$10*$G$13, $F$10, IF(AND((SUM(V$27:V42)-V$24)&lt;0,U43=""),$F$10*$G$11,"")))))</f>
        <v/>
      </c>
      <c r="W43" s="62" t="str">
        <f>IF(V43=$F$10,$F$10,IF(V43=$F$10*$G$11,$F$10*$G$12, IF(V43=$F$10*$G$12,$F$10*$G$13, IF(V43=$F$10*$G$13, $F$10, IF(AND((SUM(W$27:W42)-W$24)&lt;0,V43=""),$F$10*$G$11,"")))))</f>
        <v/>
      </c>
      <c r="X43" s="62" t="str">
        <f>IF(W43=$F$10,$F$10,IF(W43=$F$10*$G$11,$F$10*$G$12, IF(W43=$F$10*$G$12,$F$10*$G$13, IF(W43=$F$10*$G$13, $F$10, IF(AND((SUM(X$27:X42)-X$24)&lt;0,W43=""),$F$10*$G$11,"")))))</f>
        <v/>
      </c>
      <c r="Y43" s="62" t="str">
        <f>IF(X43=$F$10,$F$10,IF(X43=$F$10*$G$11,$F$10*$G$12, IF(X43=$F$10*$G$12,$F$10*$G$13, IF(X43=$F$10*$G$13, $F$10, IF(AND((SUM(Y$27:Y42)-Y$24)&lt;0,X43=""),$F$10*$G$11,"")))))</f>
        <v/>
      </c>
      <c r="Z43" s="62" t="str">
        <f>IF(Y43=$F$10,$F$10,IF(Y43=$F$10*$G$11,$F$10*$G$12, IF(Y43=$F$10*$G$12,$F$10*$G$13, IF(Y43=$F$10*$G$13, $F$10, IF(AND((SUM(Z$27:Z42)-Z$24)&lt;0,Y43=""),$F$10*$G$11,"")))))</f>
        <v/>
      </c>
      <c r="AA43" s="62">
        <f>IF(Z43=$F$10,$F$10,IF(Z43=$F$10*$G$11,$F$10*$G$12, IF(Z43=$F$10*$G$12,$F$10*$G$13, IF(Z43=$F$10*$G$13, $F$10, IF(AND((SUM(AA$27:AA42)-AA$24)&lt;0,Z43=""),$F$10*$G$11,"")))))</f>
        <v>12500</v>
      </c>
      <c r="AB43" s="63">
        <f>IF(AA43=$F$10,$F$10,IF(AA43=$F$10*$G$11,$F$10*$G$12, IF(AA43=$F$10*$G$12,$F$10*$G$13, IF(AA43=$F$10*$G$13, $F$10, IF(AND((SUM(AB$27:AB42)-AB$24)&lt;0,AA43=""),$F$10*$G$11,"")))))</f>
        <v>25000</v>
      </c>
      <c r="AC43" s="5"/>
    </row>
    <row r="44" spans="1:29">
      <c r="A44" s="4"/>
      <c r="B44" s="49"/>
      <c r="C44" s="2" t="s">
        <v>23</v>
      </c>
      <c r="D44" s="51"/>
      <c r="E44" s="61" t="str">
        <f>IF(D44=$F$10,$F$10,IF(D44=$F$10*$G$11,$F$10*$G$12, IF(D44=$F$10*$G$12,$F$10*$G$13, IF(D44=$F$10*$G$13, $F$10, IF(AND((SUM(E$27:E43)-E$24)&lt;0,D44=""),$F$10*$G$11,"")))))</f>
        <v/>
      </c>
      <c r="F44" s="62" t="str">
        <f>IF(E44=$F$10,$F$10,IF(E44=$F$10*$G$11,$F$10*$G$12, IF(E44=$F$10*$G$12,$F$10*$G$13, IF(E44=$F$10*$G$13, $F$10, IF(AND((SUM(F$27:F43)-F$24)&lt;0,E44=""),$F$10*$G$11,"")))))</f>
        <v/>
      </c>
      <c r="G44" s="62" t="str">
        <f>IF(F44=$F$10,$F$10,IF(F44=$F$10*$G$11,$F$10*$G$12, IF(F44=$F$10*$G$12,$F$10*$G$13, IF(F44=$F$10*$G$13, $F$10, IF(AND((SUM(G$27:G43)-G$24)&lt;0,F44=""),$F$10*$G$11,"")))))</f>
        <v/>
      </c>
      <c r="H44" s="62" t="str">
        <f>IF(G44=$F$10,$F$10,IF(G44=$F$10*$G$11,$F$10*$G$12, IF(G44=$F$10*$G$12,$F$10*$G$13, IF(G44=$F$10*$G$13, $F$10, IF(AND((SUM(H$27:H43)-H$24)&lt;0,G44=""),$F$10*$G$11,"")))))</f>
        <v/>
      </c>
      <c r="I44" s="62" t="str">
        <f>IF(H44=$F$10,$F$10,IF(H44=$F$10*$G$11,$F$10*$G$12, IF(H44=$F$10*$G$12,$F$10*$G$13, IF(H44=$F$10*$G$13, $F$10, IF(AND((SUM(I$27:I43)-I$24)&lt;0,H44=""),$F$10*$G$11,"")))))</f>
        <v/>
      </c>
      <c r="J44" s="62" t="str">
        <f>IF(I44=$F$10,$F$10,IF(I44=$F$10*$G$11,$F$10*$G$12, IF(I44=$F$10*$G$12,$F$10*$G$13, IF(I44=$F$10*$G$13, $F$10, IF(AND((SUM(J$27:J43)-J$24)&lt;0,I44=""),$F$10*$G$11,"")))))</f>
        <v/>
      </c>
      <c r="K44" s="62" t="str">
        <f>IF(J44=$F$10,$F$10,IF(J44=$F$10*$G$11,$F$10*$G$12, IF(J44=$F$10*$G$12,$F$10*$G$13, IF(J44=$F$10*$G$13, $F$10, IF(AND((SUM(K$27:K43)-K$24)&lt;0,J44=""),$F$10*$G$11,"")))))</f>
        <v/>
      </c>
      <c r="L44" s="62" t="str">
        <f>IF(K44=$F$10,$F$10,IF(K44=$F$10*$G$11,$F$10*$G$12, IF(K44=$F$10*$G$12,$F$10*$G$13, IF(K44=$F$10*$G$13, $F$10, IF(AND((SUM(L$27:L43)-L$24)&lt;0,K44=""),$F$10*$G$11,"")))))</f>
        <v/>
      </c>
      <c r="M44" s="62" t="str">
        <f>IF(L44=$F$10,$F$10,IF(L44=$F$10*$G$11,$F$10*$G$12, IF(L44=$F$10*$G$12,$F$10*$G$13, IF(L44=$F$10*$G$13, $F$10, IF(AND((SUM(M$27:M43)-M$24)&lt;0,L44=""),$F$10*$G$11,"")))))</f>
        <v/>
      </c>
      <c r="N44" s="62" t="str">
        <f>IF(M44=$F$10,$F$10,IF(M44=$F$10*$G$11,$F$10*$G$12, IF(M44=$F$10*$G$12,$F$10*$G$13, IF(M44=$F$10*$G$13, $F$10, IF(AND((SUM(N$27:N43)-N$24)&lt;0,M44=""),$F$10*$G$11,"")))))</f>
        <v/>
      </c>
      <c r="O44" s="62" t="str">
        <f>IF(N44=$F$10,$F$10,IF(N44=$F$10*$G$11,$F$10*$G$12, IF(N44=$F$10*$G$12,$F$10*$G$13, IF(N44=$F$10*$G$13, $F$10, IF(AND((SUM(O$27:O43)-O$24)&lt;0,N44=""),$F$10*$G$11,"")))))</f>
        <v/>
      </c>
      <c r="P44" s="63" t="str">
        <f>IF(O44=$F$10,$F$10,IF(O44=$F$10*$G$11,$F$10*$G$12, IF(O44=$F$10*$G$12,$F$10*$G$13, IF(O44=$F$10*$G$13, $F$10, IF(AND((SUM(P$27:P43)-P$24)&lt;0,O44=""),$F$10*$G$11,"")))))</f>
        <v/>
      </c>
      <c r="Q44" s="61" t="str">
        <f>IF(P44=$F$10,$F$10,IF(P44=$F$10*$G$11,$F$10*$G$12, IF(P44=$F$10*$G$12,$F$10*$G$13, IF(P44=$F$10*$G$13, $F$10, IF(AND((SUM(Q$27:Q43)-Q$24)&lt;0,P44=""),$F$10*$G$11,"")))))</f>
        <v/>
      </c>
      <c r="R44" s="62" t="str">
        <f>IF(Q44=$F$10,$F$10,IF(Q44=$F$10*$G$11,$F$10*$G$12, IF(Q44=$F$10*$G$12,$F$10*$G$13, IF(Q44=$F$10*$G$13, $F$10, IF(AND((SUM(R$27:R43)-R$24)&lt;0,Q44=""),$F$10*$G$11,"")))))</f>
        <v/>
      </c>
      <c r="S44" s="62" t="str">
        <f>IF(R44=$F$10,$F$10,IF(R44=$F$10*$G$11,$F$10*$G$12, IF(R44=$F$10*$G$12,$F$10*$G$13, IF(R44=$F$10*$G$13, $F$10, IF(AND((SUM(S$27:S43)-S$24)&lt;0,R44=""),$F$10*$G$11,"")))))</f>
        <v/>
      </c>
      <c r="T44" s="62" t="str">
        <f>IF(S44=$F$10,$F$10,IF(S44=$F$10*$G$11,$F$10*$G$12, IF(S44=$F$10*$G$12,$F$10*$G$13, IF(S44=$F$10*$G$13, $F$10, IF(AND((SUM(T$27:T43)-T$24)&lt;0,S44=""),$F$10*$G$11,"")))))</f>
        <v/>
      </c>
      <c r="U44" s="62" t="str">
        <f>IF(T44=$F$10,$F$10,IF(T44=$F$10*$G$11,$F$10*$G$12, IF(T44=$F$10*$G$12,$F$10*$G$13, IF(T44=$F$10*$G$13, $F$10, IF(AND((SUM(U$27:U43)-U$24)&lt;0,T44=""),$F$10*$G$11,"")))))</f>
        <v/>
      </c>
      <c r="V44" s="62" t="str">
        <f>IF(U44=$F$10,$F$10,IF(U44=$F$10*$G$11,$F$10*$G$12, IF(U44=$F$10*$G$12,$F$10*$G$13, IF(U44=$F$10*$G$13, $F$10, IF(AND((SUM(V$27:V43)-V$24)&lt;0,U44=""),$F$10*$G$11,"")))))</f>
        <v/>
      </c>
      <c r="W44" s="62" t="str">
        <f>IF(V44=$F$10,$F$10,IF(V44=$F$10*$G$11,$F$10*$G$12, IF(V44=$F$10*$G$12,$F$10*$G$13, IF(V44=$F$10*$G$13, $F$10, IF(AND((SUM(W$27:W43)-W$24)&lt;0,V44=""),$F$10*$G$11,"")))))</f>
        <v/>
      </c>
      <c r="X44" s="62" t="str">
        <f>IF(W44=$F$10,$F$10,IF(W44=$F$10*$G$11,$F$10*$G$12, IF(W44=$F$10*$G$12,$F$10*$G$13, IF(W44=$F$10*$G$13, $F$10, IF(AND((SUM(X$27:X43)-X$24)&lt;0,W44=""),$F$10*$G$11,"")))))</f>
        <v/>
      </c>
      <c r="Y44" s="62" t="str">
        <f>IF(X44=$F$10,$F$10,IF(X44=$F$10*$G$11,$F$10*$G$12, IF(X44=$F$10*$G$12,$F$10*$G$13, IF(X44=$F$10*$G$13, $F$10, IF(AND((SUM(Y$27:Y43)-Y$24)&lt;0,X44=""),$F$10*$G$11,"")))))</f>
        <v/>
      </c>
      <c r="Z44" s="62" t="str">
        <f>IF(Y44=$F$10,$F$10,IF(Y44=$F$10*$G$11,$F$10*$G$12, IF(Y44=$F$10*$G$12,$F$10*$G$13, IF(Y44=$F$10*$G$13, $F$10, IF(AND((SUM(Z$27:Z43)-Z$24)&lt;0,Y44=""),$F$10*$G$11,"")))))</f>
        <v/>
      </c>
      <c r="AA44" s="62">
        <f>IF(Z44=$F$10,$F$10,IF(Z44=$F$10*$G$11,$F$10*$G$12, IF(Z44=$F$10*$G$12,$F$10*$G$13, IF(Z44=$F$10*$G$13, $F$10, IF(AND((SUM(AA$27:AA43)-AA$24)&lt;0,Z44=""),$F$10*$G$11,"")))))</f>
        <v>12500</v>
      </c>
      <c r="AB44" s="63">
        <f>IF(AA44=$F$10,$F$10,IF(AA44=$F$10*$G$11,$F$10*$G$12, IF(AA44=$F$10*$G$12,$F$10*$G$13, IF(AA44=$F$10*$G$13, $F$10, IF(AND((SUM(AB$27:AB43)-AB$24)&lt;0,AA44=""),$F$10*$G$11,"")))))</f>
        <v>25000</v>
      </c>
      <c r="AC44" s="5"/>
    </row>
    <row r="45" spans="1:29">
      <c r="A45" s="4"/>
      <c r="B45" s="49"/>
      <c r="C45" s="2" t="s">
        <v>24</v>
      </c>
      <c r="D45" s="51"/>
      <c r="E45" s="61" t="str">
        <f>IF(D45=$F$10,$F$10,IF(D45=$F$10*$G$11,$F$10*$G$12, IF(D45=$F$10*$G$12,$F$10*$G$13, IF(D45=$F$10*$G$13, $F$10, IF(AND((SUM(E$27:E44)-E$24)&lt;0,D45=""),$F$10*$G$11,"")))))</f>
        <v/>
      </c>
      <c r="F45" s="62" t="str">
        <f>IF(E45=$F$10,$F$10,IF(E45=$F$10*$G$11,$F$10*$G$12, IF(E45=$F$10*$G$12,$F$10*$G$13, IF(E45=$F$10*$G$13, $F$10, IF(AND((SUM(F$27:F44)-F$24)&lt;0,E45=""),$F$10*$G$11,"")))))</f>
        <v/>
      </c>
      <c r="G45" s="62" t="str">
        <f>IF(F45=$F$10,$F$10,IF(F45=$F$10*$G$11,$F$10*$G$12, IF(F45=$F$10*$G$12,$F$10*$G$13, IF(F45=$F$10*$G$13, $F$10, IF(AND((SUM(G$27:G44)-G$24)&lt;0,F45=""),$F$10*$G$11,"")))))</f>
        <v/>
      </c>
      <c r="H45" s="62" t="str">
        <f>IF(G45=$F$10,$F$10,IF(G45=$F$10*$G$11,$F$10*$G$12, IF(G45=$F$10*$G$12,$F$10*$G$13, IF(G45=$F$10*$G$13, $F$10, IF(AND((SUM(H$27:H44)-H$24)&lt;0,G45=""),$F$10*$G$11,"")))))</f>
        <v/>
      </c>
      <c r="I45" s="62" t="str">
        <f>IF(H45=$F$10,$F$10,IF(H45=$F$10*$G$11,$F$10*$G$12, IF(H45=$F$10*$G$12,$F$10*$G$13, IF(H45=$F$10*$G$13, $F$10, IF(AND((SUM(I$27:I44)-I$24)&lt;0,H45=""),$F$10*$G$11,"")))))</f>
        <v/>
      </c>
      <c r="J45" s="62" t="str">
        <f>IF(I45=$F$10,$F$10,IF(I45=$F$10*$G$11,$F$10*$G$12, IF(I45=$F$10*$G$12,$F$10*$G$13, IF(I45=$F$10*$G$13, $F$10, IF(AND((SUM(J$27:J44)-J$24)&lt;0,I45=""),$F$10*$G$11,"")))))</f>
        <v/>
      </c>
      <c r="K45" s="62" t="str">
        <f>IF(J45=$F$10,$F$10,IF(J45=$F$10*$G$11,$F$10*$G$12, IF(J45=$F$10*$G$12,$F$10*$G$13, IF(J45=$F$10*$G$13, $F$10, IF(AND((SUM(K$27:K44)-K$24)&lt;0,J45=""),$F$10*$G$11,"")))))</f>
        <v/>
      </c>
      <c r="L45" s="62" t="str">
        <f>IF(K45=$F$10,$F$10,IF(K45=$F$10*$G$11,$F$10*$G$12, IF(K45=$F$10*$G$12,$F$10*$G$13, IF(K45=$F$10*$G$13, $F$10, IF(AND((SUM(L$27:L44)-L$24)&lt;0,K45=""),$F$10*$G$11,"")))))</f>
        <v/>
      </c>
      <c r="M45" s="62" t="str">
        <f>IF(L45=$F$10,$F$10,IF(L45=$F$10*$G$11,$F$10*$G$12, IF(L45=$F$10*$G$12,$F$10*$G$13, IF(L45=$F$10*$G$13, $F$10, IF(AND((SUM(M$27:M44)-M$24)&lt;0,L45=""),$F$10*$G$11,"")))))</f>
        <v/>
      </c>
      <c r="N45" s="62" t="str">
        <f>IF(M45=$F$10,$F$10,IF(M45=$F$10*$G$11,$F$10*$G$12, IF(M45=$F$10*$G$12,$F$10*$G$13, IF(M45=$F$10*$G$13, $F$10, IF(AND((SUM(N$27:N44)-N$24)&lt;0,M45=""),$F$10*$G$11,"")))))</f>
        <v/>
      </c>
      <c r="O45" s="62" t="str">
        <f>IF(N45=$F$10,$F$10,IF(N45=$F$10*$G$11,$F$10*$G$12, IF(N45=$F$10*$G$12,$F$10*$G$13, IF(N45=$F$10*$G$13, $F$10, IF(AND((SUM(O$27:O44)-O$24)&lt;0,N45=""),$F$10*$G$11,"")))))</f>
        <v/>
      </c>
      <c r="P45" s="63" t="str">
        <f>IF(O45=$F$10,$F$10,IF(O45=$F$10*$G$11,$F$10*$G$12, IF(O45=$F$10*$G$12,$F$10*$G$13, IF(O45=$F$10*$G$13, $F$10, IF(AND((SUM(P$27:P44)-P$24)&lt;0,O45=""),$F$10*$G$11,"")))))</f>
        <v/>
      </c>
      <c r="Q45" s="61" t="str">
        <f>IF(P45=$F$10,$F$10,IF(P45=$F$10*$G$11,$F$10*$G$12, IF(P45=$F$10*$G$12,$F$10*$G$13, IF(P45=$F$10*$G$13, $F$10, IF(AND((SUM(Q$27:Q44)-Q$24)&lt;0,P45=""),$F$10*$G$11,"")))))</f>
        <v/>
      </c>
      <c r="R45" s="62" t="str">
        <f>IF(Q45=$F$10,$F$10,IF(Q45=$F$10*$G$11,$F$10*$G$12, IF(Q45=$F$10*$G$12,$F$10*$G$13, IF(Q45=$F$10*$G$13, $F$10, IF(AND((SUM(R$27:R44)-R$24)&lt;0,Q45=""),$F$10*$G$11,"")))))</f>
        <v/>
      </c>
      <c r="S45" s="62" t="str">
        <f>IF(R45=$F$10,$F$10,IF(R45=$F$10*$G$11,$F$10*$G$12, IF(R45=$F$10*$G$12,$F$10*$G$13, IF(R45=$F$10*$G$13, $F$10, IF(AND((SUM(S$27:S44)-S$24)&lt;0,R45=""),$F$10*$G$11,"")))))</f>
        <v/>
      </c>
      <c r="T45" s="62" t="str">
        <f>IF(S45=$F$10,$F$10,IF(S45=$F$10*$G$11,$F$10*$G$12, IF(S45=$F$10*$G$12,$F$10*$G$13, IF(S45=$F$10*$G$13, $F$10, IF(AND((SUM(T$27:T44)-T$24)&lt;0,S45=""),$F$10*$G$11,"")))))</f>
        <v/>
      </c>
      <c r="U45" s="62" t="str">
        <f>IF(T45=$F$10,$F$10,IF(T45=$F$10*$G$11,$F$10*$G$12, IF(T45=$F$10*$G$12,$F$10*$G$13, IF(T45=$F$10*$G$13, $F$10, IF(AND((SUM(U$27:U44)-U$24)&lt;0,T45=""),$F$10*$G$11,"")))))</f>
        <v/>
      </c>
      <c r="V45" s="62" t="str">
        <f>IF(U45=$F$10,$F$10,IF(U45=$F$10*$G$11,$F$10*$G$12, IF(U45=$F$10*$G$12,$F$10*$G$13, IF(U45=$F$10*$G$13, $F$10, IF(AND((SUM(V$27:V44)-V$24)&lt;0,U45=""),$F$10*$G$11,"")))))</f>
        <v/>
      </c>
      <c r="W45" s="62" t="str">
        <f>IF(V45=$F$10,$F$10,IF(V45=$F$10*$G$11,$F$10*$G$12, IF(V45=$F$10*$G$12,$F$10*$G$13, IF(V45=$F$10*$G$13, $F$10, IF(AND((SUM(W$27:W44)-W$24)&lt;0,V45=""),$F$10*$G$11,"")))))</f>
        <v/>
      </c>
      <c r="X45" s="62" t="str">
        <f>IF(W45=$F$10,$F$10,IF(W45=$F$10*$G$11,$F$10*$G$12, IF(W45=$F$10*$G$12,$F$10*$G$13, IF(W45=$F$10*$G$13, $F$10, IF(AND((SUM(X$27:X44)-X$24)&lt;0,W45=""),$F$10*$G$11,"")))))</f>
        <v/>
      </c>
      <c r="Y45" s="62" t="str">
        <f>IF(X45=$F$10,$F$10,IF(X45=$F$10*$G$11,$F$10*$G$12, IF(X45=$F$10*$G$12,$F$10*$G$13, IF(X45=$F$10*$G$13, $F$10, IF(AND((SUM(Y$27:Y44)-Y$24)&lt;0,X45=""),$F$10*$G$11,"")))))</f>
        <v/>
      </c>
      <c r="Z45" s="62" t="str">
        <f>IF(Y45=$F$10,$F$10,IF(Y45=$F$10*$G$11,$F$10*$G$12, IF(Y45=$F$10*$G$12,$F$10*$G$13, IF(Y45=$F$10*$G$13, $F$10, IF(AND((SUM(Z$27:Z44)-Z$24)&lt;0,Y45=""),$F$10*$G$11,"")))))</f>
        <v/>
      </c>
      <c r="AA45" s="62" t="str">
        <f>IF(Z45=$F$10,$F$10,IF(Z45=$F$10*$G$11,$F$10*$G$12, IF(Z45=$F$10*$G$12,$F$10*$G$13, IF(Z45=$F$10*$G$13, $F$10, IF(AND((SUM(AA$27:AA44)-AA$24)&lt;0,Z45=""),$F$10*$G$11,"")))))</f>
        <v/>
      </c>
      <c r="AB45" s="63">
        <f>IF(AA45=$F$10,$F$10,IF(AA45=$F$10*$G$11,$F$10*$G$12, IF(AA45=$F$10*$G$12,$F$10*$G$13, IF(AA45=$F$10*$G$13, $F$10, IF(AND((SUM(AB$27:AB44)-AB$24)&lt;0,AA45=""),$F$10*$G$11,"")))))</f>
        <v>12500</v>
      </c>
      <c r="AC45" s="5"/>
    </row>
    <row r="46" spans="1:29">
      <c r="A46" s="4"/>
      <c r="B46" s="49"/>
      <c r="C46" s="2" t="s">
        <v>26</v>
      </c>
      <c r="D46" s="51"/>
      <c r="E46" s="61" t="str">
        <f>IF(D46=$F$10,$F$10,IF(D46=$F$10*$G$11,$F$10*$G$12, IF(D46=$F$10*$G$12,$F$10*$G$13, IF(D46=$F$10*$G$13, $F$10, IF(AND((SUM(E$27:E45)-E$24)&lt;0,D46=""),$F$10*$G$11,"")))))</f>
        <v/>
      </c>
      <c r="F46" s="62" t="str">
        <f>IF(E46=$F$10,$F$10,IF(E46=$F$10*$G$11,$F$10*$G$12, IF(E46=$F$10*$G$12,$F$10*$G$13, IF(E46=$F$10*$G$13, $F$10, IF(AND((SUM(F$27:F45)-F$24)&lt;0,E46=""),$F$10*$G$11,"")))))</f>
        <v/>
      </c>
      <c r="G46" s="62" t="str">
        <f>IF(F46=$F$10,$F$10,IF(F46=$F$10*$G$11,$F$10*$G$12, IF(F46=$F$10*$G$12,$F$10*$G$13, IF(F46=$F$10*$G$13, $F$10, IF(AND((SUM(G$27:G45)-G$24)&lt;0,F46=""),$F$10*$G$11,"")))))</f>
        <v/>
      </c>
      <c r="H46" s="62" t="str">
        <f>IF(G46=$F$10,$F$10,IF(G46=$F$10*$G$11,$F$10*$G$12, IF(G46=$F$10*$G$12,$F$10*$G$13, IF(G46=$F$10*$G$13, $F$10, IF(AND((SUM(H$27:H45)-H$24)&lt;0,G46=""),$F$10*$G$11,"")))))</f>
        <v/>
      </c>
      <c r="I46" s="62" t="str">
        <f>IF(H46=$F$10,$F$10,IF(H46=$F$10*$G$11,$F$10*$G$12, IF(H46=$F$10*$G$12,$F$10*$G$13, IF(H46=$F$10*$G$13, $F$10, IF(AND((SUM(I$27:I45)-I$24)&lt;0,H46=""),$F$10*$G$11,"")))))</f>
        <v/>
      </c>
      <c r="J46" s="62" t="str">
        <f>IF(I46=$F$10,$F$10,IF(I46=$F$10*$G$11,$F$10*$G$12, IF(I46=$F$10*$G$12,$F$10*$G$13, IF(I46=$F$10*$G$13, $F$10, IF(AND((SUM(J$27:J45)-J$24)&lt;0,I46=""),$F$10*$G$11,"")))))</f>
        <v/>
      </c>
      <c r="K46" s="62" t="str">
        <f>IF(J46=$F$10,$F$10,IF(J46=$F$10*$G$11,$F$10*$G$12, IF(J46=$F$10*$G$12,$F$10*$G$13, IF(J46=$F$10*$G$13, $F$10, IF(AND((SUM(K$27:K45)-K$24)&lt;0,J46=""),$F$10*$G$11,"")))))</f>
        <v/>
      </c>
      <c r="L46" s="62" t="str">
        <f>IF(K46=$F$10,$F$10,IF(K46=$F$10*$G$11,$F$10*$G$12, IF(K46=$F$10*$G$12,$F$10*$G$13, IF(K46=$F$10*$G$13, $F$10, IF(AND((SUM(L$27:L45)-L$24)&lt;0,K46=""),$F$10*$G$11,"")))))</f>
        <v/>
      </c>
      <c r="M46" s="62" t="str">
        <f>IF(L46=$F$10,$F$10,IF(L46=$F$10*$G$11,$F$10*$G$12, IF(L46=$F$10*$G$12,$F$10*$G$13, IF(L46=$F$10*$G$13, $F$10, IF(AND((SUM(M$27:M45)-M$24)&lt;0,L46=""),$F$10*$G$11,"")))))</f>
        <v/>
      </c>
      <c r="N46" s="62" t="str">
        <f>IF(M46=$F$10,$F$10,IF(M46=$F$10*$G$11,$F$10*$G$12, IF(M46=$F$10*$G$12,$F$10*$G$13, IF(M46=$F$10*$G$13, $F$10, IF(AND((SUM(N$27:N45)-N$24)&lt;0,M46=""),$F$10*$G$11,"")))))</f>
        <v/>
      </c>
      <c r="O46" s="62" t="str">
        <f>IF(N46=$F$10,$F$10,IF(N46=$F$10*$G$11,$F$10*$G$12, IF(N46=$F$10*$G$12,$F$10*$G$13, IF(N46=$F$10*$G$13, $F$10, IF(AND((SUM(O$27:O45)-O$24)&lt;0,N46=""),$F$10*$G$11,"")))))</f>
        <v/>
      </c>
      <c r="P46" s="63" t="str">
        <f>IF(O46=$F$10,$F$10,IF(O46=$F$10*$G$11,$F$10*$G$12, IF(O46=$F$10*$G$12,$F$10*$G$13, IF(O46=$F$10*$G$13, $F$10, IF(AND((SUM(P$27:P45)-P$24)&lt;0,O46=""),$F$10*$G$11,"")))))</f>
        <v/>
      </c>
      <c r="Q46" s="61" t="str">
        <f>IF(P46=$F$10,$F$10,IF(P46=$F$10*$G$11,$F$10*$G$12, IF(P46=$F$10*$G$12,$F$10*$G$13, IF(P46=$F$10*$G$13, $F$10, IF(AND((SUM(Q$27:Q45)-Q$24)&lt;0,P46=""),$F$10*$G$11,"")))))</f>
        <v/>
      </c>
      <c r="R46" s="62" t="str">
        <f>IF(Q46=$F$10,$F$10,IF(Q46=$F$10*$G$11,$F$10*$G$12, IF(Q46=$F$10*$G$12,$F$10*$G$13, IF(Q46=$F$10*$G$13, $F$10, IF(AND((SUM(R$27:R45)-R$24)&lt;0,Q46=""),$F$10*$G$11,"")))))</f>
        <v/>
      </c>
      <c r="S46" s="62" t="str">
        <f>IF(R46=$F$10,$F$10,IF(R46=$F$10*$G$11,$F$10*$G$12, IF(R46=$F$10*$G$12,$F$10*$G$13, IF(R46=$F$10*$G$13, $F$10, IF(AND((SUM(S$27:S45)-S$24)&lt;0,R46=""),$F$10*$G$11,"")))))</f>
        <v/>
      </c>
      <c r="T46" s="62" t="str">
        <f>IF(S46=$F$10,$F$10,IF(S46=$F$10*$G$11,$F$10*$G$12, IF(S46=$F$10*$G$12,$F$10*$G$13, IF(S46=$F$10*$G$13, $F$10, IF(AND((SUM(T$27:T45)-T$24)&lt;0,S46=""),$F$10*$G$11,"")))))</f>
        <v/>
      </c>
      <c r="U46" s="62" t="str">
        <f>IF(T46=$F$10,$F$10,IF(T46=$F$10*$G$11,$F$10*$G$12, IF(T46=$F$10*$G$12,$F$10*$G$13, IF(T46=$F$10*$G$13, $F$10, IF(AND((SUM(U$27:U45)-U$24)&lt;0,T46=""),$F$10*$G$11,"")))))</f>
        <v/>
      </c>
      <c r="V46" s="62" t="str">
        <f>IF(U46=$F$10,$F$10,IF(U46=$F$10*$G$11,$F$10*$G$12, IF(U46=$F$10*$G$12,$F$10*$G$13, IF(U46=$F$10*$G$13, $F$10, IF(AND((SUM(V$27:V45)-V$24)&lt;0,U46=""),$F$10*$G$11,"")))))</f>
        <v/>
      </c>
      <c r="W46" s="62" t="str">
        <f>IF(V46=$F$10,$F$10,IF(V46=$F$10*$G$11,$F$10*$G$12, IF(V46=$F$10*$G$12,$F$10*$G$13, IF(V46=$F$10*$G$13, $F$10, IF(AND((SUM(W$27:W45)-W$24)&lt;0,V46=""),$F$10*$G$11,"")))))</f>
        <v/>
      </c>
      <c r="X46" s="62" t="str">
        <f>IF(W46=$F$10,$F$10,IF(W46=$F$10*$G$11,$F$10*$G$12, IF(W46=$F$10*$G$12,$F$10*$G$13, IF(W46=$F$10*$G$13, $F$10, IF(AND((SUM(X$27:X45)-X$24)&lt;0,W46=""),$F$10*$G$11,"")))))</f>
        <v/>
      </c>
      <c r="Y46" s="62" t="str">
        <f>IF(X46=$F$10,$F$10,IF(X46=$F$10*$G$11,$F$10*$G$12, IF(X46=$F$10*$G$12,$F$10*$G$13, IF(X46=$F$10*$G$13, $F$10, IF(AND((SUM(Y$27:Y45)-Y$24)&lt;0,X46=""),$F$10*$G$11,"")))))</f>
        <v/>
      </c>
      <c r="Z46" s="62" t="str">
        <f>IF(Y46=$F$10,$F$10,IF(Y46=$F$10*$G$11,$F$10*$G$12, IF(Y46=$F$10*$G$12,$F$10*$G$13, IF(Y46=$F$10*$G$13, $F$10, IF(AND((SUM(Z$27:Z45)-Z$24)&lt;0,Y46=""),$F$10*$G$11,"")))))</f>
        <v/>
      </c>
      <c r="AA46" s="62" t="str">
        <f>IF(Z46=$F$10,$F$10,IF(Z46=$F$10*$G$11,$F$10*$G$12, IF(Z46=$F$10*$G$12,$F$10*$G$13, IF(Z46=$F$10*$G$13, $F$10, IF(AND((SUM(AA$27:AA45)-AA$24)&lt;0,Z46=""),$F$10*$G$11,"")))))</f>
        <v/>
      </c>
      <c r="AB46" s="63" t="str">
        <f>IF(AA46=$F$10,$F$10,IF(AA46=$F$10*$G$11,$F$10*$G$12, IF(AA46=$F$10*$G$12,$F$10*$G$13, IF(AA46=$F$10*$G$13, $F$10, IF(AND((SUM(AB$27:AB45)-AB$24)&lt;0,AA46=""),$F$10*$G$11,"")))))</f>
        <v/>
      </c>
      <c r="AC46" s="5"/>
    </row>
    <row r="47" spans="1:29">
      <c r="A47" s="4"/>
      <c r="B47" s="49"/>
      <c r="C47" s="2" t="s">
        <v>27</v>
      </c>
      <c r="D47" s="51"/>
      <c r="E47" s="61" t="str">
        <f>IF(D47=$F$10,$F$10,IF(D47=$F$10*$G$11,$F$10*$G$12, IF(D47=$F$10*$G$12,$F$10*$G$13, IF(D47=$F$10*$G$13, $F$10, IF(AND((SUM(E$27:E46)-E$24)&lt;0,D47=""),$F$10*$G$11,"")))))</f>
        <v/>
      </c>
      <c r="F47" s="62" t="str">
        <f>IF(E47=$F$10,$F$10,IF(E47=$F$10*$G$11,$F$10*$G$12, IF(E47=$F$10*$G$12,$F$10*$G$13, IF(E47=$F$10*$G$13, $F$10, IF(AND((SUM(F$27:F46)-F$24)&lt;0,E47=""),$F$10*$G$11,"")))))</f>
        <v/>
      </c>
      <c r="G47" s="62" t="str">
        <f>IF(F47=$F$10,$F$10,IF(F47=$F$10*$G$11,$F$10*$G$12, IF(F47=$F$10*$G$12,$F$10*$G$13, IF(F47=$F$10*$G$13, $F$10, IF(AND((SUM(G$27:G46)-G$24)&lt;0,F47=""),$F$10*$G$11,"")))))</f>
        <v/>
      </c>
      <c r="H47" s="62" t="str">
        <f>IF(G47=$F$10,$F$10,IF(G47=$F$10*$G$11,$F$10*$G$12, IF(G47=$F$10*$G$12,$F$10*$G$13, IF(G47=$F$10*$G$13, $F$10, IF(AND((SUM(H$27:H46)-H$24)&lt;0,G47=""),$F$10*$G$11,"")))))</f>
        <v/>
      </c>
      <c r="I47" s="62" t="str">
        <f>IF(H47=$F$10,$F$10,IF(H47=$F$10*$G$11,$F$10*$G$12, IF(H47=$F$10*$G$12,$F$10*$G$13, IF(H47=$F$10*$G$13, $F$10, IF(AND((SUM(I$27:I46)-I$24)&lt;0,H47=""),$F$10*$G$11,"")))))</f>
        <v/>
      </c>
      <c r="J47" s="62" t="str">
        <f>IF(I47=$F$10,$F$10,IF(I47=$F$10*$G$11,$F$10*$G$12, IF(I47=$F$10*$G$12,$F$10*$G$13, IF(I47=$F$10*$G$13, $F$10, IF(AND((SUM(J$27:J46)-J$24)&lt;0,I47=""),$F$10*$G$11,"")))))</f>
        <v/>
      </c>
      <c r="K47" s="62" t="str">
        <f>IF(J47=$F$10,$F$10,IF(J47=$F$10*$G$11,$F$10*$G$12, IF(J47=$F$10*$G$12,$F$10*$G$13, IF(J47=$F$10*$G$13, $F$10, IF(AND((SUM(K$27:K46)-K$24)&lt;0,J47=""),$F$10*$G$11,"")))))</f>
        <v/>
      </c>
      <c r="L47" s="62" t="str">
        <f>IF(K47=$F$10,$F$10,IF(K47=$F$10*$G$11,$F$10*$G$12, IF(K47=$F$10*$G$12,$F$10*$G$13, IF(K47=$F$10*$G$13, $F$10, IF(AND((SUM(L$27:L46)-L$24)&lt;0,K47=""),$F$10*$G$11,"")))))</f>
        <v/>
      </c>
      <c r="M47" s="62" t="str">
        <f>IF(L47=$F$10,$F$10,IF(L47=$F$10*$G$11,$F$10*$G$12, IF(L47=$F$10*$G$12,$F$10*$G$13, IF(L47=$F$10*$G$13, $F$10, IF(AND((SUM(M$27:M46)-M$24)&lt;0,L47=""),$F$10*$G$11,"")))))</f>
        <v/>
      </c>
      <c r="N47" s="62" t="str">
        <f>IF(M47=$F$10,$F$10,IF(M47=$F$10*$G$11,$F$10*$G$12, IF(M47=$F$10*$G$12,$F$10*$G$13, IF(M47=$F$10*$G$13, $F$10, IF(AND((SUM(N$27:N46)-N$24)&lt;0,M47=""),$F$10*$G$11,"")))))</f>
        <v/>
      </c>
      <c r="O47" s="62" t="str">
        <f>IF(N47=$F$10,$F$10,IF(N47=$F$10*$G$11,$F$10*$G$12, IF(N47=$F$10*$G$12,$F$10*$G$13, IF(N47=$F$10*$G$13, $F$10, IF(AND((SUM(O$27:O46)-O$24)&lt;0,N47=""),$F$10*$G$11,"")))))</f>
        <v/>
      </c>
      <c r="P47" s="63" t="str">
        <f>IF(O47=$F$10,$F$10,IF(O47=$F$10*$G$11,$F$10*$G$12, IF(O47=$F$10*$G$12,$F$10*$G$13, IF(O47=$F$10*$G$13, $F$10, IF(AND((SUM(P$27:P46)-P$24)&lt;0,O47=""),$F$10*$G$11,"")))))</f>
        <v/>
      </c>
      <c r="Q47" s="61" t="str">
        <f>IF(P47=$F$10,$F$10,IF(P47=$F$10*$G$11,$F$10*$G$12, IF(P47=$F$10*$G$12,$F$10*$G$13, IF(P47=$F$10*$G$13, $F$10, IF(AND((SUM(Q$27:Q46)-Q$24)&lt;0,P47=""),$F$10*$G$11,"")))))</f>
        <v/>
      </c>
      <c r="R47" s="62" t="str">
        <f>IF(Q47=$F$10,$F$10,IF(Q47=$F$10*$G$11,$F$10*$G$12, IF(Q47=$F$10*$G$12,$F$10*$G$13, IF(Q47=$F$10*$G$13, $F$10, IF(AND((SUM(R$27:R46)-R$24)&lt;0,Q47=""),$F$10*$G$11,"")))))</f>
        <v/>
      </c>
      <c r="S47" s="62" t="str">
        <f>IF(R47=$F$10,$F$10,IF(R47=$F$10*$G$11,$F$10*$G$12, IF(R47=$F$10*$G$12,$F$10*$G$13, IF(R47=$F$10*$G$13, $F$10, IF(AND((SUM(S$27:S46)-S$24)&lt;0,R47=""),$F$10*$G$11,"")))))</f>
        <v/>
      </c>
      <c r="T47" s="62" t="str">
        <f>IF(S47=$F$10,$F$10,IF(S47=$F$10*$G$11,$F$10*$G$12, IF(S47=$F$10*$G$12,$F$10*$G$13, IF(S47=$F$10*$G$13, $F$10, IF(AND((SUM(T$27:T46)-T$24)&lt;0,S47=""),$F$10*$G$11,"")))))</f>
        <v/>
      </c>
      <c r="U47" s="62" t="str">
        <f>IF(T47=$F$10,$F$10,IF(T47=$F$10*$G$11,$F$10*$G$12, IF(T47=$F$10*$G$12,$F$10*$G$13, IF(T47=$F$10*$G$13, $F$10, IF(AND((SUM(U$27:U46)-U$24)&lt;0,T47=""),$F$10*$G$11,"")))))</f>
        <v/>
      </c>
      <c r="V47" s="62" t="str">
        <f>IF(U47=$F$10,$F$10,IF(U47=$F$10*$G$11,$F$10*$G$12, IF(U47=$F$10*$G$12,$F$10*$G$13, IF(U47=$F$10*$G$13, $F$10, IF(AND((SUM(V$27:V46)-V$24)&lt;0,U47=""),$F$10*$G$11,"")))))</f>
        <v/>
      </c>
      <c r="W47" s="62" t="str">
        <f>IF(V47=$F$10,$F$10,IF(V47=$F$10*$G$11,$F$10*$G$12, IF(V47=$F$10*$G$12,$F$10*$G$13, IF(V47=$F$10*$G$13, $F$10, IF(AND((SUM(W$27:W46)-W$24)&lt;0,V47=""),$F$10*$G$11,"")))))</f>
        <v/>
      </c>
      <c r="X47" s="62" t="str">
        <f>IF(W47=$F$10,$F$10,IF(W47=$F$10*$G$11,$F$10*$G$12, IF(W47=$F$10*$G$12,$F$10*$G$13, IF(W47=$F$10*$G$13, $F$10, IF(AND((SUM(X$27:X46)-X$24)&lt;0,W47=""),$F$10*$G$11,"")))))</f>
        <v/>
      </c>
      <c r="Y47" s="62" t="str">
        <f>IF(X47=$F$10,$F$10,IF(X47=$F$10*$G$11,$F$10*$G$12, IF(X47=$F$10*$G$12,$F$10*$G$13, IF(X47=$F$10*$G$13, $F$10, IF(AND((SUM(Y$27:Y46)-Y$24)&lt;0,X47=""),$F$10*$G$11,"")))))</f>
        <v/>
      </c>
      <c r="Z47" s="62" t="str">
        <f>IF(Y47=$F$10,$F$10,IF(Y47=$F$10*$G$11,$F$10*$G$12, IF(Y47=$F$10*$G$12,$F$10*$G$13, IF(Y47=$F$10*$G$13, $F$10, IF(AND((SUM(Z$27:Z46)-Z$24)&lt;0,Y47=""),$F$10*$G$11,"")))))</f>
        <v/>
      </c>
      <c r="AA47" s="62" t="str">
        <f>IF(Z47=$F$10,$F$10,IF(Z47=$F$10*$G$11,$F$10*$G$12, IF(Z47=$F$10*$G$12,$F$10*$G$13, IF(Z47=$F$10*$G$13, $F$10, IF(AND((SUM(AA$27:AA46)-AA$24)&lt;0,Z47=""),$F$10*$G$11,"")))))</f>
        <v/>
      </c>
      <c r="AB47" s="63" t="str">
        <f>IF(AA47=$F$10,$F$10,IF(AA47=$F$10*$G$11,$F$10*$G$12, IF(AA47=$F$10*$G$12,$F$10*$G$13, IF(AA47=$F$10*$G$13, $F$10, IF(AND((SUM(AB$27:AB46)-AB$24)&lt;0,AA47=""),$F$10*$G$11,"")))))</f>
        <v/>
      </c>
      <c r="AC47" s="5"/>
    </row>
    <row r="48" spans="1:29">
      <c r="A48" s="4"/>
      <c r="B48" s="49"/>
      <c r="C48" s="2" t="s">
        <v>34</v>
      </c>
      <c r="D48" s="51"/>
      <c r="E48" s="61" t="str">
        <f>IF(D48=$F$10,$F$10,IF(D48=$F$10*$G$11,$F$10*$G$12, IF(D48=$F$10*$G$12,$F$10*$G$13, IF(D48=$F$10*$G$13, $F$10, IF(AND((SUM(E$27:E47)-E$24)&lt;0,D48=""),$F$10*$G$11,"")))))</f>
        <v/>
      </c>
      <c r="F48" s="62" t="str">
        <f>IF(E48=$F$10,$F$10,IF(E48=$F$10*$G$11,$F$10*$G$12, IF(E48=$F$10*$G$12,$F$10*$G$13, IF(E48=$F$10*$G$13, $F$10, IF(AND((SUM(F$27:F47)-F$24)&lt;0,E48=""),$F$10*$G$11,"")))))</f>
        <v/>
      </c>
      <c r="G48" s="62" t="str">
        <f>IF(F48=$F$10,$F$10,IF(F48=$F$10*$G$11,$F$10*$G$12, IF(F48=$F$10*$G$12,$F$10*$G$13, IF(F48=$F$10*$G$13, $F$10, IF(AND((SUM(G$27:G47)-G$24)&lt;0,F48=""),$F$10*$G$11,"")))))</f>
        <v/>
      </c>
      <c r="H48" s="62" t="str">
        <f>IF(G48=$F$10,$F$10,IF(G48=$F$10*$G$11,$F$10*$G$12, IF(G48=$F$10*$G$12,$F$10*$G$13, IF(G48=$F$10*$G$13, $F$10, IF(AND((SUM(H$27:H47)-H$24)&lt;0,G48=""),$F$10*$G$11,"")))))</f>
        <v/>
      </c>
      <c r="I48" s="62" t="str">
        <f>IF(H48=$F$10,$F$10,IF(H48=$F$10*$G$11,$F$10*$G$12, IF(H48=$F$10*$G$12,$F$10*$G$13, IF(H48=$F$10*$G$13, $F$10, IF(AND((SUM(I$27:I47)-I$24)&lt;0,H48=""),$F$10*$G$11,"")))))</f>
        <v/>
      </c>
      <c r="J48" s="62" t="str">
        <f>IF(I48=$F$10,$F$10,IF(I48=$F$10*$G$11,$F$10*$G$12, IF(I48=$F$10*$G$12,$F$10*$G$13, IF(I48=$F$10*$G$13, $F$10, IF(AND((SUM(J$27:J47)-J$24)&lt;0,I48=""),$F$10*$G$11,"")))))</f>
        <v/>
      </c>
      <c r="K48" s="62" t="str">
        <f>IF(J48=$F$10,$F$10,IF(J48=$F$10*$G$11,$F$10*$G$12, IF(J48=$F$10*$G$12,$F$10*$G$13, IF(J48=$F$10*$G$13, $F$10, IF(AND((SUM(K$27:K47)-K$24)&lt;0,J48=""),$F$10*$G$11,"")))))</f>
        <v/>
      </c>
      <c r="L48" s="62" t="str">
        <f>IF(K48=$F$10,$F$10,IF(K48=$F$10*$G$11,$F$10*$G$12, IF(K48=$F$10*$G$12,$F$10*$G$13, IF(K48=$F$10*$G$13, $F$10, IF(AND((SUM(L$27:L47)-L$24)&lt;0,K48=""),$F$10*$G$11,"")))))</f>
        <v/>
      </c>
      <c r="M48" s="62" t="str">
        <f>IF(L48=$F$10,$F$10,IF(L48=$F$10*$G$11,$F$10*$G$12, IF(L48=$F$10*$G$12,$F$10*$G$13, IF(L48=$F$10*$G$13, $F$10, IF(AND((SUM(M$27:M47)-M$24)&lt;0,L48=""),$F$10*$G$11,"")))))</f>
        <v/>
      </c>
      <c r="N48" s="62" t="str">
        <f>IF(M48=$F$10,$F$10,IF(M48=$F$10*$G$11,$F$10*$G$12, IF(M48=$F$10*$G$12,$F$10*$G$13, IF(M48=$F$10*$G$13, $F$10, IF(AND((SUM(N$27:N47)-N$24)&lt;0,M48=""),$F$10*$G$11,"")))))</f>
        <v/>
      </c>
      <c r="O48" s="62" t="str">
        <f>IF(N48=$F$10,$F$10,IF(N48=$F$10*$G$11,$F$10*$G$12, IF(N48=$F$10*$G$12,$F$10*$G$13, IF(N48=$F$10*$G$13, $F$10, IF(AND((SUM(O$27:O47)-O$24)&lt;0,N48=""),$F$10*$G$11,"")))))</f>
        <v/>
      </c>
      <c r="P48" s="63" t="str">
        <f>IF(O48=$F$10,$F$10,IF(O48=$F$10*$G$11,$F$10*$G$12, IF(O48=$F$10*$G$12,$F$10*$G$13, IF(O48=$F$10*$G$13, $F$10, IF(AND((SUM(P$27:P47)-P$24)&lt;0,O48=""),$F$10*$G$11,"")))))</f>
        <v/>
      </c>
      <c r="Q48" s="61" t="str">
        <f>IF(P48=$F$10,$F$10,IF(P48=$F$10*$G$11,$F$10*$G$12, IF(P48=$F$10*$G$12,$F$10*$G$13, IF(P48=$F$10*$G$13, $F$10, IF(AND((SUM(Q$27:Q47)-Q$24)&lt;0,P48=""),$F$10*$G$11,"")))))</f>
        <v/>
      </c>
      <c r="R48" s="62" t="str">
        <f>IF(Q48=$F$10,$F$10,IF(Q48=$F$10*$G$11,$F$10*$G$12, IF(Q48=$F$10*$G$12,$F$10*$G$13, IF(Q48=$F$10*$G$13, $F$10, IF(AND((SUM(R$27:R47)-R$24)&lt;0,Q48=""),$F$10*$G$11,"")))))</f>
        <v/>
      </c>
      <c r="S48" s="62" t="str">
        <f>IF(R48=$F$10,$F$10,IF(R48=$F$10*$G$11,$F$10*$G$12, IF(R48=$F$10*$G$12,$F$10*$G$13, IF(R48=$F$10*$G$13, $F$10, IF(AND((SUM(S$27:S47)-S$24)&lt;0,R48=""),$F$10*$G$11,"")))))</f>
        <v/>
      </c>
      <c r="T48" s="62" t="str">
        <f>IF(S48=$F$10,$F$10,IF(S48=$F$10*$G$11,$F$10*$G$12, IF(S48=$F$10*$G$12,$F$10*$G$13, IF(S48=$F$10*$G$13, $F$10, IF(AND((SUM(T$27:T47)-T$24)&lt;0,S48=""),$F$10*$G$11,"")))))</f>
        <v/>
      </c>
      <c r="U48" s="62" t="str">
        <f>IF(T48=$F$10,$F$10,IF(T48=$F$10*$G$11,$F$10*$G$12, IF(T48=$F$10*$G$12,$F$10*$G$13, IF(T48=$F$10*$G$13, $F$10, IF(AND((SUM(U$27:U47)-U$24)&lt;0,T48=""),$F$10*$G$11,"")))))</f>
        <v/>
      </c>
      <c r="V48" s="62" t="str">
        <f>IF(U48=$F$10,$F$10,IF(U48=$F$10*$G$11,$F$10*$G$12, IF(U48=$F$10*$G$12,$F$10*$G$13, IF(U48=$F$10*$G$13, $F$10, IF(AND((SUM(V$27:V47)-V$24)&lt;0,U48=""),$F$10*$G$11,"")))))</f>
        <v/>
      </c>
      <c r="W48" s="62" t="str">
        <f>IF(V48=$F$10,$F$10,IF(V48=$F$10*$G$11,$F$10*$G$12, IF(V48=$F$10*$G$12,$F$10*$G$13, IF(V48=$F$10*$G$13, $F$10, IF(AND((SUM(W$27:W47)-W$24)&lt;0,V48=""),$F$10*$G$11,"")))))</f>
        <v/>
      </c>
      <c r="X48" s="62" t="str">
        <f>IF(W48=$F$10,$F$10,IF(W48=$F$10*$G$11,$F$10*$G$12, IF(W48=$F$10*$G$12,$F$10*$G$13, IF(W48=$F$10*$G$13, $F$10, IF(AND((SUM(X$27:X47)-X$24)&lt;0,W48=""),$F$10*$G$11,"")))))</f>
        <v/>
      </c>
      <c r="Y48" s="62" t="str">
        <f>IF(X48=$F$10,$F$10,IF(X48=$F$10*$G$11,$F$10*$G$12, IF(X48=$F$10*$G$12,$F$10*$G$13, IF(X48=$F$10*$G$13, $F$10, IF(AND((SUM(Y$27:Y47)-Y$24)&lt;0,X48=""),$F$10*$G$11,"")))))</f>
        <v/>
      </c>
      <c r="Z48" s="62" t="str">
        <f>IF(Y48=$F$10,$F$10,IF(Y48=$F$10*$G$11,$F$10*$G$12, IF(Y48=$F$10*$G$12,$F$10*$G$13, IF(Y48=$F$10*$G$13, $F$10, IF(AND((SUM(Z$27:Z47)-Z$24)&lt;0,Y48=""),$F$10*$G$11,"")))))</f>
        <v/>
      </c>
      <c r="AA48" s="62" t="str">
        <f>IF(Z48=$F$10,$F$10,IF(Z48=$F$10*$G$11,$F$10*$G$12, IF(Z48=$F$10*$G$12,$F$10*$G$13, IF(Z48=$F$10*$G$13, $F$10, IF(AND((SUM(AA$27:AA47)-AA$24)&lt;0,Z48=""),$F$10*$G$11,"")))))</f>
        <v/>
      </c>
      <c r="AB48" s="63" t="str">
        <f>IF(AA48=$F$10,$F$10,IF(AA48=$F$10*$G$11,$F$10*$G$12, IF(AA48=$F$10*$G$12,$F$10*$G$13, IF(AA48=$F$10*$G$13, $F$10, IF(AND((SUM(AB$27:AB47)-AB$24)&lt;0,AA48=""),$F$10*$G$11,"")))))</f>
        <v/>
      </c>
      <c r="AC48" s="5"/>
    </row>
    <row r="49" spans="1:29">
      <c r="A49" s="4"/>
      <c r="B49" s="49"/>
      <c r="C49" s="2" t="s">
        <v>35</v>
      </c>
      <c r="D49" s="51"/>
      <c r="E49" s="61" t="str">
        <f>IF(D49=$F$10,$F$10,IF(D49=$F$10*$G$11,$F$10*$G$12, IF(D49=$F$10*$G$12,$F$10*$G$13, IF(D49=$F$10*$G$13, $F$10, IF(AND((SUM(E$27:E48)-E$24)&lt;0,D49=""),$F$10*$G$11,"")))))</f>
        <v/>
      </c>
      <c r="F49" s="62" t="str">
        <f>IF(E49=$F$10,$F$10,IF(E49=$F$10*$G$11,$F$10*$G$12, IF(E49=$F$10*$G$12,$F$10*$G$13, IF(E49=$F$10*$G$13, $F$10, IF(AND((SUM(F$27:F48)-F$24)&lt;0,E49=""),$F$10*$G$11,"")))))</f>
        <v/>
      </c>
      <c r="G49" s="62" t="str">
        <f>IF(F49=$F$10,$F$10,IF(F49=$F$10*$G$11,$F$10*$G$12, IF(F49=$F$10*$G$12,$F$10*$G$13, IF(F49=$F$10*$G$13, $F$10, IF(AND((SUM(G$27:G48)-G$24)&lt;0,F49=""),$F$10*$G$11,"")))))</f>
        <v/>
      </c>
      <c r="H49" s="62" t="str">
        <f>IF(G49=$F$10,$F$10,IF(G49=$F$10*$G$11,$F$10*$G$12, IF(G49=$F$10*$G$12,$F$10*$G$13, IF(G49=$F$10*$G$13, $F$10, IF(AND((SUM(H$27:H48)-H$24)&lt;0,G49=""),$F$10*$G$11,"")))))</f>
        <v/>
      </c>
      <c r="I49" s="62" t="str">
        <f>IF(H49=$F$10,$F$10,IF(H49=$F$10*$G$11,$F$10*$G$12, IF(H49=$F$10*$G$12,$F$10*$G$13, IF(H49=$F$10*$G$13, $F$10, IF(AND((SUM(I$27:I48)-I$24)&lt;0,H49=""),$F$10*$G$11,"")))))</f>
        <v/>
      </c>
      <c r="J49" s="62" t="str">
        <f>IF(I49=$F$10,$F$10,IF(I49=$F$10*$G$11,$F$10*$G$12, IF(I49=$F$10*$G$12,$F$10*$G$13, IF(I49=$F$10*$G$13, $F$10, IF(AND((SUM(J$27:J48)-J$24)&lt;0,I49=""),$F$10*$G$11,"")))))</f>
        <v/>
      </c>
      <c r="K49" s="62" t="str">
        <f>IF(J49=$F$10,$F$10,IF(J49=$F$10*$G$11,$F$10*$G$12, IF(J49=$F$10*$G$12,$F$10*$G$13, IF(J49=$F$10*$G$13, $F$10, IF(AND((SUM(K$27:K48)-K$24)&lt;0,J49=""),$F$10*$G$11,"")))))</f>
        <v/>
      </c>
      <c r="L49" s="62" t="str">
        <f>IF(K49=$F$10,$F$10,IF(K49=$F$10*$G$11,$F$10*$G$12, IF(K49=$F$10*$G$12,$F$10*$G$13, IF(K49=$F$10*$G$13, $F$10, IF(AND((SUM(L$27:L48)-L$24)&lt;0,K49=""),$F$10*$G$11,"")))))</f>
        <v/>
      </c>
      <c r="M49" s="62" t="str">
        <f>IF(L49=$F$10,$F$10,IF(L49=$F$10*$G$11,$F$10*$G$12, IF(L49=$F$10*$G$12,$F$10*$G$13, IF(L49=$F$10*$G$13, $F$10, IF(AND((SUM(M$27:M48)-M$24)&lt;0,L49=""),$F$10*$G$11,"")))))</f>
        <v/>
      </c>
      <c r="N49" s="62" t="str">
        <f>IF(M49=$F$10,$F$10,IF(M49=$F$10*$G$11,$F$10*$G$12, IF(M49=$F$10*$G$12,$F$10*$G$13, IF(M49=$F$10*$G$13, $F$10, IF(AND((SUM(N$27:N48)-N$24)&lt;0,M49=""),$F$10*$G$11,"")))))</f>
        <v/>
      </c>
      <c r="O49" s="62" t="str">
        <f>IF(N49=$F$10,$F$10,IF(N49=$F$10*$G$11,$F$10*$G$12, IF(N49=$F$10*$G$12,$F$10*$G$13, IF(N49=$F$10*$G$13, $F$10, IF(AND((SUM(O$27:O48)-O$24)&lt;0,N49=""),$F$10*$G$11,"")))))</f>
        <v/>
      </c>
      <c r="P49" s="63" t="str">
        <f>IF(O49=$F$10,$F$10,IF(O49=$F$10*$G$11,$F$10*$G$12, IF(O49=$F$10*$G$12,$F$10*$G$13, IF(O49=$F$10*$G$13, $F$10, IF(AND((SUM(P$27:P48)-P$24)&lt;0,O49=""),$F$10*$G$11,"")))))</f>
        <v/>
      </c>
      <c r="Q49" s="61" t="str">
        <f>IF(P49=$F$10,$F$10,IF(P49=$F$10*$G$11,$F$10*$G$12, IF(P49=$F$10*$G$12,$F$10*$G$13, IF(P49=$F$10*$G$13, $F$10, IF(AND((SUM(Q$27:Q48)-Q$24)&lt;0,P49=""),$F$10*$G$11,"")))))</f>
        <v/>
      </c>
      <c r="R49" s="62" t="str">
        <f>IF(Q49=$F$10,$F$10,IF(Q49=$F$10*$G$11,$F$10*$G$12, IF(Q49=$F$10*$G$12,$F$10*$G$13, IF(Q49=$F$10*$G$13, $F$10, IF(AND((SUM(R$27:R48)-R$24)&lt;0,Q49=""),$F$10*$G$11,"")))))</f>
        <v/>
      </c>
      <c r="S49" s="62" t="str">
        <f>IF(R49=$F$10,$F$10,IF(R49=$F$10*$G$11,$F$10*$G$12, IF(R49=$F$10*$G$12,$F$10*$G$13, IF(R49=$F$10*$G$13, $F$10, IF(AND((SUM(S$27:S48)-S$24)&lt;0,R49=""),$F$10*$G$11,"")))))</f>
        <v/>
      </c>
      <c r="T49" s="62" t="str">
        <f>IF(S49=$F$10,$F$10,IF(S49=$F$10*$G$11,$F$10*$G$12, IF(S49=$F$10*$G$12,$F$10*$G$13, IF(S49=$F$10*$G$13, $F$10, IF(AND((SUM(T$27:T48)-T$24)&lt;0,S49=""),$F$10*$G$11,"")))))</f>
        <v/>
      </c>
      <c r="U49" s="62" t="str">
        <f>IF(T49=$F$10,$F$10,IF(T49=$F$10*$G$11,$F$10*$G$12, IF(T49=$F$10*$G$12,$F$10*$G$13, IF(T49=$F$10*$G$13, $F$10, IF(AND((SUM(U$27:U48)-U$24)&lt;0,T49=""),$F$10*$G$11,"")))))</f>
        <v/>
      </c>
      <c r="V49" s="62" t="str">
        <f>IF(U49=$F$10,$F$10,IF(U49=$F$10*$G$11,$F$10*$G$12, IF(U49=$F$10*$G$12,$F$10*$G$13, IF(U49=$F$10*$G$13, $F$10, IF(AND((SUM(V$27:V48)-V$24)&lt;0,U49=""),$F$10*$G$11,"")))))</f>
        <v/>
      </c>
      <c r="W49" s="62" t="str">
        <f>IF(V49=$F$10,$F$10,IF(V49=$F$10*$G$11,$F$10*$G$12, IF(V49=$F$10*$G$12,$F$10*$G$13, IF(V49=$F$10*$G$13, $F$10, IF(AND((SUM(W$27:W48)-W$24)&lt;0,V49=""),$F$10*$G$11,"")))))</f>
        <v/>
      </c>
      <c r="X49" s="62" t="str">
        <f>IF(W49=$F$10,$F$10,IF(W49=$F$10*$G$11,$F$10*$G$12, IF(W49=$F$10*$G$12,$F$10*$G$13, IF(W49=$F$10*$G$13, $F$10, IF(AND((SUM(X$27:X48)-X$24)&lt;0,W49=""),$F$10*$G$11,"")))))</f>
        <v/>
      </c>
      <c r="Y49" s="62" t="str">
        <f>IF(X49=$F$10,$F$10,IF(X49=$F$10*$G$11,$F$10*$G$12, IF(X49=$F$10*$G$12,$F$10*$G$13, IF(X49=$F$10*$G$13, $F$10, IF(AND((SUM(Y$27:Y48)-Y$24)&lt;0,X49=""),$F$10*$G$11,"")))))</f>
        <v/>
      </c>
      <c r="Z49" s="62" t="str">
        <f>IF(Y49=$F$10,$F$10,IF(Y49=$F$10*$G$11,$F$10*$G$12, IF(Y49=$F$10*$G$12,$F$10*$G$13, IF(Y49=$F$10*$G$13, $F$10, IF(AND((SUM(Z$27:Z48)-Z$24)&lt;0,Y49=""),$F$10*$G$11,"")))))</f>
        <v/>
      </c>
      <c r="AA49" s="62" t="str">
        <f>IF(Z49=$F$10,$F$10,IF(Z49=$F$10*$G$11,$F$10*$G$12, IF(Z49=$F$10*$G$12,$F$10*$G$13, IF(Z49=$F$10*$G$13, $F$10, IF(AND((SUM(AA$27:AA48)-AA$24)&lt;0,Z49=""),$F$10*$G$11,"")))))</f>
        <v/>
      </c>
      <c r="AB49" s="63" t="str">
        <f>IF(AA49=$F$10,$F$10,IF(AA49=$F$10*$G$11,$F$10*$G$12, IF(AA49=$F$10*$G$12,$F$10*$G$13, IF(AA49=$F$10*$G$13, $F$10, IF(AND((SUM(AB$27:AB48)-AB$24)&lt;0,AA49=""),$F$10*$G$11,"")))))</f>
        <v/>
      </c>
      <c r="AC49" s="5"/>
    </row>
    <row r="50" spans="1:29">
      <c r="A50" s="4"/>
      <c r="B50" s="49"/>
      <c r="C50" s="2" t="s">
        <v>36</v>
      </c>
      <c r="D50" s="51"/>
      <c r="E50" s="61" t="str">
        <f>IF(D50=$F$10,$F$10,IF(D50=$F$10*$G$11,$F$10*$G$12, IF(D50=$F$10*$G$12,$F$10*$G$13, IF(D50=$F$10*$G$13, $F$10, IF(AND((SUM(E$27:E49)-E$24)&lt;0,D50=""),$F$10*$G$11,"")))))</f>
        <v/>
      </c>
      <c r="F50" s="62" t="str">
        <f>IF(E50=$F$10,$F$10,IF(E50=$F$10*$G$11,$F$10*$G$12, IF(E50=$F$10*$G$12,$F$10*$G$13, IF(E50=$F$10*$G$13, $F$10, IF(AND((SUM(F$27:F49)-F$24)&lt;0,E50=""),$F$10*$G$11,"")))))</f>
        <v/>
      </c>
      <c r="G50" s="62" t="str">
        <f>IF(F50=$F$10,$F$10,IF(F50=$F$10*$G$11,$F$10*$G$12, IF(F50=$F$10*$G$12,$F$10*$G$13, IF(F50=$F$10*$G$13, $F$10, IF(AND((SUM(G$27:G49)-G$24)&lt;0,F50=""),$F$10*$G$11,"")))))</f>
        <v/>
      </c>
      <c r="H50" s="62" t="str">
        <f>IF(G50=$F$10,$F$10,IF(G50=$F$10*$G$11,$F$10*$G$12, IF(G50=$F$10*$G$12,$F$10*$G$13, IF(G50=$F$10*$G$13, $F$10, IF(AND((SUM(H$27:H49)-H$24)&lt;0,G50=""),$F$10*$G$11,"")))))</f>
        <v/>
      </c>
      <c r="I50" s="62" t="str">
        <f>IF(H50=$F$10,$F$10,IF(H50=$F$10*$G$11,$F$10*$G$12, IF(H50=$F$10*$G$12,$F$10*$G$13, IF(H50=$F$10*$G$13, $F$10, IF(AND((SUM(I$27:I49)-I$24)&lt;0,H50=""),$F$10*$G$11,"")))))</f>
        <v/>
      </c>
      <c r="J50" s="62" t="str">
        <f>IF(I50=$F$10,$F$10,IF(I50=$F$10*$G$11,$F$10*$G$12, IF(I50=$F$10*$G$12,$F$10*$G$13, IF(I50=$F$10*$G$13, $F$10, IF(AND((SUM(J$27:J49)-J$24)&lt;0,I50=""),$F$10*$G$11,"")))))</f>
        <v/>
      </c>
      <c r="K50" s="62" t="str">
        <f>IF(J50=$F$10,$F$10,IF(J50=$F$10*$G$11,$F$10*$G$12, IF(J50=$F$10*$G$12,$F$10*$G$13, IF(J50=$F$10*$G$13, $F$10, IF(AND((SUM(K$27:K49)-K$24)&lt;0,J50=""),$F$10*$G$11,"")))))</f>
        <v/>
      </c>
      <c r="L50" s="62" t="str">
        <f>IF(K50=$F$10,$F$10,IF(K50=$F$10*$G$11,$F$10*$G$12, IF(K50=$F$10*$G$12,$F$10*$G$13, IF(K50=$F$10*$G$13, $F$10, IF(AND((SUM(L$27:L49)-L$24)&lt;0,K50=""),$F$10*$G$11,"")))))</f>
        <v/>
      </c>
      <c r="M50" s="62" t="str">
        <f>IF(L50=$F$10,$F$10,IF(L50=$F$10*$G$11,$F$10*$G$12, IF(L50=$F$10*$G$12,$F$10*$G$13, IF(L50=$F$10*$G$13, $F$10, IF(AND((SUM(M$27:M49)-M$24)&lt;0,L50=""),$F$10*$G$11,"")))))</f>
        <v/>
      </c>
      <c r="N50" s="62" t="str">
        <f>IF(M50=$F$10,$F$10,IF(M50=$F$10*$G$11,$F$10*$G$12, IF(M50=$F$10*$G$12,$F$10*$G$13, IF(M50=$F$10*$G$13, $F$10, IF(AND((SUM(N$27:N49)-N$24)&lt;0,M50=""),$F$10*$G$11,"")))))</f>
        <v/>
      </c>
      <c r="O50" s="62" t="str">
        <f>IF(N50=$F$10,$F$10,IF(N50=$F$10*$G$11,$F$10*$G$12, IF(N50=$F$10*$G$12,$F$10*$G$13, IF(N50=$F$10*$G$13, $F$10, IF(AND((SUM(O$27:O49)-O$24)&lt;0,N50=""),$F$10*$G$11,"")))))</f>
        <v/>
      </c>
      <c r="P50" s="63" t="str">
        <f>IF(O50=$F$10,$F$10,IF(O50=$F$10*$G$11,$F$10*$G$12, IF(O50=$F$10*$G$12,$F$10*$G$13, IF(O50=$F$10*$G$13, $F$10, IF(AND((SUM(P$27:P49)-P$24)&lt;0,O50=""),$F$10*$G$11,"")))))</f>
        <v/>
      </c>
      <c r="Q50" s="61" t="str">
        <f>IF(P50=$F$10,$F$10,IF(P50=$F$10*$G$11,$F$10*$G$12, IF(P50=$F$10*$G$12,$F$10*$G$13, IF(P50=$F$10*$G$13, $F$10, IF(AND((SUM(Q$27:Q49)-Q$24)&lt;0,P50=""),$F$10*$G$11,"")))))</f>
        <v/>
      </c>
      <c r="R50" s="62" t="str">
        <f>IF(Q50=$F$10,$F$10,IF(Q50=$F$10*$G$11,$F$10*$G$12, IF(Q50=$F$10*$G$12,$F$10*$G$13, IF(Q50=$F$10*$G$13, $F$10, IF(AND((SUM(R$27:R49)-R$24)&lt;0,Q50=""),$F$10*$G$11,"")))))</f>
        <v/>
      </c>
      <c r="S50" s="62" t="str">
        <f>IF(R50=$F$10,$F$10,IF(R50=$F$10*$G$11,$F$10*$G$12, IF(R50=$F$10*$G$12,$F$10*$G$13, IF(R50=$F$10*$G$13, $F$10, IF(AND((SUM(S$27:S49)-S$24)&lt;0,R50=""),$F$10*$G$11,"")))))</f>
        <v/>
      </c>
      <c r="T50" s="62" t="str">
        <f>IF(S50=$F$10,$F$10,IF(S50=$F$10*$G$11,$F$10*$G$12, IF(S50=$F$10*$G$12,$F$10*$G$13, IF(S50=$F$10*$G$13, $F$10, IF(AND((SUM(T$27:T49)-T$24)&lt;0,S50=""),$F$10*$G$11,"")))))</f>
        <v/>
      </c>
      <c r="U50" s="62" t="str">
        <f>IF(T50=$F$10,$F$10,IF(T50=$F$10*$G$11,$F$10*$G$12, IF(T50=$F$10*$G$12,$F$10*$G$13, IF(T50=$F$10*$G$13, $F$10, IF(AND((SUM(U$27:U49)-U$24)&lt;0,T50=""),$F$10*$G$11,"")))))</f>
        <v/>
      </c>
      <c r="V50" s="62" t="str">
        <f>IF(U50=$F$10,$F$10,IF(U50=$F$10*$G$11,$F$10*$G$12, IF(U50=$F$10*$G$12,$F$10*$G$13, IF(U50=$F$10*$G$13, $F$10, IF(AND((SUM(V$27:V49)-V$24)&lt;0,U50=""),$F$10*$G$11,"")))))</f>
        <v/>
      </c>
      <c r="W50" s="62" t="str">
        <f>IF(V50=$F$10,$F$10,IF(V50=$F$10*$G$11,$F$10*$G$12, IF(V50=$F$10*$G$12,$F$10*$G$13, IF(V50=$F$10*$G$13, $F$10, IF(AND((SUM(W$27:W49)-W$24)&lt;0,V50=""),$F$10*$G$11,"")))))</f>
        <v/>
      </c>
      <c r="X50" s="62" t="str">
        <f>IF(W50=$F$10,$F$10,IF(W50=$F$10*$G$11,$F$10*$G$12, IF(W50=$F$10*$G$12,$F$10*$G$13, IF(W50=$F$10*$G$13, $F$10, IF(AND((SUM(X$27:X49)-X$24)&lt;0,W50=""),$F$10*$G$11,"")))))</f>
        <v/>
      </c>
      <c r="Y50" s="62" t="str">
        <f>IF(X50=$F$10,$F$10,IF(X50=$F$10*$G$11,$F$10*$G$12, IF(X50=$F$10*$G$12,$F$10*$G$13, IF(X50=$F$10*$G$13, $F$10, IF(AND((SUM(Y$27:Y49)-Y$24)&lt;0,X50=""),$F$10*$G$11,"")))))</f>
        <v/>
      </c>
      <c r="Z50" s="62" t="str">
        <f>IF(Y50=$F$10,$F$10,IF(Y50=$F$10*$G$11,$F$10*$G$12, IF(Y50=$F$10*$G$12,$F$10*$G$13, IF(Y50=$F$10*$G$13, $F$10, IF(AND((SUM(Z$27:Z49)-Z$24)&lt;0,Y50=""),$F$10*$G$11,"")))))</f>
        <v/>
      </c>
      <c r="AA50" s="62" t="str">
        <f>IF(Z50=$F$10,$F$10,IF(Z50=$F$10*$G$11,$F$10*$G$12, IF(Z50=$F$10*$G$12,$F$10*$G$13, IF(Z50=$F$10*$G$13, $F$10, IF(AND((SUM(AA$27:AA49)-AA$24)&lt;0,Z50=""),$F$10*$G$11,"")))))</f>
        <v/>
      </c>
      <c r="AB50" s="63" t="str">
        <f>IF(AA50=$F$10,$F$10,IF(AA50=$F$10*$G$11,$F$10*$G$12, IF(AA50=$F$10*$G$12,$F$10*$G$13, IF(AA50=$F$10*$G$13, $F$10, IF(AND((SUM(AB$27:AB49)-AB$24)&lt;0,AA50=""),$F$10*$G$11,"")))))</f>
        <v/>
      </c>
      <c r="AC50" s="5"/>
    </row>
    <row r="51" spans="1:29">
      <c r="A51" s="4"/>
      <c r="B51" s="49"/>
      <c r="C51" s="2" t="s">
        <v>37</v>
      </c>
      <c r="D51" s="51"/>
      <c r="E51" s="61" t="str">
        <f>IF(D51=$F$10,$F$10,IF(D51=$F$10*$G$11,$F$10*$G$12, IF(D51=$F$10*$G$12,$F$10*$G$13, IF(D51=$F$10*$G$13, $F$10, IF(AND((SUM(E$27:E50)-E$24)&lt;0,D51=""),$F$10*$G$11,"")))))</f>
        <v/>
      </c>
      <c r="F51" s="62" t="str">
        <f>IF(E51=$F$10,$F$10,IF(E51=$F$10*$G$11,$F$10*$G$12, IF(E51=$F$10*$G$12,$F$10*$G$13, IF(E51=$F$10*$G$13, $F$10, IF(AND((SUM(F$27:F50)-F$24)&lt;0,E51=""),$F$10*$G$11,"")))))</f>
        <v/>
      </c>
      <c r="G51" s="62" t="str">
        <f>IF(F51=$F$10,$F$10,IF(F51=$F$10*$G$11,$F$10*$G$12, IF(F51=$F$10*$G$12,$F$10*$G$13, IF(F51=$F$10*$G$13, $F$10, IF(AND((SUM(G$27:G50)-G$24)&lt;0,F51=""),$F$10*$G$11,"")))))</f>
        <v/>
      </c>
      <c r="H51" s="62" t="str">
        <f>IF(G51=$F$10,$F$10,IF(G51=$F$10*$G$11,$F$10*$G$12, IF(G51=$F$10*$G$12,$F$10*$G$13, IF(G51=$F$10*$G$13, $F$10, IF(AND((SUM(H$27:H50)-H$24)&lt;0,G51=""),$F$10*$G$11,"")))))</f>
        <v/>
      </c>
      <c r="I51" s="62" t="str">
        <f>IF(H51=$F$10,$F$10,IF(H51=$F$10*$G$11,$F$10*$G$12, IF(H51=$F$10*$G$12,$F$10*$G$13, IF(H51=$F$10*$G$13, $F$10, IF(AND((SUM(I$27:I50)-I$24)&lt;0,H51=""),$F$10*$G$11,"")))))</f>
        <v/>
      </c>
      <c r="J51" s="62" t="str">
        <f>IF(I51=$F$10,$F$10,IF(I51=$F$10*$G$11,$F$10*$G$12, IF(I51=$F$10*$G$12,$F$10*$G$13, IF(I51=$F$10*$G$13, $F$10, IF(AND((SUM(J$27:J50)-J$24)&lt;0,I51=""),$F$10*$G$11,"")))))</f>
        <v/>
      </c>
      <c r="K51" s="62" t="str">
        <f>IF(J51=$F$10,$F$10,IF(J51=$F$10*$G$11,$F$10*$G$12, IF(J51=$F$10*$G$12,$F$10*$G$13, IF(J51=$F$10*$G$13, $F$10, IF(AND((SUM(K$27:K50)-K$24)&lt;0,J51=""),$F$10*$G$11,"")))))</f>
        <v/>
      </c>
      <c r="L51" s="62" t="str">
        <f>IF(K51=$F$10,$F$10,IF(K51=$F$10*$G$11,$F$10*$G$12, IF(K51=$F$10*$G$12,$F$10*$G$13, IF(K51=$F$10*$G$13, $F$10, IF(AND((SUM(L$27:L50)-L$24)&lt;0,K51=""),$F$10*$G$11,"")))))</f>
        <v/>
      </c>
      <c r="M51" s="62" t="str">
        <f>IF(L51=$F$10,$F$10,IF(L51=$F$10*$G$11,$F$10*$G$12, IF(L51=$F$10*$G$12,$F$10*$G$13, IF(L51=$F$10*$G$13, $F$10, IF(AND((SUM(M$27:M50)-M$24)&lt;0,L51=""),$F$10*$G$11,"")))))</f>
        <v/>
      </c>
      <c r="N51" s="62" t="str">
        <f>IF(M51=$F$10,$F$10,IF(M51=$F$10*$G$11,$F$10*$G$12, IF(M51=$F$10*$G$12,$F$10*$G$13, IF(M51=$F$10*$G$13, $F$10, IF(AND((SUM(N$27:N50)-N$24)&lt;0,M51=""),$F$10*$G$11,"")))))</f>
        <v/>
      </c>
      <c r="O51" s="62" t="str">
        <f>IF(N51=$F$10,$F$10,IF(N51=$F$10*$G$11,$F$10*$G$12, IF(N51=$F$10*$G$12,$F$10*$G$13, IF(N51=$F$10*$G$13, $F$10, IF(AND((SUM(O$27:O50)-O$24)&lt;0,N51=""),$F$10*$G$11,"")))))</f>
        <v/>
      </c>
      <c r="P51" s="63" t="str">
        <f>IF(O51=$F$10,$F$10,IF(O51=$F$10*$G$11,$F$10*$G$12, IF(O51=$F$10*$G$12,$F$10*$G$13, IF(O51=$F$10*$G$13, $F$10, IF(AND((SUM(P$27:P50)-P$24)&lt;0,O51=""),$F$10*$G$11,"")))))</f>
        <v/>
      </c>
      <c r="Q51" s="61" t="str">
        <f>IF(P51=$F$10,$F$10,IF(P51=$F$10*$G$11,$F$10*$G$12, IF(P51=$F$10*$G$12,$F$10*$G$13, IF(P51=$F$10*$G$13, $F$10, IF(AND((SUM(Q$27:Q50)-Q$24)&lt;0,P51=""),$F$10*$G$11,"")))))</f>
        <v/>
      </c>
      <c r="R51" s="62" t="str">
        <f>IF(Q51=$F$10,$F$10,IF(Q51=$F$10*$G$11,$F$10*$G$12, IF(Q51=$F$10*$G$12,$F$10*$G$13, IF(Q51=$F$10*$G$13, $F$10, IF(AND((SUM(R$27:R50)-R$24)&lt;0,Q51=""),$F$10*$G$11,"")))))</f>
        <v/>
      </c>
      <c r="S51" s="62" t="str">
        <f>IF(R51=$F$10,$F$10,IF(R51=$F$10*$G$11,$F$10*$G$12, IF(R51=$F$10*$G$12,$F$10*$G$13, IF(R51=$F$10*$G$13, $F$10, IF(AND((SUM(S$27:S50)-S$24)&lt;0,R51=""),$F$10*$G$11,"")))))</f>
        <v/>
      </c>
      <c r="T51" s="62" t="str">
        <f>IF(S51=$F$10,$F$10,IF(S51=$F$10*$G$11,$F$10*$G$12, IF(S51=$F$10*$G$12,$F$10*$G$13, IF(S51=$F$10*$G$13, $F$10, IF(AND((SUM(T$27:T50)-T$24)&lt;0,S51=""),$F$10*$G$11,"")))))</f>
        <v/>
      </c>
      <c r="U51" s="62" t="str">
        <f>IF(T51=$F$10,$F$10,IF(T51=$F$10*$G$11,$F$10*$G$12, IF(T51=$F$10*$G$12,$F$10*$G$13, IF(T51=$F$10*$G$13, $F$10, IF(AND((SUM(U$27:U50)-U$24)&lt;0,T51=""),$F$10*$G$11,"")))))</f>
        <v/>
      </c>
      <c r="V51" s="62" t="str">
        <f>IF(U51=$F$10,$F$10,IF(U51=$F$10*$G$11,$F$10*$G$12, IF(U51=$F$10*$G$12,$F$10*$G$13, IF(U51=$F$10*$G$13, $F$10, IF(AND((SUM(V$27:V50)-V$24)&lt;0,U51=""),$F$10*$G$11,"")))))</f>
        <v/>
      </c>
      <c r="W51" s="62" t="str">
        <f>IF(V51=$F$10,$F$10,IF(V51=$F$10*$G$11,$F$10*$G$12, IF(V51=$F$10*$G$12,$F$10*$G$13, IF(V51=$F$10*$G$13, $F$10, IF(AND((SUM(W$27:W50)-W$24)&lt;0,V51=""),$F$10*$G$11,"")))))</f>
        <v/>
      </c>
      <c r="X51" s="62" t="str">
        <f>IF(W51=$F$10,$F$10,IF(W51=$F$10*$G$11,$F$10*$G$12, IF(W51=$F$10*$G$12,$F$10*$G$13, IF(W51=$F$10*$G$13, $F$10, IF(AND((SUM(X$27:X50)-X$24)&lt;0,W51=""),$F$10*$G$11,"")))))</f>
        <v/>
      </c>
      <c r="Y51" s="62" t="str">
        <f>IF(X51=$F$10,$F$10,IF(X51=$F$10*$G$11,$F$10*$G$12, IF(X51=$F$10*$G$12,$F$10*$G$13, IF(X51=$F$10*$G$13, $F$10, IF(AND((SUM(Y$27:Y50)-Y$24)&lt;0,X51=""),$F$10*$G$11,"")))))</f>
        <v/>
      </c>
      <c r="Z51" s="62" t="str">
        <f>IF(Y51=$F$10,$F$10,IF(Y51=$F$10*$G$11,$F$10*$G$12, IF(Y51=$F$10*$G$12,$F$10*$G$13, IF(Y51=$F$10*$G$13, $F$10, IF(AND((SUM(Z$27:Z50)-Z$24)&lt;0,Y51=""),$F$10*$G$11,"")))))</f>
        <v/>
      </c>
      <c r="AA51" s="62" t="str">
        <f>IF(Z51=$F$10,$F$10,IF(Z51=$F$10*$G$11,$F$10*$G$12, IF(Z51=$F$10*$G$12,$F$10*$G$13, IF(Z51=$F$10*$G$13, $F$10, IF(AND((SUM(AA$27:AA50)-AA$24)&lt;0,Z51=""),$F$10*$G$11,"")))))</f>
        <v/>
      </c>
      <c r="AB51" s="63" t="str">
        <f>IF(AA51=$F$10,$F$10,IF(AA51=$F$10*$G$11,$F$10*$G$12, IF(AA51=$F$10*$G$12,$F$10*$G$13, IF(AA51=$F$10*$G$13, $F$10, IF(AND((SUM(AB$27:AB50)-AB$24)&lt;0,AA51=""),$F$10*$G$11,"")))))</f>
        <v/>
      </c>
      <c r="AC51" s="5"/>
    </row>
    <row r="52" spans="1:29">
      <c r="A52" s="4"/>
      <c r="B52" s="49"/>
      <c r="C52" s="2" t="s">
        <v>38</v>
      </c>
      <c r="D52" s="51"/>
      <c r="E52" s="61" t="str">
        <f>IF(D52=$F$10,$F$10,IF(D52=$F$10*$G$11,$F$10*$G$12, IF(D52=$F$10*$G$12,$F$10*$G$13, IF(D52=$F$10*$G$13, $F$10, IF(AND((SUM(E$27:E51)-E$24)&lt;0,D52=""),$F$10*$G$11,"")))))</f>
        <v/>
      </c>
      <c r="F52" s="62" t="str">
        <f>IF(E52=$F$10,$F$10,IF(E52=$F$10*$G$11,$F$10*$G$12, IF(E52=$F$10*$G$12,$F$10*$G$13, IF(E52=$F$10*$G$13, $F$10, IF(AND((SUM(F$27:F51)-F$24)&lt;0,E52=""),$F$10*$G$11,"")))))</f>
        <v/>
      </c>
      <c r="G52" s="62" t="str">
        <f>IF(F52=$F$10,$F$10,IF(F52=$F$10*$G$11,$F$10*$G$12, IF(F52=$F$10*$G$12,$F$10*$G$13, IF(F52=$F$10*$G$13, $F$10, IF(AND((SUM(G$27:G51)-G$24)&lt;0,F52=""),$F$10*$G$11,"")))))</f>
        <v/>
      </c>
      <c r="H52" s="62" t="str">
        <f>IF(G52=$F$10,$F$10,IF(G52=$F$10*$G$11,$F$10*$G$12, IF(G52=$F$10*$G$12,$F$10*$G$13, IF(G52=$F$10*$G$13, $F$10, IF(AND((SUM(H$27:H51)-H$24)&lt;0,G52=""),$F$10*$G$11,"")))))</f>
        <v/>
      </c>
      <c r="I52" s="62" t="str">
        <f>IF(H52=$F$10,$F$10,IF(H52=$F$10*$G$11,$F$10*$G$12, IF(H52=$F$10*$G$12,$F$10*$G$13, IF(H52=$F$10*$G$13, $F$10, IF(AND((SUM(I$27:I51)-I$24)&lt;0,H52=""),$F$10*$G$11,"")))))</f>
        <v/>
      </c>
      <c r="J52" s="62" t="str">
        <f>IF(I52=$F$10,$F$10,IF(I52=$F$10*$G$11,$F$10*$G$12, IF(I52=$F$10*$G$12,$F$10*$G$13, IF(I52=$F$10*$G$13, $F$10, IF(AND((SUM(J$27:J51)-J$24)&lt;0,I52=""),$F$10*$G$11,"")))))</f>
        <v/>
      </c>
      <c r="K52" s="62" t="str">
        <f>IF(J52=$F$10,$F$10,IF(J52=$F$10*$G$11,$F$10*$G$12, IF(J52=$F$10*$G$12,$F$10*$G$13, IF(J52=$F$10*$G$13, $F$10, IF(AND((SUM(K$27:K51)-K$24)&lt;0,J52=""),$F$10*$G$11,"")))))</f>
        <v/>
      </c>
      <c r="L52" s="62" t="str">
        <f>IF(K52=$F$10,$F$10,IF(K52=$F$10*$G$11,$F$10*$G$12, IF(K52=$F$10*$G$12,$F$10*$G$13, IF(K52=$F$10*$G$13, $F$10, IF(AND((SUM(L$27:L51)-L$24)&lt;0,K52=""),$F$10*$G$11,"")))))</f>
        <v/>
      </c>
      <c r="M52" s="62" t="str">
        <f>IF(L52=$F$10,$F$10,IF(L52=$F$10*$G$11,$F$10*$G$12, IF(L52=$F$10*$G$12,$F$10*$G$13, IF(L52=$F$10*$G$13, $F$10, IF(AND((SUM(M$27:M51)-M$24)&lt;0,L52=""),$F$10*$G$11,"")))))</f>
        <v/>
      </c>
      <c r="N52" s="62" t="str">
        <f>IF(M52=$F$10,$F$10,IF(M52=$F$10*$G$11,$F$10*$G$12, IF(M52=$F$10*$G$12,$F$10*$G$13, IF(M52=$F$10*$G$13, $F$10, IF(AND((SUM(N$27:N51)-N$24)&lt;0,M52=""),$F$10*$G$11,"")))))</f>
        <v/>
      </c>
      <c r="O52" s="62" t="str">
        <f>IF(N52=$F$10,$F$10,IF(N52=$F$10*$G$11,$F$10*$G$12, IF(N52=$F$10*$G$12,$F$10*$G$13, IF(N52=$F$10*$G$13, $F$10, IF(AND((SUM(O$27:O51)-O$24)&lt;0,N52=""),$F$10*$G$11,"")))))</f>
        <v/>
      </c>
      <c r="P52" s="63" t="str">
        <f>IF(O52=$F$10,$F$10,IF(O52=$F$10*$G$11,$F$10*$G$12, IF(O52=$F$10*$G$12,$F$10*$G$13, IF(O52=$F$10*$G$13, $F$10, IF(AND((SUM(P$27:P51)-P$24)&lt;0,O52=""),$F$10*$G$11,"")))))</f>
        <v/>
      </c>
      <c r="Q52" s="61" t="str">
        <f>IF(P52=$F$10,$F$10,IF(P52=$F$10*$G$11,$F$10*$G$12, IF(P52=$F$10*$G$12,$F$10*$G$13, IF(P52=$F$10*$G$13, $F$10, IF(AND((SUM(Q$27:Q51)-Q$24)&lt;0,P52=""),$F$10*$G$11,"")))))</f>
        <v/>
      </c>
      <c r="R52" s="62" t="str">
        <f>IF(Q52=$F$10,$F$10,IF(Q52=$F$10*$G$11,$F$10*$G$12, IF(Q52=$F$10*$G$12,$F$10*$G$13, IF(Q52=$F$10*$G$13, $F$10, IF(AND((SUM(R$27:R51)-R$24)&lt;0,Q52=""),$F$10*$G$11,"")))))</f>
        <v/>
      </c>
      <c r="S52" s="62" t="str">
        <f>IF(R52=$F$10,$F$10,IF(R52=$F$10*$G$11,$F$10*$G$12, IF(R52=$F$10*$G$12,$F$10*$G$13, IF(R52=$F$10*$G$13, $F$10, IF(AND((SUM(S$27:S51)-S$24)&lt;0,R52=""),$F$10*$G$11,"")))))</f>
        <v/>
      </c>
      <c r="T52" s="62" t="str">
        <f>IF(S52=$F$10,$F$10,IF(S52=$F$10*$G$11,$F$10*$G$12, IF(S52=$F$10*$G$12,$F$10*$G$13, IF(S52=$F$10*$G$13, $F$10, IF(AND((SUM(T$27:T51)-T$24)&lt;0,S52=""),$F$10*$G$11,"")))))</f>
        <v/>
      </c>
      <c r="U52" s="62" t="str">
        <f>IF(T52=$F$10,$F$10,IF(T52=$F$10*$G$11,$F$10*$G$12, IF(T52=$F$10*$G$12,$F$10*$G$13, IF(T52=$F$10*$G$13, $F$10, IF(AND((SUM(U$27:U51)-U$24)&lt;0,T52=""),$F$10*$G$11,"")))))</f>
        <v/>
      </c>
      <c r="V52" s="62" t="str">
        <f>IF(U52=$F$10,$F$10,IF(U52=$F$10*$G$11,$F$10*$G$12, IF(U52=$F$10*$G$12,$F$10*$G$13, IF(U52=$F$10*$G$13, $F$10, IF(AND((SUM(V$27:V51)-V$24)&lt;0,U52=""),$F$10*$G$11,"")))))</f>
        <v/>
      </c>
      <c r="W52" s="62" t="str">
        <f>IF(V52=$F$10,$F$10,IF(V52=$F$10*$G$11,$F$10*$G$12, IF(V52=$F$10*$G$12,$F$10*$G$13, IF(V52=$F$10*$G$13, $F$10, IF(AND((SUM(W$27:W51)-W$24)&lt;0,V52=""),$F$10*$G$11,"")))))</f>
        <v/>
      </c>
      <c r="X52" s="62" t="str">
        <f>IF(W52=$F$10,$F$10,IF(W52=$F$10*$G$11,$F$10*$G$12, IF(W52=$F$10*$G$12,$F$10*$G$13, IF(W52=$F$10*$G$13, $F$10, IF(AND((SUM(X$27:X51)-X$24)&lt;0,W52=""),$F$10*$G$11,"")))))</f>
        <v/>
      </c>
      <c r="Y52" s="62" t="str">
        <f>IF(X52=$F$10,$F$10,IF(X52=$F$10*$G$11,$F$10*$G$12, IF(X52=$F$10*$G$12,$F$10*$G$13, IF(X52=$F$10*$G$13, $F$10, IF(AND((SUM(Y$27:Y51)-Y$24)&lt;0,X52=""),$F$10*$G$11,"")))))</f>
        <v/>
      </c>
      <c r="Z52" s="62" t="str">
        <f>IF(Y52=$F$10,$F$10,IF(Y52=$F$10*$G$11,$F$10*$G$12, IF(Y52=$F$10*$G$12,$F$10*$G$13, IF(Y52=$F$10*$G$13, $F$10, IF(AND((SUM(Z$27:Z51)-Z$24)&lt;0,Y52=""),$F$10*$G$11,"")))))</f>
        <v/>
      </c>
      <c r="AA52" s="62" t="str">
        <f>IF(Z52=$F$10,$F$10,IF(Z52=$F$10*$G$11,$F$10*$G$12, IF(Z52=$F$10*$G$12,$F$10*$G$13, IF(Z52=$F$10*$G$13, $F$10, IF(AND((SUM(AA$27:AA51)-AA$24)&lt;0,Z52=""),$F$10*$G$11,"")))))</f>
        <v/>
      </c>
      <c r="AB52" s="63" t="str">
        <f>IF(AA52=$F$10,$F$10,IF(AA52=$F$10*$G$11,$F$10*$G$12, IF(AA52=$F$10*$G$12,$F$10*$G$13, IF(AA52=$F$10*$G$13, $F$10, IF(AND((SUM(AB$27:AB51)-AB$24)&lt;0,AA52=""),$F$10*$G$11,"")))))</f>
        <v/>
      </c>
      <c r="AC52" s="5"/>
    </row>
    <row r="53" spans="1:29">
      <c r="A53" s="4"/>
      <c r="B53" s="49"/>
      <c r="C53" s="2" t="s">
        <v>39</v>
      </c>
      <c r="D53" s="51"/>
      <c r="E53" s="61" t="str">
        <f>IF(D53=$F$10,$F$10,IF(D53=$F$10*$G$11,$F$10*$G$12, IF(D53=$F$10*$G$12,$F$10*$G$13, IF(D53=$F$10*$G$13, $F$10, IF(AND((SUM(E$27:E52)-E$24)&lt;0,D53=""),$F$10*$G$11,"")))))</f>
        <v/>
      </c>
      <c r="F53" s="62" t="str">
        <f>IF(E53=$F$10,$F$10,IF(E53=$F$10*$G$11,$F$10*$G$12, IF(E53=$F$10*$G$12,$F$10*$G$13, IF(E53=$F$10*$G$13, $F$10, IF(AND((SUM(F$27:F52)-F$24)&lt;0,E53=""),$F$10*$G$11,"")))))</f>
        <v/>
      </c>
      <c r="G53" s="62" t="str">
        <f>IF(F53=$F$10,$F$10,IF(F53=$F$10*$G$11,$F$10*$G$12, IF(F53=$F$10*$G$12,$F$10*$G$13, IF(F53=$F$10*$G$13, $F$10, IF(AND((SUM(G$27:G52)-G$24)&lt;0,F53=""),$F$10*$G$11,"")))))</f>
        <v/>
      </c>
      <c r="H53" s="62" t="str">
        <f>IF(G53=$F$10,$F$10,IF(G53=$F$10*$G$11,$F$10*$G$12, IF(G53=$F$10*$G$12,$F$10*$G$13, IF(G53=$F$10*$G$13, $F$10, IF(AND((SUM(H$27:H52)-H$24)&lt;0,G53=""),$F$10*$G$11,"")))))</f>
        <v/>
      </c>
      <c r="I53" s="62" t="str">
        <f>IF(H53=$F$10,$F$10,IF(H53=$F$10*$G$11,$F$10*$G$12, IF(H53=$F$10*$G$12,$F$10*$G$13, IF(H53=$F$10*$G$13, $F$10, IF(AND((SUM(I$27:I52)-I$24)&lt;0,H53=""),$F$10*$G$11,"")))))</f>
        <v/>
      </c>
      <c r="J53" s="62" t="str">
        <f>IF(I53=$F$10,$F$10,IF(I53=$F$10*$G$11,$F$10*$G$12, IF(I53=$F$10*$G$12,$F$10*$G$13, IF(I53=$F$10*$G$13, $F$10, IF(AND((SUM(J$27:J52)-J$24)&lt;0,I53=""),$F$10*$G$11,"")))))</f>
        <v/>
      </c>
      <c r="K53" s="62" t="str">
        <f>IF(J53=$F$10,$F$10,IF(J53=$F$10*$G$11,$F$10*$G$12, IF(J53=$F$10*$G$12,$F$10*$G$13, IF(J53=$F$10*$G$13, $F$10, IF(AND((SUM(K$27:K52)-K$24)&lt;0,J53=""),$F$10*$G$11,"")))))</f>
        <v/>
      </c>
      <c r="L53" s="62" t="str">
        <f>IF(K53=$F$10,$F$10,IF(K53=$F$10*$G$11,$F$10*$G$12, IF(K53=$F$10*$G$12,$F$10*$G$13, IF(K53=$F$10*$G$13, $F$10, IF(AND((SUM(L$27:L52)-L$24)&lt;0,K53=""),$F$10*$G$11,"")))))</f>
        <v/>
      </c>
      <c r="M53" s="62" t="str">
        <f>IF(L53=$F$10,$F$10,IF(L53=$F$10*$G$11,$F$10*$G$12, IF(L53=$F$10*$G$12,$F$10*$G$13, IF(L53=$F$10*$G$13, $F$10, IF(AND((SUM(M$27:M52)-M$24)&lt;0,L53=""),$F$10*$G$11,"")))))</f>
        <v/>
      </c>
      <c r="N53" s="62" t="str">
        <f>IF(M53=$F$10,$F$10,IF(M53=$F$10*$G$11,$F$10*$G$12, IF(M53=$F$10*$G$12,$F$10*$G$13, IF(M53=$F$10*$G$13, $F$10, IF(AND((SUM(N$27:N52)-N$24)&lt;0,M53=""),$F$10*$G$11,"")))))</f>
        <v/>
      </c>
      <c r="O53" s="62" t="str">
        <f>IF(N53=$F$10,$F$10,IF(N53=$F$10*$G$11,$F$10*$G$12, IF(N53=$F$10*$G$12,$F$10*$G$13, IF(N53=$F$10*$G$13, $F$10, IF(AND((SUM(O$27:O52)-O$24)&lt;0,N53=""),$F$10*$G$11,"")))))</f>
        <v/>
      </c>
      <c r="P53" s="63" t="str">
        <f>IF(O53=$F$10,$F$10,IF(O53=$F$10*$G$11,$F$10*$G$12, IF(O53=$F$10*$G$12,$F$10*$G$13, IF(O53=$F$10*$G$13, $F$10, IF(AND((SUM(P$27:P52)-P$24)&lt;0,O53=""),$F$10*$G$11,"")))))</f>
        <v/>
      </c>
      <c r="Q53" s="61" t="str">
        <f>IF(P53=$F$10,$F$10,IF(P53=$F$10*$G$11,$F$10*$G$12, IF(P53=$F$10*$G$12,$F$10*$G$13, IF(P53=$F$10*$G$13, $F$10, IF(AND((SUM(Q$27:Q52)-Q$24)&lt;0,P53=""),$F$10*$G$11,"")))))</f>
        <v/>
      </c>
      <c r="R53" s="62" t="str">
        <f>IF(Q53=$F$10,$F$10,IF(Q53=$F$10*$G$11,$F$10*$G$12, IF(Q53=$F$10*$G$12,$F$10*$G$13, IF(Q53=$F$10*$G$13, $F$10, IF(AND((SUM(R$27:R52)-R$24)&lt;0,Q53=""),$F$10*$G$11,"")))))</f>
        <v/>
      </c>
      <c r="S53" s="62" t="str">
        <f>IF(R53=$F$10,$F$10,IF(R53=$F$10*$G$11,$F$10*$G$12, IF(R53=$F$10*$G$12,$F$10*$G$13, IF(R53=$F$10*$G$13, $F$10, IF(AND((SUM(S$27:S52)-S$24)&lt;0,R53=""),$F$10*$G$11,"")))))</f>
        <v/>
      </c>
      <c r="T53" s="62" t="str">
        <f>IF(S53=$F$10,$F$10,IF(S53=$F$10*$G$11,$F$10*$G$12, IF(S53=$F$10*$G$12,$F$10*$G$13, IF(S53=$F$10*$G$13, $F$10, IF(AND((SUM(T$27:T52)-T$24)&lt;0,S53=""),$F$10*$G$11,"")))))</f>
        <v/>
      </c>
      <c r="U53" s="62" t="str">
        <f>IF(T53=$F$10,$F$10,IF(T53=$F$10*$G$11,$F$10*$G$12, IF(T53=$F$10*$G$12,$F$10*$G$13, IF(T53=$F$10*$G$13, $F$10, IF(AND((SUM(U$27:U52)-U$24)&lt;0,T53=""),$F$10*$G$11,"")))))</f>
        <v/>
      </c>
      <c r="V53" s="62" t="str">
        <f>IF(U53=$F$10,$F$10,IF(U53=$F$10*$G$11,$F$10*$G$12, IF(U53=$F$10*$G$12,$F$10*$G$13, IF(U53=$F$10*$G$13, $F$10, IF(AND((SUM(V$27:V52)-V$24)&lt;0,U53=""),$F$10*$G$11,"")))))</f>
        <v/>
      </c>
      <c r="W53" s="62" t="str">
        <f>IF(V53=$F$10,$F$10,IF(V53=$F$10*$G$11,$F$10*$G$12, IF(V53=$F$10*$G$12,$F$10*$G$13, IF(V53=$F$10*$G$13, $F$10, IF(AND((SUM(W$27:W52)-W$24)&lt;0,V53=""),$F$10*$G$11,"")))))</f>
        <v/>
      </c>
      <c r="X53" s="62" t="str">
        <f>IF(W53=$F$10,$F$10,IF(W53=$F$10*$G$11,$F$10*$G$12, IF(W53=$F$10*$G$12,$F$10*$G$13, IF(W53=$F$10*$G$13, $F$10, IF(AND((SUM(X$27:X52)-X$24)&lt;0,W53=""),$F$10*$G$11,"")))))</f>
        <v/>
      </c>
      <c r="Y53" s="62" t="str">
        <f>IF(X53=$F$10,$F$10,IF(X53=$F$10*$G$11,$F$10*$G$12, IF(X53=$F$10*$G$12,$F$10*$G$13, IF(X53=$F$10*$G$13, $F$10, IF(AND((SUM(Y$27:Y52)-Y$24)&lt;0,X53=""),$F$10*$G$11,"")))))</f>
        <v/>
      </c>
      <c r="Z53" s="62" t="str">
        <f>IF(Y53=$F$10,$F$10,IF(Y53=$F$10*$G$11,$F$10*$G$12, IF(Y53=$F$10*$G$12,$F$10*$G$13, IF(Y53=$F$10*$G$13, $F$10, IF(AND((SUM(Z$27:Z52)-Z$24)&lt;0,Y53=""),$F$10*$G$11,"")))))</f>
        <v/>
      </c>
      <c r="AA53" s="62" t="str">
        <f>IF(Z53=$F$10,$F$10,IF(Z53=$F$10*$G$11,$F$10*$G$12, IF(Z53=$F$10*$G$12,$F$10*$G$13, IF(Z53=$F$10*$G$13, $F$10, IF(AND((SUM(AA$27:AA52)-AA$24)&lt;0,Z53=""),$F$10*$G$11,"")))))</f>
        <v/>
      </c>
      <c r="AB53" s="63" t="str">
        <f>IF(AA53=$F$10,$F$10,IF(AA53=$F$10*$G$11,$F$10*$G$12, IF(AA53=$F$10*$G$12,$F$10*$G$13, IF(AA53=$F$10*$G$13, $F$10, IF(AND((SUM(AB$27:AB52)-AB$24)&lt;0,AA53=""),$F$10*$G$11,"")))))</f>
        <v/>
      </c>
      <c r="AC53" s="5"/>
    </row>
    <row r="54" spans="1:29">
      <c r="A54" s="4"/>
      <c r="B54" s="49"/>
      <c r="C54" s="2" t="s">
        <v>40</v>
      </c>
      <c r="D54" s="51"/>
      <c r="E54" s="61" t="str">
        <f>IF(D54=$F$10,$F$10,IF(D54=$F$10*$G$11,$F$10*$G$12, IF(D54=$F$10*$G$12,$F$10*$G$13, IF(D54=$F$10*$G$13, $F$10, IF(AND((SUM(E$27:E53)-E$24)&lt;0,D54=""),$F$10*$G$11,"")))))</f>
        <v/>
      </c>
      <c r="F54" s="62" t="str">
        <f>IF(E54=$F$10,$F$10,IF(E54=$F$10*$G$11,$F$10*$G$12, IF(E54=$F$10*$G$12,$F$10*$G$13, IF(E54=$F$10*$G$13, $F$10, IF(AND((SUM(F$27:F53)-F$24)&lt;0,E54=""),$F$10*$G$11,"")))))</f>
        <v/>
      </c>
      <c r="G54" s="62" t="str">
        <f>IF(F54=$F$10,$F$10,IF(F54=$F$10*$G$11,$F$10*$G$12, IF(F54=$F$10*$G$12,$F$10*$G$13, IF(F54=$F$10*$G$13, $F$10, IF(AND((SUM(G$27:G53)-G$24)&lt;0,F54=""),$F$10*$G$11,"")))))</f>
        <v/>
      </c>
      <c r="H54" s="62" t="str">
        <f>IF(G54=$F$10,$F$10,IF(G54=$F$10*$G$11,$F$10*$G$12, IF(G54=$F$10*$G$12,$F$10*$G$13, IF(G54=$F$10*$G$13, $F$10, IF(AND((SUM(H$27:H53)-H$24)&lt;0,G54=""),$F$10*$G$11,"")))))</f>
        <v/>
      </c>
      <c r="I54" s="62" t="str">
        <f>IF(H54=$F$10,$F$10,IF(H54=$F$10*$G$11,$F$10*$G$12, IF(H54=$F$10*$G$12,$F$10*$G$13, IF(H54=$F$10*$G$13, $F$10, IF(AND((SUM(I$27:I53)-I$24)&lt;0,H54=""),$F$10*$G$11,"")))))</f>
        <v/>
      </c>
      <c r="J54" s="62" t="str">
        <f>IF(I54=$F$10,$F$10,IF(I54=$F$10*$G$11,$F$10*$G$12, IF(I54=$F$10*$G$12,$F$10*$G$13, IF(I54=$F$10*$G$13, $F$10, IF(AND((SUM(J$27:J53)-J$24)&lt;0,I54=""),$F$10*$G$11,"")))))</f>
        <v/>
      </c>
      <c r="K54" s="62" t="str">
        <f>IF(J54=$F$10,$F$10,IF(J54=$F$10*$G$11,$F$10*$G$12, IF(J54=$F$10*$G$12,$F$10*$G$13, IF(J54=$F$10*$G$13, $F$10, IF(AND((SUM(K$27:K53)-K$24)&lt;0,J54=""),$F$10*$G$11,"")))))</f>
        <v/>
      </c>
      <c r="L54" s="62" t="str">
        <f>IF(K54=$F$10,$F$10,IF(K54=$F$10*$G$11,$F$10*$G$12, IF(K54=$F$10*$G$12,$F$10*$G$13, IF(K54=$F$10*$G$13, $F$10, IF(AND((SUM(L$27:L53)-L$24)&lt;0,K54=""),$F$10*$G$11,"")))))</f>
        <v/>
      </c>
      <c r="M54" s="62" t="str">
        <f>IF(L54=$F$10,$F$10,IF(L54=$F$10*$G$11,$F$10*$G$12, IF(L54=$F$10*$G$12,$F$10*$G$13, IF(L54=$F$10*$G$13, $F$10, IF(AND((SUM(M$27:M53)-M$24)&lt;0,L54=""),$F$10*$G$11,"")))))</f>
        <v/>
      </c>
      <c r="N54" s="62" t="str">
        <f>IF(M54=$F$10,$F$10,IF(M54=$F$10*$G$11,$F$10*$G$12, IF(M54=$F$10*$G$12,$F$10*$G$13, IF(M54=$F$10*$G$13, $F$10, IF(AND((SUM(N$27:N53)-N$24)&lt;0,M54=""),$F$10*$G$11,"")))))</f>
        <v/>
      </c>
      <c r="O54" s="62" t="str">
        <f>IF(N54=$F$10,$F$10,IF(N54=$F$10*$G$11,$F$10*$G$12, IF(N54=$F$10*$G$12,$F$10*$G$13, IF(N54=$F$10*$G$13, $F$10, IF(AND((SUM(O$27:O53)-O$24)&lt;0,N54=""),$F$10*$G$11,"")))))</f>
        <v/>
      </c>
      <c r="P54" s="63" t="str">
        <f>IF(O54=$F$10,$F$10,IF(O54=$F$10*$G$11,$F$10*$G$12, IF(O54=$F$10*$G$12,$F$10*$G$13, IF(O54=$F$10*$G$13, $F$10, IF(AND((SUM(P$27:P53)-P$24)&lt;0,O54=""),$F$10*$G$11,"")))))</f>
        <v/>
      </c>
      <c r="Q54" s="61" t="str">
        <f>IF(P54=$F$10,$F$10,IF(P54=$F$10*$G$11,$F$10*$G$12, IF(P54=$F$10*$G$12,$F$10*$G$13, IF(P54=$F$10*$G$13, $F$10, IF(AND((SUM(Q$27:Q53)-Q$24)&lt;0,P54=""),$F$10*$G$11,"")))))</f>
        <v/>
      </c>
      <c r="R54" s="62" t="str">
        <f>IF(Q54=$F$10,$F$10,IF(Q54=$F$10*$G$11,$F$10*$G$12, IF(Q54=$F$10*$G$12,$F$10*$G$13, IF(Q54=$F$10*$G$13, $F$10, IF(AND((SUM(R$27:R53)-R$24)&lt;0,Q54=""),$F$10*$G$11,"")))))</f>
        <v/>
      </c>
      <c r="S54" s="62" t="str">
        <f>IF(R54=$F$10,$F$10,IF(R54=$F$10*$G$11,$F$10*$G$12, IF(R54=$F$10*$G$12,$F$10*$G$13, IF(R54=$F$10*$G$13, $F$10, IF(AND((SUM(S$27:S53)-S$24)&lt;0,R54=""),$F$10*$G$11,"")))))</f>
        <v/>
      </c>
      <c r="T54" s="62" t="str">
        <f>IF(S54=$F$10,$F$10,IF(S54=$F$10*$G$11,$F$10*$G$12, IF(S54=$F$10*$G$12,$F$10*$G$13, IF(S54=$F$10*$G$13, $F$10, IF(AND((SUM(T$27:T53)-T$24)&lt;0,S54=""),$F$10*$G$11,"")))))</f>
        <v/>
      </c>
      <c r="U54" s="62" t="str">
        <f>IF(T54=$F$10,$F$10,IF(T54=$F$10*$G$11,$F$10*$G$12, IF(T54=$F$10*$G$12,$F$10*$G$13, IF(T54=$F$10*$G$13, $F$10, IF(AND((SUM(U$27:U53)-U$24)&lt;0,T54=""),$F$10*$G$11,"")))))</f>
        <v/>
      </c>
      <c r="V54" s="62" t="str">
        <f>IF(U54=$F$10,$F$10,IF(U54=$F$10*$G$11,$F$10*$G$12, IF(U54=$F$10*$G$12,$F$10*$G$13, IF(U54=$F$10*$G$13, $F$10, IF(AND((SUM(V$27:V53)-V$24)&lt;0,U54=""),$F$10*$G$11,"")))))</f>
        <v/>
      </c>
      <c r="W54" s="62" t="str">
        <f>IF(V54=$F$10,$F$10,IF(V54=$F$10*$G$11,$F$10*$G$12, IF(V54=$F$10*$G$12,$F$10*$G$13, IF(V54=$F$10*$G$13, $F$10, IF(AND((SUM(W$27:W53)-W$24)&lt;0,V54=""),$F$10*$G$11,"")))))</f>
        <v/>
      </c>
      <c r="X54" s="62" t="str">
        <f>IF(W54=$F$10,$F$10,IF(W54=$F$10*$G$11,$F$10*$G$12, IF(W54=$F$10*$G$12,$F$10*$G$13, IF(W54=$F$10*$G$13, $F$10, IF(AND((SUM(X$27:X53)-X$24)&lt;0,W54=""),$F$10*$G$11,"")))))</f>
        <v/>
      </c>
      <c r="Y54" s="62" t="str">
        <f>IF(X54=$F$10,$F$10,IF(X54=$F$10*$G$11,$F$10*$G$12, IF(X54=$F$10*$G$12,$F$10*$G$13, IF(X54=$F$10*$G$13, $F$10, IF(AND((SUM(Y$27:Y53)-Y$24)&lt;0,X54=""),$F$10*$G$11,"")))))</f>
        <v/>
      </c>
      <c r="Z54" s="62" t="str">
        <f>IF(Y54=$F$10,$F$10,IF(Y54=$F$10*$G$11,$F$10*$G$12, IF(Y54=$F$10*$G$12,$F$10*$G$13, IF(Y54=$F$10*$G$13, $F$10, IF(AND((SUM(Z$27:Z53)-Z$24)&lt;0,Y54=""),$F$10*$G$11,"")))))</f>
        <v/>
      </c>
      <c r="AA54" s="62" t="str">
        <f>IF(Z54=$F$10,$F$10,IF(Z54=$F$10*$G$11,$F$10*$G$12, IF(Z54=$F$10*$G$12,$F$10*$G$13, IF(Z54=$F$10*$G$13, $F$10, IF(AND((SUM(AA$27:AA53)-AA$24)&lt;0,Z54=""),$F$10*$G$11,"")))))</f>
        <v/>
      </c>
      <c r="AB54" s="63" t="str">
        <f>IF(AA54=$F$10,$F$10,IF(AA54=$F$10*$G$11,$F$10*$G$12, IF(AA54=$F$10*$G$12,$F$10*$G$13, IF(AA54=$F$10*$G$13, $F$10, IF(AND((SUM(AB$27:AB53)-AB$24)&lt;0,AA54=""),$F$10*$G$11,"")))))</f>
        <v/>
      </c>
      <c r="AC54" s="5"/>
    </row>
    <row r="55" spans="1:29">
      <c r="A55" s="4"/>
      <c r="B55" s="49"/>
      <c r="C55" s="2" t="s">
        <v>41</v>
      </c>
      <c r="D55" s="51"/>
      <c r="E55" s="61" t="str">
        <f>IF(D55=$F$10,$F$10,IF(D55=$F$10*$G$11,$F$10*$G$12, IF(D55=$F$10*$G$12,$F$10*$G$13, IF(D55=$F$10*$G$13, $F$10, IF(AND((SUM(E$27:E54)-E$24)&lt;0,D55=""),$F$10*$G$11,"")))))</f>
        <v/>
      </c>
      <c r="F55" s="62" t="str">
        <f>IF(E55=$F$10,$F$10,IF(E55=$F$10*$G$11,$F$10*$G$12, IF(E55=$F$10*$G$12,$F$10*$G$13, IF(E55=$F$10*$G$13, $F$10, IF(AND((SUM(F$27:F54)-F$24)&lt;0,E55=""),$F$10*$G$11,"")))))</f>
        <v/>
      </c>
      <c r="G55" s="62" t="str">
        <f>IF(F55=$F$10,$F$10,IF(F55=$F$10*$G$11,$F$10*$G$12, IF(F55=$F$10*$G$12,$F$10*$G$13, IF(F55=$F$10*$G$13, $F$10, IF(AND((SUM(G$27:G54)-G$24)&lt;0,F55=""),$F$10*$G$11,"")))))</f>
        <v/>
      </c>
      <c r="H55" s="62" t="str">
        <f>IF(G55=$F$10,$F$10,IF(G55=$F$10*$G$11,$F$10*$G$12, IF(G55=$F$10*$G$12,$F$10*$G$13, IF(G55=$F$10*$G$13, $F$10, IF(AND((SUM(H$27:H54)-H$24)&lt;0,G55=""),$F$10*$G$11,"")))))</f>
        <v/>
      </c>
      <c r="I55" s="62" t="str">
        <f>IF(H55=$F$10,$F$10,IF(H55=$F$10*$G$11,$F$10*$G$12, IF(H55=$F$10*$G$12,$F$10*$G$13, IF(H55=$F$10*$G$13, $F$10, IF(AND((SUM(I$27:I54)-I$24)&lt;0,H55=""),$F$10*$G$11,"")))))</f>
        <v/>
      </c>
      <c r="J55" s="62" t="str">
        <f>IF(I55=$F$10,$F$10,IF(I55=$F$10*$G$11,$F$10*$G$12, IF(I55=$F$10*$G$12,$F$10*$G$13, IF(I55=$F$10*$G$13, $F$10, IF(AND((SUM(J$27:J54)-J$24)&lt;0,I55=""),$F$10*$G$11,"")))))</f>
        <v/>
      </c>
      <c r="K55" s="62" t="str">
        <f>IF(J55=$F$10,$F$10,IF(J55=$F$10*$G$11,$F$10*$G$12, IF(J55=$F$10*$G$12,$F$10*$G$13, IF(J55=$F$10*$G$13, $F$10, IF(AND((SUM(K$27:K54)-K$24)&lt;0,J55=""),$F$10*$G$11,"")))))</f>
        <v/>
      </c>
      <c r="L55" s="62" t="str">
        <f>IF(K55=$F$10,$F$10,IF(K55=$F$10*$G$11,$F$10*$G$12, IF(K55=$F$10*$G$12,$F$10*$G$13, IF(K55=$F$10*$G$13, $F$10, IF(AND((SUM(L$27:L54)-L$24)&lt;0,K55=""),$F$10*$G$11,"")))))</f>
        <v/>
      </c>
      <c r="M55" s="62" t="str">
        <f>IF(L55=$F$10,$F$10,IF(L55=$F$10*$G$11,$F$10*$G$12, IF(L55=$F$10*$G$12,$F$10*$G$13, IF(L55=$F$10*$G$13, $F$10, IF(AND((SUM(M$27:M54)-M$24)&lt;0,L55=""),$F$10*$G$11,"")))))</f>
        <v/>
      </c>
      <c r="N55" s="62" t="str">
        <f>IF(M55=$F$10,$F$10,IF(M55=$F$10*$G$11,$F$10*$G$12, IF(M55=$F$10*$G$12,$F$10*$G$13, IF(M55=$F$10*$G$13, $F$10, IF(AND((SUM(N$27:N54)-N$24)&lt;0,M55=""),$F$10*$G$11,"")))))</f>
        <v/>
      </c>
      <c r="O55" s="62" t="str">
        <f>IF(N55=$F$10,$F$10,IF(N55=$F$10*$G$11,$F$10*$G$12, IF(N55=$F$10*$G$12,$F$10*$G$13, IF(N55=$F$10*$G$13, $F$10, IF(AND((SUM(O$27:O54)-O$24)&lt;0,N55=""),$F$10*$G$11,"")))))</f>
        <v/>
      </c>
      <c r="P55" s="63" t="str">
        <f>IF(O55=$F$10,$F$10,IF(O55=$F$10*$G$11,$F$10*$G$12, IF(O55=$F$10*$G$12,$F$10*$G$13, IF(O55=$F$10*$G$13, $F$10, IF(AND((SUM(P$27:P54)-P$24)&lt;0,O55=""),$F$10*$G$11,"")))))</f>
        <v/>
      </c>
      <c r="Q55" s="61" t="str">
        <f>IF(P55=$F$10,$F$10,IF(P55=$F$10*$G$11,$F$10*$G$12, IF(P55=$F$10*$G$12,$F$10*$G$13, IF(P55=$F$10*$G$13, $F$10, IF(AND((SUM(Q$27:Q54)-Q$24)&lt;0,P55=""),$F$10*$G$11,"")))))</f>
        <v/>
      </c>
      <c r="R55" s="62" t="str">
        <f>IF(Q55=$F$10,$F$10,IF(Q55=$F$10*$G$11,$F$10*$G$12, IF(Q55=$F$10*$G$12,$F$10*$G$13, IF(Q55=$F$10*$G$13, $F$10, IF(AND((SUM(R$27:R54)-R$24)&lt;0,Q55=""),$F$10*$G$11,"")))))</f>
        <v/>
      </c>
      <c r="S55" s="62" t="str">
        <f>IF(R55=$F$10,$F$10,IF(R55=$F$10*$G$11,$F$10*$G$12, IF(R55=$F$10*$G$12,$F$10*$G$13, IF(R55=$F$10*$G$13, $F$10, IF(AND((SUM(S$27:S54)-S$24)&lt;0,R55=""),$F$10*$G$11,"")))))</f>
        <v/>
      </c>
      <c r="T55" s="62" t="str">
        <f>IF(S55=$F$10,$F$10,IF(S55=$F$10*$G$11,$F$10*$G$12, IF(S55=$F$10*$G$12,$F$10*$G$13, IF(S55=$F$10*$G$13, $F$10, IF(AND((SUM(T$27:T54)-T$24)&lt;0,S55=""),$F$10*$G$11,"")))))</f>
        <v/>
      </c>
      <c r="U55" s="62" t="str">
        <f>IF(T55=$F$10,$F$10,IF(T55=$F$10*$G$11,$F$10*$G$12, IF(T55=$F$10*$G$12,$F$10*$G$13, IF(T55=$F$10*$G$13, $F$10, IF(AND((SUM(U$27:U54)-U$24)&lt;0,T55=""),$F$10*$G$11,"")))))</f>
        <v/>
      </c>
      <c r="V55" s="62" t="str">
        <f>IF(U55=$F$10,$F$10,IF(U55=$F$10*$G$11,$F$10*$G$12, IF(U55=$F$10*$G$12,$F$10*$G$13, IF(U55=$F$10*$G$13, $F$10, IF(AND((SUM(V$27:V54)-V$24)&lt;0,U55=""),$F$10*$G$11,"")))))</f>
        <v/>
      </c>
      <c r="W55" s="62" t="str">
        <f>IF(V55=$F$10,$F$10,IF(V55=$F$10*$G$11,$F$10*$G$12, IF(V55=$F$10*$G$12,$F$10*$G$13, IF(V55=$F$10*$G$13, $F$10, IF(AND((SUM(W$27:W54)-W$24)&lt;0,V55=""),$F$10*$G$11,"")))))</f>
        <v/>
      </c>
      <c r="X55" s="62" t="str">
        <f>IF(W55=$F$10,$F$10,IF(W55=$F$10*$G$11,$F$10*$G$12, IF(W55=$F$10*$G$12,$F$10*$G$13, IF(W55=$F$10*$G$13, $F$10, IF(AND((SUM(X$27:X54)-X$24)&lt;0,W55=""),$F$10*$G$11,"")))))</f>
        <v/>
      </c>
      <c r="Y55" s="62" t="str">
        <f>IF(X55=$F$10,$F$10,IF(X55=$F$10*$G$11,$F$10*$G$12, IF(X55=$F$10*$G$12,$F$10*$G$13, IF(X55=$F$10*$G$13, $F$10, IF(AND((SUM(Y$27:Y54)-Y$24)&lt;0,X55=""),$F$10*$G$11,"")))))</f>
        <v/>
      </c>
      <c r="Z55" s="62" t="str">
        <f>IF(Y55=$F$10,$F$10,IF(Y55=$F$10*$G$11,$F$10*$G$12, IF(Y55=$F$10*$G$12,$F$10*$G$13, IF(Y55=$F$10*$G$13, $F$10, IF(AND((SUM(Z$27:Z54)-Z$24)&lt;0,Y55=""),$F$10*$G$11,"")))))</f>
        <v/>
      </c>
      <c r="AA55" s="62" t="str">
        <f>IF(Z55=$F$10,$F$10,IF(Z55=$F$10*$G$11,$F$10*$G$12, IF(Z55=$F$10*$G$12,$F$10*$G$13, IF(Z55=$F$10*$G$13, $F$10, IF(AND((SUM(AA$27:AA54)-AA$24)&lt;0,Z55=""),$F$10*$G$11,"")))))</f>
        <v/>
      </c>
      <c r="AB55" s="63" t="str">
        <f>IF(AA55=$F$10,$F$10,IF(AA55=$F$10*$G$11,$F$10*$G$12, IF(AA55=$F$10*$G$12,$F$10*$G$13, IF(AA55=$F$10*$G$13, $F$10, IF(AND((SUM(AB$27:AB54)-AB$24)&lt;0,AA55=""),$F$10*$G$11,"")))))</f>
        <v/>
      </c>
      <c r="AC55" s="5"/>
    </row>
    <row r="56" spans="1:29">
      <c r="A56" s="4"/>
      <c r="B56" s="49"/>
      <c r="C56" s="2" t="s">
        <v>42</v>
      </c>
      <c r="D56" s="51"/>
      <c r="E56" s="61" t="str">
        <f>IF(D56=$F$10,$F$10,IF(D56=$F$10*$G$11,$F$10*$G$12, IF(D56=$F$10*$G$12,$F$10*$G$13, IF(D56=$F$10*$G$13, $F$10, IF(AND((SUM(E$27:E55)-E$24)&lt;0,D56=""),$F$10*$G$11,"")))))</f>
        <v/>
      </c>
      <c r="F56" s="62" t="str">
        <f>IF(E56=$F$10,$F$10,IF(E56=$F$10*$G$11,$F$10*$G$12, IF(E56=$F$10*$G$12,$F$10*$G$13, IF(E56=$F$10*$G$13, $F$10, IF(AND((SUM(F$27:F55)-F$24)&lt;0,E56=""),$F$10*$G$11,"")))))</f>
        <v/>
      </c>
      <c r="G56" s="62" t="str">
        <f>IF(F56=$F$10,$F$10,IF(F56=$F$10*$G$11,$F$10*$G$12, IF(F56=$F$10*$G$12,$F$10*$G$13, IF(F56=$F$10*$G$13, $F$10, IF(AND((SUM(G$27:G55)-G$24)&lt;0,F56=""),$F$10*$G$11,"")))))</f>
        <v/>
      </c>
      <c r="H56" s="62" t="str">
        <f>IF(G56=$F$10,$F$10,IF(G56=$F$10*$G$11,$F$10*$G$12, IF(G56=$F$10*$G$12,$F$10*$G$13, IF(G56=$F$10*$G$13, $F$10, IF(AND((SUM(H$27:H55)-H$24)&lt;0,G56=""),$F$10*$G$11,"")))))</f>
        <v/>
      </c>
      <c r="I56" s="62" t="str">
        <f>IF(H56=$F$10,$F$10,IF(H56=$F$10*$G$11,$F$10*$G$12, IF(H56=$F$10*$G$12,$F$10*$G$13, IF(H56=$F$10*$G$13, $F$10, IF(AND((SUM(I$27:I55)-I$24)&lt;0,H56=""),$F$10*$G$11,"")))))</f>
        <v/>
      </c>
      <c r="J56" s="62" t="str">
        <f>IF(I56=$F$10,$F$10,IF(I56=$F$10*$G$11,$F$10*$G$12, IF(I56=$F$10*$G$12,$F$10*$G$13, IF(I56=$F$10*$G$13, $F$10, IF(AND((SUM(J$27:J55)-J$24)&lt;0,I56=""),$F$10*$G$11,"")))))</f>
        <v/>
      </c>
      <c r="K56" s="62" t="str">
        <f>IF(J56=$F$10,$F$10,IF(J56=$F$10*$G$11,$F$10*$G$12, IF(J56=$F$10*$G$12,$F$10*$G$13, IF(J56=$F$10*$G$13, $F$10, IF(AND((SUM(K$27:K55)-K$24)&lt;0,J56=""),$F$10*$G$11,"")))))</f>
        <v/>
      </c>
      <c r="L56" s="62" t="str">
        <f>IF(K56=$F$10,$F$10,IF(K56=$F$10*$G$11,$F$10*$G$12, IF(K56=$F$10*$G$12,$F$10*$G$13, IF(K56=$F$10*$G$13, $F$10, IF(AND((SUM(L$27:L55)-L$24)&lt;0,K56=""),$F$10*$G$11,"")))))</f>
        <v/>
      </c>
      <c r="M56" s="62" t="str">
        <f>IF(L56=$F$10,$F$10,IF(L56=$F$10*$G$11,$F$10*$G$12, IF(L56=$F$10*$G$12,$F$10*$G$13, IF(L56=$F$10*$G$13, $F$10, IF(AND((SUM(M$27:M55)-M$24)&lt;0,L56=""),$F$10*$G$11,"")))))</f>
        <v/>
      </c>
      <c r="N56" s="62" t="str">
        <f>IF(M56=$F$10,$F$10,IF(M56=$F$10*$G$11,$F$10*$G$12, IF(M56=$F$10*$G$12,$F$10*$G$13, IF(M56=$F$10*$G$13, $F$10, IF(AND((SUM(N$27:N55)-N$24)&lt;0,M56=""),$F$10*$G$11,"")))))</f>
        <v/>
      </c>
      <c r="O56" s="62" t="str">
        <f>IF(N56=$F$10,$F$10,IF(N56=$F$10*$G$11,$F$10*$G$12, IF(N56=$F$10*$G$12,$F$10*$G$13, IF(N56=$F$10*$G$13, $F$10, IF(AND((SUM(O$27:O55)-O$24)&lt;0,N56=""),$F$10*$G$11,"")))))</f>
        <v/>
      </c>
      <c r="P56" s="63" t="str">
        <f>IF(O56=$F$10,$F$10,IF(O56=$F$10*$G$11,$F$10*$G$12, IF(O56=$F$10*$G$12,$F$10*$G$13, IF(O56=$F$10*$G$13, $F$10, IF(AND((SUM(P$27:P55)-P$24)&lt;0,O56=""),$F$10*$G$11,"")))))</f>
        <v/>
      </c>
      <c r="Q56" s="61" t="str">
        <f>IF(P56=$F$10,$F$10,IF(P56=$F$10*$G$11,$F$10*$G$12, IF(P56=$F$10*$G$12,$F$10*$G$13, IF(P56=$F$10*$G$13, $F$10, IF(AND((SUM(Q$27:Q55)-Q$24)&lt;0,P56=""),$F$10*$G$11,"")))))</f>
        <v/>
      </c>
      <c r="R56" s="62" t="str">
        <f>IF(Q56=$F$10,$F$10,IF(Q56=$F$10*$G$11,$F$10*$G$12, IF(Q56=$F$10*$G$12,$F$10*$G$13, IF(Q56=$F$10*$G$13, $F$10, IF(AND((SUM(R$27:R55)-R$24)&lt;0,Q56=""),$F$10*$G$11,"")))))</f>
        <v/>
      </c>
      <c r="S56" s="62" t="str">
        <f>IF(R56=$F$10,$F$10,IF(R56=$F$10*$G$11,$F$10*$G$12, IF(R56=$F$10*$G$12,$F$10*$G$13, IF(R56=$F$10*$G$13, $F$10, IF(AND((SUM(S$27:S55)-S$24)&lt;0,R56=""),$F$10*$G$11,"")))))</f>
        <v/>
      </c>
      <c r="T56" s="62" t="str">
        <f>IF(S56=$F$10,$F$10,IF(S56=$F$10*$G$11,$F$10*$G$12, IF(S56=$F$10*$G$12,$F$10*$G$13, IF(S56=$F$10*$G$13, $F$10, IF(AND((SUM(T$27:T55)-T$24)&lt;0,S56=""),$F$10*$G$11,"")))))</f>
        <v/>
      </c>
      <c r="U56" s="62" t="str">
        <f>IF(T56=$F$10,$F$10,IF(T56=$F$10*$G$11,$F$10*$G$12, IF(T56=$F$10*$G$12,$F$10*$G$13, IF(T56=$F$10*$G$13, $F$10, IF(AND((SUM(U$27:U55)-U$24)&lt;0,T56=""),$F$10*$G$11,"")))))</f>
        <v/>
      </c>
      <c r="V56" s="62" t="str">
        <f>IF(U56=$F$10,$F$10,IF(U56=$F$10*$G$11,$F$10*$G$12, IF(U56=$F$10*$G$12,$F$10*$G$13, IF(U56=$F$10*$G$13, $F$10, IF(AND((SUM(V$27:V55)-V$24)&lt;0,U56=""),$F$10*$G$11,"")))))</f>
        <v/>
      </c>
      <c r="W56" s="62" t="str">
        <f>IF(V56=$F$10,$F$10,IF(V56=$F$10*$G$11,$F$10*$G$12, IF(V56=$F$10*$G$12,$F$10*$G$13, IF(V56=$F$10*$G$13, $F$10, IF(AND((SUM(W$27:W55)-W$24)&lt;0,V56=""),$F$10*$G$11,"")))))</f>
        <v/>
      </c>
      <c r="X56" s="62" t="str">
        <f>IF(W56=$F$10,$F$10,IF(W56=$F$10*$G$11,$F$10*$G$12, IF(W56=$F$10*$G$12,$F$10*$G$13, IF(W56=$F$10*$G$13, $F$10, IF(AND((SUM(X$27:X55)-X$24)&lt;0,W56=""),$F$10*$G$11,"")))))</f>
        <v/>
      </c>
      <c r="Y56" s="62" t="str">
        <f>IF(X56=$F$10,$F$10,IF(X56=$F$10*$G$11,$F$10*$G$12, IF(X56=$F$10*$G$12,$F$10*$G$13, IF(X56=$F$10*$G$13, $F$10, IF(AND((SUM(Y$27:Y55)-Y$24)&lt;0,X56=""),$F$10*$G$11,"")))))</f>
        <v/>
      </c>
      <c r="Z56" s="62" t="str">
        <f>IF(Y56=$F$10,$F$10,IF(Y56=$F$10*$G$11,$F$10*$G$12, IF(Y56=$F$10*$G$12,$F$10*$G$13, IF(Y56=$F$10*$G$13, $F$10, IF(AND((SUM(Z$27:Z55)-Z$24)&lt;0,Y56=""),$F$10*$G$11,"")))))</f>
        <v/>
      </c>
      <c r="AA56" s="62" t="str">
        <f>IF(Z56=$F$10,$F$10,IF(Z56=$F$10*$G$11,$F$10*$G$12, IF(Z56=$F$10*$G$12,$F$10*$G$13, IF(Z56=$F$10*$G$13, $F$10, IF(AND((SUM(AA$27:AA55)-AA$24)&lt;0,Z56=""),$F$10*$G$11,"")))))</f>
        <v/>
      </c>
      <c r="AB56" s="63" t="str">
        <f>IF(AA56=$F$10,$F$10,IF(AA56=$F$10*$G$11,$F$10*$G$12, IF(AA56=$F$10*$G$12,$F$10*$G$13, IF(AA56=$F$10*$G$13, $F$10, IF(AND((SUM(AB$27:AB55)-AB$24)&lt;0,AA56=""),$F$10*$G$11,"")))))</f>
        <v/>
      </c>
      <c r="AC56" s="5"/>
    </row>
    <row r="57" spans="1:29" s="1" customFormat="1">
      <c r="A57" s="70"/>
      <c r="B57" s="53"/>
      <c r="C57" s="1" t="s">
        <v>25</v>
      </c>
      <c r="D57" s="97"/>
      <c r="E57" s="55">
        <f t="shared" ref="E57:AA57" si="4">SUM(E27:E56)</f>
        <v>112500</v>
      </c>
      <c r="F57" s="56">
        <f t="shared" si="4"/>
        <v>125000</v>
      </c>
      <c r="G57" s="56">
        <f t="shared" si="4"/>
        <v>137500</v>
      </c>
      <c r="H57" s="56">
        <f t="shared" si="4"/>
        <v>150000</v>
      </c>
      <c r="I57" s="56">
        <f t="shared" si="4"/>
        <v>162500</v>
      </c>
      <c r="J57" s="56">
        <f t="shared" si="4"/>
        <v>175000</v>
      </c>
      <c r="K57" s="56">
        <f t="shared" si="4"/>
        <v>187500</v>
      </c>
      <c r="L57" s="56">
        <f t="shared" si="4"/>
        <v>200000</v>
      </c>
      <c r="M57" s="56">
        <f t="shared" si="4"/>
        <v>225000</v>
      </c>
      <c r="N57" s="56">
        <f t="shared" si="4"/>
        <v>250000</v>
      </c>
      <c r="O57" s="56">
        <f t="shared" si="4"/>
        <v>275000</v>
      </c>
      <c r="P57" s="57">
        <f t="shared" si="4"/>
        <v>300000</v>
      </c>
      <c r="Q57" s="55">
        <f t="shared" si="4"/>
        <v>325000</v>
      </c>
      <c r="R57" s="56">
        <f t="shared" si="4"/>
        <v>350000</v>
      </c>
      <c r="S57" s="56">
        <f t="shared" si="4"/>
        <v>387500</v>
      </c>
      <c r="T57" s="56">
        <f t="shared" si="4"/>
        <v>425000</v>
      </c>
      <c r="U57" s="56">
        <f t="shared" si="4"/>
        <v>462500</v>
      </c>
      <c r="V57" s="56">
        <f t="shared" si="4"/>
        <v>500000</v>
      </c>
      <c r="W57" s="56">
        <f t="shared" si="4"/>
        <v>550000</v>
      </c>
      <c r="X57" s="56">
        <f t="shared" si="4"/>
        <v>600000</v>
      </c>
      <c r="Y57" s="56">
        <f t="shared" si="4"/>
        <v>662500</v>
      </c>
      <c r="Z57" s="56">
        <f t="shared" si="4"/>
        <v>725000</v>
      </c>
      <c r="AA57" s="56">
        <f t="shared" si="4"/>
        <v>787500</v>
      </c>
      <c r="AB57" s="57">
        <f>SUM(AB27:AB56)</f>
        <v>862500</v>
      </c>
      <c r="AC57" s="74"/>
    </row>
    <row r="58" spans="1:29" s="3" customFormat="1" ht="11">
      <c r="A58" s="71"/>
      <c r="B58" s="54"/>
      <c r="D58" s="98"/>
      <c r="E58" s="64"/>
      <c r="F58" s="65"/>
      <c r="G58" s="65"/>
      <c r="H58" s="65"/>
      <c r="I58" s="65"/>
      <c r="J58" s="65"/>
      <c r="K58" s="65"/>
      <c r="L58" s="65"/>
      <c r="M58" s="65"/>
      <c r="N58" s="65"/>
      <c r="O58" s="65"/>
      <c r="P58" s="66"/>
      <c r="Q58" s="64"/>
      <c r="R58" s="65"/>
      <c r="S58" s="65"/>
      <c r="T58" s="65"/>
      <c r="U58" s="65"/>
      <c r="V58" s="65"/>
      <c r="W58" s="65"/>
      <c r="X58" s="65"/>
      <c r="Y58" s="65"/>
      <c r="Z58" s="65"/>
      <c r="AA58" s="65"/>
      <c r="AB58" s="66"/>
      <c r="AC58" s="75"/>
    </row>
    <row r="59" spans="1:29" s="89" customFormat="1">
      <c r="A59" s="87"/>
      <c r="B59" s="88"/>
      <c r="C59" s="89" t="s">
        <v>28</v>
      </c>
      <c r="D59" s="99">
        <f t="shared" ref="D59:AA59" si="5">COUNTIF(D27:D56,"&gt;0")</f>
        <v>2</v>
      </c>
      <c r="E59" s="90">
        <f t="shared" si="5"/>
        <v>3</v>
      </c>
      <c r="F59" s="91">
        <f t="shared" si="5"/>
        <v>3</v>
      </c>
      <c r="G59" s="91">
        <f t="shared" si="5"/>
        <v>3</v>
      </c>
      <c r="H59" s="91">
        <f t="shared" si="5"/>
        <v>3</v>
      </c>
      <c r="I59" s="91">
        <f t="shared" si="5"/>
        <v>4</v>
      </c>
      <c r="J59" s="91">
        <f t="shared" si="5"/>
        <v>4</v>
      </c>
      <c r="K59" s="91">
        <f t="shared" si="5"/>
        <v>4</v>
      </c>
      <c r="L59" s="91">
        <f t="shared" si="5"/>
        <v>4</v>
      </c>
      <c r="M59" s="91">
        <f t="shared" si="5"/>
        <v>6</v>
      </c>
      <c r="N59" s="91">
        <f t="shared" si="5"/>
        <v>6</v>
      </c>
      <c r="O59" s="91">
        <f t="shared" si="5"/>
        <v>6</v>
      </c>
      <c r="P59" s="92">
        <f t="shared" si="5"/>
        <v>6</v>
      </c>
      <c r="Q59" s="90">
        <f t="shared" si="5"/>
        <v>8</v>
      </c>
      <c r="R59" s="91">
        <f t="shared" si="5"/>
        <v>8</v>
      </c>
      <c r="S59" s="91">
        <f t="shared" si="5"/>
        <v>9</v>
      </c>
      <c r="T59" s="91">
        <f t="shared" si="5"/>
        <v>9</v>
      </c>
      <c r="U59" s="91">
        <f t="shared" si="5"/>
        <v>11</v>
      </c>
      <c r="V59" s="91">
        <f t="shared" si="5"/>
        <v>11</v>
      </c>
      <c r="W59" s="91">
        <f t="shared" si="5"/>
        <v>13</v>
      </c>
      <c r="X59" s="91">
        <f t="shared" si="5"/>
        <v>13</v>
      </c>
      <c r="Y59" s="91">
        <f t="shared" si="5"/>
        <v>16</v>
      </c>
      <c r="Z59" s="91">
        <f t="shared" si="5"/>
        <v>16</v>
      </c>
      <c r="AA59" s="91">
        <f t="shared" si="5"/>
        <v>18</v>
      </c>
      <c r="AB59" s="92">
        <f>COUNTIF(AB27:AB56,"&gt;0")</f>
        <v>19</v>
      </c>
      <c r="AC59" s="93"/>
    </row>
    <row r="60" spans="1:29" s="89" customFormat="1">
      <c r="A60" s="87"/>
      <c r="B60" s="88"/>
      <c r="D60" s="99"/>
      <c r="E60" s="90"/>
      <c r="F60" s="91"/>
      <c r="G60" s="91"/>
      <c r="H60" s="91"/>
      <c r="I60" s="91"/>
      <c r="J60" s="91"/>
      <c r="K60" s="91"/>
      <c r="L60" s="91"/>
      <c r="M60" s="91"/>
      <c r="N60" s="91"/>
      <c r="O60" s="91"/>
      <c r="P60" s="92"/>
      <c r="Q60" s="90"/>
      <c r="R60" s="91"/>
      <c r="S60" s="91"/>
      <c r="T60" s="91"/>
      <c r="U60" s="91"/>
      <c r="V60" s="91"/>
      <c r="W60" s="91"/>
      <c r="X60" s="91"/>
      <c r="Y60" s="91"/>
      <c r="Z60" s="91"/>
      <c r="AA60" s="91"/>
      <c r="AB60" s="92"/>
      <c r="AC60" s="93"/>
    </row>
    <row r="61" spans="1:29" s="18" customFormat="1">
      <c r="A61" s="72"/>
      <c r="B61" s="52"/>
      <c r="C61" s="18" t="s">
        <v>30</v>
      </c>
      <c r="D61" s="121"/>
      <c r="E61" s="67">
        <f t="shared" ref="E61:AB61" si="6">IF(COUNT(E27:E56)&lt;$K$10,0,IF(COUNT(E27:E56)&gt;$K$11,ROUNDUP(COUNT(E27:E56)/$K$11,0),1))</f>
        <v>0</v>
      </c>
      <c r="F61" s="68">
        <f t="shared" si="6"/>
        <v>0</v>
      </c>
      <c r="G61" s="68">
        <f t="shared" si="6"/>
        <v>0</v>
      </c>
      <c r="H61" s="68">
        <f t="shared" si="6"/>
        <v>0</v>
      </c>
      <c r="I61" s="68">
        <f t="shared" si="6"/>
        <v>1</v>
      </c>
      <c r="J61" s="68">
        <f t="shared" si="6"/>
        <v>1</v>
      </c>
      <c r="K61" s="68">
        <f t="shared" si="6"/>
        <v>1</v>
      </c>
      <c r="L61" s="68">
        <f t="shared" si="6"/>
        <v>1</v>
      </c>
      <c r="M61" s="68">
        <f t="shared" si="6"/>
        <v>1</v>
      </c>
      <c r="N61" s="68">
        <f t="shared" si="6"/>
        <v>1</v>
      </c>
      <c r="O61" s="68">
        <f t="shared" si="6"/>
        <v>1</v>
      </c>
      <c r="P61" s="69">
        <f t="shared" si="6"/>
        <v>1</v>
      </c>
      <c r="Q61" s="67">
        <f t="shared" si="6"/>
        <v>2</v>
      </c>
      <c r="R61" s="68">
        <f t="shared" si="6"/>
        <v>2</v>
      </c>
      <c r="S61" s="68">
        <f t="shared" si="6"/>
        <v>2</v>
      </c>
      <c r="T61" s="68">
        <f t="shared" si="6"/>
        <v>2</v>
      </c>
      <c r="U61" s="68">
        <f t="shared" si="6"/>
        <v>2</v>
      </c>
      <c r="V61" s="68">
        <f t="shared" si="6"/>
        <v>2</v>
      </c>
      <c r="W61" s="68">
        <f t="shared" si="6"/>
        <v>2</v>
      </c>
      <c r="X61" s="68">
        <f t="shared" si="6"/>
        <v>2</v>
      </c>
      <c r="Y61" s="68">
        <f t="shared" si="6"/>
        <v>3</v>
      </c>
      <c r="Z61" s="68">
        <f t="shared" si="6"/>
        <v>3</v>
      </c>
      <c r="AA61" s="68">
        <f t="shared" si="6"/>
        <v>3</v>
      </c>
      <c r="AB61" s="69">
        <f t="shared" si="6"/>
        <v>3</v>
      </c>
      <c r="AC61" s="76"/>
    </row>
    <row r="62" spans="1:29" s="18" customFormat="1">
      <c r="A62" s="72"/>
      <c r="B62" s="52"/>
      <c r="C62" s="18" t="s">
        <v>29</v>
      </c>
      <c r="D62" s="121"/>
      <c r="E62" s="67">
        <f t="shared" ref="E62:AB62" si="7">ROUNDUP(COUNT(E27:E56)/$K$12,0)</f>
        <v>1</v>
      </c>
      <c r="F62" s="68">
        <f t="shared" si="7"/>
        <v>1</v>
      </c>
      <c r="G62" s="68">
        <f t="shared" si="7"/>
        <v>1</v>
      </c>
      <c r="H62" s="68">
        <f t="shared" si="7"/>
        <v>1</v>
      </c>
      <c r="I62" s="68">
        <f t="shared" si="7"/>
        <v>2</v>
      </c>
      <c r="J62" s="68">
        <f t="shared" si="7"/>
        <v>2</v>
      </c>
      <c r="K62" s="68">
        <f t="shared" si="7"/>
        <v>2</v>
      </c>
      <c r="L62" s="68">
        <f t="shared" si="7"/>
        <v>2</v>
      </c>
      <c r="M62" s="68">
        <f t="shared" si="7"/>
        <v>2</v>
      </c>
      <c r="N62" s="68">
        <f t="shared" si="7"/>
        <v>2</v>
      </c>
      <c r="O62" s="68">
        <f t="shared" si="7"/>
        <v>2</v>
      </c>
      <c r="P62" s="69">
        <f t="shared" si="7"/>
        <v>2</v>
      </c>
      <c r="Q62" s="67">
        <f t="shared" si="7"/>
        <v>3</v>
      </c>
      <c r="R62" s="68">
        <f t="shared" si="7"/>
        <v>3</v>
      </c>
      <c r="S62" s="68">
        <f t="shared" si="7"/>
        <v>3</v>
      </c>
      <c r="T62" s="68">
        <f t="shared" si="7"/>
        <v>3</v>
      </c>
      <c r="U62" s="68">
        <f t="shared" si="7"/>
        <v>4</v>
      </c>
      <c r="V62" s="68">
        <f t="shared" si="7"/>
        <v>4</v>
      </c>
      <c r="W62" s="68">
        <f t="shared" si="7"/>
        <v>5</v>
      </c>
      <c r="X62" s="68">
        <f t="shared" si="7"/>
        <v>5</v>
      </c>
      <c r="Y62" s="68">
        <f t="shared" si="7"/>
        <v>6</v>
      </c>
      <c r="Z62" s="68">
        <f t="shared" si="7"/>
        <v>6</v>
      </c>
      <c r="AA62" s="68">
        <f t="shared" si="7"/>
        <v>6</v>
      </c>
      <c r="AB62" s="69">
        <f t="shared" si="7"/>
        <v>7</v>
      </c>
      <c r="AC62" s="76"/>
    </row>
    <row r="63" spans="1:29" s="18" customFormat="1">
      <c r="A63" s="72"/>
      <c r="B63" s="52"/>
      <c r="C63" s="18" t="s">
        <v>31</v>
      </c>
      <c r="D63" s="121"/>
      <c r="E63" s="94">
        <f t="shared" ref="E63:AB63" si="8">IF(E62&lt;$K$13,0,IF(E62&gt;$K$14,ROUNDUP(E62/$K$14,0),1))</f>
        <v>0</v>
      </c>
      <c r="F63" s="95">
        <f t="shared" si="8"/>
        <v>0</v>
      </c>
      <c r="G63" s="95">
        <f t="shared" si="8"/>
        <v>0</v>
      </c>
      <c r="H63" s="95">
        <f t="shared" si="8"/>
        <v>0</v>
      </c>
      <c r="I63" s="95">
        <f t="shared" si="8"/>
        <v>0</v>
      </c>
      <c r="J63" s="95">
        <f t="shared" si="8"/>
        <v>0</v>
      </c>
      <c r="K63" s="95">
        <f t="shared" si="8"/>
        <v>0</v>
      </c>
      <c r="L63" s="95">
        <f t="shared" si="8"/>
        <v>0</v>
      </c>
      <c r="M63" s="95">
        <f t="shared" si="8"/>
        <v>0</v>
      </c>
      <c r="N63" s="95">
        <f t="shared" si="8"/>
        <v>0</v>
      </c>
      <c r="O63" s="95">
        <f t="shared" si="8"/>
        <v>0</v>
      </c>
      <c r="P63" s="96">
        <f t="shared" si="8"/>
        <v>0</v>
      </c>
      <c r="Q63" s="94">
        <f t="shared" si="8"/>
        <v>0</v>
      </c>
      <c r="R63" s="95">
        <f t="shared" si="8"/>
        <v>0</v>
      </c>
      <c r="S63" s="95">
        <f t="shared" si="8"/>
        <v>0</v>
      </c>
      <c r="T63" s="95">
        <f t="shared" si="8"/>
        <v>0</v>
      </c>
      <c r="U63" s="95">
        <f t="shared" si="8"/>
        <v>1</v>
      </c>
      <c r="V63" s="95">
        <f t="shared" si="8"/>
        <v>1</v>
      </c>
      <c r="W63" s="95">
        <f t="shared" si="8"/>
        <v>1</v>
      </c>
      <c r="X63" s="95">
        <f t="shared" si="8"/>
        <v>1</v>
      </c>
      <c r="Y63" s="95">
        <f t="shared" si="8"/>
        <v>1</v>
      </c>
      <c r="Z63" s="95">
        <f t="shared" si="8"/>
        <v>1</v>
      </c>
      <c r="AA63" s="95">
        <f t="shared" si="8"/>
        <v>1</v>
      </c>
      <c r="AB63" s="96">
        <f t="shared" si="8"/>
        <v>1</v>
      </c>
      <c r="AC63" s="76"/>
    </row>
    <row r="64" spans="1:29" s="89" customFormat="1">
      <c r="A64" s="87"/>
      <c r="B64" s="100"/>
      <c r="C64" s="101"/>
      <c r="D64" s="102"/>
      <c r="E64" s="103"/>
      <c r="F64" s="104"/>
      <c r="G64" s="104"/>
      <c r="H64" s="104"/>
      <c r="I64" s="104"/>
      <c r="J64" s="104"/>
      <c r="K64" s="104"/>
      <c r="L64" s="104"/>
      <c r="M64" s="104"/>
      <c r="N64" s="104"/>
      <c r="O64" s="104"/>
      <c r="P64" s="105"/>
      <c r="Q64" s="103"/>
      <c r="R64" s="104"/>
      <c r="S64" s="104"/>
      <c r="T64" s="104"/>
      <c r="U64" s="104"/>
      <c r="V64" s="104"/>
      <c r="W64" s="104"/>
      <c r="X64" s="104"/>
      <c r="Y64" s="104"/>
      <c r="Z64" s="104"/>
      <c r="AA64" s="104"/>
      <c r="AB64" s="105"/>
      <c r="AC64" s="93"/>
    </row>
    <row r="65" spans="1:29" s="89" customFormat="1">
      <c r="A65" s="87"/>
      <c r="B65" s="130"/>
      <c r="C65" s="131" t="s">
        <v>32</v>
      </c>
      <c r="D65" s="132">
        <f t="shared" ref="D65:AA65" si="9">D59+D62+D61+D63</f>
        <v>2</v>
      </c>
      <c r="E65" s="119">
        <f t="shared" si="9"/>
        <v>4</v>
      </c>
      <c r="F65" s="120">
        <f t="shared" si="9"/>
        <v>4</v>
      </c>
      <c r="G65" s="107">
        <f t="shared" si="9"/>
        <v>4</v>
      </c>
      <c r="H65" s="107">
        <f t="shared" si="9"/>
        <v>4</v>
      </c>
      <c r="I65" s="107">
        <f t="shared" si="9"/>
        <v>7</v>
      </c>
      <c r="J65" s="107">
        <f t="shared" si="9"/>
        <v>7</v>
      </c>
      <c r="K65" s="107">
        <f t="shared" si="9"/>
        <v>7</v>
      </c>
      <c r="L65" s="107">
        <f t="shared" si="9"/>
        <v>7</v>
      </c>
      <c r="M65" s="107">
        <f t="shared" si="9"/>
        <v>9</v>
      </c>
      <c r="N65" s="107">
        <f t="shared" si="9"/>
        <v>9</v>
      </c>
      <c r="O65" s="107">
        <f t="shared" si="9"/>
        <v>9</v>
      </c>
      <c r="P65" s="108">
        <f t="shared" si="9"/>
        <v>9</v>
      </c>
      <c r="Q65" s="106">
        <f t="shared" si="9"/>
        <v>13</v>
      </c>
      <c r="R65" s="107">
        <f t="shared" si="9"/>
        <v>13</v>
      </c>
      <c r="S65" s="107">
        <f t="shared" si="9"/>
        <v>14</v>
      </c>
      <c r="T65" s="107">
        <f t="shared" si="9"/>
        <v>14</v>
      </c>
      <c r="U65" s="107">
        <f t="shared" si="9"/>
        <v>18</v>
      </c>
      <c r="V65" s="107">
        <f t="shared" si="9"/>
        <v>18</v>
      </c>
      <c r="W65" s="107">
        <f t="shared" si="9"/>
        <v>21</v>
      </c>
      <c r="X65" s="107">
        <f t="shared" si="9"/>
        <v>21</v>
      </c>
      <c r="Y65" s="107">
        <f t="shared" si="9"/>
        <v>26</v>
      </c>
      <c r="Z65" s="107">
        <f t="shared" si="9"/>
        <v>26</v>
      </c>
      <c r="AA65" s="107">
        <f t="shared" si="9"/>
        <v>28</v>
      </c>
      <c r="AB65" s="108">
        <f>AB59+AB62+AB61+AB63</f>
        <v>30</v>
      </c>
      <c r="AC65" s="93"/>
    </row>
    <row r="66" spans="1:29" s="18" customFormat="1" ht="14" thickBot="1">
      <c r="A66" s="72"/>
      <c r="B66" s="122"/>
      <c r="C66" s="123" t="s">
        <v>33</v>
      </c>
      <c r="D66" s="124"/>
      <c r="E66" s="125">
        <f t="shared" ref="E66:AB66" si="10">E65-D65</f>
        <v>2</v>
      </c>
      <c r="F66" s="126">
        <f t="shared" si="10"/>
        <v>0</v>
      </c>
      <c r="G66" s="126">
        <f t="shared" si="10"/>
        <v>0</v>
      </c>
      <c r="H66" s="126">
        <f t="shared" si="10"/>
        <v>0</v>
      </c>
      <c r="I66" s="126">
        <f t="shared" si="10"/>
        <v>3</v>
      </c>
      <c r="J66" s="126">
        <f t="shared" si="10"/>
        <v>0</v>
      </c>
      <c r="K66" s="126">
        <f t="shared" si="10"/>
        <v>0</v>
      </c>
      <c r="L66" s="126">
        <f t="shared" si="10"/>
        <v>0</v>
      </c>
      <c r="M66" s="126">
        <f t="shared" si="10"/>
        <v>2</v>
      </c>
      <c r="N66" s="126">
        <f t="shared" si="10"/>
        <v>0</v>
      </c>
      <c r="O66" s="126">
        <f t="shared" si="10"/>
        <v>0</v>
      </c>
      <c r="P66" s="127">
        <f t="shared" si="10"/>
        <v>0</v>
      </c>
      <c r="Q66" s="137">
        <f t="shared" si="10"/>
        <v>4</v>
      </c>
      <c r="R66" s="138">
        <f t="shared" si="10"/>
        <v>0</v>
      </c>
      <c r="S66" s="138">
        <f t="shared" si="10"/>
        <v>1</v>
      </c>
      <c r="T66" s="138">
        <f t="shared" si="10"/>
        <v>0</v>
      </c>
      <c r="U66" s="138">
        <f t="shared" si="10"/>
        <v>4</v>
      </c>
      <c r="V66" s="138">
        <f t="shared" si="10"/>
        <v>0</v>
      </c>
      <c r="W66" s="138">
        <f t="shared" si="10"/>
        <v>3</v>
      </c>
      <c r="X66" s="138">
        <f t="shared" si="10"/>
        <v>0</v>
      </c>
      <c r="Y66" s="138">
        <f t="shared" si="10"/>
        <v>5</v>
      </c>
      <c r="Z66" s="138">
        <f t="shared" si="10"/>
        <v>0</v>
      </c>
      <c r="AA66" s="138">
        <f t="shared" si="10"/>
        <v>2</v>
      </c>
      <c r="AB66" s="139">
        <f t="shared" si="10"/>
        <v>2</v>
      </c>
      <c r="AC66" s="76"/>
    </row>
    <row r="67" spans="1:29" s="89" customFormat="1" ht="14" thickBot="1">
      <c r="A67" s="87"/>
      <c r="B67" s="113"/>
      <c r="C67" s="114"/>
      <c r="D67" s="115"/>
      <c r="E67" s="118"/>
      <c r="F67" s="116"/>
      <c r="G67" s="116"/>
      <c r="H67" s="116"/>
      <c r="I67" s="116"/>
      <c r="J67" s="116"/>
      <c r="K67" s="116"/>
      <c r="L67" s="116"/>
      <c r="M67" s="116"/>
      <c r="N67" s="116"/>
      <c r="O67" s="116"/>
      <c r="P67" s="117"/>
      <c r="Q67" s="140"/>
      <c r="R67" s="141"/>
      <c r="S67" s="141"/>
      <c r="T67" s="141"/>
      <c r="U67" s="141"/>
      <c r="V67" s="141"/>
      <c r="W67" s="141"/>
      <c r="X67" s="141"/>
      <c r="Y67" s="141"/>
      <c r="Z67" s="141"/>
      <c r="AA67" s="141"/>
      <c r="AB67" s="142"/>
      <c r="AC67" s="93"/>
    </row>
    <row r="68" spans="1:29" s="19" customFormat="1">
      <c r="B68" s="73"/>
      <c r="C68" s="73"/>
      <c r="D68" s="73"/>
      <c r="E68" s="77"/>
      <c r="F68" s="77"/>
      <c r="G68" s="77"/>
      <c r="H68" s="77"/>
      <c r="I68" s="77"/>
      <c r="J68" s="77"/>
      <c r="K68" s="77"/>
      <c r="L68" s="77"/>
      <c r="M68" s="77"/>
      <c r="N68" s="77"/>
      <c r="O68" s="77"/>
      <c r="P68" s="77"/>
      <c r="Q68" s="77"/>
      <c r="R68" s="77"/>
      <c r="S68" s="77"/>
      <c r="T68" s="77"/>
      <c r="U68" s="77"/>
      <c r="V68" s="77"/>
      <c r="W68" s="77"/>
      <c r="X68" s="77"/>
      <c r="Y68" s="77"/>
      <c r="Z68" s="77"/>
      <c r="AA68" s="77"/>
      <c r="AB68" s="77"/>
    </row>
  </sheetData>
  <mergeCells count="22">
    <mergeCell ref="V7:X7"/>
    <mergeCell ref="Y9:AB12"/>
    <mergeCell ref="B1:E1"/>
    <mergeCell ref="B2:E2"/>
    <mergeCell ref="B3:G3"/>
    <mergeCell ref="O7:U7"/>
    <mergeCell ref="H2:I2"/>
    <mergeCell ref="H3:I3"/>
    <mergeCell ref="H4:I4"/>
    <mergeCell ref="V13:Y13"/>
    <mergeCell ref="Q19:AB19"/>
    <mergeCell ref="E19:P19"/>
    <mergeCell ref="F9:G9"/>
    <mergeCell ref="C9:D9"/>
    <mergeCell ref="I10:J10"/>
    <mergeCell ref="I11:J11"/>
    <mergeCell ref="I12:J12"/>
    <mergeCell ref="I13:J13"/>
    <mergeCell ref="I14:J14"/>
    <mergeCell ref="I9:L9"/>
    <mergeCell ref="V14:Y14"/>
    <mergeCell ref="O14:U14"/>
  </mergeCells>
  <hyperlinks>
    <hyperlink ref="B4" r:id="rId1"/>
    <hyperlink ref="C4" r:id="rId2" display="http://www.theangelvc.net"/>
    <hyperlink ref="D4" r:id="rId3" display="http://www.theangelvc.net"/>
    <hyperlink ref="E4" r:id="rId4" display="http://www.theangelvc.net"/>
    <hyperlink ref="F4" r:id="rId5" display="http://www.theangelvc.net"/>
    <hyperlink ref="V14" r:id="rId6"/>
    <hyperlink ref="W14" r:id="rId7" display="mailto:christoph@pointninecap.com"/>
    <hyperlink ref="X14" r:id="rId8" display="mailto:christoph@pointninecap.com"/>
    <hyperlink ref="Y14" r:id="rId9" display="mailto:christoph@pointninecap.com"/>
    <hyperlink ref="O14" r:id="rId10"/>
    <hyperlink ref="P14" r:id="rId11" display="http://christophjanz.blogspot.de/2015/06/by-time-youre-at-2-3m-in-arr-you-need.html"/>
    <hyperlink ref="Q14" r:id="rId12" display="http://christophjanz.blogspot.de/2015/06/by-time-youre-at-2-3m-in-arr-you-need.html"/>
    <hyperlink ref="R14" r:id="rId13" display="http://christophjanz.blogspot.de/2015/06/by-time-youre-at-2-3m-in-arr-you-need.html"/>
    <hyperlink ref="S14" r:id="rId14" display="http://christophjanz.blogspot.de/2015/06/by-time-youre-at-2-3m-in-arr-you-need.html"/>
    <hyperlink ref="T14" r:id="rId15" display="http://christophjanz.blogspot.de/2015/06/by-time-youre-at-2-3m-in-arr-you-need.html"/>
    <hyperlink ref="U14" r:id="rId16" display="http://christophjanz.blogspot.de/2015/06/by-time-youre-at-2-3m-in-arr-you-need.html"/>
  </hyperlinks>
  <pageMargins left="0.75" right="0.75" top="1" bottom="1" header="0.5" footer="0.5"/>
  <pageSetup paperSize="9" orientation="portrait" horizontalDpi="4294967292" verticalDpi="4294967292"/>
  <ignoredErrors>
    <ignoredError sqref="D65" emptyCellReference="1"/>
  </ignoredErrors>
  <drawing r:id="rId17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Blatt1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 Janz</dc:creator>
  <cp:lastModifiedBy>Christoph Janz</cp:lastModifiedBy>
  <dcterms:created xsi:type="dcterms:W3CDTF">2015-06-17T21:37:30Z</dcterms:created>
  <dcterms:modified xsi:type="dcterms:W3CDTF">2016-11-22T22:33:04Z</dcterms:modified>
</cp:coreProperties>
</file>