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<sst xmlns="http://schemas.openxmlformats.org/spreadsheetml/2006/main" count="21">
  <si>
    <t>销售单价</t>
  </si>
  <si>
    <t>销售量</t>
  </si>
  <si>
    <t>边际贡献</t>
  </si>
  <si>
    <t>固定成本</t>
  </si>
  <si>
    <t>利润</t>
  </si>
  <si>
    <t>单位可变成本</t>
  </si>
  <si>
    <t>直接人工</t>
  </si>
  <si>
    <t>直接材料</t>
  </si>
  <si>
    <t>可变制造费</t>
  </si>
  <si>
    <t>盈亏点销量垂直参考线：</t>
  </si>
  <si>
    <t>单位边际贡献</t>
  </si>
  <si>
    <t>固定成本：</t>
  </si>
  <si>
    <t>管理人员工资</t>
  </si>
  <si>
    <t>资产折旧</t>
  </si>
  <si>
    <t>固定销售费用</t>
  </si>
  <si>
    <t>当前销量垂直参考线：</t>
  </si>
  <si>
    <t>销量</t>
  </si>
  <si>
    <t>销售收入</t>
  </si>
  <si>
    <t>总成本</t>
  </si>
  <si>
    <t>盈亏平衡销量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</si>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</sst>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name val="宋体"/>
      <charset val="134"/>
    </font>
    <font>
      <sz val="10"/>
      <name val="宋体"/>
      <charset val="134"/>
    </font>
    <font>
      <u/>
      <sz val="12"/>
      <color indexed="12"/>
      <name val="宋体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sz val="11"/>
      <color indexed="60"/>
      <name val="宋体"/>
      <charset val="134"/>
    </font>
    <font>
      <b/>
      <u/>
      <sz val="11"/>
      <color indexed="12"/>
      <name val="宋体"/>
      <charset val="134"/>
    </font>
    <font>
      <b/>
      <sz val="11"/>
      <color indexed="12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6" borderId="5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4" borderId="7" applyNumberFormat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2" fillId="0" borderId="0" xfId="10" applyAlignment="1" applyProtection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1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 sz="1200" b="1" i="0" u="none" strike="noStrike" baseline="0">
                <a:solidFill>
                  <a:srgbClr val="000000"/>
                </a:solidFill>
                <a:latin typeface="黑体" panose="02010609060101010101" charset="-122"/>
                <a:ea typeface="黑体" panose="02010609060101010101" charset="-122"/>
              </a:rPr>
              <a:t>盈 亏 平 衡 分 析</a:t>
            </a:r>
            <a:endParaRPr lang="zh-CN" altLang="en-US" sz="1200" b="1" i="0" u="none" strike="noStrike" baseline="0">
              <a:solidFill>
                <a:srgbClr val="000000"/>
              </a:solidFill>
              <a:latin typeface="黑体" panose="02010609060101010101" charset="-122"/>
              <a:ea typeface="黑体" panose="02010609060101010101" charset="-122"/>
            </a:endParaRPr>
          </a:p>
        </c:rich>
      </c:tx>
      <c:layout>
        <c:manualLayout>
          <c:xMode val="edge"/>
          <c:yMode val="edge"/>
          <c:x val="0.37248322147651"/>
          <c:y val="0.034188034188034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55033557047"/>
          <c:y val="0.196581743516692"/>
          <c:w val="0.798657718120805"/>
          <c:h val="0.671416799395802"/>
        </c:manualLayout>
      </c:layout>
      <c:scatterChart>
        <c:scatterStyle val="line"/>
        <c:varyColors val="0"/>
        <c:ser>
          <c:idx val="0"/>
          <c:order val="0"/>
          <c:tx>
            <c:strRef>
              <c:f>千图网办公文档工作室!$D$4</c:f>
              <c:strCache>
                <c:ptCount val="1"/>
                <c:pt idx="0">
                  <c:v>边际贡献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千图网办公文档工作室!$C$5:$C$6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千图网办公文档工作室!$D$5:$D$6</c:f>
              <c:numCache>
                <c:formatCode>General</c:formatCode>
                <c:ptCount val="2"/>
                <c:pt idx="0">
                  <c:v>0</c:v>
                </c:pt>
                <c:pt idx="1">
                  <c:v>90000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千图网办公文档工作室!$E$4</c:f>
              <c:strCache>
                <c:ptCount val="1"/>
                <c:pt idx="0">
                  <c:v>固定成本</c:v>
                </c:pt>
              </c:strCache>
            </c:strRef>
          </c:tx>
          <c:spPr>
            <a:ln w="25400" cap="rnd" cmpd="sng" algn="ctr">
              <a:solidFill>
                <a:srgbClr val="FF99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千图网办公文档工作室!$C$5:$C$6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千图网办公文档工作室!$E$5:$E$6</c:f>
              <c:numCache>
                <c:formatCode>General</c:formatCode>
                <c:ptCount val="2"/>
                <c:pt idx="0">
                  <c:v>52000</c:v>
                </c:pt>
                <c:pt idx="1">
                  <c:v>52000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千图网办公文档工作室!$F$4</c:f>
              <c:strCache>
                <c:ptCount val="1"/>
                <c:pt idx="0">
                  <c:v>利润</c:v>
                </c:pt>
              </c:strCache>
            </c:strRef>
          </c:tx>
          <c:spPr>
            <a:ln w="254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千图网办公文档工作室!$C$5:$C$6</c:f>
              <c:numCache>
                <c:formatCode>General</c:formatCode>
                <c:ptCount val="2"/>
                <c:pt idx="0">
                  <c:v>0</c:v>
                </c:pt>
                <c:pt idx="1">
                  <c:v>1500</c:v>
                </c:pt>
              </c:numCache>
            </c:numRef>
          </c:xVal>
          <c:yVal>
            <c:numRef>
              <c:f>千图网办公文档工作室!$F$5:$F$6</c:f>
              <c:numCache>
                <c:formatCode>General</c:formatCode>
                <c:ptCount val="2"/>
                <c:pt idx="0">
                  <c:v>-52000</c:v>
                </c:pt>
                <c:pt idx="1">
                  <c:v>38000</c:v>
                </c:pt>
              </c:numCache>
            </c:numRef>
          </c:yVal>
          <c:smooth val="0"/>
        </c:ser>
        <c:ser>
          <c:idx val="3"/>
          <c:order val="3"/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0.0976510067114094"/>
                  <c:y val="-0.0466762999959815"/>
                </c:manualLayout>
              </c:layout>
              <c:numFmt formatCode="General" sourceLinked="1"/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</c:dLbl>
            <c:dLbl>
              <c:idx val="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千图网办公文档工作室!$C$10:$C$13</c:f>
              <c:numCache>
                <c:formatCode>General</c:formatCode>
                <c:ptCount val="4"/>
                <c:pt idx="0">
                  <c:v>866.666666666667</c:v>
                </c:pt>
                <c:pt idx="1">
                  <c:v>866.666666666667</c:v>
                </c:pt>
                <c:pt idx="2">
                  <c:v>866.666666666667</c:v>
                </c:pt>
                <c:pt idx="3">
                  <c:v>866.666666666667</c:v>
                </c:pt>
              </c:numCache>
            </c:numRef>
          </c:xVal>
          <c:yVal>
            <c:numRef>
              <c:f>千图网办公文档工作室!$D$10:$D$13</c:f>
              <c:numCache>
                <c:formatCode>General</c:formatCode>
                <c:ptCount val="4"/>
                <c:pt idx="0">
                  <c:v>150000</c:v>
                </c:pt>
                <c:pt idx="1">
                  <c:v>52000</c:v>
                </c:pt>
                <c:pt idx="2">
                  <c:v>0</c:v>
                </c:pt>
                <c:pt idx="3">
                  <c:v>-50000</c:v>
                </c:pt>
              </c:numCache>
            </c:numRef>
          </c:yVal>
          <c:smooth val="0"/>
        </c:ser>
        <c:ser>
          <c:idx val="4"/>
          <c:order val="4"/>
          <c:spPr>
            <a:ln w="25400" cap="rnd" cmpd="sng" algn="ctr">
              <a:solidFill>
                <a:srgbClr val="00CC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4"/>
            <c:marker>
              <c:symbol val="none"/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0.00111856823266221"/>
                  <c:y val="-0.0545822627013016"/>
                </c:manualLayout>
              </c:layout>
              <c:numFmt formatCode="General" sourceLinked="1"/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千图网办公文档工作室!$C$16:$C$20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千图网办公文档工作室!$D$16:$D$20</c:f>
              <c:numCache>
                <c:formatCode>General</c:formatCode>
                <c:ptCount val="5"/>
                <c:pt idx="0">
                  <c:v>150000</c:v>
                </c:pt>
                <c:pt idx="1">
                  <c:v>60000</c:v>
                </c:pt>
                <c:pt idx="2">
                  <c:v>52000</c:v>
                </c:pt>
                <c:pt idx="3">
                  <c:v>8000</c:v>
                </c:pt>
                <c:pt idx="4">
                  <c:v>-50000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28792"/>
        <c:axId val="1"/>
      </c:scatterChart>
      <c:valAx>
        <c:axId val="245828792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150000"/>
          <c:min val="-500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2458287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4765100671141"/>
          <c:y val="0.93447562644413"/>
          <c:w val="0.635906040268456"/>
          <c:h val="0.05128205128205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pin" dx="16" fmlaLink="$B$4" inc="5" max="300" min="50" page="10" val="95"/>
</file>

<file path=xl/ctrlProps/ctrlProp2.xml><?xml version="1.0" encoding="utf-8"?>
<formControlPr xmlns="http://schemas.microsoft.com/office/spreadsheetml/2009/9/main" objectType="Spin" dx="16" fmlaLink="$B$16" inc="50" max="1500" page="10" val="100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219075</xdr:colOff>
      <xdr:row>3</xdr:row>
      <xdr:rowOff>28575</xdr:rowOff>
    </xdr:from>
    <xdr:to>
      <xdr:col>14</xdr:col>
      <xdr:colOff>409575</xdr:colOff>
      <xdr:row>24</xdr:row>
      <xdr:rowOff>152400</xdr:rowOff>
    </xdr:to>
    <xdr:grpSp>
      <xdr:nvGrpSpPr>
        <xdr:cNvPr id="1057" name="Group 20"/>
        <xdr:cNvGrpSpPr/>
      </xdr:nvGrpSpPr>
      <xdr:grpSpPr>
        <a:xfrm>
          <a:off x="5029200" y="514350"/>
          <a:ext cx="5676900" cy="4429125"/>
          <a:chOff x="4" y="307"/>
          <a:chExt cx="596" cy="347"/>
        </a:xfrm>
      </xdr:grpSpPr>
      <xdr:graphicFrame>
        <xdr:nvGraphicFramePr>
          <xdr:cNvPr id="1058" name="图表 14"/>
          <xdr:cNvGraphicFramePr/>
        </xdr:nvGraphicFramePr>
        <xdr:xfrm>
          <a:off x="4" y="307"/>
          <a:ext cx="596" cy="3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>
            <xdr:nvSpPr>
              <xdr:cNvPr id="1039" name="Spinner 15" hidden="1">
                <a:extLst>
                  <a:ext uri="{63B3BB69-23CF-44E3-9099-C40C66FF867C}">
                    <a14:compatExt spid="_x0000_s1039"/>
                  </a:ext>
                </a:extLst>
              </xdr:cNvPr>
              <xdr:cNvSpPr/>
            </xdr:nvSpPr>
            <xdr:spPr>
              <a:xfrm>
                <a:off x="83" y="345"/>
                <a:ext cx="23" cy="2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0" name="Spinner 16" hidden="1">
                <a:extLst>
                  <a:ext uri="{63B3BB69-23CF-44E3-9099-C40C66FF867C}">
                    <a14:compatExt spid="_x0000_s1040"/>
                  </a:ext>
                </a:extLst>
              </xdr:cNvPr>
              <xdr:cNvSpPr/>
            </xdr:nvSpPr>
            <xdr:spPr>
              <a:xfrm>
                <a:off x="342" y="346"/>
                <a:ext cx="23" cy="26"/>
              </a:xfrm>
              <a:prstGeom prst="rect">
                <a:avLst/>
              </a:prstGeom>
            </xdr:spPr>
          </xdr:sp>
        </mc:Choice>
        <mc:Fallback/>
      </mc:AlternateContent>
      <xdr:sp textlink="C21">
        <xdr:nvSpPr>
          <xdr:cNvPr id="1041" name="Rectangle 17"/>
          <xdr:cNvSpPr>
            <a:spLocks noChangeArrowheads="1" noTextEdit="1"/>
          </xdr:cNvSpPr>
        </xdr:nvSpPr>
        <xdr:spPr>
          <a:xfrm>
            <a:off x="108" y="348"/>
            <a:ext cx="208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fld id="{6CE56E70-06D2-4DB3-89E6-885FC1CB7A80}" type="TxLink">
              <a:rPr lang="zh-CN" altLang="en-US" sz="10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</a:fld>
            <a:endPara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  <xdr:sp textlink="C22">
        <xdr:nvSpPr>
          <xdr:cNvPr id="1042" name="Rectangle 18"/>
          <xdr:cNvSpPr>
            <a:spLocks noChangeArrowheads="1" noTextEdit="1"/>
          </xdr:cNvSpPr>
        </xdr:nvSpPr>
        <xdr:spPr>
          <a:xfrm>
            <a:off x="368" y="348"/>
            <a:ext cx="190" cy="2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fld id="{3D6DFC6B-701A-46C9-9805-BD599F00C6DA}" type="TxLink">
              <a:rPr lang="zh-CN" altLang="en-US" sz="10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</a:fld>
            <a:endPara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showGridLines="0" tabSelected="1" workbookViewId="0">
      <selection activeCell="D2" sqref="D2"/>
    </sheetView>
  </sheetViews>
  <sheetFormatPr defaultColWidth="9" defaultRowHeight="12" outlineLevelCol="5"/>
  <cols>
    <col min="1" max="1" width="12" style="1" customWidth="1"/>
    <col min="2" max="3" width="12.625" style="1"/>
    <col min="4" max="5" width="9" style="1"/>
    <col min="6" max="6" width="7.875" style="1" customWidth="1"/>
    <col min="7" max="16384" width="9" style="2"/>
  </cols>
  <sheetData>
    <row r="1" ht="12.75" customHeight="1" spans="1:3">
      <c r="A1"/>
      <c r="B1" s="3"/>
      <c r="C1"/>
    </row>
    <row r="2" ht="12.75" customHeight="1" spans="1:3">
      <c r="A2"/>
      <c r="B2" s="3"/>
      <c r="C2"/>
    </row>
    <row r="3" ht="12.75" customHeight="1" spans="1:6">
      <c r="A3" s="4"/>
      <c r="B3" s="4"/>
      <c r="C3" s="4"/>
      <c r="D3" s="4"/>
      <c r="E3" s="4"/>
      <c r="F3" s="4"/>
    </row>
    <row r="4" ht="16.5" spans="1:6">
      <c r="A4" s="5" t="s">
        <v>0</v>
      </c>
      <c r="B4" s="4">
        <v>95</v>
      </c>
      <c r="C4" s="5" t="s">
        <v>1</v>
      </c>
      <c r="D4" s="5" t="s">
        <v>2</v>
      </c>
      <c r="E4" s="5" t="s">
        <v>3</v>
      </c>
      <c r="F4" s="5" t="s">
        <v>4</v>
      </c>
    </row>
    <row r="5" ht="16.5" spans="1:6">
      <c r="A5" s="5" t="s">
        <v>5</v>
      </c>
      <c r="B5" s="4">
        <f>SUM(B6:B8)</f>
        <v>35</v>
      </c>
      <c r="C5" s="4">
        <v>0</v>
      </c>
      <c r="D5" s="4">
        <f>C5*B16</f>
        <v>0</v>
      </c>
      <c r="E5" s="4">
        <f>B11</f>
        <v>52000</v>
      </c>
      <c r="F5" s="4">
        <f>D5-E5</f>
        <v>-52000</v>
      </c>
    </row>
    <row r="6" ht="16.5" spans="1:6">
      <c r="A6" s="5" t="s">
        <v>6</v>
      </c>
      <c r="B6" s="4">
        <v>10</v>
      </c>
      <c r="C6" s="4">
        <v>1500</v>
      </c>
      <c r="D6" s="4">
        <f>C6*B10</f>
        <v>90000</v>
      </c>
      <c r="E6" s="4">
        <f>B11</f>
        <v>52000</v>
      </c>
      <c r="F6" s="4">
        <f>D6-E6</f>
        <v>38000</v>
      </c>
    </row>
    <row r="7" ht="16.5" spans="1:6">
      <c r="A7" s="5" t="s">
        <v>7</v>
      </c>
      <c r="B7" s="4">
        <v>15</v>
      </c>
      <c r="C7" s="4"/>
      <c r="D7" s="4"/>
      <c r="E7" s="4"/>
      <c r="F7" s="4"/>
    </row>
    <row r="8" ht="16.5" spans="1:6">
      <c r="A8" s="5" t="s">
        <v>8</v>
      </c>
      <c r="B8" s="4">
        <v>10</v>
      </c>
      <c r="C8" s="4"/>
      <c r="D8" s="4"/>
      <c r="E8" s="4"/>
      <c r="F8" s="4"/>
    </row>
    <row r="9" ht="16.5" spans="1:6">
      <c r="A9" s="4"/>
      <c r="B9" s="4"/>
      <c r="C9" s="4" t="s">
        <v>9</v>
      </c>
      <c r="D9" s="4"/>
      <c r="E9" s="4"/>
      <c r="F9" s="4"/>
    </row>
    <row r="10" ht="16.5" spans="1:6">
      <c r="A10" s="5" t="s">
        <v>10</v>
      </c>
      <c r="B10" s="4">
        <f>B4-B5</f>
        <v>60</v>
      </c>
      <c r="C10" s="4">
        <f t="shared" ref="C10:C13" si="0">B$22</f>
        <v>866.666666666667</v>
      </c>
      <c r="D10" s="4">
        <v>150000</v>
      </c>
      <c r="E10" s="4"/>
      <c r="F10" s="4"/>
    </row>
    <row r="11" ht="16.5" spans="1:6">
      <c r="A11" s="5" t="s">
        <v>11</v>
      </c>
      <c r="B11" s="4">
        <v>52000</v>
      </c>
      <c r="C11" s="4">
        <f t="shared" si="0"/>
        <v>866.666666666667</v>
      </c>
      <c r="D11" s="4">
        <f>B11</f>
        <v>52000</v>
      </c>
      <c r="E11" s="4"/>
      <c r="F11" s="4"/>
    </row>
    <row r="12" ht="16.5" spans="1:6">
      <c r="A12" s="5" t="s">
        <v>12</v>
      </c>
      <c r="B12" s="4">
        <v>20000</v>
      </c>
      <c r="C12" s="4">
        <f t="shared" si="0"/>
        <v>866.666666666667</v>
      </c>
      <c r="D12" s="4">
        <v>0</v>
      </c>
      <c r="E12" s="4"/>
      <c r="F12" s="4"/>
    </row>
    <row r="13" ht="16.5" spans="1:6">
      <c r="A13" s="5" t="s">
        <v>13</v>
      </c>
      <c r="B13" s="4">
        <v>10000</v>
      </c>
      <c r="C13" s="4">
        <f t="shared" si="0"/>
        <v>866.666666666667</v>
      </c>
      <c r="D13" s="4">
        <v>-50000</v>
      </c>
      <c r="E13" s="4"/>
      <c r="F13" s="4"/>
    </row>
    <row r="14" ht="16.5" spans="1:6">
      <c r="A14" s="5" t="s">
        <v>14</v>
      </c>
      <c r="B14" s="4">
        <v>10000</v>
      </c>
      <c r="C14" s="4"/>
      <c r="D14" s="4"/>
      <c r="E14" s="4"/>
      <c r="F14" s="4"/>
    </row>
    <row r="15" ht="16.5" spans="1:6">
      <c r="A15" s="4"/>
      <c r="B15" s="4"/>
      <c r="C15" s="4" t="s">
        <v>15</v>
      </c>
      <c r="D15" s="4"/>
      <c r="E15" s="4"/>
      <c r="F15" s="4"/>
    </row>
    <row r="16" ht="16.5" spans="1:6">
      <c r="A16" s="5" t="s">
        <v>16</v>
      </c>
      <c r="B16" s="4">
        <v>1000</v>
      </c>
      <c r="C16" s="4">
        <f t="shared" ref="C16:C20" si="1">B$16</f>
        <v>1000</v>
      </c>
      <c r="D16" s="4">
        <v>150000</v>
      </c>
      <c r="E16" s="4"/>
      <c r="F16" s="4"/>
    </row>
    <row r="17" ht="16.5" spans="1:6">
      <c r="A17" s="5" t="s">
        <v>2</v>
      </c>
      <c r="B17" s="4">
        <f>B10*B16</f>
        <v>60000</v>
      </c>
      <c r="C17" s="4">
        <f t="shared" si="1"/>
        <v>1000</v>
      </c>
      <c r="D17" s="4">
        <f>B17</f>
        <v>60000</v>
      </c>
      <c r="E17" s="4"/>
      <c r="F17" s="4"/>
    </row>
    <row r="18" ht="16.5" spans="1:6">
      <c r="A18" s="5" t="s">
        <v>17</v>
      </c>
      <c r="B18" s="4">
        <f>B4*B16</f>
        <v>95000</v>
      </c>
      <c r="C18" s="4">
        <f t="shared" si="1"/>
        <v>1000</v>
      </c>
      <c r="D18" s="4">
        <f>B11</f>
        <v>52000</v>
      </c>
      <c r="E18" s="4"/>
      <c r="F18" s="4"/>
    </row>
    <row r="19" ht="16.5" spans="1:6">
      <c r="A19" s="5" t="s">
        <v>18</v>
      </c>
      <c r="B19" s="4">
        <f>B11+B16*B5</f>
        <v>87000</v>
      </c>
      <c r="C19" s="4">
        <f t="shared" si="1"/>
        <v>1000</v>
      </c>
      <c r="D19" s="4">
        <f>B20</f>
        <v>8000</v>
      </c>
      <c r="E19" s="4"/>
      <c r="F19" s="4"/>
    </row>
    <row r="20" ht="16.5" spans="1:6">
      <c r="A20" s="5" t="s">
        <v>4</v>
      </c>
      <c r="B20" s="4">
        <f>B18-B19</f>
        <v>8000</v>
      </c>
      <c r="C20" s="4">
        <f t="shared" si="1"/>
        <v>1000</v>
      </c>
      <c r="D20" s="4">
        <v>-50000</v>
      </c>
      <c r="E20" s="4"/>
      <c r="F20" s="4"/>
    </row>
    <row r="21" ht="16.5" spans="1:6">
      <c r="A21" s="4"/>
      <c r="B21" s="4"/>
      <c r="C21" s="4" t="str">
        <f>"售价="&amp;B4&amp;"元，盈亏平衡销量="&amp;ROUND(B22,1)</f>
        <v>售价=95元，盈亏平衡销量=866.7</v>
      </c>
      <c r="D21" s="4"/>
      <c r="E21" s="4"/>
      <c r="F21" s="4"/>
    </row>
    <row r="22" ht="16.5" spans="1:6">
      <c r="A22" s="4" t="s">
        <v>19</v>
      </c>
      <c r="B22" s="4">
        <f>B11/B10</f>
        <v>866.666666666667</v>
      </c>
      <c r="C22" s="4" t="str">
        <f>"销量="&amp;B16&amp;"时,"&amp;IF(B20&gt;0,"盈利",IF(B20=0,"保本","亏损"))</f>
        <v>销量=1000时,盈利</v>
      </c>
      <c r="D22" s="4"/>
      <c r="E22" s="4"/>
      <c r="F22" s="4"/>
    </row>
    <row r="24" ht="13.5" spans="1:1">
      <c r="A24" s="6"/>
    </row>
    <row r="25" ht="13.5" spans="1:1">
      <c r="A25" s="7"/>
    </row>
    <row r="26" ht="13.5" spans="1:1">
      <c r="A26" s="8"/>
    </row>
    <row r="30" spans="5:5">
      <c r="E30" s="1" t="s">
        <v>20</v>
      </c>
    </row>
  </sheetData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Spinner 15" r:id="rId3">
              <controlPr defaultSize="0">
                <anchor moveWithCells="1" sizeWithCells="1">
                  <from>
                    <xdr:col>7</xdr:col>
                    <xdr:colOff>285750</xdr:colOff>
                    <xdr:row>5</xdr:row>
                    <xdr:rowOff>93980</xdr:rowOff>
                  </from>
                  <to>
                    <xdr:col>7</xdr:col>
                    <xdr:colOff>504825</xdr:colOff>
                    <xdr:row>7</xdr:row>
                    <xdr:rowOff>6985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Spinner 16" r:id="rId4">
              <controlPr defaultSize="0">
                <anchor moveWithCells="1" sizeWithCells="1">
                  <from>
                    <xdr:col>11</xdr:col>
                    <xdr:colOff>9525</xdr:colOff>
                    <xdr:row>5</xdr:row>
                    <xdr:rowOff>106680</xdr:rowOff>
                  </from>
                  <to>
                    <xdr:col>11</xdr:col>
                    <xdr:colOff>228600</xdr:colOff>
                    <xdr:row>7</xdr:row>
                    <xdr:rowOff>19685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***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muou</cp:lastModifiedBy>
  <dcterms:created xsi:type="dcterms:W3CDTF">2011-05-19T22:39:00Z</dcterms:created>
  <dcterms:modified xsi:type="dcterms:W3CDTF">2017-06-08T07:00:41Z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