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to\Documents\Puc\6º Periodo\Medição\Lab 3\"/>
    </mc:Choice>
  </mc:AlternateContent>
  <bookViews>
    <workbookView xWindow="0" yWindow="0" windowWidth="23040" windowHeight="9372"/>
  </bookViews>
  <sheets>
    <sheet name="Dados_Java" sheetId="1" r:id="rId1"/>
  </sheets>
  <calcPr calcId="152511"/>
</workbook>
</file>

<file path=xl/calcChain.xml><?xml version="1.0" encoding="utf-8"?>
<calcChain xmlns="http://schemas.openxmlformats.org/spreadsheetml/2006/main">
  <c r="K97" i="1" l="1"/>
  <c r="I16" i="1" l="1"/>
  <c r="M108" i="1"/>
  <c r="L108" i="1"/>
  <c r="H108" i="1"/>
  <c r="G108" i="1"/>
  <c r="F108" i="1"/>
  <c r="D108" i="1"/>
  <c r="M107" i="1"/>
  <c r="L107" i="1"/>
  <c r="H107" i="1"/>
  <c r="G107" i="1"/>
  <c r="F107" i="1"/>
  <c r="D107" i="1"/>
  <c r="M106" i="1"/>
  <c r="L106" i="1"/>
  <c r="H106" i="1"/>
  <c r="G106" i="1"/>
  <c r="F106" i="1"/>
  <c r="D106" i="1"/>
  <c r="M105" i="1"/>
  <c r="L105" i="1"/>
  <c r="H105" i="1"/>
  <c r="G105" i="1"/>
  <c r="F105" i="1"/>
  <c r="D105" i="1"/>
  <c r="M104" i="1"/>
  <c r="L104" i="1"/>
  <c r="H104" i="1"/>
  <c r="G104" i="1"/>
  <c r="F104" i="1"/>
  <c r="D104" i="1"/>
  <c r="N95" i="1"/>
  <c r="N25" i="1"/>
  <c r="N14" i="1"/>
  <c r="N101" i="1"/>
  <c r="K101" i="1"/>
  <c r="I101" i="1"/>
  <c r="J101" i="1" s="1"/>
  <c r="N100" i="1"/>
  <c r="K100" i="1"/>
  <c r="I100" i="1"/>
  <c r="J100" i="1" s="1"/>
  <c r="N99" i="1"/>
  <c r="K99" i="1"/>
  <c r="I99" i="1"/>
  <c r="J99" i="1" s="1"/>
  <c r="N98" i="1"/>
  <c r="K98" i="1"/>
  <c r="J98" i="1"/>
  <c r="I98" i="1"/>
  <c r="N97" i="1"/>
  <c r="I97" i="1"/>
  <c r="J97" i="1" s="1"/>
  <c r="N96" i="1"/>
  <c r="K96" i="1"/>
  <c r="I96" i="1"/>
  <c r="J96" i="1" s="1"/>
  <c r="K95" i="1"/>
  <c r="I95" i="1"/>
  <c r="J95" i="1" s="1"/>
  <c r="N94" i="1"/>
  <c r="K94" i="1"/>
  <c r="I94" i="1"/>
  <c r="J94" i="1" s="1"/>
  <c r="N93" i="1"/>
  <c r="K93" i="1"/>
  <c r="I93" i="1"/>
  <c r="J93" i="1" s="1"/>
  <c r="N92" i="1"/>
  <c r="K92" i="1"/>
  <c r="I92" i="1"/>
  <c r="J92" i="1" s="1"/>
  <c r="N91" i="1"/>
  <c r="K91" i="1"/>
  <c r="J91" i="1"/>
  <c r="I91" i="1"/>
  <c r="N90" i="1"/>
  <c r="K90" i="1"/>
  <c r="I90" i="1"/>
  <c r="J90" i="1" s="1"/>
  <c r="N89" i="1"/>
  <c r="K89" i="1"/>
  <c r="I89" i="1"/>
  <c r="J89" i="1" s="1"/>
  <c r="N88" i="1"/>
  <c r="K88" i="1"/>
  <c r="I88" i="1"/>
  <c r="J88" i="1" s="1"/>
  <c r="N87" i="1"/>
  <c r="K87" i="1"/>
  <c r="J87" i="1"/>
  <c r="I87" i="1"/>
  <c r="N86" i="1"/>
  <c r="K86" i="1"/>
  <c r="I86" i="1"/>
  <c r="J86" i="1" s="1"/>
  <c r="N85" i="1"/>
  <c r="K85" i="1"/>
  <c r="J85" i="1"/>
  <c r="I85" i="1"/>
  <c r="N84" i="1"/>
  <c r="K84" i="1"/>
  <c r="I84" i="1"/>
  <c r="J84" i="1" s="1"/>
  <c r="N83" i="1"/>
  <c r="K83" i="1"/>
  <c r="I83" i="1"/>
  <c r="J83" i="1" s="1"/>
  <c r="N82" i="1"/>
  <c r="K82" i="1"/>
  <c r="I82" i="1"/>
  <c r="J82" i="1" s="1"/>
  <c r="N81" i="1"/>
  <c r="K81" i="1"/>
  <c r="J81" i="1"/>
  <c r="I81" i="1"/>
  <c r="N80" i="1"/>
  <c r="K80" i="1"/>
  <c r="I80" i="1"/>
  <c r="J80" i="1" s="1"/>
  <c r="N79" i="1"/>
  <c r="K79" i="1"/>
  <c r="I79" i="1"/>
  <c r="J79" i="1" s="1"/>
  <c r="N78" i="1"/>
  <c r="K78" i="1"/>
  <c r="I78" i="1"/>
  <c r="J78" i="1" s="1"/>
  <c r="N77" i="1"/>
  <c r="K77" i="1"/>
  <c r="I77" i="1"/>
  <c r="J77" i="1" s="1"/>
  <c r="N76" i="1"/>
  <c r="K76" i="1"/>
  <c r="I76" i="1"/>
  <c r="J76" i="1" s="1"/>
  <c r="N75" i="1"/>
  <c r="K75" i="1"/>
  <c r="J75" i="1"/>
  <c r="I75" i="1"/>
  <c r="N74" i="1"/>
  <c r="K74" i="1"/>
  <c r="I74" i="1"/>
  <c r="J74" i="1" s="1"/>
  <c r="N73" i="1"/>
  <c r="K73" i="1"/>
  <c r="I73" i="1"/>
  <c r="J73" i="1" s="1"/>
  <c r="N72" i="1"/>
  <c r="K72" i="1"/>
  <c r="I72" i="1"/>
  <c r="J72" i="1" s="1"/>
  <c r="N71" i="1"/>
  <c r="K71" i="1"/>
  <c r="J71" i="1"/>
  <c r="I71" i="1"/>
  <c r="K70" i="1"/>
  <c r="I70" i="1"/>
  <c r="J70" i="1" s="1"/>
  <c r="N69" i="1"/>
  <c r="K69" i="1"/>
  <c r="J69" i="1"/>
  <c r="I69" i="1"/>
  <c r="N68" i="1"/>
  <c r="K68" i="1"/>
  <c r="I68" i="1"/>
  <c r="J68" i="1" s="1"/>
  <c r="N67" i="1"/>
  <c r="K67" i="1"/>
  <c r="I67" i="1"/>
  <c r="J67" i="1" s="1"/>
  <c r="N66" i="1"/>
  <c r="K66" i="1"/>
  <c r="I66" i="1"/>
  <c r="J66" i="1" s="1"/>
  <c r="N65" i="1"/>
  <c r="K65" i="1"/>
  <c r="J65" i="1"/>
  <c r="I65" i="1"/>
  <c r="N64" i="1"/>
  <c r="K64" i="1"/>
  <c r="I64" i="1"/>
  <c r="J64" i="1" s="1"/>
  <c r="N63" i="1"/>
  <c r="K63" i="1"/>
  <c r="I63" i="1"/>
  <c r="J63" i="1" s="1"/>
  <c r="N62" i="1"/>
  <c r="K62" i="1"/>
  <c r="I62" i="1"/>
  <c r="J62" i="1" s="1"/>
  <c r="N61" i="1"/>
  <c r="K61" i="1"/>
  <c r="I61" i="1"/>
  <c r="J61" i="1" s="1"/>
  <c r="N60" i="1"/>
  <c r="K60" i="1"/>
  <c r="I60" i="1"/>
  <c r="J60" i="1" s="1"/>
  <c r="N59" i="1"/>
  <c r="K59" i="1"/>
  <c r="J59" i="1"/>
  <c r="I59" i="1"/>
  <c r="N58" i="1"/>
  <c r="K58" i="1"/>
  <c r="I58" i="1"/>
  <c r="J58" i="1" s="1"/>
  <c r="N57" i="1"/>
  <c r="K57" i="1"/>
  <c r="I57" i="1"/>
  <c r="J57" i="1" s="1"/>
  <c r="N56" i="1"/>
  <c r="K56" i="1"/>
  <c r="I56" i="1"/>
  <c r="J56" i="1" s="1"/>
  <c r="N55" i="1"/>
  <c r="K55" i="1"/>
  <c r="J55" i="1"/>
  <c r="I55" i="1"/>
  <c r="N54" i="1"/>
  <c r="K54" i="1"/>
  <c r="I54" i="1"/>
  <c r="J54" i="1" s="1"/>
  <c r="N53" i="1"/>
  <c r="K53" i="1"/>
  <c r="J53" i="1"/>
  <c r="I53" i="1"/>
  <c r="N52" i="1"/>
  <c r="K52" i="1"/>
  <c r="I52" i="1"/>
  <c r="J52" i="1" s="1"/>
  <c r="N51" i="1"/>
  <c r="K51" i="1"/>
  <c r="I51" i="1"/>
  <c r="J51" i="1" s="1"/>
  <c r="N50" i="1"/>
  <c r="K50" i="1"/>
  <c r="I50" i="1"/>
  <c r="J50" i="1" s="1"/>
  <c r="N49" i="1"/>
  <c r="K49" i="1"/>
  <c r="J49" i="1"/>
  <c r="I49" i="1"/>
  <c r="N48" i="1"/>
  <c r="K48" i="1"/>
  <c r="I48" i="1"/>
  <c r="J48" i="1" s="1"/>
  <c r="N47" i="1"/>
  <c r="K47" i="1"/>
  <c r="I47" i="1"/>
  <c r="J47" i="1" s="1"/>
  <c r="N46" i="1"/>
  <c r="K46" i="1"/>
  <c r="I46" i="1"/>
  <c r="J46" i="1" s="1"/>
  <c r="N45" i="1"/>
  <c r="K45" i="1"/>
  <c r="I45" i="1"/>
  <c r="J45" i="1" s="1"/>
  <c r="N44" i="1"/>
  <c r="K44" i="1"/>
  <c r="I44" i="1"/>
  <c r="J44" i="1" s="1"/>
  <c r="N43" i="1"/>
  <c r="K43" i="1"/>
  <c r="J43" i="1"/>
  <c r="I43" i="1"/>
  <c r="N42" i="1"/>
  <c r="K42" i="1"/>
  <c r="I42" i="1"/>
  <c r="J42" i="1" s="1"/>
  <c r="N41" i="1"/>
  <c r="K41" i="1"/>
  <c r="I41" i="1"/>
  <c r="J41" i="1" s="1"/>
  <c r="N40" i="1"/>
  <c r="K40" i="1"/>
  <c r="I40" i="1"/>
  <c r="J40" i="1" s="1"/>
  <c r="N39" i="1"/>
  <c r="K39" i="1"/>
  <c r="J39" i="1"/>
  <c r="I39" i="1"/>
  <c r="N38" i="1"/>
  <c r="K38" i="1"/>
  <c r="I38" i="1"/>
  <c r="J38" i="1" s="1"/>
  <c r="N37" i="1"/>
  <c r="K37" i="1"/>
  <c r="J37" i="1"/>
  <c r="I37" i="1"/>
  <c r="N36" i="1"/>
  <c r="K36" i="1"/>
  <c r="I36" i="1"/>
  <c r="J36" i="1" s="1"/>
  <c r="N35" i="1"/>
  <c r="K35" i="1"/>
  <c r="I35" i="1"/>
  <c r="J35" i="1" s="1"/>
  <c r="N34" i="1"/>
  <c r="K34" i="1"/>
  <c r="I34" i="1"/>
  <c r="J34" i="1" s="1"/>
  <c r="N33" i="1"/>
  <c r="K33" i="1"/>
  <c r="J33" i="1"/>
  <c r="I33" i="1"/>
  <c r="N32" i="1"/>
  <c r="K32" i="1"/>
  <c r="I32" i="1"/>
  <c r="J32" i="1" s="1"/>
  <c r="N31" i="1"/>
  <c r="K31" i="1"/>
  <c r="I31" i="1"/>
  <c r="J31" i="1" s="1"/>
  <c r="N30" i="1"/>
  <c r="K30" i="1"/>
  <c r="I30" i="1"/>
  <c r="J30" i="1" s="1"/>
  <c r="N29" i="1"/>
  <c r="K29" i="1"/>
  <c r="I29" i="1"/>
  <c r="J29" i="1" s="1"/>
  <c r="N28" i="1"/>
  <c r="K28" i="1"/>
  <c r="I28" i="1"/>
  <c r="J28" i="1" s="1"/>
  <c r="N27" i="1"/>
  <c r="K27" i="1"/>
  <c r="J27" i="1"/>
  <c r="I27" i="1"/>
  <c r="N26" i="1"/>
  <c r="K26" i="1"/>
  <c r="I26" i="1"/>
  <c r="J26" i="1" s="1"/>
  <c r="K25" i="1"/>
  <c r="I25" i="1"/>
  <c r="J25" i="1" s="1"/>
  <c r="N24" i="1"/>
  <c r="K24" i="1"/>
  <c r="I24" i="1"/>
  <c r="J24" i="1" s="1"/>
  <c r="N23" i="1"/>
  <c r="K23" i="1"/>
  <c r="I23" i="1"/>
  <c r="J23" i="1" s="1"/>
  <c r="N22" i="1"/>
  <c r="K22" i="1"/>
  <c r="J22" i="1"/>
  <c r="I22" i="1"/>
  <c r="N21" i="1"/>
  <c r="K21" i="1"/>
  <c r="I21" i="1"/>
  <c r="J21" i="1" s="1"/>
  <c r="N20" i="1"/>
  <c r="K20" i="1"/>
  <c r="I20" i="1"/>
  <c r="J20" i="1" s="1"/>
  <c r="N19" i="1"/>
  <c r="K19" i="1"/>
  <c r="I19" i="1"/>
  <c r="J19" i="1" s="1"/>
  <c r="N18" i="1"/>
  <c r="K18" i="1"/>
  <c r="J18" i="1"/>
  <c r="I18" i="1"/>
  <c r="N17" i="1"/>
  <c r="K17" i="1"/>
  <c r="I17" i="1"/>
  <c r="J17" i="1" s="1"/>
  <c r="N16" i="1"/>
  <c r="K16" i="1"/>
  <c r="J16" i="1"/>
  <c r="N15" i="1"/>
  <c r="K15" i="1"/>
  <c r="I15" i="1"/>
  <c r="J15" i="1" s="1"/>
  <c r="K14" i="1"/>
  <c r="I14" i="1"/>
  <c r="J14" i="1" s="1"/>
  <c r="N13" i="1"/>
  <c r="K13" i="1"/>
  <c r="I13" i="1"/>
  <c r="J13" i="1" s="1"/>
  <c r="N12" i="1"/>
  <c r="K12" i="1"/>
  <c r="I12" i="1"/>
  <c r="J12" i="1" s="1"/>
  <c r="N11" i="1"/>
  <c r="K11" i="1"/>
  <c r="I11" i="1"/>
  <c r="J11" i="1" s="1"/>
  <c r="N10" i="1"/>
  <c r="K10" i="1"/>
  <c r="I10" i="1"/>
  <c r="J10" i="1" s="1"/>
  <c r="N9" i="1"/>
  <c r="K9" i="1"/>
  <c r="I9" i="1"/>
  <c r="J9" i="1" s="1"/>
  <c r="N8" i="1"/>
  <c r="K8" i="1"/>
  <c r="I8" i="1"/>
  <c r="J8" i="1" s="1"/>
  <c r="N7" i="1"/>
  <c r="K7" i="1"/>
  <c r="I7" i="1"/>
  <c r="J7" i="1" s="1"/>
  <c r="N6" i="1"/>
  <c r="K6" i="1"/>
  <c r="I6" i="1"/>
  <c r="J6" i="1" s="1"/>
  <c r="N5" i="1"/>
  <c r="K5" i="1"/>
  <c r="I5" i="1"/>
  <c r="J5" i="1" s="1"/>
  <c r="N4" i="1"/>
  <c r="K4" i="1"/>
  <c r="I4" i="1"/>
  <c r="J4" i="1" s="1"/>
  <c r="N3" i="1"/>
  <c r="K3" i="1"/>
  <c r="I3" i="1"/>
  <c r="J3" i="1" s="1"/>
  <c r="N2" i="1"/>
  <c r="K2" i="1"/>
  <c r="I2" i="1"/>
  <c r="J2" i="1" s="1"/>
  <c r="B108" i="1"/>
  <c r="B107" i="1"/>
  <c r="B106" i="1"/>
  <c r="B105" i="1"/>
  <c r="B104" i="1"/>
  <c r="I108" i="1" l="1"/>
  <c r="I107" i="1"/>
  <c r="I106" i="1"/>
  <c r="I105" i="1"/>
  <c r="I104" i="1"/>
  <c r="N108" i="1"/>
  <c r="N104" i="1"/>
  <c r="N105" i="1"/>
  <c r="N106" i="1"/>
  <c r="N107" i="1"/>
  <c r="J106" i="1"/>
  <c r="K105" i="1"/>
  <c r="J104" i="1"/>
  <c r="K106" i="1"/>
  <c r="J107" i="1"/>
  <c r="K107" i="1"/>
  <c r="J108" i="1"/>
  <c r="K104" i="1"/>
  <c r="K108" i="1"/>
  <c r="J105" i="1"/>
</calcChain>
</file>

<file path=xl/sharedStrings.xml><?xml version="1.0" encoding="utf-8"?>
<sst xmlns="http://schemas.openxmlformats.org/spreadsheetml/2006/main" count="232" uniqueCount="120">
  <si>
    <t>NameWithOwner</t>
  </si>
  <si>
    <t>Data Criação</t>
  </si>
  <si>
    <t>Total de estrelas</t>
  </si>
  <si>
    <t>Linguagem</t>
  </si>
  <si>
    <t>Nº de Watchers</t>
  </si>
  <si>
    <t>Nº de Forks</t>
  </si>
  <si>
    <t>Nº de Releases</t>
  </si>
  <si>
    <t>CyC2018/CS-Notes</t>
  </si>
  <si>
    <t>Java</t>
  </si>
  <si>
    <t>Snailclimb/JavaGuide</t>
  </si>
  <si>
    <t>iluwatar/java-design-patterns</t>
  </si>
  <si>
    <t>MisterBooo/LeetCodeAnimation</t>
  </si>
  <si>
    <t>elastic/elasticsearch</t>
  </si>
  <si>
    <t>spring-projects/spring-boot</t>
  </si>
  <si>
    <t>kdn251/interviews</t>
  </si>
  <si>
    <t>doocs/advanced-java</t>
  </si>
  <si>
    <t>google/guava</t>
  </si>
  <si>
    <t>square/okhttp</t>
  </si>
  <si>
    <t>TheAlgorithms/Java</t>
  </si>
  <si>
    <t>Blankj/AndroidUtilCode</t>
  </si>
  <si>
    <t>JakeWharton/butterknife</t>
  </si>
  <si>
    <t>crossoverJie/JCSprout</t>
  </si>
  <si>
    <t>netty/netty</t>
  </si>
  <si>
    <t>ityouknow/spring-boot-examples</t>
  </si>
  <si>
    <t>skylot/jadx</t>
  </si>
  <si>
    <t>alibaba/arthas</t>
  </si>
  <si>
    <t>eugenp/tutorials</t>
  </si>
  <si>
    <t>greenrobot/EventBus</t>
  </si>
  <si>
    <t>alibaba/fastjson</t>
  </si>
  <si>
    <t>NationalSecurityAgency/ghidra</t>
  </si>
  <si>
    <t>alibaba/druid</t>
  </si>
  <si>
    <t>scwang90/SmartRefreshLayout</t>
  </si>
  <si>
    <t>CymChad/BaseRecyclerViewAdapterHelper</t>
  </si>
  <si>
    <t>ReactiveX/RxAndroid</t>
  </si>
  <si>
    <t>geekxh/hello-algorithm</t>
  </si>
  <si>
    <t>google/gson</t>
  </si>
  <si>
    <t>square/picasso</t>
  </si>
  <si>
    <t>libgdx/libgdx</t>
  </si>
  <si>
    <t>seata/seata</t>
  </si>
  <si>
    <t>hollischuang/toBeTopJavaer</t>
  </si>
  <si>
    <t>chrisbanes/PhotoView</t>
  </si>
  <si>
    <t>alibaba/easyexcel</t>
  </si>
  <si>
    <t>apache/kafka</t>
  </si>
  <si>
    <t>qiurunze123/miaosha</t>
  </si>
  <si>
    <t>halo-dev/halo</t>
  </si>
  <si>
    <t>nostra13/Android-Universal-Image-Loader</t>
  </si>
  <si>
    <t>facebook/fresco</t>
  </si>
  <si>
    <t>jenkinsci/jenkins</t>
  </si>
  <si>
    <t>alibaba/canal</t>
  </si>
  <si>
    <t>looly/hutool</t>
  </si>
  <si>
    <t>alibaba/spring-cloud-alibaba</t>
  </si>
  <si>
    <t>shuzheng/zheng</t>
  </si>
  <si>
    <t>didi/DoraemonKit</t>
  </si>
  <si>
    <t>bazelbuild/bazel</t>
  </si>
  <si>
    <t>CarGuo/GSYVideoPlayer</t>
  </si>
  <si>
    <t>apache/skywalking</t>
  </si>
  <si>
    <t>android10/Android-CleanArchitecture</t>
  </si>
  <si>
    <t>redisson/redisson</t>
  </si>
  <si>
    <t>linlinjava/litemall</t>
  </si>
  <si>
    <t>apache/flink</t>
  </si>
  <si>
    <t>forezp/SpringCloudLearning</t>
  </si>
  <si>
    <t>winterbe/java8-tutorial</t>
  </si>
  <si>
    <t>alibaba/Sentinel</t>
  </si>
  <si>
    <t>brettwooldridge/HikariCP</t>
  </si>
  <si>
    <t>signalapp/Signal-Android</t>
  </si>
  <si>
    <t>oracle/graal</t>
  </si>
  <si>
    <t>JeffLi1993/springboot-learning-example</t>
  </si>
  <si>
    <t>hdodenhof/CircleImageView</t>
  </si>
  <si>
    <t>lgvalle/Material-Animations</t>
  </si>
  <si>
    <t>orhanobut/logger</t>
  </si>
  <si>
    <t>Tencent/QMUI_Android</t>
  </si>
  <si>
    <t>greenrobot/greenDAO</t>
  </si>
  <si>
    <t>apache/shardingsphere</t>
  </si>
  <si>
    <t>Bigkoo/Android-PickerView</t>
  </si>
  <si>
    <t>dyc87112/SpringBoot-Learning</t>
  </si>
  <si>
    <t>facebook/stetho</t>
  </si>
  <si>
    <t>daimajia/AndroidSwipeLayout</t>
  </si>
  <si>
    <t>zhihu/Matisse</t>
  </si>
  <si>
    <t>daimajia/AndroidViewAnimations</t>
  </si>
  <si>
    <t>eclipse-vertx/vert.x</t>
  </si>
  <si>
    <t>jfeinstein10/SlidingMenu</t>
  </si>
  <si>
    <t>material-components/material-components-android</t>
  </si>
  <si>
    <t>prestodb/presto</t>
  </si>
  <si>
    <t>androidannotations/androidannotations</t>
  </si>
  <si>
    <t>realm/realm-java</t>
  </si>
  <si>
    <t>apache/hadoop</t>
  </si>
  <si>
    <t>naver/pinpoint</t>
  </si>
  <si>
    <t>arduino/Arduino</t>
  </si>
  <si>
    <t>JessYanCoding/AndroidAutoSize</t>
  </si>
  <si>
    <t>google/tink</t>
  </si>
  <si>
    <t>android-async-http/android-async-http</t>
  </si>
  <si>
    <t>android-hacker/VirtualXposed</t>
  </si>
  <si>
    <t>alibaba/vlayout</t>
  </si>
  <si>
    <t>TeamNewPipe/NewPipe</t>
  </si>
  <si>
    <t>youth5201314/banner</t>
  </si>
  <si>
    <t>lipangit/JiaoZiVideoPlayer</t>
  </si>
  <si>
    <t>JakeWharton/ViewPagerIndicator</t>
  </si>
  <si>
    <t>Yalantis/uCrop</t>
  </si>
  <si>
    <t>jeasonlzy/okhttp-OkGo</t>
  </si>
  <si>
    <t>H07000223/FlycoTabLayout</t>
  </si>
  <si>
    <t>lingochamp/FileDownloader</t>
  </si>
  <si>
    <t>JessYanCoding/MVPArms</t>
  </si>
  <si>
    <t>google/guice</t>
  </si>
  <si>
    <t>xetorthio/jedis</t>
  </si>
  <si>
    <t>81813780/AVLoadingIndicatorView</t>
  </si>
  <si>
    <t>aosp-mirror/platform_frameworks_base</t>
  </si>
  <si>
    <t>LuckSiege/PictureSelector</t>
  </si>
  <si>
    <t>sqshq/piggymetrics</t>
  </si>
  <si>
    <t>Hora Criação</t>
  </si>
  <si>
    <t>Máximo</t>
  </si>
  <si>
    <t>Mínimo</t>
  </si>
  <si>
    <t>Média</t>
  </si>
  <si>
    <t>Desvio Padrão</t>
  </si>
  <si>
    <t>Mediana</t>
  </si>
  <si>
    <t>Nº de Releases Corrigido</t>
  </si>
  <si>
    <t>Releases/dia</t>
  </si>
  <si>
    <t>Idade do Repositório (anos)</t>
  </si>
  <si>
    <t>LOCS</t>
  </si>
  <si>
    <t>SLOCS</t>
  </si>
  <si>
    <t>Linhas de comentários ou  Vazias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</si>
</sst>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J88" workbookViewId="0">
      <selection activeCell="P100" sqref="P100"/>
    </sheetView>
  </sheetViews>
  <sheetFormatPr defaultRowHeight="14.4" x14ac:dyDescent="0.3"/>
  <cols>
    <col min="1" max="1" width="44.6640625" bestFit="1" customWidth="1"/>
    <col min="2" max="2" width="12" bestFit="1" customWidth="1"/>
    <col min="3" max="3" width="11.6640625" bestFit="1" customWidth="1"/>
    <col min="4" max="4" width="14.5546875" bestFit="1" customWidth="1"/>
    <col min="5" max="5" width="9.6640625" bestFit="1" customWidth="1"/>
    <col min="6" max="6" width="14" bestFit="1" customWidth="1"/>
    <col min="7" max="7" width="10.44140625" bestFit="1" customWidth="1"/>
    <col min="8" max="8" width="13.33203125" hidden="1" customWidth="1"/>
    <col min="9" max="9" width="21.44140625" bestFit="1" customWidth="1"/>
    <col min="10" max="10" width="12" bestFit="1" customWidth="1"/>
    <col min="11" max="11" width="23.77734375" bestFit="1" customWidth="1"/>
    <col min="12" max="13" width="8" bestFit="1" customWidth="1"/>
    <col min="14" max="14" width="28.21875" bestFit="1" customWidth="1"/>
  </cols>
  <sheetData>
    <row r="1" spans="1:14" x14ac:dyDescent="0.3">
      <c r="A1" t="s">
        <v>0</v>
      </c>
      <c r="B1" t="s">
        <v>1</v>
      </c>
      <c r="C1" t="s">
        <v>108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</row>
    <row r="2" spans="1:14" x14ac:dyDescent="0.3">
      <c r="A2" t="s">
        <v>7</v>
      </c>
      <c r="B2" s="1">
        <v>43144</v>
      </c>
      <c r="C2" s="2">
        <v>0.62249999999999994</v>
      </c>
      <c r="D2">
        <v>112027</v>
      </c>
      <c r="E2" t="s">
        <v>8</v>
      </c>
      <c r="F2">
        <v>34893</v>
      </c>
      <c r="G2">
        <v>5226</v>
      </c>
      <c r="H2">
        <v>0</v>
      </c>
      <c r="I2" t="str">
        <f>IF(H2&gt;0,H2,"")</f>
        <v/>
      </c>
      <c r="J2" t="str">
        <f ca="1">IF(I2&lt;&gt;"",I2/DATEDIF(B2,TODAY(),"D"),"")</f>
        <v/>
      </c>
      <c r="K2" s="3">
        <f ca="1">DATEDIF(B2,TODAY(),"Y")</f>
        <v>2</v>
      </c>
      <c r="L2">
        <v>33368</v>
      </c>
      <c r="M2">
        <v>27410</v>
      </c>
      <c r="N2">
        <f>L2-M2</f>
        <v>5958</v>
      </c>
    </row>
    <row r="3" spans="1:14" x14ac:dyDescent="0.3">
      <c r="A3" t="s">
        <v>9</v>
      </c>
      <c r="B3" s="1">
        <v>43227</v>
      </c>
      <c r="C3" s="2">
        <v>0.56041666666666667</v>
      </c>
      <c r="D3">
        <v>89003</v>
      </c>
      <c r="E3" t="s">
        <v>8</v>
      </c>
      <c r="F3">
        <v>29921</v>
      </c>
      <c r="G3">
        <v>4453</v>
      </c>
      <c r="H3">
        <v>0</v>
      </c>
      <c r="I3" t="str">
        <f t="shared" ref="I3:I66" si="0">IF(H3&gt;0,H3,"")</f>
        <v/>
      </c>
      <c r="J3" t="str">
        <f ca="1">IF(I3&lt;&gt;"",I3/DATEDIF(B3,TODAY(),"D"),"")</f>
        <v/>
      </c>
      <c r="K3" s="3">
        <f t="shared" ref="K3:K66" ca="1" si="1">DATEDIF(B3,TODAY(),"Y")</f>
        <v>2</v>
      </c>
      <c r="L3">
        <v>735</v>
      </c>
      <c r="M3">
        <v>631</v>
      </c>
      <c r="N3">
        <f t="shared" ref="N3:N66" si="2">L3-M3</f>
        <v>104</v>
      </c>
    </row>
    <row r="4" spans="1:14" x14ac:dyDescent="0.3">
      <c r="A4" t="s">
        <v>10</v>
      </c>
      <c r="B4" s="1">
        <v>41860</v>
      </c>
      <c r="C4" s="2">
        <v>0.698125</v>
      </c>
      <c r="D4">
        <v>60956</v>
      </c>
      <c r="E4" t="s">
        <v>8</v>
      </c>
      <c r="F4">
        <v>18715</v>
      </c>
      <c r="G4">
        <v>3999</v>
      </c>
      <c r="H4">
        <v>0</v>
      </c>
      <c r="I4" t="str">
        <f t="shared" si="0"/>
        <v/>
      </c>
      <c r="J4" t="str">
        <f t="shared" ref="J4:J67" ca="1" si="3">IF(I4&lt;&gt;"",I4/DATEDIF(B4,TODAY(),"D"),"")</f>
        <v/>
      </c>
      <c r="K4" s="3">
        <f t="shared" ca="1" si="1"/>
        <v>6</v>
      </c>
      <c r="L4">
        <v>109435</v>
      </c>
      <c r="M4">
        <v>47098</v>
      </c>
      <c r="N4">
        <f t="shared" si="2"/>
        <v>62337</v>
      </c>
    </row>
    <row r="5" spans="1:14" x14ac:dyDescent="0.3">
      <c r="A5" t="s">
        <v>11</v>
      </c>
      <c r="B5" s="1">
        <v>43440</v>
      </c>
      <c r="C5" s="2">
        <v>0.33428240740740739</v>
      </c>
      <c r="D5">
        <v>59635</v>
      </c>
      <c r="E5" t="s">
        <v>8</v>
      </c>
      <c r="F5">
        <v>11011</v>
      </c>
      <c r="G5">
        <v>2478</v>
      </c>
      <c r="H5">
        <v>0</v>
      </c>
      <c r="I5" t="str">
        <f t="shared" si="0"/>
        <v/>
      </c>
      <c r="J5" t="str">
        <f ca="1">IF(I5&lt;&gt;"",I5/DATEDIF(B5,TODAY(),"D"),"")</f>
        <v/>
      </c>
      <c r="K5" s="3">
        <f t="shared" ca="1" si="1"/>
        <v>1</v>
      </c>
      <c r="L5">
        <v>420</v>
      </c>
      <c r="M5">
        <v>347</v>
      </c>
      <c r="N5">
        <f t="shared" si="2"/>
        <v>73</v>
      </c>
    </row>
    <row r="6" spans="1:14" x14ac:dyDescent="0.3">
      <c r="A6" t="s">
        <v>12</v>
      </c>
      <c r="B6" s="1">
        <v>40217</v>
      </c>
      <c r="C6" s="2">
        <v>0.55620370370370364</v>
      </c>
      <c r="D6">
        <v>51491</v>
      </c>
      <c r="E6" t="s">
        <v>8</v>
      </c>
      <c r="F6">
        <v>17212</v>
      </c>
      <c r="G6">
        <v>2808</v>
      </c>
      <c r="H6">
        <v>33</v>
      </c>
      <c r="I6">
        <f t="shared" si="0"/>
        <v>33</v>
      </c>
      <c r="J6">
        <f t="shared" ca="1" si="3"/>
        <v>8.4507042253521118E-3</v>
      </c>
      <c r="K6" s="3">
        <f t="shared" ca="1" si="1"/>
        <v>10</v>
      </c>
      <c r="L6">
        <v>2493615</v>
      </c>
      <c r="M6">
        <v>1812139</v>
      </c>
      <c r="N6">
        <f t="shared" si="2"/>
        <v>681476</v>
      </c>
    </row>
    <row r="7" spans="1:14" x14ac:dyDescent="0.3">
      <c r="A7" t="s">
        <v>13</v>
      </c>
      <c r="B7" s="1">
        <v>41201</v>
      </c>
      <c r="C7" s="2">
        <v>0.6270486111111111</v>
      </c>
      <c r="D7">
        <v>50915</v>
      </c>
      <c r="E7" t="s">
        <v>8</v>
      </c>
      <c r="F7">
        <v>29717</v>
      </c>
      <c r="G7">
        <v>3463</v>
      </c>
      <c r="H7">
        <v>70</v>
      </c>
      <c r="I7">
        <f t="shared" si="0"/>
        <v>70</v>
      </c>
      <c r="J7">
        <f ca="1">IF(I7&lt;&gt;"",I7/DATEDIF(B7,TODAY(),"D"),"")</f>
        <v>2.3964395754878465E-2</v>
      </c>
      <c r="K7" s="3">
        <f t="shared" ca="1" si="1"/>
        <v>7</v>
      </c>
      <c r="L7">
        <v>595755</v>
      </c>
      <c r="M7">
        <v>351783</v>
      </c>
      <c r="N7">
        <f t="shared" si="2"/>
        <v>243972</v>
      </c>
    </row>
    <row r="8" spans="1:14" x14ac:dyDescent="0.3">
      <c r="A8" t="s">
        <v>14</v>
      </c>
      <c r="B8" s="1">
        <v>42780</v>
      </c>
      <c r="C8" s="2">
        <v>0.76348379629629637</v>
      </c>
      <c r="D8">
        <v>48061</v>
      </c>
      <c r="E8" t="s">
        <v>8</v>
      </c>
      <c r="F8">
        <v>9650</v>
      </c>
      <c r="G8">
        <v>2579</v>
      </c>
      <c r="H8">
        <v>0</v>
      </c>
      <c r="I8" t="str">
        <f t="shared" si="0"/>
        <v/>
      </c>
      <c r="J8" t="str">
        <f t="shared" ca="1" si="3"/>
        <v/>
      </c>
      <c r="K8" s="3">
        <f t="shared" ca="1" si="1"/>
        <v>3</v>
      </c>
      <c r="L8">
        <v>22272</v>
      </c>
      <c r="M8">
        <v>11583</v>
      </c>
      <c r="N8">
        <f t="shared" si="2"/>
        <v>10689</v>
      </c>
    </row>
    <row r="9" spans="1:14" x14ac:dyDescent="0.3">
      <c r="A9" t="s">
        <v>15</v>
      </c>
      <c r="B9" s="1">
        <v>43379</v>
      </c>
      <c r="C9" s="2">
        <v>0.4850694444444445</v>
      </c>
      <c r="D9">
        <v>47662</v>
      </c>
      <c r="E9" t="s">
        <v>8</v>
      </c>
      <c r="F9">
        <v>12944</v>
      </c>
      <c r="G9">
        <v>2412</v>
      </c>
      <c r="H9">
        <v>0</v>
      </c>
      <c r="I9" t="str">
        <f t="shared" si="0"/>
        <v/>
      </c>
      <c r="J9" t="str">
        <f t="shared" ca="1" si="3"/>
        <v/>
      </c>
      <c r="K9" s="3">
        <f t="shared" ca="1" si="1"/>
        <v>2</v>
      </c>
      <c r="L9">
        <v>151</v>
      </c>
      <c r="M9">
        <v>140</v>
      </c>
      <c r="N9">
        <f t="shared" si="2"/>
        <v>11</v>
      </c>
    </row>
    <row r="10" spans="1:14" x14ac:dyDescent="0.3">
      <c r="A10" t="s">
        <v>16</v>
      </c>
      <c r="B10" s="1">
        <v>41788</v>
      </c>
      <c r="C10" s="2">
        <v>0.68283564814814823</v>
      </c>
      <c r="D10">
        <v>38940</v>
      </c>
      <c r="E10" t="s">
        <v>8</v>
      </c>
      <c r="F10">
        <v>8603</v>
      </c>
      <c r="G10">
        <v>2518</v>
      </c>
      <c r="H10">
        <v>29</v>
      </c>
      <c r="I10">
        <f t="shared" si="0"/>
        <v>29</v>
      </c>
      <c r="J10">
        <f t="shared" ca="1" si="3"/>
        <v>1.2425021422450729E-2</v>
      </c>
      <c r="K10" s="3">
        <f t="shared" ca="1" si="1"/>
        <v>6</v>
      </c>
      <c r="L10">
        <v>758593</v>
      </c>
      <c r="M10">
        <v>498137</v>
      </c>
      <c r="N10">
        <f t="shared" si="2"/>
        <v>260456</v>
      </c>
    </row>
    <row r="11" spans="1:14" x14ac:dyDescent="0.3">
      <c r="A11" t="s">
        <v>17</v>
      </c>
      <c r="B11" s="1">
        <v>41113</v>
      </c>
      <c r="C11" s="2">
        <v>0.57146990740740744</v>
      </c>
      <c r="D11">
        <v>38367</v>
      </c>
      <c r="E11" t="s">
        <v>8</v>
      </c>
      <c r="F11">
        <v>8078</v>
      </c>
      <c r="G11">
        <v>1684</v>
      </c>
      <c r="H11">
        <v>0</v>
      </c>
      <c r="I11" t="str">
        <f t="shared" si="0"/>
        <v/>
      </c>
      <c r="J11" t="str">
        <f t="shared" ca="1" si="3"/>
        <v/>
      </c>
      <c r="K11" s="3">
        <f t="shared" ca="1" si="1"/>
        <v>8</v>
      </c>
      <c r="L11">
        <v>97454</v>
      </c>
      <c r="M11">
        <v>68847</v>
      </c>
      <c r="N11">
        <f t="shared" si="2"/>
        <v>28607</v>
      </c>
    </row>
    <row r="12" spans="1:14" x14ac:dyDescent="0.3">
      <c r="A12" t="s">
        <v>18</v>
      </c>
      <c r="B12" s="1">
        <v>42567</v>
      </c>
      <c r="C12" s="2">
        <v>0.43127314814814816</v>
      </c>
      <c r="D12">
        <v>30344</v>
      </c>
      <c r="E12" t="s">
        <v>8</v>
      </c>
      <c r="F12">
        <v>10384</v>
      </c>
      <c r="G12">
        <v>1898</v>
      </c>
      <c r="H12">
        <v>0</v>
      </c>
      <c r="I12" t="str">
        <f t="shared" si="0"/>
        <v/>
      </c>
      <c r="J12" t="str">
        <f t="shared" ca="1" si="3"/>
        <v/>
      </c>
      <c r="K12" s="3">
        <f t="shared" ca="1" si="1"/>
        <v>4</v>
      </c>
      <c r="L12">
        <v>19363</v>
      </c>
      <c r="M12">
        <v>11687</v>
      </c>
      <c r="N12">
        <f t="shared" si="2"/>
        <v>7676</v>
      </c>
    </row>
    <row r="13" spans="1:14" x14ac:dyDescent="0.3">
      <c r="A13" t="s">
        <v>19</v>
      </c>
      <c r="B13" s="1">
        <v>42581</v>
      </c>
      <c r="C13" s="2">
        <v>0.76287037037037031</v>
      </c>
      <c r="D13">
        <v>27982</v>
      </c>
      <c r="E13" t="s">
        <v>8</v>
      </c>
      <c r="F13">
        <v>9025</v>
      </c>
      <c r="G13">
        <v>1184</v>
      </c>
      <c r="H13">
        <v>115</v>
      </c>
      <c r="I13">
        <f t="shared" si="0"/>
        <v>115</v>
      </c>
      <c r="J13">
        <f t="shared" ca="1" si="3"/>
        <v>7.4626865671641784E-2</v>
      </c>
      <c r="K13" s="3">
        <f t="shared" ca="1" si="1"/>
        <v>4</v>
      </c>
      <c r="L13">
        <v>74515</v>
      </c>
      <c r="M13">
        <v>47951</v>
      </c>
      <c r="N13">
        <f t="shared" si="2"/>
        <v>26564</v>
      </c>
    </row>
    <row r="14" spans="1:14" x14ac:dyDescent="0.3">
      <c r="A14" t="s">
        <v>20</v>
      </c>
      <c r="B14" s="1">
        <v>41338</v>
      </c>
      <c r="C14" s="2">
        <v>0.34651620370370373</v>
      </c>
      <c r="D14">
        <v>25464</v>
      </c>
      <c r="E14" t="s">
        <v>8</v>
      </c>
      <c r="F14">
        <v>4646</v>
      </c>
      <c r="G14">
        <v>1092</v>
      </c>
      <c r="H14">
        <v>0</v>
      </c>
      <c r="I14" t="str">
        <f t="shared" si="0"/>
        <v/>
      </c>
      <c r="J14" t="str">
        <f t="shared" ca="1" si="3"/>
        <v/>
      </c>
      <c r="K14" s="3">
        <f t="shared" ca="1" si="1"/>
        <v>7</v>
      </c>
      <c r="L14">
        <v>17400</v>
      </c>
      <c r="M14">
        <v>14427</v>
      </c>
      <c r="N14">
        <f t="shared" si="2"/>
        <v>2973</v>
      </c>
    </row>
    <row r="15" spans="1:14" x14ac:dyDescent="0.3">
      <c r="A15" t="s">
        <v>21</v>
      </c>
      <c r="B15" s="1">
        <v>43086</v>
      </c>
      <c r="C15" s="2">
        <v>0.37974537037037037</v>
      </c>
      <c r="D15">
        <v>25285</v>
      </c>
      <c r="E15" t="s">
        <v>8</v>
      </c>
      <c r="F15">
        <v>6806</v>
      </c>
      <c r="G15">
        <v>1688</v>
      </c>
      <c r="H15">
        <v>0</v>
      </c>
      <c r="I15" t="str">
        <f t="shared" si="0"/>
        <v/>
      </c>
      <c r="J15" t="str">
        <f t="shared" ca="1" si="3"/>
        <v/>
      </c>
      <c r="K15" s="3">
        <f t="shared" ca="1" si="1"/>
        <v>2</v>
      </c>
      <c r="L15">
        <v>7129</v>
      </c>
      <c r="M15">
        <v>4326</v>
      </c>
      <c r="N15">
        <f t="shared" si="2"/>
        <v>2803</v>
      </c>
    </row>
    <row r="16" spans="1:14" x14ac:dyDescent="0.3">
      <c r="A16" t="s">
        <v>22</v>
      </c>
      <c r="B16" s="1">
        <v>40491</v>
      </c>
      <c r="C16" s="2">
        <v>0.39052083333333337</v>
      </c>
      <c r="D16">
        <v>24862</v>
      </c>
      <c r="E16" t="s">
        <v>8</v>
      </c>
      <c r="F16">
        <v>11382</v>
      </c>
      <c r="G16">
        <v>1847</v>
      </c>
      <c r="H16">
        <v>0</v>
      </c>
      <c r="I16" t="str">
        <f>IF(H16&gt;0,H16,"")</f>
        <v/>
      </c>
      <c r="J16" t="str">
        <f t="shared" ca="1" si="3"/>
        <v/>
      </c>
      <c r="K16" s="3">
        <f t="shared" ca="1" si="1"/>
        <v>9</v>
      </c>
      <c r="L16">
        <v>469327</v>
      </c>
      <c r="M16">
        <v>306517</v>
      </c>
      <c r="N16">
        <f t="shared" si="2"/>
        <v>162810</v>
      </c>
    </row>
    <row r="17" spans="1:14" x14ac:dyDescent="0.3">
      <c r="A17" t="s">
        <v>23</v>
      </c>
      <c r="B17" s="1">
        <v>42679</v>
      </c>
      <c r="C17" s="2">
        <v>0.23093750000000002</v>
      </c>
      <c r="D17">
        <v>23740</v>
      </c>
      <c r="E17" t="s">
        <v>8</v>
      </c>
      <c r="F17">
        <v>10539</v>
      </c>
      <c r="G17">
        <v>1317</v>
      </c>
      <c r="H17">
        <v>0</v>
      </c>
      <c r="I17" t="str">
        <f t="shared" si="0"/>
        <v/>
      </c>
      <c r="J17" t="str">
        <f t="shared" ca="1" si="3"/>
        <v/>
      </c>
      <c r="K17" s="3">
        <f t="shared" ca="1" si="1"/>
        <v>3</v>
      </c>
      <c r="L17">
        <v>18283</v>
      </c>
      <c r="M17">
        <v>15871</v>
      </c>
      <c r="N17">
        <f t="shared" si="2"/>
        <v>2412</v>
      </c>
    </row>
    <row r="18" spans="1:14" x14ac:dyDescent="0.3">
      <c r="A18" t="s">
        <v>24</v>
      </c>
      <c r="B18" s="1">
        <v>41351</v>
      </c>
      <c r="C18" s="2">
        <v>0.7141319444444445</v>
      </c>
      <c r="D18">
        <v>23519</v>
      </c>
      <c r="E18" t="s">
        <v>8</v>
      </c>
      <c r="F18">
        <v>2744</v>
      </c>
      <c r="G18">
        <v>740</v>
      </c>
      <c r="H18">
        <v>13</v>
      </c>
      <c r="I18">
        <f t="shared" si="0"/>
        <v>13</v>
      </c>
      <c r="J18">
        <f t="shared" ca="1" si="3"/>
        <v>4.6914471309996387E-3</v>
      </c>
      <c r="K18" s="3">
        <f t="shared" ca="1" si="1"/>
        <v>7</v>
      </c>
      <c r="L18">
        <v>89027</v>
      </c>
      <c r="M18">
        <v>72649</v>
      </c>
      <c r="N18">
        <f t="shared" si="2"/>
        <v>16378</v>
      </c>
    </row>
    <row r="19" spans="1:14" x14ac:dyDescent="0.3">
      <c r="A19" t="s">
        <v>25</v>
      </c>
      <c r="B19" s="1">
        <v>43341</v>
      </c>
      <c r="C19" s="2">
        <v>0.71940972222222221</v>
      </c>
      <c r="D19">
        <v>23181</v>
      </c>
      <c r="E19" t="s">
        <v>8</v>
      </c>
      <c r="F19">
        <v>5005</v>
      </c>
      <c r="G19">
        <v>1120</v>
      </c>
      <c r="H19">
        <v>27</v>
      </c>
      <c r="I19">
        <f t="shared" si="0"/>
        <v>27</v>
      </c>
      <c r="J19">
        <f t="shared" ca="1" si="3"/>
        <v>3.4571062740076826E-2</v>
      </c>
      <c r="K19" s="3">
        <f t="shared" ca="1" si="1"/>
        <v>2</v>
      </c>
      <c r="L19">
        <v>110434</v>
      </c>
      <c r="M19">
        <v>82331</v>
      </c>
      <c r="N19">
        <f t="shared" si="2"/>
        <v>28103</v>
      </c>
    </row>
    <row r="20" spans="1:14" x14ac:dyDescent="0.3">
      <c r="A20" t="s">
        <v>26</v>
      </c>
      <c r="B20" s="1">
        <v>41393</v>
      </c>
      <c r="C20" s="2">
        <v>0.76847222222222233</v>
      </c>
      <c r="D20">
        <v>23070</v>
      </c>
      <c r="E20" t="s">
        <v>8</v>
      </c>
      <c r="F20">
        <v>36552</v>
      </c>
      <c r="G20">
        <v>1515</v>
      </c>
      <c r="H20">
        <v>0</v>
      </c>
      <c r="I20" t="str">
        <f t="shared" si="0"/>
        <v/>
      </c>
      <c r="J20" t="str">
        <f t="shared" ca="1" si="3"/>
        <v/>
      </c>
      <c r="K20" s="3">
        <f t="shared" ca="1" si="1"/>
        <v>7</v>
      </c>
      <c r="L20">
        <v>1221222</v>
      </c>
      <c r="M20">
        <v>989907</v>
      </c>
      <c r="N20">
        <f t="shared" si="2"/>
        <v>231315</v>
      </c>
    </row>
    <row r="21" spans="1:14" x14ac:dyDescent="0.3">
      <c r="A21" t="s">
        <v>27</v>
      </c>
      <c r="B21" s="1">
        <v>41106</v>
      </c>
      <c r="C21" s="2">
        <v>0.70532407407407405</v>
      </c>
      <c r="D21">
        <v>22874</v>
      </c>
      <c r="E21" t="s">
        <v>8</v>
      </c>
      <c r="F21">
        <v>4423</v>
      </c>
      <c r="G21">
        <v>1117</v>
      </c>
      <c r="H21">
        <v>5</v>
      </c>
      <c r="I21">
        <f t="shared" si="0"/>
        <v>5</v>
      </c>
      <c r="J21">
        <f t="shared" ca="1" si="3"/>
        <v>1.6578249336870027E-3</v>
      </c>
      <c r="K21" s="3">
        <f t="shared" ca="1" si="1"/>
        <v>8</v>
      </c>
      <c r="L21">
        <v>9216</v>
      </c>
      <c r="M21">
        <v>6134</v>
      </c>
      <c r="N21">
        <f t="shared" si="2"/>
        <v>3082</v>
      </c>
    </row>
    <row r="22" spans="1:14" x14ac:dyDescent="0.3">
      <c r="A22" t="s">
        <v>28</v>
      </c>
      <c r="B22" s="1">
        <v>40850</v>
      </c>
      <c r="C22" s="2">
        <v>0.2908796296296296</v>
      </c>
      <c r="D22">
        <v>22448</v>
      </c>
      <c r="E22" t="s">
        <v>8</v>
      </c>
      <c r="F22">
        <v>5867</v>
      </c>
      <c r="G22">
        <v>1397</v>
      </c>
      <c r="H22">
        <v>79</v>
      </c>
      <c r="I22">
        <f t="shared" si="0"/>
        <v>79</v>
      </c>
      <c r="J22">
        <f t="shared" ca="1" si="3"/>
        <v>2.4144254278728607E-2</v>
      </c>
      <c r="K22" s="3">
        <f t="shared" ca="1" si="1"/>
        <v>8</v>
      </c>
      <c r="L22">
        <v>246868</v>
      </c>
      <c r="M22">
        <v>183911</v>
      </c>
      <c r="N22">
        <f t="shared" si="2"/>
        <v>62957</v>
      </c>
    </row>
    <row r="23" spans="1:14" x14ac:dyDescent="0.3">
      <c r="A23" t="s">
        <v>29</v>
      </c>
      <c r="B23" s="1">
        <v>43525</v>
      </c>
      <c r="C23" s="2">
        <v>0.14430555555555555</v>
      </c>
      <c r="D23">
        <v>22390</v>
      </c>
      <c r="E23" t="s">
        <v>8</v>
      </c>
      <c r="F23">
        <v>2973</v>
      </c>
      <c r="G23">
        <v>834</v>
      </c>
      <c r="H23">
        <v>0</v>
      </c>
      <c r="I23" t="str">
        <f t="shared" si="0"/>
        <v/>
      </c>
      <c r="J23" t="str">
        <f t="shared" ca="1" si="3"/>
        <v/>
      </c>
      <c r="K23" s="3">
        <f t="shared" ca="1" si="1"/>
        <v>1</v>
      </c>
      <c r="L23">
        <v>2422598</v>
      </c>
      <c r="M23">
        <v>1593030</v>
      </c>
      <c r="N23">
        <f t="shared" si="2"/>
        <v>829568</v>
      </c>
    </row>
    <row r="24" spans="1:14" x14ac:dyDescent="0.3">
      <c r="A24" t="s">
        <v>30</v>
      </c>
      <c r="B24" s="1">
        <v>40850</v>
      </c>
      <c r="C24" s="2">
        <v>0.21725694444444443</v>
      </c>
      <c r="D24">
        <v>22319</v>
      </c>
      <c r="E24" t="s">
        <v>8</v>
      </c>
      <c r="F24">
        <v>7241</v>
      </c>
      <c r="G24">
        <v>1823</v>
      </c>
      <c r="H24">
        <v>36</v>
      </c>
      <c r="I24">
        <f t="shared" si="0"/>
        <v>36</v>
      </c>
      <c r="J24">
        <f t="shared" ca="1" si="3"/>
        <v>1.1002444987775062E-2</v>
      </c>
      <c r="K24" s="3">
        <f t="shared" ca="1" si="1"/>
        <v>8</v>
      </c>
      <c r="L24">
        <v>558406</v>
      </c>
      <c r="M24">
        <v>390136</v>
      </c>
      <c r="N24">
        <f t="shared" si="2"/>
        <v>168270</v>
      </c>
    </row>
    <row r="25" spans="1:14" x14ac:dyDescent="0.3">
      <c r="A25" t="s">
        <v>31</v>
      </c>
      <c r="B25" s="1">
        <v>42888</v>
      </c>
      <c r="C25" s="2">
        <v>0.41168981481481487</v>
      </c>
      <c r="D25">
        <v>21537</v>
      </c>
      <c r="E25" t="s">
        <v>8</v>
      </c>
      <c r="F25">
        <v>4326</v>
      </c>
      <c r="G25">
        <v>520</v>
      </c>
      <c r="H25">
        <v>8</v>
      </c>
      <c r="I25">
        <f t="shared" si="0"/>
        <v>8</v>
      </c>
      <c r="J25">
        <f t="shared" ca="1" si="3"/>
        <v>6.4829821717990272E-3</v>
      </c>
      <c r="K25" s="3">
        <f t="shared" ca="1" si="1"/>
        <v>3</v>
      </c>
      <c r="L25">
        <v>35544</v>
      </c>
      <c r="M25">
        <v>26617</v>
      </c>
      <c r="N25">
        <f t="shared" si="2"/>
        <v>8927</v>
      </c>
    </row>
    <row r="26" spans="1:14" x14ac:dyDescent="0.3">
      <c r="A26" t="s">
        <v>32</v>
      </c>
      <c r="B26" s="1">
        <v>42470</v>
      </c>
      <c r="C26" s="2">
        <v>0.31957175925925924</v>
      </c>
      <c r="D26">
        <v>20816</v>
      </c>
      <c r="E26" t="s">
        <v>8</v>
      </c>
      <c r="F26">
        <v>4389</v>
      </c>
      <c r="G26">
        <v>565</v>
      </c>
      <c r="H26">
        <v>191</v>
      </c>
      <c r="I26">
        <f t="shared" si="0"/>
        <v>191</v>
      </c>
      <c r="J26">
        <f t="shared" ca="1" si="3"/>
        <v>0.11561743341404358</v>
      </c>
      <c r="K26" s="3">
        <f t="shared" ca="1" si="1"/>
        <v>4</v>
      </c>
      <c r="L26">
        <v>12744</v>
      </c>
      <c r="M26">
        <v>8737</v>
      </c>
      <c r="N26">
        <f t="shared" si="2"/>
        <v>4007</v>
      </c>
    </row>
    <row r="27" spans="1:14" x14ac:dyDescent="0.3">
      <c r="A27" t="s">
        <v>33</v>
      </c>
      <c r="B27" s="1">
        <v>41870</v>
      </c>
      <c r="C27" s="2">
        <v>0.15738425925925925</v>
      </c>
      <c r="D27">
        <v>19152</v>
      </c>
      <c r="E27" t="s">
        <v>8</v>
      </c>
      <c r="F27">
        <v>2912</v>
      </c>
      <c r="G27">
        <v>1043</v>
      </c>
      <c r="H27">
        <v>18</v>
      </c>
      <c r="I27">
        <f t="shared" si="0"/>
        <v>18</v>
      </c>
      <c r="J27">
        <f t="shared" ca="1" si="3"/>
        <v>7.9928952042628773E-3</v>
      </c>
      <c r="K27" s="3">
        <f t="shared" ca="1" si="1"/>
        <v>6</v>
      </c>
      <c r="L27">
        <v>2935</v>
      </c>
      <c r="M27">
        <v>1375</v>
      </c>
      <c r="N27">
        <f t="shared" si="2"/>
        <v>1560</v>
      </c>
    </row>
    <row r="28" spans="1:14" x14ac:dyDescent="0.3">
      <c r="A28" t="s">
        <v>34</v>
      </c>
      <c r="B28" s="1">
        <v>43980</v>
      </c>
      <c r="C28" s="2">
        <v>0.24107638888888891</v>
      </c>
      <c r="D28">
        <v>19140</v>
      </c>
      <c r="E28" t="s">
        <v>8</v>
      </c>
      <c r="F28">
        <v>3570</v>
      </c>
      <c r="G28">
        <v>429</v>
      </c>
      <c r="H28">
        <v>0</v>
      </c>
      <c r="I28" t="str">
        <f t="shared" si="0"/>
        <v/>
      </c>
      <c r="J28" t="str">
        <f t="shared" ca="1" si="3"/>
        <v/>
      </c>
      <c r="K28" s="3">
        <f t="shared" ca="1" si="1"/>
        <v>0</v>
      </c>
      <c r="L28">
        <v>3167</v>
      </c>
      <c r="M28">
        <v>1845</v>
      </c>
      <c r="N28">
        <f t="shared" si="2"/>
        <v>1322</v>
      </c>
    </row>
    <row r="29" spans="1:14" x14ac:dyDescent="0.3">
      <c r="A29" t="s">
        <v>35</v>
      </c>
      <c r="B29" s="1">
        <v>42082</v>
      </c>
      <c r="C29" s="2">
        <v>0.76481481481481473</v>
      </c>
      <c r="D29">
        <v>18597</v>
      </c>
      <c r="E29" t="s">
        <v>8</v>
      </c>
      <c r="F29">
        <v>3506</v>
      </c>
      <c r="G29">
        <v>746</v>
      </c>
      <c r="H29">
        <v>0</v>
      </c>
      <c r="I29" t="str">
        <f t="shared" si="0"/>
        <v/>
      </c>
      <c r="J29" t="str">
        <f t="shared" ca="1" si="3"/>
        <v/>
      </c>
      <c r="K29" s="3">
        <f t="shared" ca="1" si="1"/>
        <v>5</v>
      </c>
      <c r="L29">
        <v>39442</v>
      </c>
      <c r="M29">
        <v>26552</v>
      </c>
      <c r="N29">
        <f t="shared" si="2"/>
        <v>12890</v>
      </c>
    </row>
    <row r="30" spans="1:14" x14ac:dyDescent="0.3">
      <c r="A30" t="s">
        <v>36</v>
      </c>
      <c r="B30" s="1">
        <v>41408</v>
      </c>
      <c r="C30" s="2">
        <v>0.63040509259259259</v>
      </c>
      <c r="D30">
        <v>17668</v>
      </c>
      <c r="E30" t="s">
        <v>8</v>
      </c>
      <c r="F30">
        <v>3907</v>
      </c>
      <c r="G30">
        <v>902</v>
      </c>
      <c r="H30">
        <v>7</v>
      </c>
      <c r="I30">
        <f t="shared" si="0"/>
        <v>7</v>
      </c>
      <c r="J30">
        <f t="shared" ca="1" si="3"/>
        <v>2.5792188651436992E-3</v>
      </c>
      <c r="K30" s="3">
        <f t="shared" ca="1" si="1"/>
        <v>7</v>
      </c>
      <c r="L30">
        <v>13501</v>
      </c>
      <c r="M30">
        <v>10092</v>
      </c>
      <c r="N30">
        <f t="shared" si="2"/>
        <v>3409</v>
      </c>
    </row>
    <row r="31" spans="1:14" x14ac:dyDescent="0.3">
      <c r="A31" t="s">
        <v>37</v>
      </c>
      <c r="B31" s="1">
        <v>41131</v>
      </c>
      <c r="C31" s="2">
        <v>0.81571759259259258</v>
      </c>
      <c r="D31">
        <v>17467</v>
      </c>
      <c r="E31" t="s">
        <v>8</v>
      </c>
      <c r="F31">
        <v>5925</v>
      </c>
      <c r="G31">
        <v>1266</v>
      </c>
      <c r="H31">
        <v>4</v>
      </c>
      <c r="I31">
        <f t="shared" si="0"/>
        <v>4</v>
      </c>
      <c r="J31">
        <f t="shared" ca="1" si="3"/>
        <v>1.3373453694416582E-3</v>
      </c>
      <c r="K31" s="3">
        <f t="shared" ca="1" si="1"/>
        <v>8</v>
      </c>
      <c r="L31">
        <v>1094444</v>
      </c>
      <c r="M31">
        <v>744947</v>
      </c>
      <c r="N31">
        <f t="shared" si="2"/>
        <v>349497</v>
      </c>
    </row>
    <row r="32" spans="1:14" x14ac:dyDescent="0.3">
      <c r="A32" t="s">
        <v>38</v>
      </c>
      <c r="B32" s="1">
        <v>43462</v>
      </c>
      <c r="C32" s="2">
        <v>0.35928240740740741</v>
      </c>
      <c r="D32">
        <v>17409</v>
      </c>
      <c r="E32" t="s">
        <v>8</v>
      </c>
      <c r="F32">
        <v>4896</v>
      </c>
      <c r="G32">
        <v>870</v>
      </c>
      <c r="H32">
        <v>28</v>
      </c>
      <c r="I32">
        <f t="shared" si="0"/>
        <v>28</v>
      </c>
      <c r="J32">
        <f t="shared" ca="1" si="3"/>
        <v>4.2424242424242427E-2</v>
      </c>
      <c r="K32" s="3">
        <f t="shared" ca="1" si="1"/>
        <v>1</v>
      </c>
      <c r="L32">
        <v>140613</v>
      </c>
      <c r="M32">
        <v>80253</v>
      </c>
      <c r="N32">
        <f t="shared" si="2"/>
        <v>60360</v>
      </c>
    </row>
    <row r="33" spans="1:14" x14ac:dyDescent="0.3">
      <c r="A33" t="s">
        <v>39</v>
      </c>
      <c r="B33" s="1">
        <v>43398</v>
      </c>
      <c r="C33" s="2">
        <v>0.41312499999999996</v>
      </c>
      <c r="D33">
        <v>17248</v>
      </c>
      <c r="E33" t="s">
        <v>8</v>
      </c>
      <c r="F33">
        <v>3953</v>
      </c>
      <c r="G33">
        <v>840</v>
      </c>
      <c r="H33">
        <v>0</v>
      </c>
      <c r="I33" t="str">
        <f t="shared" si="0"/>
        <v/>
      </c>
      <c r="J33" t="str">
        <f t="shared" ca="1" si="3"/>
        <v/>
      </c>
      <c r="K33" s="3">
        <f t="shared" ca="1" si="1"/>
        <v>1</v>
      </c>
      <c r="L33">
        <v>69</v>
      </c>
      <c r="M33">
        <v>58</v>
      </c>
      <c r="N33">
        <f t="shared" si="2"/>
        <v>11</v>
      </c>
    </row>
    <row r="34" spans="1:14" x14ac:dyDescent="0.3">
      <c r="A34" t="s">
        <v>40</v>
      </c>
      <c r="B34" s="1">
        <v>41107</v>
      </c>
      <c r="C34" s="2">
        <v>0.69374999999999998</v>
      </c>
      <c r="D34">
        <v>17182</v>
      </c>
      <c r="E34" t="s">
        <v>8</v>
      </c>
      <c r="F34">
        <v>3673</v>
      </c>
      <c r="G34">
        <v>663</v>
      </c>
      <c r="H34">
        <v>5</v>
      </c>
      <c r="I34">
        <f t="shared" si="0"/>
        <v>5</v>
      </c>
      <c r="J34">
        <f t="shared" ca="1" si="3"/>
        <v>1.658374792703151E-3</v>
      </c>
      <c r="K34" s="3">
        <f t="shared" ca="1" si="1"/>
        <v>8</v>
      </c>
      <c r="L34">
        <v>2643</v>
      </c>
      <c r="M34">
        <v>1879</v>
      </c>
      <c r="N34">
        <f t="shared" si="2"/>
        <v>764</v>
      </c>
    </row>
    <row r="35" spans="1:14" x14ac:dyDescent="0.3">
      <c r="A35" t="s">
        <v>41</v>
      </c>
      <c r="B35" s="1">
        <v>43137</v>
      </c>
      <c r="C35" s="2">
        <v>0.1348148148148148</v>
      </c>
      <c r="D35">
        <v>17121</v>
      </c>
      <c r="E35" t="s">
        <v>8</v>
      </c>
      <c r="F35">
        <v>4438</v>
      </c>
      <c r="G35">
        <v>565</v>
      </c>
      <c r="H35">
        <v>1</v>
      </c>
      <c r="I35">
        <f t="shared" si="0"/>
        <v>1</v>
      </c>
      <c r="J35">
        <f t="shared" ca="1" si="3"/>
        <v>1.0152284263959391E-3</v>
      </c>
      <c r="K35" s="3">
        <f t="shared" ca="1" si="1"/>
        <v>2</v>
      </c>
      <c r="L35">
        <v>32804</v>
      </c>
      <c r="M35">
        <v>21017</v>
      </c>
      <c r="N35">
        <f t="shared" si="2"/>
        <v>11787</v>
      </c>
    </row>
    <row r="36" spans="1:14" x14ac:dyDescent="0.3">
      <c r="A36" t="s">
        <v>42</v>
      </c>
      <c r="B36" s="1">
        <v>40770</v>
      </c>
      <c r="C36" s="2">
        <v>0.75435185185185183</v>
      </c>
      <c r="D36">
        <v>17002</v>
      </c>
      <c r="E36" t="s">
        <v>8</v>
      </c>
      <c r="F36">
        <v>8690</v>
      </c>
      <c r="G36">
        <v>1075</v>
      </c>
      <c r="H36">
        <v>0</v>
      </c>
      <c r="I36" t="str">
        <f t="shared" si="0"/>
        <v/>
      </c>
      <c r="J36" t="str">
        <f t="shared" ca="1" si="3"/>
        <v/>
      </c>
      <c r="K36" s="3">
        <f t="shared" ca="1" si="1"/>
        <v>9</v>
      </c>
      <c r="L36">
        <v>787797</v>
      </c>
      <c r="M36">
        <v>542761</v>
      </c>
      <c r="N36">
        <f t="shared" si="2"/>
        <v>245036</v>
      </c>
    </row>
    <row r="37" spans="1:14" x14ac:dyDescent="0.3">
      <c r="A37" t="s">
        <v>43</v>
      </c>
      <c r="B37" s="1">
        <v>43357</v>
      </c>
      <c r="C37" s="2">
        <v>0.19194444444444445</v>
      </c>
      <c r="D37">
        <v>16968</v>
      </c>
      <c r="E37" t="s">
        <v>8</v>
      </c>
      <c r="F37">
        <v>4171</v>
      </c>
      <c r="G37">
        <v>717</v>
      </c>
      <c r="H37">
        <v>0</v>
      </c>
      <c r="I37" t="str">
        <f t="shared" si="0"/>
        <v/>
      </c>
      <c r="J37" t="str">
        <f t="shared" ca="1" si="3"/>
        <v/>
      </c>
      <c r="K37" s="3">
        <f t="shared" ca="1" si="1"/>
        <v>2</v>
      </c>
      <c r="L37">
        <v>340905</v>
      </c>
      <c r="M37">
        <v>265668</v>
      </c>
      <c r="N37">
        <f t="shared" si="2"/>
        <v>75237</v>
      </c>
    </row>
    <row r="38" spans="1:14" x14ac:dyDescent="0.3">
      <c r="A38" t="s">
        <v>44</v>
      </c>
      <c r="B38" s="1">
        <v>43180</v>
      </c>
      <c r="C38" s="2">
        <v>0.53949074074074077</v>
      </c>
      <c r="D38">
        <v>16817</v>
      </c>
      <c r="E38" t="s">
        <v>8</v>
      </c>
      <c r="F38">
        <v>5627</v>
      </c>
      <c r="G38">
        <v>421</v>
      </c>
      <c r="H38">
        <v>58</v>
      </c>
      <c r="I38">
        <f t="shared" si="0"/>
        <v>58</v>
      </c>
      <c r="J38">
        <f t="shared" ca="1" si="3"/>
        <v>6.1571125265392782E-2</v>
      </c>
      <c r="K38" s="3">
        <f t="shared" ca="1" si="1"/>
        <v>2</v>
      </c>
      <c r="L38">
        <v>51675</v>
      </c>
      <c r="M38">
        <v>32397</v>
      </c>
      <c r="N38">
        <f t="shared" si="2"/>
        <v>19278</v>
      </c>
    </row>
    <row r="39" spans="1:14" x14ac:dyDescent="0.3">
      <c r="A39" t="s">
        <v>45</v>
      </c>
      <c r="B39" s="1">
        <v>40874</v>
      </c>
      <c r="C39" s="2">
        <v>0.78359953703703711</v>
      </c>
      <c r="D39">
        <v>16750</v>
      </c>
      <c r="E39" t="s">
        <v>8</v>
      </c>
      <c r="F39">
        <v>6146</v>
      </c>
      <c r="G39">
        <v>1390</v>
      </c>
      <c r="H39">
        <v>0</v>
      </c>
      <c r="I39" t="str">
        <f t="shared" si="0"/>
        <v/>
      </c>
      <c r="J39" t="str">
        <f t="shared" ca="1" si="3"/>
        <v/>
      </c>
      <c r="K39" s="3">
        <f t="shared" ca="1" si="1"/>
        <v>8</v>
      </c>
      <c r="L39">
        <v>14226</v>
      </c>
      <c r="M39">
        <v>7521</v>
      </c>
      <c r="N39">
        <f t="shared" si="2"/>
        <v>6705</v>
      </c>
    </row>
    <row r="40" spans="1:14" x14ac:dyDescent="0.3">
      <c r="A40" t="s">
        <v>46</v>
      </c>
      <c r="B40" s="1">
        <v>42065</v>
      </c>
      <c r="C40" s="2">
        <v>0.41532407407407407</v>
      </c>
      <c r="D40">
        <v>16333</v>
      </c>
      <c r="E40" t="s">
        <v>8</v>
      </c>
      <c r="F40">
        <v>3657</v>
      </c>
      <c r="G40">
        <v>899</v>
      </c>
      <c r="H40">
        <v>42</v>
      </c>
      <c r="I40">
        <f t="shared" si="0"/>
        <v>42</v>
      </c>
      <c r="J40">
        <f t="shared" ca="1" si="3"/>
        <v>2.0418084589207585E-2</v>
      </c>
      <c r="K40" s="3">
        <f t="shared" ca="1" si="1"/>
        <v>5</v>
      </c>
      <c r="L40">
        <v>1216004</v>
      </c>
      <c r="M40">
        <v>965447</v>
      </c>
      <c r="N40">
        <f t="shared" si="2"/>
        <v>250557</v>
      </c>
    </row>
    <row r="41" spans="1:14" x14ac:dyDescent="0.3">
      <c r="A41" t="s">
        <v>47</v>
      </c>
      <c r="B41" s="1">
        <v>40504</v>
      </c>
      <c r="C41" s="2">
        <v>0.88984953703703706</v>
      </c>
      <c r="D41">
        <v>16227</v>
      </c>
      <c r="E41" t="s">
        <v>8</v>
      </c>
      <c r="F41">
        <v>6243</v>
      </c>
      <c r="G41">
        <v>896</v>
      </c>
      <c r="H41">
        <v>62</v>
      </c>
      <c r="I41">
        <f t="shared" si="0"/>
        <v>62</v>
      </c>
      <c r="J41">
        <f t="shared" ca="1" si="3"/>
        <v>1.7136539524599224E-2</v>
      </c>
      <c r="K41" s="3">
        <f t="shared" ca="1" si="1"/>
        <v>9</v>
      </c>
      <c r="L41">
        <v>481859</v>
      </c>
      <c r="M41">
        <v>314661</v>
      </c>
      <c r="N41">
        <f t="shared" si="2"/>
        <v>167198</v>
      </c>
    </row>
    <row r="42" spans="1:14" x14ac:dyDescent="0.3">
      <c r="A42" t="s">
        <v>48</v>
      </c>
      <c r="B42" s="1">
        <v>41287</v>
      </c>
      <c r="C42" s="2">
        <v>0.45824074074074073</v>
      </c>
      <c r="D42">
        <v>15884</v>
      </c>
      <c r="E42" t="s">
        <v>8</v>
      </c>
      <c r="F42">
        <v>4959</v>
      </c>
      <c r="G42">
        <v>1169</v>
      </c>
      <c r="H42">
        <v>20</v>
      </c>
      <c r="I42">
        <f t="shared" si="0"/>
        <v>20</v>
      </c>
      <c r="J42">
        <f t="shared" ca="1" si="3"/>
        <v>7.0546737213403876E-3</v>
      </c>
      <c r="K42" s="3">
        <f t="shared" ca="1" si="1"/>
        <v>7</v>
      </c>
      <c r="L42">
        <v>132884</v>
      </c>
      <c r="M42">
        <v>98841</v>
      </c>
      <c r="N42">
        <f t="shared" si="2"/>
        <v>34043</v>
      </c>
    </row>
    <row r="43" spans="1:14" x14ac:dyDescent="0.3">
      <c r="A43" t="s">
        <v>49</v>
      </c>
      <c r="B43" s="1">
        <v>41742</v>
      </c>
      <c r="C43" s="2">
        <v>0.30822916666666667</v>
      </c>
      <c r="D43">
        <v>15819</v>
      </c>
      <c r="E43" t="s">
        <v>8</v>
      </c>
      <c r="F43">
        <v>4816</v>
      </c>
      <c r="G43">
        <v>576</v>
      </c>
      <c r="H43">
        <v>67</v>
      </c>
      <c r="I43">
        <f t="shared" si="0"/>
        <v>67</v>
      </c>
      <c r="J43">
        <f t="shared" ca="1" si="3"/>
        <v>2.8151260504201681E-2</v>
      </c>
      <c r="K43" s="3">
        <f t="shared" ca="1" si="1"/>
        <v>6</v>
      </c>
      <c r="L43">
        <v>191665</v>
      </c>
      <c r="M43">
        <v>93480</v>
      </c>
      <c r="N43">
        <f t="shared" si="2"/>
        <v>98185</v>
      </c>
    </row>
    <row r="44" spans="1:14" x14ac:dyDescent="0.3">
      <c r="A44" t="s">
        <v>50</v>
      </c>
      <c r="B44" s="1">
        <v>43070</v>
      </c>
      <c r="C44" s="2">
        <v>0.86753472222222217</v>
      </c>
      <c r="D44">
        <v>15805</v>
      </c>
      <c r="E44" t="s">
        <v>8</v>
      </c>
      <c r="F44">
        <v>4614</v>
      </c>
      <c r="G44">
        <v>918</v>
      </c>
      <c r="H44">
        <v>16</v>
      </c>
      <c r="I44">
        <f t="shared" si="0"/>
        <v>16</v>
      </c>
      <c r="J44">
        <f t="shared" ca="1" si="3"/>
        <v>1.5209125475285171E-2</v>
      </c>
      <c r="K44" s="3">
        <f t="shared" ca="1" si="1"/>
        <v>2</v>
      </c>
      <c r="L44">
        <v>45609</v>
      </c>
      <c r="M44">
        <v>27930</v>
      </c>
      <c r="N44">
        <f t="shared" si="2"/>
        <v>17679</v>
      </c>
    </row>
    <row r="45" spans="1:14" x14ac:dyDescent="0.3">
      <c r="A45" t="s">
        <v>51</v>
      </c>
      <c r="B45" s="1">
        <v>42647</v>
      </c>
      <c r="C45" s="2">
        <v>0.42159722222222223</v>
      </c>
      <c r="D45">
        <v>15624</v>
      </c>
      <c r="E45" t="s">
        <v>8</v>
      </c>
      <c r="F45">
        <v>7044</v>
      </c>
      <c r="G45">
        <v>1522</v>
      </c>
      <c r="H45">
        <v>0</v>
      </c>
      <c r="I45" t="str">
        <f t="shared" si="0"/>
        <v/>
      </c>
      <c r="J45" t="str">
        <f t="shared" ca="1" si="3"/>
        <v/>
      </c>
      <c r="K45" s="3">
        <f t="shared" ca="1" si="1"/>
        <v>4</v>
      </c>
      <c r="L45">
        <v>116698</v>
      </c>
      <c r="M45">
        <v>94478</v>
      </c>
      <c r="N45">
        <f t="shared" si="2"/>
        <v>22220</v>
      </c>
    </row>
    <row r="46" spans="1:14" x14ac:dyDescent="0.3">
      <c r="A46" t="s">
        <v>52</v>
      </c>
      <c r="B46" s="1">
        <v>43326</v>
      </c>
      <c r="C46" s="2">
        <v>0.43896990740740738</v>
      </c>
      <c r="D46">
        <v>15613</v>
      </c>
      <c r="E46" t="s">
        <v>8</v>
      </c>
      <c r="F46">
        <v>2116</v>
      </c>
      <c r="G46">
        <v>369</v>
      </c>
      <c r="H46">
        <v>3</v>
      </c>
      <c r="I46">
        <f t="shared" si="0"/>
        <v>3</v>
      </c>
      <c r="J46">
        <f t="shared" ca="1" si="3"/>
        <v>3.7688442211055275E-3</v>
      </c>
      <c r="K46" s="3">
        <f t="shared" ca="1" si="1"/>
        <v>2</v>
      </c>
      <c r="L46">
        <v>195569</v>
      </c>
      <c r="M46">
        <v>134436</v>
      </c>
      <c r="N46">
        <f t="shared" si="2"/>
        <v>61133</v>
      </c>
    </row>
    <row r="47" spans="1:14" x14ac:dyDescent="0.3">
      <c r="A47" t="s">
        <v>53</v>
      </c>
      <c r="B47" s="1">
        <v>41802</v>
      </c>
      <c r="C47" s="2">
        <v>0.66710648148148144</v>
      </c>
      <c r="D47">
        <v>15449</v>
      </c>
      <c r="E47" t="s">
        <v>8</v>
      </c>
      <c r="F47">
        <v>2537</v>
      </c>
      <c r="G47">
        <v>585</v>
      </c>
      <c r="H47">
        <v>92</v>
      </c>
      <c r="I47">
        <f t="shared" si="0"/>
        <v>92</v>
      </c>
      <c r="J47">
        <f t="shared" ca="1" si="3"/>
        <v>3.9655172413793106E-2</v>
      </c>
      <c r="K47" s="3">
        <f t="shared" ca="1" si="1"/>
        <v>6</v>
      </c>
      <c r="L47">
        <v>1325571</v>
      </c>
      <c r="M47">
        <v>913781</v>
      </c>
      <c r="N47">
        <f t="shared" si="2"/>
        <v>411790</v>
      </c>
    </row>
    <row r="48" spans="1:14" x14ac:dyDescent="0.3">
      <c r="A48" t="s">
        <v>54</v>
      </c>
      <c r="B48" s="1">
        <v>42687</v>
      </c>
      <c r="C48" s="2">
        <v>0.52396990740740745</v>
      </c>
      <c r="D48">
        <v>14936</v>
      </c>
      <c r="E48" t="s">
        <v>8</v>
      </c>
      <c r="F48">
        <v>3271</v>
      </c>
      <c r="G48">
        <v>412</v>
      </c>
      <c r="H48">
        <v>19</v>
      </c>
      <c r="I48">
        <f t="shared" si="0"/>
        <v>19</v>
      </c>
      <c r="J48">
        <f t="shared" ca="1" si="3"/>
        <v>1.32404181184669E-2</v>
      </c>
      <c r="K48" s="3">
        <f t="shared" ca="1" si="1"/>
        <v>3</v>
      </c>
      <c r="L48">
        <v>50582</v>
      </c>
      <c r="M48">
        <v>36387</v>
      </c>
      <c r="N48">
        <f t="shared" si="2"/>
        <v>14195</v>
      </c>
    </row>
    <row r="49" spans="1:14" x14ac:dyDescent="0.3">
      <c r="A49" t="s">
        <v>55</v>
      </c>
      <c r="B49" s="1">
        <v>42315</v>
      </c>
      <c r="C49" s="2">
        <v>0.14624999999999999</v>
      </c>
      <c r="D49">
        <v>14770</v>
      </c>
      <c r="E49" t="s">
        <v>8</v>
      </c>
      <c r="F49">
        <v>4182</v>
      </c>
      <c r="G49">
        <v>827</v>
      </c>
      <c r="H49">
        <v>40</v>
      </c>
      <c r="I49">
        <f t="shared" si="0"/>
        <v>40</v>
      </c>
      <c r="J49">
        <f t="shared" ca="1" si="3"/>
        <v>2.2136137244050912E-2</v>
      </c>
      <c r="K49" s="3">
        <f t="shared" ca="1" si="1"/>
        <v>4</v>
      </c>
      <c r="L49">
        <v>305947</v>
      </c>
      <c r="M49">
        <v>189255</v>
      </c>
      <c r="N49">
        <f t="shared" si="2"/>
        <v>116692</v>
      </c>
    </row>
    <row r="50" spans="1:14" x14ac:dyDescent="0.3">
      <c r="A50" t="s">
        <v>56</v>
      </c>
      <c r="B50" s="1">
        <v>41870</v>
      </c>
      <c r="C50" s="2">
        <v>0.58988425925925925</v>
      </c>
      <c r="D50">
        <v>14507</v>
      </c>
      <c r="E50" t="s">
        <v>8</v>
      </c>
      <c r="F50">
        <v>3125</v>
      </c>
      <c r="G50">
        <v>859</v>
      </c>
      <c r="H50">
        <v>0</v>
      </c>
      <c r="I50" t="str">
        <f t="shared" si="0"/>
        <v/>
      </c>
      <c r="J50" t="str">
        <f t="shared" ca="1" si="3"/>
        <v/>
      </c>
      <c r="K50" s="3">
        <f t="shared" ca="1" si="1"/>
        <v>6</v>
      </c>
      <c r="L50">
        <v>5531</v>
      </c>
      <c r="M50">
        <v>3051</v>
      </c>
      <c r="N50">
        <f t="shared" si="2"/>
        <v>2480</v>
      </c>
    </row>
    <row r="51" spans="1:14" x14ac:dyDescent="0.3">
      <c r="A51" t="s">
        <v>57</v>
      </c>
      <c r="B51" s="1">
        <v>41650</v>
      </c>
      <c r="C51" s="2">
        <v>0.58778935185185188</v>
      </c>
      <c r="D51">
        <v>14465</v>
      </c>
      <c r="E51" t="s">
        <v>8</v>
      </c>
      <c r="F51">
        <v>3507</v>
      </c>
      <c r="G51">
        <v>891</v>
      </c>
      <c r="H51">
        <v>86</v>
      </c>
      <c r="I51">
        <f t="shared" si="0"/>
        <v>86</v>
      </c>
      <c r="J51">
        <f t="shared" ca="1" si="3"/>
        <v>3.4789644012944987E-2</v>
      </c>
      <c r="K51" s="3">
        <f t="shared" ca="1" si="1"/>
        <v>6</v>
      </c>
      <c r="L51">
        <v>262194</v>
      </c>
      <c r="M51">
        <v>165480</v>
      </c>
      <c r="N51">
        <f t="shared" si="2"/>
        <v>96714</v>
      </c>
    </row>
    <row r="52" spans="1:14" x14ac:dyDescent="0.3">
      <c r="A52" t="s">
        <v>58</v>
      </c>
      <c r="B52" s="1">
        <v>43181</v>
      </c>
      <c r="C52" s="2">
        <v>0.69618055555555547</v>
      </c>
      <c r="D52">
        <v>14324</v>
      </c>
      <c r="E52" t="s">
        <v>8</v>
      </c>
      <c r="F52">
        <v>5627</v>
      </c>
      <c r="G52">
        <v>742</v>
      </c>
      <c r="H52">
        <v>7</v>
      </c>
      <c r="I52">
        <f t="shared" si="0"/>
        <v>7</v>
      </c>
      <c r="J52">
        <f t="shared" ca="1" si="3"/>
        <v>7.4388947927736451E-3</v>
      </c>
      <c r="K52" s="3">
        <f t="shared" ca="1" si="1"/>
        <v>2</v>
      </c>
      <c r="L52">
        <v>188786</v>
      </c>
      <c r="M52">
        <v>122940</v>
      </c>
      <c r="N52">
        <f t="shared" si="2"/>
        <v>65846</v>
      </c>
    </row>
    <row r="53" spans="1:14" x14ac:dyDescent="0.3">
      <c r="A53" t="s">
        <v>59</v>
      </c>
      <c r="B53" s="1">
        <v>41797</v>
      </c>
      <c r="C53" s="2">
        <v>0.29178240740740741</v>
      </c>
      <c r="D53">
        <v>14272</v>
      </c>
      <c r="E53" t="s">
        <v>8</v>
      </c>
      <c r="F53">
        <v>7633</v>
      </c>
      <c r="G53">
        <v>919</v>
      </c>
      <c r="H53">
        <v>0</v>
      </c>
      <c r="I53" t="str">
        <f t="shared" si="0"/>
        <v/>
      </c>
      <c r="J53" t="str">
        <f t="shared" ca="1" si="3"/>
        <v/>
      </c>
      <c r="K53" s="3">
        <f t="shared" ca="1" si="1"/>
        <v>6</v>
      </c>
      <c r="L53">
        <v>2377930</v>
      </c>
      <c r="M53">
        <v>1535290</v>
      </c>
      <c r="N53">
        <f t="shared" si="2"/>
        <v>842640</v>
      </c>
    </row>
    <row r="54" spans="1:14" x14ac:dyDescent="0.3">
      <c r="A54" t="s">
        <v>60</v>
      </c>
      <c r="B54" s="1">
        <v>42833</v>
      </c>
      <c r="C54" s="2">
        <v>0.42148148148148151</v>
      </c>
      <c r="D54">
        <v>14246</v>
      </c>
      <c r="E54" t="s">
        <v>8</v>
      </c>
      <c r="F54">
        <v>6956</v>
      </c>
      <c r="G54">
        <v>804</v>
      </c>
      <c r="H54">
        <v>0</v>
      </c>
      <c r="I54" t="str">
        <f t="shared" si="0"/>
        <v/>
      </c>
      <c r="J54" t="str">
        <f t="shared" ca="1" si="3"/>
        <v/>
      </c>
      <c r="K54" s="3">
        <f t="shared" ca="1" si="1"/>
        <v>3</v>
      </c>
      <c r="L54">
        <v>82740</v>
      </c>
      <c r="M54">
        <v>78939</v>
      </c>
      <c r="N54">
        <f t="shared" si="2"/>
        <v>3801</v>
      </c>
    </row>
    <row r="55" spans="1:14" x14ac:dyDescent="0.3">
      <c r="A55" t="s">
        <v>61</v>
      </c>
      <c r="B55" s="1">
        <v>41714</v>
      </c>
      <c r="C55" s="2">
        <v>0.72619212962962953</v>
      </c>
      <c r="D55">
        <v>13917</v>
      </c>
      <c r="E55" t="s">
        <v>8</v>
      </c>
      <c r="F55">
        <v>3272</v>
      </c>
      <c r="G55">
        <v>995</v>
      </c>
      <c r="H55">
        <v>0</v>
      </c>
      <c r="I55" t="str">
        <f t="shared" si="0"/>
        <v/>
      </c>
      <c r="J55" t="str">
        <f t="shared" ca="1" si="3"/>
        <v/>
      </c>
      <c r="K55" s="3">
        <f t="shared" ca="1" si="1"/>
        <v>6</v>
      </c>
      <c r="L55">
        <v>4087</v>
      </c>
      <c r="M55">
        <v>2826</v>
      </c>
      <c r="N55">
        <f t="shared" si="2"/>
        <v>1261</v>
      </c>
    </row>
    <row r="56" spans="1:14" x14ac:dyDescent="0.3">
      <c r="A56" t="s">
        <v>62</v>
      </c>
      <c r="B56" s="1">
        <v>43194</v>
      </c>
      <c r="C56" s="2">
        <v>0.27607638888888891</v>
      </c>
      <c r="D56">
        <v>13885</v>
      </c>
      <c r="E56" t="s">
        <v>8</v>
      </c>
      <c r="F56">
        <v>4618</v>
      </c>
      <c r="G56">
        <v>736</v>
      </c>
      <c r="H56">
        <v>16</v>
      </c>
      <c r="I56">
        <f t="shared" si="0"/>
        <v>16</v>
      </c>
      <c r="J56">
        <f t="shared" ca="1" si="3"/>
        <v>1.7241379310344827E-2</v>
      </c>
      <c r="K56" s="3">
        <f t="shared" ca="1" si="1"/>
        <v>2</v>
      </c>
      <c r="L56">
        <v>116530</v>
      </c>
      <c r="M56">
        <v>73730</v>
      </c>
      <c r="N56">
        <f t="shared" si="2"/>
        <v>42800</v>
      </c>
    </row>
    <row r="57" spans="1:14" x14ac:dyDescent="0.3">
      <c r="A57" t="s">
        <v>63</v>
      </c>
      <c r="B57" s="1">
        <v>41555</v>
      </c>
      <c r="C57" s="2">
        <v>0.23822916666666669</v>
      </c>
      <c r="D57">
        <v>13821</v>
      </c>
      <c r="E57" t="s">
        <v>8</v>
      </c>
      <c r="F57">
        <v>2091</v>
      </c>
      <c r="G57">
        <v>738</v>
      </c>
      <c r="H57">
        <v>0</v>
      </c>
      <c r="I57" t="str">
        <f t="shared" si="0"/>
        <v/>
      </c>
      <c r="J57" t="str">
        <f t="shared" ca="1" si="3"/>
        <v/>
      </c>
      <c r="K57" s="3">
        <f t="shared" ca="1" si="1"/>
        <v>7</v>
      </c>
      <c r="L57">
        <v>19985</v>
      </c>
      <c r="M57">
        <v>13694</v>
      </c>
      <c r="N57">
        <f t="shared" si="2"/>
        <v>6291</v>
      </c>
    </row>
    <row r="58" spans="1:14" x14ac:dyDescent="0.3">
      <c r="A58" t="s">
        <v>64</v>
      </c>
      <c r="B58" s="1">
        <v>40892</v>
      </c>
      <c r="C58" s="2">
        <v>0.83416666666666661</v>
      </c>
      <c r="D58">
        <v>13794</v>
      </c>
      <c r="E58" t="s">
        <v>8</v>
      </c>
      <c r="F58">
        <v>3285</v>
      </c>
      <c r="G58">
        <v>758</v>
      </c>
      <c r="H58">
        <v>0</v>
      </c>
      <c r="I58" t="str">
        <f t="shared" si="0"/>
        <v/>
      </c>
      <c r="J58" t="str">
        <f t="shared" ca="1" si="3"/>
        <v/>
      </c>
      <c r="K58" s="3">
        <f t="shared" ca="1" si="1"/>
        <v>8</v>
      </c>
      <c r="L58">
        <v>437670</v>
      </c>
      <c r="M58">
        <v>352731</v>
      </c>
      <c r="N58">
        <f t="shared" si="2"/>
        <v>84939</v>
      </c>
    </row>
    <row r="59" spans="1:14" x14ac:dyDescent="0.3">
      <c r="A59" t="s">
        <v>65</v>
      </c>
      <c r="B59" s="1">
        <v>42383</v>
      </c>
      <c r="C59" s="2">
        <v>0.71637731481481481</v>
      </c>
      <c r="D59">
        <v>13659</v>
      </c>
      <c r="E59" t="s">
        <v>8</v>
      </c>
      <c r="F59">
        <v>967</v>
      </c>
      <c r="G59">
        <v>472</v>
      </c>
      <c r="H59">
        <v>32</v>
      </c>
      <c r="I59">
        <f t="shared" si="0"/>
        <v>32</v>
      </c>
      <c r="J59">
        <f t="shared" ca="1" si="3"/>
        <v>1.8401380103507763E-2</v>
      </c>
      <c r="K59" s="3">
        <f t="shared" ca="1" si="1"/>
        <v>4</v>
      </c>
      <c r="L59">
        <v>1630199</v>
      </c>
      <c r="M59">
        <v>1015839</v>
      </c>
      <c r="N59">
        <f t="shared" si="2"/>
        <v>614360</v>
      </c>
    </row>
    <row r="60" spans="1:14" x14ac:dyDescent="0.3">
      <c r="A60" t="s">
        <v>66</v>
      </c>
      <c r="B60" s="1">
        <v>42772</v>
      </c>
      <c r="C60" s="2">
        <v>0.29334490740740743</v>
      </c>
      <c r="D60">
        <v>13544</v>
      </c>
      <c r="E60" t="s">
        <v>8</v>
      </c>
      <c r="F60">
        <v>6413</v>
      </c>
      <c r="G60">
        <v>1009</v>
      </c>
      <c r="H60">
        <v>0</v>
      </c>
      <c r="I60" t="str">
        <f t="shared" si="0"/>
        <v/>
      </c>
      <c r="J60" t="str">
        <f t="shared" ca="1" si="3"/>
        <v/>
      </c>
      <c r="K60" s="3">
        <f t="shared" ca="1" si="1"/>
        <v>3</v>
      </c>
      <c r="L60">
        <v>11122</v>
      </c>
      <c r="M60">
        <v>7074</v>
      </c>
      <c r="N60">
        <f t="shared" si="2"/>
        <v>4048</v>
      </c>
    </row>
    <row r="61" spans="1:14" x14ac:dyDescent="0.3">
      <c r="A61" t="s">
        <v>67</v>
      </c>
      <c r="B61" s="1">
        <v>41656</v>
      </c>
      <c r="C61" s="2">
        <v>0.69775462962962964</v>
      </c>
      <c r="D61">
        <v>13441</v>
      </c>
      <c r="E61" t="s">
        <v>8</v>
      </c>
      <c r="F61">
        <v>2944</v>
      </c>
      <c r="G61">
        <v>412</v>
      </c>
      <c r="H61">
        <v>0</v>
      </c>
      <c r="I61" t="str">
        <f t="shared" si="0"/>
        <v/>
      </c>
      <c r="J61" t="str">
        <f t="shared" ca="1" si="3"/>
        <v/>
      </c>
      <c r="K61" s="3">
        <f t="shared" ca="1" si="1"/>
        <v>6</v>
      </c>
      <c r="L61">
        <v>637</v>
      </c>
      <c r="M61">
        <v>485</v>
      </c>
      <c r="N61">
        <f t="shared" si="2"/>
        <v>152</v>
      </c>
    </row>
    <row r="62" spans="1:14" x14ac:dyDescent="0.3">
      <c r="A62" t="s">
        <v>68</v>
      </c>
      <c r="B62" s="1">
        <v>42071</v>
      </c>
      <c r="C62" s="2">
        <v>0.87083333333333324</v>
      </c>
      <c r="D62">
        <v>13434</v>
      </c>
      <c r="E62" t="s">
        <v>8</v>
      </c>
      <c r="F62">
        <v>2478</v>
      </c>
      <c r="G62">
        <v>538</v>
      </c>
      <c r="H62">
        <v>0</v>
      </c>
      <c r="I62" t="str">
        <f t="shared" si="0"/>
        <v/>
      </c>
      <c r="J62" t="str">
        <f t="shared" ca="1" si="3"/>
        <v/>
      </c>
      <c r="K62" s="3">
        <f t="shared" ca="1" si="1"/>
        <v>5</v>
      </c>
      <c r="L62">
        <v>2407</v>
      </c>
      <c r="M62">
        <v>1937</v>
      </c>
      <c r="N62">
        <f t="shared" si="2"/>
        <v>470</v>
      </c>
    </row>
    <row r="63" spans="1:14" x14ac:dyDescent="0.3">
      <c r="A63" t="s">
        <v>69</v>
      </c>
      <c r="B63" s="1">
        <v>42083</v>
      </c>
      <c r="C63" s="2">
        <v>0.93763888888888891</v>
      </c>
      <c r="D63">
        <v>12478</v>
      </c>
      <c r="E63" t="s">
        <v>8</v>
      </c>
      <c r="F63">
        <v>1865</v>
      </c>
      <c r="G63">
        <v>379</v>
      </c>
      <c r="H63">
        <v>16</v>
      </c>
      <c r="I63">
        <f t="shared" si="0"/>
        <v>16</v>
      </c>
      <c r="J63">
        <f t="shared" ca="1" si="3"/>
        <v>7.8469838155958808E-3</v>
      </c>
      <c r="K63" s="3">
        <f t="shared" ca="1" si="1"/>
        <v>5</v>
      </c>
      <c r="L63">
        <v>2425</v>
      </c>
      <c r="M63">
        <v>1620</v>
      </c>
      <c r="N63">
        <f t="shared" si="2"/>
        <v>805</v>
      </c>
    </row>
    <row r="64" spans="1:14" x14ac:dyDescent="0.3">
      <c r="A64" t="s">
        <v>70</v>
      </c>
      <c r="B64" s="1">
        <v>42846</v>
      </c>
      <c r="C64" s="2">
        <v>0.41895833333333332</v>
      </c>
      <c r="D64">
        <v>12242</v>
      </c>
      <c r="E64" t="s">
        <v>8</v>
      </c>
      <c r="F64">
        <v>2317</v>
      </c>
      <c r="G64">
        <v>318</v>
      </c>
      <c r="H64">
        <v>33</v>
      </c>
      <c r="I64">
        <f t="shared" si="0"/>
        <v>33</v>
      </c>
      <c r="J64">
        <f t="shared" ca="1" si="3"/>
        <v>2.5862068965517241E-2</v>
      </c>
      <c r="K64" s="3">
        <f t="shared" ca="1" si="1"/>
        <v>3</v>
      </c>
      <c r="L64">
        <v>94538</v>
      </c>
      <c r="M64">
        <v>68877</v>
      </c>
      <c r="N64">
        <f t="shared" si="2"/>
        <v>25661</v>
      </c>
    </row>
    <row r="65" spans="1:14" x14ac:dyDescent="0.3">
      <c r="A65" t="s">
        <v>71</v>
      </c>
      <c r="B65" s="1">
        <v>40838</v>
      </c>
      <c r="C65" s="2">
        <v>0.67724537037037036</v>
      </c>
      <c r="D65">
        <v>12215</v>
      </c>
      <c r="E65" t="s">
        <v>8</v>
      </c>
      <c r="F65">
        <v>2768</v>
      </c>
      <c r="G65">
        <v>548</v>
      </c>
      <c r="H65">
        <v>8</v>
      </c>
      <c r="I65">
        <f t="shared" si="0"/>
        <v>8</v>
      </c>
      <c r="J65">
        <f t="shared" ca="1" si="3"/>
        <v>2.4360535931790498E-3</v>
      </c>
      <c r="K65" s="3">
        <f t="shared" ca="1" si="1"/>
        <v>8</v>
      </c>
      <c r="L65">
        <v>30042</v>
      </c>
      <c r="M65">
        <v>20478</v>
      </c>
      <c r="N65">
        <f t="shared" si="2"/>
        <v>9564</v>
      </c>
    </row>
    <row r="66" spans="1:14" x14ac:dyDescent="0.3">
      <c r="A66" t="s">
        <v>72</v>
      </c>
      <c r="B66" s="1">
        <v>42387</v>
      </c>
      <c r="C66" s="2">
        <v>0.53432870370370367</v>
      </c>
      <c r="D66">
        <v>12162</v>
      </c>
      <c r="E66" t="s">
        <v>8</v>
      </c>
      <c r="F66">
        <v>3886</v>
      </c>
      <c r="G66">
        <v>977</v>
      </c>
      <c r="H66">
        <v>42</v>
      </c>
      <c r="I66">
        <f t="shared" si="0"/>
        <v>42</v>
      </c>
      <c r="J66">
        <f t="shared" ca="1" si="3"/>
        <v>2.420749279538905E-2</v>
      </c>
      <c r="K66" s="3">
        <f t="shared" ca="1" si="1"/>
        <v>4</v>
      </c>
      <c r="L66">
        <v>331773</v>
      </c>
      <c r="M66">
        <v>211304</v>
      </c>
      <c r="N66">
        <f t="shared" si="2"/>
        <v>120469</v>
      </c>
    </row>
    <row r="67" spans="1:14" x14ac:dyDescent="0.3">
      <c r="A67" t="s">
        <v>73</v>
      </c>
      <c r="B67" s="1">
        <v>42001</v>
      </c>
      <c r="C67" s="2">
        <v>7.4050925925925923E-2</v>
      </c>
      <c r="D67">
        <v>12142</v>
      </c>
      <c r="E67" t="s">
        <v>8</v>
      </c>
      <c r="F67">
        <v>3049</v>
      </c>
      <c r="G67">
        <v>312</v>
      </c>
      <c r="H67">
        <v>0</v>
      </c>
      <c r="I67" t="str">
        <f t="shared" ref="I67:I101" si="4">IF(H67&gt;0,H67,"")</f>
        <v/>
      </c>
      <c r="J67" t="str">
        <f t="shared" ca="1" si="3"/>
        <v/>
      </c>
      <c r="K67" s="3">
        <f t="shared" ref="K67:K101" ca="1" si="5">DATEDIF(B67,TODAY(),"Y")</f>
        <v>5</v>
      </c>
      <c r="L67">
        <v>7046</v>
      </c>
      <c r="M67">
        <v>5025</v>
      </c>
      <c r="N67">
        <f t="shared" ref="N67:N101" si="6">L67-M67</f>
        <v>2021</v>
      </c>
    </row>
    <row r="68" spans="1:14" x14ac:dyDescent="0.3">
      <c r="A68" t="s">
        <v>74</v>
      </c>
      <c r="B68" s="1">
        <v>42603</v>
      </c>
      <c r="C68" s="2">
        <v>0.15215277777777778</v>
      </c>
      <c r="D68">
        <v>12130</v>
      </c>
      <c r="E68" t="s">
        <v>8</v>
      </c>
      <c r="F68">
        <v>3938</v>
      </c>
      <c r="G68">
        <v>721</v>
      </c>
      <c r="H68">
        <v>0</v>
      </c>
      <c r="I68" t="str">
        <f t="shared" si="4"/>
        <v/>
      </c>
      <c r="J68" t="str">
        <f t="shared" ref="J68:J101" ca="1" si="7">IF(I68&lt;&gt;"",I68/DATEDIF(B68,TODAY(),"D"),"")</f>
        <v/>
      </c>
      <c r="K68" s="3">
        <f t="shared" ca="1" si="5"/>
        <v>4</v>
      </c>
      <c r="L68">
        <v>17989</v>
      </c>
      <c r="M68">
        <v>14034</v>
      </c>
      <c r="N68">
        <f t="shared" si="6"/>
        <v>3955</v>
      </c>
    </row>
    <row r="69" spans="1:14" x14ac:dyDescent="0.3">
      <c r="A69" t="s">
        <v>75</v>
      </c>
      <c r="B69" s="1">
        <v>42026</v>
      </c>
      <c r="C69" s="2">
        <v>0.94039351851851849</v>
      </c>
      <c r="D69">
        <v>12051</v>
      </c>
      <c r="E69" t="s">
        <v>8</v>
      </c>
      <c r="F69">
        <v>1068</v>
      </c>
      <c r="G69">
        <v>390</v>
      </c>
      <c r="H69">
        <v>12</v>
      </c>
      <c r="I69">
        <f t="shared" si="4"/>
        <v>12</v>
      </c>
      <c r="J69">
        <f t="shared" ca="1" si="7"/>
        <v>5.7251908396946565E-3</v>
      </c>
      <c r="K69" s="3">
        <f t="shared" ca="1" si="5"/>
        <v>5</v>
      </c>
      <c r="L69">
        <v>27307</v>
      </c>
      <c r="M69">
        <v>19175</v>
      </c>
      <c r="N69">
        <f t="shared" si="6"/>
        <v>8132</v>
      </c>
    </row>
    <row r="70" spans="1:14" x14ac:dyDescent="0.3">
      <c r="A70" t="s">
        <v>76</v>
      </c>
      <c r="B70" s="1">
        <v>41876</v>
      </c>
      <c r="C70" s="2">
        <v>0.17329861111111111</v>
      </c>
      <c r="D70">
        <v>11884</v>
      </c>
      <c r="E70" t="s">
        <v>8</v>
      </c>
      <c r="F70">
        <v>2629</v>
      </c>
      <c r="G70">
        <v>474</v>
      </c>
      <c r="H70">
        <v>18</v>
      </c>
      <c r="I70">
        <f t="shared" si="4"/>
        <v>18</v>
      </c>
      <c r="J70">
        <f t="shared" ca="1" si="7"/>
        <v>8.0142475512021364E-3</v>
      </c>
      <c r="K70" s="3">
        <f t="shared" ca="1" si="5"/>
        <v>6</v>
      </c>
    </row>
    <row r="71" spans="1:14" x14ac:dyDescent="0.3">
      <c r="A71" t="s">
        <v>77</v>
      </c>
      <c r="B71" s="1">
        <v>42838</v>
      </c>
      <c r="C71" s="2">
        <v>6.3252314814814817E-2</v>
      </c>
      <c r="D71">
        <v>11527</v>
      </c>
      <c r="E71" t="s">
        <v>8</v>
      </c>
      <c r="F71">
        <v>1767</v>
      </c>
      <c r="G71">
        <v>241</v>
      </c>
      <c r="H71">
        <v>15</v>
      </c>
      <c r="I71">
        <f t="shared" si="4"/>
        <v>15</v>
      </c>
      <c r="J71">
        <f t="shared" ca="1" si="7"/>
        <v>1.1682242990654205E-2</v>
      </c>
      <c r="K71" s="3">
        <f t="shared" ca="1" si="5"/>
        <v>3</v>
      </c>
      <c r="L71">
        <v>8162</v>
      </c>
      <c r="M71">
        <v>5317</v>
      </c>
      <c r="N71">
        <f t="shared" si="6"/>
        <v>2845</v>
      </c>
    </row>
    <row r="72" spans="1:14" x14ac:dyDescent="0.3">
      <c r="A72" t="s">
        <v>78</v>
      </c>
      <c r="B72" s="1">
        <v>41813</v>
      </c>
      <c r="C72" s="2">
        <v>0.16195601851851851</v>
      </c>
      <c r="D72">
        <v>11519</v>
      </c>
      <c r="E72" t="s">
        <v>8</v>
      </c>
      <c r="F72">
        <v>2295</v>
      </c>
      <c r="G72">
        <v>473</v>
      </c>
      <c r="H72">
        <v>9</v>
      </c>
      <c r="I72">
        <f t="shared" si="4"/>
        <v>9</v>
      </c>
      <c r="J72">
        <f t="shared" ca="1" si="7"/>
        <v>3.8977912516240795E-3</v>
      </c>
      <c r="K72" s="3">
        <f t="shared" ca="1" si="5"/>
        <v>6</v>
      </c>
      <c r="L72">
        <v>3573</v>
      </c>
      <c r="M72">
        <v>1682</v>
      </c>
      <c r="N72">
        <f t="shared" si="6"/>
        <v>1891</v>
      </c>
    </row>
    <row r="73" spans="1:14" x14ac:dyDescent="0.3">
      <c r="A73" t="s">
        <v>79</v>
      </c>
      <c r="B73" s="1">
        <v>40711</v>
      </c>
      <c r="C73" s="2">
        <v>0.62146990740740737</v>
      </c>
      <c r="D73">
        <v>11372</v>
      </c>
      <c r="E73" t="s">
        <v>8</v>
      </c>
      <c r="F73">
        <v>1680</v>
      </c>
      <c r="G73">
        <v>597</v>
      </c>
      <c r="H73">
        <v>0</v>
      </c>
      <c r="I73" t="str">
        <f t="shared" si="4"/>
        <v/>
      </c>
      <c r="J73" t="str">
        <f t="shared" ca="1" si="7"/>
        <v/>
      </c>
      <c r="K73" s="3">
        <f t="shared" ca="1" si="5"/>
        <v>9</v>
      </c>
      <c r="L73">
        <v>176623</v>
      </c>
      <c r="M73">
        <v>125498</v>
      </c>
      <c r="N73">
        <f t="shared" si="6"/>
        <v>51125</v>
      </c>
    </row>
    <row r="74" spans="1:14" x14ac:dyDescent="0.3">
      <c r="A74" t="s">
        <v>80</v>
      </c>
      <c r="B74" s="1">
        <v>41090</v>
      </c>
      <c r="C74" s="2">
        <v>0.21832175925925926</v>
      </c>
      <c r="D74">
        <v>11198</v>
      </c>
      <c r="E74" t="s">
        <v>8</v>
      </c>
      <c r="F74">
        <v>5077</v>
      </c>
      <c r="G74">
        <v>1009</v>
      </c>
      <c r="H74">
        <v>0</v>
      </c>
      <c r="I74" t="str">
        <f t="shared" si="4"/>
        <v/>
      </c>
      <c r="J74" t="str">
        <f t="shared" ca="1" si="7"/>
        <v/>
      </c>
      <c r="K74" s="3">
        <f t="shared" ca="1" si="5"/>
        <v>8</v>
      </c>
      <c r="L74">
        <v>5938</v>
      </c>
      <c r="M74">
        <v>3983</v>
      </c>
      <c r="N74">
        <f t="shared" si="6"/>
        <v>1955</v>
      </c>
    </row>
    <row r="75" spans="1:14" x14ac:dyDescent="0.3">
      <c r="A75" t="s">
        <v>81</v>
      </c>
      <c r="B75" s="1">
        <v>42709</v>
      </c>
      <c r="C75" s="2">
        <v>0.67464120370370362</v>
      </c>
      <c r="D75">
        <v>11197</v>
      </c>
      <c r="E75" t="s">
        <v>8</v>
      </c>
      <c r="F75">
        <v>2027</v>
      </c>
      <c r="G75">
        <v>423</v>
      </c>
      <c r="H75">
        <v>29</v>
      </c>
      <c r="I75">
        <f t="shared" si="4"/>
        <v>29</v>
      </c>
      <c r="J75">
        <f t="shared" ca="1" si="7"/>
        <v>2.0523708421797595E-2</v>
      </c>
      <c r="K75" s="3">
        <f t="shared" ca="1" si="5"/>
        <v>3</v>
      </c>
      <c r="L75">
        <v>178940</v>
      </c>
      <c r="M75">
        <v>108101</v>
      </c>
      <c r="N75">
        <f t="shared" si="6"/>
        <v>70839</v>
      </c>
    </row>
    <row r="76" spans="1:14" x14ac:dyDescent="0.3">
      <c r="A76" t="s">
        <v>82</v>
      </c>
      <c r="B76" s="1">
        <v>41130</v>
      </c>
      <c r="C76" s="2">
        <v>4.4178240740740747E-2</v>
      </c>
      <c r="D76">
        <v>11096</v>
      </c>
      <c r="E76" t="s">
        <v>8</v>
      </c>
      <c r="F76">
        <v>3468</v>
      </c>
      <c r="G76">
        <v>883</v>
      </c>
      <c r="H76">
        <v>0</v>
      </c>
      <c r="I76" t="str">
        <f t="shared" si="4"/>
        <v/>
      </c>
      <c r="J76" t="str">
        <f t="shared" ca="1" si="7"/>
        <v/>
      </c>
      <c r="K76" s="3">
        <f t="shared" ca="1" si="5"/>
        <v>8</v>
      </c>
      <c r="L76">
        <v>1305371</v>
      </c>
      <c r="M76">
        <v>930349</v>
      </c>
      <c r="N76">
        <f t="shared" si="6"/>
        <v>375022</v>
      </c>
    </row>
    <row r="77" spans="1:14" x14ac:dyDescent="0.3">
      <c r="A77" t="s">
        <v>83</v>
      </c>
      <c r="B77" s="1">
        <v>40914</v>
      </c>
      <c r="C77" s="2">
        <v>0.36670138888888887</v>
      </c>
      <c r="D77">
        <v>11077</v>
      </c>
      <c r="E77" t="s">
        <v>8</v>
      </c>
      <c r="F77">
        <v>2400</v>
      </c>
      <c r="G77">
        <v>687</v>
      </c>
      <c r="H77">
        <v>0</v>
      </c>
      <c r="I77" t="str">
        <f t="shared" si="4"/>
        <v/>
      </c>
      <c r="J77" t="str">
        <f t="shared" ca="1" si="7"/>
        <v/>
      </c>
      <c r="K77" s="3">
        <f t="shared" ca="1" si="5"/>
        <v>8</v>
      </c>
      <c r="L77">
        <v>77594</v>
      </c>
      <c r="M77">
        <v>42007</v>
      </c>
      <c r="N77">
        <f t="shared" si="6"/>
        <v>35587</v>
      </c>
    </row>
    <row r="78" spans="1:14" x14ac:dyDescent="0.3">
      <c r="A78" t="s">
        <v>84</v>
      </c>
      <c r="B78" s="1">
        <v>41019</v>
      </c>
      <c r="C78" s="2">
        <v>0.38798611111111114</v>
      </c>
      <c r="D78">
        <v>11005</v>
      </c>
      <c r="E78" t="s">
        <v>8</v>
      </c>
      <c r="F78">
        <v>1704</v>
      </c>
      <c r="G78">
        <v>379</v>
      </c>
      <c r="H78">
        <v>0</v>
      </c>
      <c r="I78" t="str">
        <f t="shared" si="4"/>
        <v/>
      </c>
      <c r="J78" t="str">
        <f t="shared" ca="1" si="7"/>
        <v/>
      </c>
      <c r="K78" s="3">
        <f t="shared" ca="1" si="5"/>
        <v>8</v>
      </c>
      <c r="L78">
        <v>180501</v>
      </c>
      <c r="M78">
        <v>123778</v>
      </c>
      <c r="N78">
        <f t="shared" si="6"/>
        <v>56723</v>
      </c>
    </row>
    <row r="79" spans="1:14" x14ac:dyDescent="0.3">
      <c r="A79" t="s">
        <v>85</v>
      </c>
      <c r="B79" s="1">
        <v>41879</v>
      </c>
      <c r="C79" s="2">
        <v>0.29175925925925927</v>
      </c>
      <c r="D79">
        <v>10926</v>
      </c>
      <c r="E79" t="s">
        <v>8</v>
      </c>
      <c r="F79">
        <v>6547</v>
      </c>
      <c r="G79">
        <v>1031</v>
      </c>
      <c r="H79">
        <v>0</v>
      </c>
      <c r="I79" t="str">
        <f t="shared" si="4"/>
        <v/>
      </c>
      <c r="J79" t="str">
        <f t="shared" ca="1" si="7"/>
        <v/>
      </c>
      <c r="K79" s="3">
        <f t="shared" ca="1" si="5"/>
        <v>6</v>
      </c>
      <c r="L79">
        <v>4324379</v>
      </c>
      <c r="M79">
        <v>3291616</v>
      </c>
      <c r="N79">
        <f t="shared" si="6"/>
        <v>1032763</v>
      </c>
    </row>
    <row r="80" spans="1:14" x14ac:dyDescent="0.3">
      <c r="A80" t="s">
        <v>86</v>
      </c>
      <c r="B80" s="1">
        <v>41932</v>
      </c>
      <c r="C80" s="2">
        <v>0.39400462962962962</v>
      </c>
      <c r="D80">
        <v>10805</v>
      </c>
      <c r="E80" t="s">
        <v>8</v>
      </c>
      <c r="F80">
        <v>3190</v>
      </c>
      <c r="G80">
        <v>779</v>
      </c>
      <c r="H80">
        <v>41</v>
      </c>
      <c r="I80">
        <f t="shared" si="4"/>
        <v>41</v>
      </c>
      <c r="J80">
        <f t="shared" ca="1" si="7"/>
        <v>1.872146118721461E-2</v>
      </c>
      <c r="K80" s="3">
        <f t="shared" ca="1" si="5"/>
        <v>5</v>
      </c>
      <c r="L80">
        <v>593514</v>
      </c>
      <c r="M80">
        <v>392211</v>
      </c>
      <c r="N80">
        <f t="shared" si="6"/>
        <v>201303</v>
      </c>
    </row>
    <row r="81" spans="1:14" x14ac:dyDescent="0.3">
      <c r="A81" t="s">
        <v>87</v>
      </c>
      <c r="B81" s="1">
        <v>40438</v>
      </c>
      <c r="C81" s="2">
        <v>0.79902777777777778</v>
      </c>
      <c r="D81">
        <v>10703</v>
      </c>
      <c r="E81" t="s">
        <v>8</v>
      </c>
      <c r="F81">
        <v>5709</v>
      </c>
      <c r="G81">
        <v>1028</v>
      </c>
      <c r="H81">
        <v>31</v>
      </c>
      <c r="I81">
        <f t="shared" si="4"/>
        <v>31</v>
      </c>
      <c r="J81">
        <f t="shared" ca="1" si="7"/>
        <v>8.4147665580890339E-3</v>
      </c>
      <c r="K81" s="3">
        <f t="shared" ca="1" si="5"/>
        <v>10</v>
      </c>
      <c r="L81">
        <v>82346</v>
      </c>
      <c r="M81">
        <v>50593</v>
      </c>
      <c r="N81">
        <f t="shared" si="6"/>
        <v>31753</v>
      </c>
    </row>
    <row r="82" spans="1:14" x14ac:dyDescent="0.3">
      <c r="A82" t="s">
        <v>88</v>
      </c>
      <c r="B82" s="1">
        <v>43329</v>
      </c>
      <c r="C82" s="2">
        <v>0.37799768518518517</v>
      </c>
      <c r="D82">
        <v>10634</v>
      </c>
      <c r="E82" t="s">
        <v>8</v>
      </c>
      <c r="F82">
        <v>1527</v>
      </c>
      <c r="G82">
        <v>201</v>
      </c>
      <c r="H82">
        <v>14</v>
      </c>
      <c r="I82">
        <f t="shared" si="4"/>
        <v>14</v>
      </c>
      <c r="J82">
        <f t="shared" ca="1" si="7"/>
        <v>1.7654476670870115E-2</v>
      </c>
      <c r="K82" s="3">
        <f t="shared" ca="1" si="5"/>
        <v>2</v>
      </c>
      <c r="L82">
        <v>5985</v>
      </c>
      <c r="M82">
        <v>3359</v>
      </c>
      <c r="N82">
        <f t="shared" si="6"/>
        <v>2626</v>
      </c>
    </row>
    <row r="83" spans="1:14" x14ac:dyDescent="0.3">
      <c r="A83" t="s">
        <v>89</v>
      </c>
      <c r="B83" s="1">
        <v>41796</v>
      </c>
      <c r="C83" s="2">
        <v>0.68135416666666659</v>
      </c>
      <c r="D83">
        <v>10622</v>
      </c>
      <c r="E83" t="s">
        <v>8</v>
      </c>
      <c r="F83">
        <v>817</v>
      </c>
      <c r="G83">
        <v>375</v>
      </c>
      <c r="H83">
        <v>17</v>
      </c>
      <c r="I83">
        <f t="shared" si="4"/>
        <v>17</v>
      </c>
      <c r="J83">
        <f t="shared" ca="1" si="7"/>
        <v>7.3086844368013756E-3</v>
      </c>
      <c r="K83" s="3">
        <f t="shared" ca="1" si="5"/>
        <v>6</v>
      </c>
      <c r="L83">
        <v>235887</v>
      </c>
      <c r="M83">
        <v>160856</v>
      </c>
      <c r="N83">
        <f t="shared" si="6"/>
        <v>75031</v>
      </c>
    </row>
    <row r="84" spans="1:14" x14ac:dyDescent="0.3">
      <c r="A84" t="s">
        <v>90</v>
      </c>
      <c r="B84" s="1">
        <v>40594</v>
      </c>
      <c r="C84" s="2">
        <v>0.14244212962962963</v>
      </c>
      <c r="D84">
        <v>10579</v>
      </c>
      <c r="E84" t="s">
        <v>8</v>
      </c>
      <c r="F84">
        <v>4124</v>
      </c>
      <c r="G84">
        <v>797</v>
      </c>
      <c r="H84">
        <v>3</v>
      </c>
      <c r="I84">
        <f t="shared" si="4"/>
        <v>3</v>
      </c>
      <c r="J84">
        <f t="shared" ca="1" si="7"/>
        <v>8.5034013605442174E-4</v>
      </c>
      <c r="K84" s="3">
        <f t="shared" ca="1" si="5"/>
        <v>9</v>
      </c>
      <c r="L84">
        <v>13106</v>
      </c>
      <c r="M84">
        <v>7739</v>
      </c>
      <c r="N84">
        <f t="shared" si="6"/>
        <v>5367</v>
      </c>
    </row>
    <row r="85" spans="1:14" x14ac:dyDescent="0.3">
      <c r="A85" t="s">
        <v>91</v>
      </c>
      <c r="B85" s="1">
        <v>43070</v>
      </c>
      <c r="C85" s="2">
        <v>0.37567129629629631</v>
      </c>
      <c r="D85">
        <v>10547</v>
      </c>
      <c r="E85" t="s">
        <v>8</v>
      </c>
      <c r="F85">
        <v>1820</v>
      </c>
      <c r="G85">
        <v>482</v>
      </c>
      <c r="H85">
        <v>47</v>
      </c>
      <c r="I85">
        <f t="shared" si="4"/>
        <v>47</v>
      </c>
      <c r="J85">
        <f t="shared" ca="1" si="7"/>
        <v>4.467680608365019E-2</v>
      </c>
      <c r="K85" s="3">
        <f t="shared" ca="1" si="5"/>
        <v>2</v>
      </c>
      <c r="L85">
        <v>76463</v>
      </c>
      <c r="M85">
        <v>58052</v>
      </c>
      <c r="N85">
        <f t="shared" si="6"/>
        <v>18411</v>
      </c>
    </row>
    <row r="86" spans="1:14" x14ac:dyDescent="0.3">
      <c r="A86" t="s">
        <v>92</v>
      </c>
      <c r="B86" s="1">
        <v>42793</v>
      </c>
      <c r="C86" s="2">
        <v>0.34151620370370367</v>
      </c>
      <c r="D86">
        <v>10540</v>
      </c>
      <c r="E86" t="s">
        <v>8</v>
      </c>
      <c r="F86">
        <v>1764</v>
      </c>
      <c r="G86">
        <v>346</v>
      </c>
      <c r="H86">
        <v>34</v>
      </c>
      <c r="I86">
        <f t="shared" si="4"/>
        <v>34</v>
      </c>
      <c r="J86">
        <f t="shared" ca="1" si="7"/>
        <v>2.5583145221971408E-2</v>
      </c>
      <c r="K86" s="3">
        <f t="shared" ca="1" si="5"/>
        <v>3</v>
      </c>
      <c r="L86">
        <v>19979</v>
      </c>
      <c r="M86">
        <v>12841</v>
      </c>
      <c r="N86">
        <f t="shared" si="6"/>
        <v>7138</v>
      </c>
    </row>
    <row r="87" spans="1:14" x14ac:dyDescent="0.3">
      <c r="A87" t="s">
        <v>93</v>
      </c>
      <c r="B87" s="1">
        <v>42250</v>
      </c>
      <c r="C87" s="2">
        <v>0.98571759259259262</v>
      </c>
      <c r="D87">
        <v>10450</v>
      </c>
      <c r="E87" t="s">
        <v>8</v>
      </c>
      <c r="F87">
        <v>1419</v>
      </c>
      <c r="G87">
        <v>426</v>
      </c>
      <c r="H87">
        <v>86</v>
      </c>
      <c r="I87">
        <f t="shared" si="4"/>
        <v>86</v>
      </c>
      <c r="J87">
        <f t="shared" ca="1" si="7"/>
        <v>4.5940170940170943E-2</v>
      </c>
      <c r="K87" s="3">
        <f t="shared" ca="1" si="5"/>
        <v>5</v>
      </c>
      <c r="L87">
        <v>118186</v>
      </c>
      <c r="M87">
        <v>100547</v>
      </c>
      <c r="N87">
        <f t="shared" si="6"/>
        <v>17639</v>
      </c>
    </row>
    <row r="88" spans="1:14" x14ac:dyDescent="0.3">
      <c r="A88" t="s">
        <v>94</v>
      </c>
      <c r="B88" s="1">
        <v>42482</v>
      </c>
      <c r="C88" s="2">
        <v>0.24334490740740741</v>
      </c>
      <c r="D88">
        <v>10443</v>
      </c>
      <c r="E88" t="s">
        <v>8</v>
      </c>
      <c r="F88">
        <v>2052</v>
      </c>
      <c r="G88">
        <v>222</v>
      </c>
      <c r="H88">
        <v>0</v>
      </c>
      <c r="I88" t="str">
        <f t="shared" si="4"/>
        <v/>
      </c>
      <c r="J88" t="str">
        <f t="shared" ca="1" si="7"/>
        <v/>
      </c>
      <c r="K88" s="3">
        <f t="shared" ca="1" si="5"/>
        <v>4</v>
      </c>
      <c r="L88">
        <v>5224</v>
      </c>
      <c r="M88">
        <v>3918</v>
      </c>
      <c r="N88">
        <f t="shared" si="6"/>
        <v>1306</v>
      </c>
    </row>
    <row r="89" spans="1:14" x14ac:dyDescent="0.3">
      <c r="A89" t="s">
        <v>95</v>
      </c>
      <c r="B89" s="1">
        <v>42406</v>
      </c>
      <c r="C89" s="2">
        <v>0.4613888888888889</v>
      </c>
      <c r="D89">
        <v>10237</v>
      </c>
      <c r="E89" t="s">
        <v>8</v>
      </c>
      <c r="F89">
        <v>2352</v>
      </c>
      <c r="G89">
        <v>324</v>
      </c>
      <c r="H89">
        <v>78</v>
      </c>
      <c r="I89">
        <f t="shared" si="4"/>
        <v>78</v>
      </c>
      <c r="J89">
        <f t="shared" ca="1" si="7"/>
        <v>4.5454545454545456E-2</v>
      </c>
      <c r="K89" s="3">
        <f t="shared" ca="1" si="5"/>
        <v>4</v>
      </c>
      <c r="L89">
        <v>8612</v>
      </c>
      <c r="M89">
        <v>7185</v>
      </c>
      <c r="N89">
        <f t="shared" si="6"/>
        <v>1427</v>
      </c>
    </row>
    <row r="90" spans="1:14" x14ac:dyDescent="0.3">
      <c r="A90" t="s">
        <v>96</v>
      </c>
      <c r="B90" s="1">
        <v>40759</v>
      </c>
      <c r="C90" s="2">
        <v>0.71787037037037038</v>
      </c>
      <c r="D90">
        <v>10213</v>
      </c>
      <c r="E90" t="s">
        <v>8</v>
      </c>
      <c r="F90">
        <v>3929</v>
      </c>
      <c r="G90">
        <v>698</v>
      </c>
      <c r="H90">
        <v>0</v>
      </c>
      <c r="I90" t="str">
        <f t="shared" si="4"/>
        <v/>
      </c>
      <c r="J90" t="str">
        <f t="shared" ca="1" si="7"/>
        <v/>
      </c>
      <c r="K90" s="3">
        <f t="shared" ca="1" si="5"/>
        <v>9</v>
      </c>
      <c r="L90">
        <v>5767</v>
      </c>
      <c r="M90">
        <v>4181</v>
      </c>
      <c r="N90">
        <f t="shared" si="6"/>
        <v>1586</v>
      </c>
    </row>
    <row r="91" spans="1:14" x14ac:dyDescent="0.3">
      <c r="A91" t="s">
        <v>97</v>
      </c>
      <c r="B91" s="1">
        <v>42374</v>
      </c>
      <c r="C91" s="2">
        <v>0.57020833333333332</v>
      </c>
      <c r="D91">
        <v>10188</v>
      </c>
      <c r="E91" t="s">
        <v>8</v>
      </c>
      <c r="F91">
        <v>1723</v>
      </c>
      <c r="G91">
        <v>258</v>
      </c>
      <c r="H91">
        <v>12</v>
      </c>
      <c r="I91">
        <f t="shared" si="4"/>
        <v>12</v>
      </c>
      <c r="J91">
        <f t="shared" ca="1" si="7"/>
        <v>6.8649885583524023E-3</v>
      </c>
      <c r="K91" s="3">
        <f t="shared" ca="1" si="5"/>
        <v>4</v>
      </c>
      <c r="L91">
        <v>64459</v>
      </c>
      <c r="M91">
        <v>50804</v>
      </c>
      <c r="N91">
        <f t="shared" si="6"/>
        <v>13655</v>
      </c>
    </row>
    <row r="92" spans="1:14" x14ac:dyDescent="0.3">
      <c r="A92" t="s">
        <v>98</v>
      </c>
      <c r="B92" s="1">
        <v>42384</v>
      </c>
      <c r="C92" s="2">
        <v>0.44124999999999998</v>
      </c>
      <c r="D92">
        <v>10138</v>
      </c>
      <c r="E92" t="s">
        <v>8</v>
      </c>
      <c r="F92">
        <v>2414</v>
      </c>
      <c r="G92">
        <v>395</v>
      </c>
      <c r="H92">
        <v>14</v>
      </c>
      <c r="I92">
        <f t="shared" si="4"/>
        <v>14</v>
      </c>
      <c r="J92">
        <f t="shared" ca="1" si="7"/>
        <v>8.0552359033371698E-3</v>
      </c>
      <c r="K92" s="3">
        <f t="shared" ca="1" si="5"/>
        <v>4</v>
      </c>
      <c r="L92">
        <v>25254</v>
      </c>
      <c r="M92">
        <v>15798</v>
      </c>
      <c r="N92">
        <f t="shared" si="6"/>
        <v>9456</v>
      </c>
    </row>
    <row r="93" spans="1:14" x14ac:dyDescent="0.3">
      <c r="A93" t="s">
        <v>99</v>
      </c>
      <c r="B93" s="1">
        <v>42317</v>
      </c>
      <c r="C93" s="2">
        <v>7.8692129629629626E-2</v>
      </c>
      <c r="D93">
        <v>10022</v>
      </c>
      <c r="E93" t="s">
        <v>8</v>
      </c>
      <c r="F93">
        <v>2110</v>
      </c>
      <c r="G93">
        <v>232</v>
      </c>
      <c r="H93">
        <v>4</v>
      </c>
      <c r="I93">
        <f t="shared" si="4"/>
        <v>4</v>
      </c>
      <c r="J93">
        <f t="shared" ca="1" si="7"/>
        <v>2.21606648199446E-3</v>
      </c>
      <c r="K93" s="3">
        <f t="shared" ca="1" si="5"/>
        <v>4</v>
      </c>
      <c r="L93">
        <v>4514</v>
      </c>
      <c r="M93">
        <v>3542</v>
      </c>
      <c r="N93">
        <f t="shared" si="6"/>
        <v>972</v>
      </c>
    </row>
    <row r="94" spans="1:14" x14ac:dyDescent="0.3">
      <c r="A94" t="s">
        <v>100</v>
      </c>
      <c r="B94" s="1">
        <v>42360</v>
      </c>
      <c r="C94" s="2">
        <v>0.47032407407407412</v>
      </c>
      <c r="D94">
        <v>9817</v>
      </c>
      <c r="E94" t="s">
        <v>8</v>
      </c>
      <c r="F94">
        <v>1977</v>
      </c>
      <c r="G94">
        <v>323</v>
      </c>
      <c r="H94">
        <v>65</v>
      </c>
      <c r="I94">
        <f t="shared" si="4"/>
        <v>65</v>
      </c>
      <c r="J94">
        <f t="shared" ca="1" si="7"/>
        <v>3.6889897843359817E-2</v>
      </c>
      <c r="K94" s="3">
        <f t="shared" ca="1" si="5"/>
        <v>4</v>
      </c>
      <c r="L94">
        <v>25955</v>
      </c>
      <c r="M94">
        <v>16628</v>
      </c>
      <c r="N94">
        <f t="shared" si="6"/>
        <v>9327</v>
      </c>
    </row>
    <row r="95" spans="1:14" x14ac:dyDescent="0.3">
      <c r="A95" t="s">
        <v>101</v>
      </c>
      <c r="B95" s="1">
        <v>42588</v>
      </c>
      <c r="C95" s="2">
        <v>0.36800925925925926</v>
      </c>
      <c r="D95">
        <v>9801</v>
      </c>
      <c r="E95" t="s">
        <v>8</v>
      </c>
      <c r="F95">
        <v>2335</v>
      </c>
      <c r="G95">
        <v>343</v>
      </c>
      <c r="H95">
        <v>25</v>
      </c>
      <c r="I95">
        <f t="shared" si="4"/>
        <v>25</v>
      </c>
      <c r="J95">
        <f t="shared" ca="1" si="7"/>
        <v>1.6297262059973925E-2</v>
      </c>
      <c r="K95" s="3">
        <f t="shared" ca="1" si="5"/>
        <v>4</v>
      </c>
      <c r="L95">
        <v>13749</v>
      </c>
      <c r="M95">
        <v>7253</v>
      </c>
      <c r="N95">
        <f t="shared" si="6"/>
        <v>6496</v>
      </c>
    </row>
    <row r="96" spans="1:14" x14ac:dyDescent="0.3">
      <c r="A96" t="s">
        <v>102</v>
      </c>
      <c r="B96" s="1">
        <v>41787</v>
      </c>
      <c r="C96" s="2">
        <v>0.97144675925925927</v>
      </c>
      <c r="D96">
        <v>9686</v>
      </c>
      <c r="E96" t="s">
        <v>8</v>
      </c>
      <c r="F96">
        <v>1375</v>
      </c>
      <c r="G96">
        <v>583</v>
      </c>
      <c r="H96">
        <v>11</v>
      </c>
      <c r="I96">
        <f t="shared" si="4"/>
        <v>11</v>
      </c>
      <c r="J96">
        <f t="shared" ca="1" si="7"/>
        <v>4.7109207708779443E-3</v>
      </c>
      <c r="K96" s="3">
        <f t="shared" ca="1" si="5"/>
        <v>6</v>
      </c>
      <c r="L96">
        <v>231287</v>
      </c>
      <c r="M96">
        <v>188699</v>
      </c>
      <c r="N96">
        <f t="shared" si="6"/>
        <v>42588</v>
      </c>
    </row>
    <row r="97" spans="1:14" x14ac:dyDescent="0.3">
      <c r="A97" t="s">
        <v>103</v>
      </c>
      <c r="B97" s="1">
        <v>40340</v>
      </c>
      <c r="C97" s="2">
        <v>0.54494212962962962</v>
      </c>
      <c r="D97">
        <v>9368</v>
      </c>
      <c r="E97" t="s">
        <v>8</v>
      </c>
      <c r="F97">
        <v>3269</v>
      </c>
      <c r="G97">
        <v>731</v>
      </c>
      <c r="H97">
        <v>37</v>
      </c>
      <c r="I97">
        <f t="shared" si="4"/>
        <v>37</v>
      </c>
      <c r="J97">
        <f t="shared" ca="1" si="7"/>
        <v>9.7831835007932307E-3</v>
      </c>
      <c r="K97" s="3">
        <f ca="1">DATEDIF(B97,TODAY(),"Y")</f>
        <v>10</v>
      </c>
      <c r="L97">
        <v>50476</v>
      </c>
      <c r="M97">
        <v>36074</v>
      </c>
      <c r="N97">
        <f t="shared" si="6"/>
        <v>14402</v>
      </c>
    </row>
    <row r="98" spans="1:14" x14ac:dyDescent="0.3">
      <c r="A98" t="s">
        <v>104</v>
      </c>
      <c r="B98" s="1">
        <v>42301</v>
      </c>
      <c r="C98" s="2">
        <v>0.84621527777777772</v>
      </c>
      <c r="D98">
        <v>9350</v>
      </c>
      <c r="E98" t="s">
        <v>8</v>
      </c>
      <c r="F98">
        <v>1789</v>
      </c>
      <c r="G98">
        <v>267</v>
      </c>
      <c r="H98">
        <v>1</v>
      </c>
      <c r="I98">
        <f t="shared" si="4"/>
        <v>1</v>
      </c>
      <c r="J98">
        <f t="shared" ca="1" si="7"/>
        <v>5.4914881933003845E-4</v>
      </c>
      <c r="K98" s="3">
        <f t="shared" ca="1" si="5"/>
        <v>4</v>
      </c>
      <c r="L98">
        <v>3053</v>
      </c>
      <c r="M98">
        <v>2363</v>
      </c>
      <c r="N98">
        <f t="shared" si="6"/>
        <v>690</v>
      </c>
    </row>
    <row r="99" spans="1:14" x14ac:dyDescent="0.3">
      <c r="A99" t="s">
        <v>105</v>
      </c>
      <c r="B99" s="1">
        <v>39742</v>
      </c>
      <c r="C99" s="2">
        <v>0.76431712962962972</v>
      </c>
      <c r="D99">
        <v>9340</v>
      </c>
      <c r="E99" t="s">
        <v>8</v>
      </c>
      <c r="F99">
        <v>5267</v>
      </c>
      <c r="G99">
        <v>907</v>
      </c>
      <c r="H99">
        <v>0</v>
      </c>
      <c r="I99" t="str">
        <f t="shared" si="4"/>
        <v/>
      </c>
      <c r="J99" t="str">
        <f t="shared" ca="1" si="7"/>
        <v/>
      </c>
      <c r="K99" s="3">
        <f t="shared" ca="1" si="5"/>
        <v>11</v>
      </c>
      <c r="L99">
        <v>6140111</v>
      </c>
      <c r="M99">
        <v>4119411</v>
      </c>
      <c r="N99">
        <f t="shared" si="6"/>
        <v>2020700</v>
      </c>
    </row>
    <row r="100" spans="1:14" x14ac:dyDescent="0.3">
      <c r="A100" t="s">
        <v>106</v>
      </c>
      <c r="B100" s="1">
        <v>42739</v>
      </c>
      <c r="C100" s="2">
        <v>0.32475694444444442</v>
      </c>
      <c r="D100">
        <v>9321</v>
      </c>
      <c r="E100" t="s">
        <v>8</v>
      </c>
      <c r="F100">
        <v>1986</v>
      </c>
      <c r="G100">
        <v>184</v>
      </c>
      <c r="H100">
        <v>90</v>
      </c>
      <c r="I100">
        <f t="shared" si="4"/>
        <v>90</v>
      </c>
      <c r="J100">
        <f t="shared" ca="1" si="7"/>
        <v>6.5075921908893705E-2</v>
      </c>
      <c r="K100" s="3">
        <f t="shared" ca="1" si="5"/>
        <v>3</v>
      </c>
      <c r="L100">
        <v>44123</v>
      </c>
      <c r="M100">
        <v>31109</v>
      </c>
      <c r="N100">
        <f t="shared" si="6"/>
        <v>13014</v>
      </c>
    </row>
    <row r="101" spans="1:14" x14ac:dyDescent="0.3">
      <c r="A101" t="s">
        <v>107</v>
      </c>
      <c r="B101" s="1">
        <v>42092</v>
      </c>
      <c r="C101" s="2">
        <v>0.74758101851851855</v>
      </c>
      <c r="D101">
        <v>9304</v>
      </c>
      <c r="E101" t="s">
        <v>8</v>
      </c>
      <c r="F101">
        <v>4177</v>
      </c>
      <c r="G101">
        <v>808</v>
      </c>
      <c r="H101">
        <v>2</v>
      </c>
      <c r="I101">
        <f t="shared" si="4"/>
        <v>2</v>
      </c>
      <c r="J101">
        <f t="shared" ca="1" si="7"/>
        <v>9.8522167487684722E-4</v>
      </c>
      <c r="K101" s="3">
        <f t="shared" ca="1" si="5"/>
        <v>5</v>
      </c>
      <c r="L101">
        <v>21106</v>
      </c>
      <c r="M101">
        <v>19276</v>
      </c>
      <c r="N101">
        <f t="shared" si="6"/>
        <v>1830</v>
      </c>
    </row>
    <row r="104" spans="1:14" x14ac:dyDescent="0.3">
      <c r="A104" t="s">
        <v>109</v>
      </c>
      <c r="B104" s="1">
        <f>MAX(B2:B101)</f>
        <v>43980</v>
      </c>
      <c r="C104" s="1"/>
      <c r="D104" s="4">
        <f t="shared" ref="D104:N104" si="8">MAX(D2:D101)</f>
        <v>112027</v>
      </c>
      <c r="E104" s="1"/>
      <c r="F104" s="4">
        <f t="shared" si="8"/>
        <v>36552</v>
      </c>
      <c r="G104" s="4">
        <f t="shared" si="8"/>
        <v>5226</v>
      </c>
      <c r="H104" s="1">
        <f t="shared" si="8"/>
        <v>191</v>
      </c>
      <c r="I104" s="4">
        <f t="shared" si="8"/>
        <v>191</v>
      </c>
      <c r="J104" s="3">
        <f t="shared" ca="1" si="8"/>
        <v>0.11561743341404358</v>
      </c>
      <c r="K104" s="3">
        <f t="shared" ca="1" si="8"/>
        <v>11</v>
      </c>
      <c r="L104" s="3">
        <f t="shared" si="8"/>
        <v>6140111</v>
      </c>
      <c r="M104" s="3">
        <f t="shared" si="8"/>
        <v>4119411</v>
      </c>
      <c r="N104" s="3">
        <f t="shared" si="8"/>
        <v>2020700</v>
      </c>
    </row>
    <row r="105" spans="1:14" x14ac:dyDescent="0.3">
      <c r="A105" t="s">
        <v>110</v>
      </c>
      <c r="B105" s="1">
        <f>MIN(B2:B101)</f>
        <v>39742</v>
      </c>
      <c r="C105" s="1"/>
      <c r="D105" s="4">
        <f t="shared" ref="D105:N105" si="9">MIN(D2:D101)</f>
        <v>9304</v>
      </c>
      <c r="E105" s="1"/>
      <c r="F105" s="4">
        <f t="shared" si="9"/>
        <v>817</v>
      </c>
      <c r="G105" s="4">
        <f t="shared" si="9"/>
        <v>184</v>
      </c>
      <c r="H105" s="1">
        <f t="shared" si="9"/>
        <v>0</v>
      </c>
      <c r="I105" s="4">
        <f t="shared" si="9"/>
        <v>1</v>
      </c>
      <c r="J105" s="3">
        <f t="shared" ca="1" si="9"/>
        <v>5.4914881933003845E-4</v>
      </c>
      <c r="K105" s="3">
        <f t="shared" ca="1" si="9"/>
        <v>0</v>
      </c>
      <c r="L105" s="3">
        <f t="shared" si="9"/>
        <v>69</v>
      </c>
      <c r="M105" s="3">
        <f t="shared" si="9"/>
        <v>58</v>
      </c>
      <c r="N105" s="3">
        <f t="shared" si="9"/>
        <v>11</v>
      </c>
    </row>
    <row r="106" spans="1:14" x14ac:dyDescent="0.3">
      <c r="A106" t="s">
        <v>111</v>
      </c>
      <c r="B106" s="1">
        <f>AVERAGE(B2:B101)</f>
        <v>42050.7</v>
      </c>
      <c r="C106" s="1"/>
      <c r="D106" s="4">
        <f t="shared" ref="D106:N106" si="10">AVERAGE(D2:D101)</f>
        <v>19435.07</v>
      </c>
      <c r="E106" s="1"/>
      <c r="F106" s="4">
        <f t="shared" si="10"/>
        <v>5704.25</v>
      </c>
      <c r="G106" s="4">
        <f t="shared" si="10"/>
        <v>998.01</v>
      </c>
      <c r="H106" s="1">
        <f t="shared" si="10"/>
        <v>20.23</v>
      </c>
      <c r="I106" s="4">
        <f t="shared" si="10"/>
        <v>34.288135593220339</v>
      </c>
      <c r="J106" s="3">
        <f t="shared" ca="1" si="10"/>
        <v>1.9611566873668617E-2</v>
      </c>
      <c r="K106" s="3">
        <f t="shared" ca="1" si="10"/>
        <v>5.12</v>
      </c>
      <c r="L106" s="3">
        <f t="shared" si="10"/>
        <v>360723.81818181818</v>
      </c>
      <c r="M106" s="3">
        <f t="shared" si="10"/>
        <v>250673.79797979799</v>
      </c>
      <c r="N106" s="3">
        <f t="shared" si="10"/>
        <v>110050.0202020202</v>
      </c>
    </row>
    <row r="107" spans="1:14" x14ac:dyDescent="0.3">
      <c r="A107" t="s">
        <v>112</v>
      </c>
      <c r="B107">
        <f>_xlfn.STDEV.S(B2:B101)</f>
        <v>926.11637792155761</v>
      </c>
      <c r="D107" s="4">
        <f t="shared" ref="D107:N107" si="11">_xlfn.STDEV.S(D2:D101)</f>
        <v>15914.640642912122</v>
      </c>
      <c r="F107" s="4">
        <f t="shared" si="11"/>
        <v>6416.5370476872831</v>
      </c>
      <c r="G107" s="4">
        <f t="shared" si="11"/>
        <v>879.93904167885796</v>
      </c>
      <c r="H107">
        <f t="shared" si="11"/>
        <v>31.491494763256988</v>
      </c>
      <c r="I107" s="4">
        <f t="shared" si="11"/>
        <v>34.675864033417483</v>
      </c>
      <c r="J107" s="3">
        <f t="shared" ca="1" si="11"/>
        <v>2.1302013054678711E-2</v>
      </c>
      <c r="K107" s="3">
        <f t="shared" ca="1" si="11"/>
        <v>2.5436790344505003</v>
      </c>
      <c r="L107" s="3">
        <f t="shared" si="11"/>
        <v>876917.06797041162</v>
      </c>
      <c r="M107" s="3">
        <f t="shared" si="11"/>
        <v>611995.29410065443</v>
      </c>
      <c r="N107" s="3">
        <f t="shared" si="11"/>
        <v>270307.96518162807</v>
      </c>
    </row>
    <row r="108" spans="1:14" x14ac:dyDescent="0.3">
      <c r="A108" t="s">
        <v>113</v>
      </c>
      <c r="B108" s="1">
        <f>MEDIAN(B2:B101)</f>
        <v>42076.5</v>
      </c>
      <c r="C108" s="1"/>
      <c r="D108" s="4">
        <f t="shared" ref="D108:N108" si="12">MEDIAN(D2:D101)</f>
        <v>14394.5</v>
      </c>
      <c r="E108" s="1"/>
      <c r="F108" s="4">
        <f t="shared" si="12"/>
        <v>3918</v>
      </c>
      <c r="G108" s="4">
        <f t="shared" si="12"/>
        <v>768.5</v>
      </c>
      <c r="H108" s="1">
        <f t="shared" si="12"/>
        <v>6</v>
      </c>
      <c r="I108" s="4">
        <f t="shared" si="12"/>
        <v>25</v>
      </c>
      <c r="J108" s="3">
        <f t="shared" ca="1" si="12"/>
        <v>1.2425021422450729E-2</v>
      </c>
      <c r="K108" s="3">
        <f t="shared" ca="1" si="12"/>
        <v>5</v>
      </c>
      <c r="L108" s="3">
        <f t="shared" si="12"/>
        <v>50582</v>
      </c>
      <c r="M108" s="3">
        <f t="shared" si="12"/>
        <v>36074</v>
      </c>
      <c r="N108" s="3">
        <f t="shared" si="12"/>
        <v>14195</v>
      </c>
    </row>
    <row r="110" spans="1:14" x14ac:dyDescent="0.3">
      <c r="B110" t="s">
        <v>1</v>
      </c>
      <c r="C110" t="s">
        <v>108</v>
      </c>
      <c r="D110" t="s">
        <v>2</v>
      </c>
      <c r="E110" t="s">
        <v>3</v>
      </c>
      <c r="F110" t="s">
        <v>4</v>
      </c>
      <c r="G110" t="s">
        <v>5</v>
      </c>
      <c r="H110" t="s">
        <v>6</v>
      </c>
      <c r="I110" t="s">
        <v>114</v>
      </c>
      <c r="J110" t="s">
        <v>115</v>
      </c>
      <c r="K110" t="s">
        <v>116</v>
      </c>
      <c r="L110" t="s">
        <v>117</v>
      </c>
      <c r="M110" t="s">
        <v>118</v>
      </c>
      <c r="N110" t="s">
        <v>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Dados_Java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Melo</dc:creator>
  <cp:lastModifiedBy>Kelton Melo</cp:lastModifiedBy>
  <dcterms:created xsi:type="dcterms:W3CDTF">2020-10-17T11:47:42Z</dcterms:created>
  <dcterms:modified xsi:type="dcterms:W3CDTF">2020-10-18T18:13:29Z</dcterms:modified>
</cp:coreProperties>
</file>