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d620_ic_ac_uk/Documents/"/>
    </mc:Choice>
  </mc:AlternateContent>
  <xr:revisionPtr revIDLastSave="0" documentId="8_{74AA95F6-C27D-40D9-B9B6-E86F61E24E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G12" i="1"/>
  <c r="G11" i="1"/>
  <c r="G10" i="1"/>
  <c r="G9" i="1"/>
  <c r="G8" i="1"/>
  <c r="G7" i="1"/>
  <c r="G6" i="1"/>
  <c r="G5" i="1"/>
  <c r="G4" i="1"/>
  <c r="G3" i="1"/>
  <c r="G2" i="1"/>
  <c r="C12" i="1"/>
  <c r="C11" i="1"/>
  <c r="C10" i="1"/>
  <c r="C9" i="1"/>
  <c r="C8" i="1"/>
  <c r="C7" i="1"/>
  <c r="C6" i="1"/>
  <c r="C5" i="1"/>
  <c r="C4" i="1"/>
  <c r="C3" i="1"/>
  <c r="C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<sst xmlns="http://schemas.openxmlformats.org/spreadsheetml/2006/main" count="20" uniqueCount="19">
  <si>
    <t>wl(nm)</t>
  </si>
  <si>
    <t>DC_Ref (miuA)</t>
  </si>
  <si>
    <t>DC3(miuA)</t>
  </si>
  <si>
    <t>0.38 miuA</t>
  </si>
  <si>
    <t>miuA</t>
  </si>
  <si>
    <t>blueberry</t>
  </si>
  <si>
    <t>z907new</t>
  </si>
  <si>
    <t>z907old</t>
  </si>
  <si>
    <t>beetroot</t>
  </si>
  <si>
    <t>turmeric</t>
  </si>
  <si>
    <t xml:space="preserve"> </t>
  </si>
  <si>
    <t>HARef(miuA)</t>
  </si>
  <si>
    <t>HA1(miuA)</t>
  </si>
  <si>
    <t>HA2(miuA)</t>
  </si>
  <si>
    <t>HA3(miuA)</t>
  </si>
  <si>
    <t>HA4(miuA)</t>
  </si>
  <si>
    <t>HA5(miuA)</t>
  </si>
  <si>
    <t>current change irrespective to opening the valve of the W light or not</t>
  </si>
  <si>
    <t>can be due to heat or background change rather than incident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</si>
</sst>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7" workbookViewId="0">
      <selection activeCell="B45" sqref="B45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>
      <c r="A2">
        <v>400</v>
      </c>
      <c r="B2">
        <v>0.10580000000000001</v>
      </c>
      <c r="C2">
        <f>-0.02948+0.02429</f>
        <v>-5.1900000000000002E-3</v>
      </c>
      <c r="D2">
        <f>-0.011-0.398</f>
        <v>-0.40900000000000003</v>
      </c>
      <c r="E2">
        <v>-0.15559999999999999</v>
      </c>
      <c r="F2">
        <f>0.06692-0.067</f>
        <v>-8.0000000000010618E-5</v>
      </c>
      <c r="G2">
        <f>-(2880+2773)/1000000</f>
        <v>-5.653E-3</v>
      </c>
    </row>
    <row r="3" spans="1:7">
      <c r="A3">
        <v>440</v>
      </c>
      <c r="B3">
        <v>0.19070000000000001</v>
      </c>
      <c r="C3">
        <f>-0.02545+0.01856</f>
        <v>-6.8900000000000003E-3</v>
      </c>
      <c r="D3">
        <f>-0.008-0.888</f>
        <v>-0.89600000000000002</v>
      </c>
      <c r="E3">
        <v>-0.41249999999999998</v>
      </c>
      <c r="F3">
        <f>0.06739-0.0679</f>
        <v>-5.0999999999999657E-4</v>
      </c>
      <c r="G3">
        <f>-(2042+3065)/1000000</f>
        <v>-5.1070000000000004E-3</v>
      </c>
    </row>
    <row r="4" spans="1:7">
      <c r="A4">
        <v>480</v>
      </c>
      <c r="B4">
        <v>0.2636</v>
      </c>
      <c r="C4">
        <f>-0.0237+0.01556</f>
        <v>-8.1399999999999997E-3</v>
      </c>
      <c r="D4">
        <f>-0.009-1.575</f>
        <v>-1.5839999999999999</v>
      </c>
      <c r="E4">
        <v>-0.7117</v>
      </c>
      <c r="F4">
        <f>0.06763-0.06811</f>
        <v>-4.800000000000082E-4</v>
      </c>
      <c r="G4">
        <f>-(2103+650)/1000000</f>
        <v>-2.7529999999999998E-3</v>
      </c>
    </row>
    <row r="5" spans="1:7">
      <c r="A5">
        <v>520</v>
      </c>
      <c r="B5">
        <v>0.31480000000000002</v>
      </c>
      <c r="C5">
        <f>-0.02266+0.00166</f>
        <v>-2.0999999999999998E-2</v>
      </c>
      <c r="D5">
        <f>-0.008-3.453</f>
        <v>-3.4609999999999999</v>
      </c>
      <c r="E5">
        <v>-1.5780000000000001</v>
      </c>
      <c r="F5">
        <f>0.0675-0.06822</f>
        <v>-7.1999999999999842E-4</v>
      </c>
      <c r="G5">
        <f>-(1767-731)/1000000</f>
        <v>-1.036E-3</v>
      </c>
    </row>
    <row r="6" spans="1:7">
      <c r="A6">
        <v>560</v>
      </c>
      <c r="B6">
        <v>0.32300000000000001</v>
      </c>
      <c r="C6">
        <f>-0.01964-0.00652</f>
        <v>-2.6160000000000003E-2</v>
      </c>
      <c r="D6">
        <f>-0.006-2.922</f>
        <v>-2.9279999999999999</v>
      </c>
      <c r="E6">
        <v>-1.383</v>
      </c>
      <c r="F6">
        <f>0.06828-0.06898</f>
        <v>-7.0000000000000617E-4</v>
      </c>
      <c r="G6">
        <f>-(2001-1824)/1000000</f>
        <v>-1.7699999999999999E-4</v>
      </c>
    </row>
    <row r="7" spans="1:7">
      <c r="A7">
        <v>600</v>
      </c>
      <c r="B7">
        <v>0.29139999999999999</v>
      </c>
      <c r="C7">
        <f>-0.01813+0.00244</f>
        <v>-1.5689999999999999E-2</v>
      </c>
      <c r="D7">
        <f>-0.005-1.613</f>
        <v>-1.6179999999999999</v>
      </c>
      <c r="E7">
        <v>-0.70199999999999996</v>
      </c>
      <c r="F7">
        <f>0.06753-0.06784</f>
        <v>-3.0999999999999084E-4</v>
      </c>
      <c r="G7">
        <f>-(1740-1866)/1000000</f>
        <v>1.26E-4</v>
      </c>
    </row>
    <row r="8" spans="1:7">
      <c r="A8">
        <v>640</v>
      </c>
      <c r="B8">
        <v>0.25929999999999997</v>
      </c>
      <c r="C8">
        <f>-0.01679+0.00742</f>
        <v>-9.3699999999999999E-3</v>
      </c>
      <c r="D8">
        <f>-0.005-0.868</f>
        <v>-0.873</v>
      </c>
      <c r="E8">
        <v>-0.40160000000000001</v>
      </c>
      <c r="F8">
        <f>0.0675-0.06786</f>
        <v>-3.5999999999999921E-4</v>
      </c>
      <c r="G8">
        <f>-(1886-1734)/1000000</f>
        <v>-1.5200000000000001E-4</v>
      </c>
    </row>
    <row r="9" spans="1:7">
      <c r="A9">
        <v>680</v>
      </c>
      <c r="B9">
        <v>0.20749999999999999</v>
      </c>
      <c r="C9">
        <f>-0.01524+0.012</f>
        <v>-3.2399999999999998E-3</v>
      </c>
      <c r="D9">
        <f>-0.003-0.456</f>
        <v>-0.45900000000000002</v>
      </c>
      <c r="E9">
        <v>-0.1898</v>
      </c>
      <c r="F9">
        <f>0.0681-0.06843</f>
        <v>-3.3000000000001084E-4</v>
      </c>
      <c r="G9">
        <f>-(1754-1331)/1000000</f>
        <v>-4.2299999999999998E-4</v>
      </c>
    </row>
    <row r="10" spans="1:7">
      <c r="A10">
        <v>720</v>
      </c>
      <c r="B10">
        <v>0.11070000000000001</v>
      </c>
      <c r="C10">
        <f>-0.01399+0.01298</f>
        <v>-1.0100000000000005E-3</v>
      </c>
      <c r="D10">
        <f>-0.004-0.152</f>
        <v>-0.156</v>
      </c>
      <c r="E10">
        <v>-3.95E-2</v>
      </c>
      <c r="F10">
        <f>0.06922-0.0694</f>
        <v>-1.799999999999996E-4</v>
      </c>
      <c r="G10">
        <f>-(1603-1431)/1000000</f>
        <v>-1.7200000000000001E-4</v>
      </c>
    </row>
    <row r="11" spans="1:7">
      <c r="A11">
        <v>760</v>
      </c>
      <c r="B11">
        <v>3.61E-2</v>
      </c>
      <c r="C11">
        <f>-0.01369+0.01298</f>
        <v>-7.1000000000000056E-4</v>
      </c>
      <c r="D11">
        <f>-0.003-0.022</f>
        <v>-2.4999999999999998E-2</v>
      </c>
      <c r="E11">
        <v>2.1399999999999999E-2</v>
      </c>
      <c r="F11">
        <f>0.0688-0.0683</f>
        <v>5.0000000000000044E-4</v>
      </c>
      <c r="G11">
        <f>-(1643-1749)/1000000</f>
        <v>1.06E-4</v>
      </c>
    </row>
    <row r="12" spans="1:7">
      <c r="A12">
        <v>800</v>
      </c>
      <c r="B12">
        <v>0.183</v>
      </c>
      <c r="C12">
        <f>-0.01255+0.01239</f>
        <v>-1.6000000000000042E-4</v>
      </c>
      <c r="D12">
        <f>-0.003-0.003</f>
        <v>-6.0000000000000001E-3</v>
      </c>
      <c r="E12">
        <v>3.15E-2</v>
      </c>
      <c r="F12">
        <f>0.07011-0.06897</f>
        <v>1.1400000000000021E-3</v>
      </c>
      <c r="G12">
        <f>-(1577-1485)/1000000</f>
        <v>-9.2E-5</v>
      </c>
    </row>
    <row r="16" spans="1:7"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24" spans="7:7">
      <c r="G24" t="s">
        <v>10</v>
      </c>
    </row>
    <row r="33" spans="1:7">
      <c r="A33" t="s">
        <v>0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</row>
    <row r="34" spans="1:7">
      <c r="A34">
        <v>400</v>
      </c>
      <c r="B34">
        <v>0.439</v>
      </c>
      <c r="C34">
        <v>0.63600000000000001</v>
      </c>
      <c r="D34">
        <v>0.70099999999999996</v>
      </c>
      <c r="E34">
        <v>2.7509999999999999</v>
      </c>
      <c r="F34">
        <v>0.159</v>
      </c>
      <c r="G34">
        <v>1.2669999999999999</v>
      </c>
    </row>
    <row r="35" spans="1:7">
      <c r="A35">
        <v>440</v>
      </c>
      <c r="B35">
        <v>0.77300000000000002</v>
      </c>
      <c r="C35">
        <v>0.65</v>
      </c>
      <c r="D35">
        <v>0.71699999999999997</v>
      </c>
      <c r="E35">
        <v>2.758</v>
      </c>
      <c r="F35">
        <v>0.16200000000000001</v>
      </c>
      <c r="G35">
        <v>1.246</v>
      </c>
    </row>
    <row r="36" spans="1:7">
      <c r="A36">
        <v>480</v>
      </c>
      <c r="B36">
        <v>1.599</v>
      </c>
      <c r="C36">
        <v>0.76600000000000001</v>
      </c>
      <c r="D36">
        <v>0.86099999999999999</v>
      </c>
      <c r="E36">
        <v>2.7709999999999999</v>
      </c>
      <c r="F36">
        <v>0.16800000000000001</v>
      </c>
      <c r="G36">
        <v>1.236</v>
      </c>
    </row>
    <row r="37" spans="1:7">
      <c r="A37">
        <v>520</v>
      </c>
      <c r="B37">
        <v>2.4540000000000002</v>
      </c>
      <c r="C37">
        <v>0.99399999999999999</v>
      </c>
      <c r="D37">
        <v>1.2370000000000001</v>
      </c>
      <c r="E37">
        <v>2.806</v>
      </c>
      <c r="F37">
        <v>0.16900000000000001</v>
      </c>
      <c r="G37">
        <v>1.2230000000000001</v>
      </c>
    </row>
    <row r="38" spans="1:7">
      <c r="A38">
        <v>560</v>
      </c>
      <c r="B38">
        <v>2.0310000000000001</v>
      </c>
      <c r="C38">
        <v>1.2150000000000001</v>
      </c>
      <c r="D38">
        <v>1.6319999999999999</v>
      </c>
      <c r="E38">
        <v>2.8250000000000002</v>
      </c>
      <c r="F38">
        <v>0.17</v>
      </c>
      <c r="G38">
        <v>1.21</v>
      </c>
    </row>
    <row r="39" spans="1:7">
      <c r="A39">
        <v>600</v>
      </c>
      <c r="B39">
        <v>1.181</v>
      </c>
      <c r="C39">
        <v>1.1639999999999999</v>
      </c>
      <c r="D39">
        <v>1.6439999999999999</v>
      </c>
      <c r="E39">
        <v>2.82</v>
      </c>
      <c r="F39">
        <v>0.17100000000000001</v>
      </c>
      <c r="G39">
        <v>1.1890000000000001</v>
      </c>
    </row>
    <row r="40" spans="1:7">
      <c r="A40">
        <v>640</v>
      </c>
      <c r="B40">
        <v>0.56000000000000005</v>
      </c>
      <c r="C40">
        <v>1.02</v>
      </c>
      <c r="D40">
        <v>1.4419999999999999</v>
      </c>
      <c r="E40">
        <v>2.8090000000000002</v>
      </c>
      <c r="F40">
        <v>0.17199999999999999</v>
      </c>
      <c r="G40">
        <v>1.165</v>
      </c>
    </row>
    <row r="41" spans="1:7">
      <c r="A41">
        <v>680</v>
      </c>
      <c r="B41">
        <v>0.16800000000000001</v>
      </c>
      <c r="C41">
        <v>0.83799999999999997</v>
      </c>
      <c r="D41">
        <v>1.1930000000000001</v>
      </c>
      <c r="E41">
        <v>2.786</v>
      </c>
      <c r="F41">
        <v>0.17299999999999999</v>
      </c>
      <c r="G41">
        <v>1.1479999999999999</v>
      </c>
    </row>
    <row r="42" spans="1:7">
      <c r="A42">
        <v>720</v>
      </c>
      <c r="B42">
        <v>3.7999999999999999E-2</v>
      </c>
      <c r="C42">
        <v>0.61499999999999999</v>
      </c>
      <c r="D42">
        <v>0.91900000000000004</v>
      </c>
      <c r="E42">
        <v>2.742</v>
      </c>
      <c r="F42">
        <v>0.17399999999999999</v>
      </c>
      <c r="G42">
        <v>1.137</v>
      </c>
    </row>
    <row r="43" spans="1:7">
      <c r="A43">
        <v>760</v>
      </c>
      <c r="B43">
        <v>1.4E-2</v>
      </c>
      <c r="C43">
        <v>0.52200000000000002</v>
      </c>
      <c r="D43">
        <v>0.77100000000000002</v>
      </c>
      <c r="E43">
        <v>2.72</v>
      </c>
      <c r="F43">
        <v>0.17599999999999999</v>
      </c>
      <c r="G43">
        <v>1.131</v>
      </c>
    </row>
    <row r="44" spans="1:7">
      <c r="A44">
        <v>800</v>
      </c>
      <c r="B44">
        <v>8.9999999999999993E-3</v>
      </c>
      <c r="C44">
        <v>0.47199999999999998</v>
      </c>
      <c r="D44">
        <v>0.72899999999999998</v>
      </c>
      <c r="E44">
        <v>2.7040000000000002</v>
      </c>
      <c r="F44">
        <v>0.17799999999999999</v>
      </c>
      <c r="G44">
        <v>1.1259999999999999</v>
      </c>
    </row>
    <row r="45" spans="1:7">
      <c r="F45" t="s">
        <v>17</v>
      </c>
    </row>
    <row r="46" spans="1:7">
      <c r="F46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D6EEBC20D2B4183E6B0B9CB6F17A5" ma:contentTypeVersion="14" ma:contentTypeDescription="Create a new document." ma:contentTypeScope="" ma:versionID="bae5a3e4d309e01c0f18b9df01a79b7d">
  <xsd:schema xmlns:xsd="http://www.w3.org/2001/XMLSchema" xmlns:xs="http://www.w3.org/2001/XMLSchema" xmlns:p="http://schemas.microsoft.com/office/2006/metadata/properties" xmlns:ns3="5577d87d-ec00-4b20-bef9-efcaca934faf" xmlns:ns4="34e424a8-ba1b-47c5-8cc5-64f4c58fb5db" targetNamespace="http://schemas.microsoft.com/office/2006/metadata/properties" ma:root="true" ma:fieldsID="111b808e08187bedbea28fa95117d154" ns3:_="" ns4:_="">
    <xsd:import namespace="5577d87d-ec00-4b20-bef9-efcaca934faf"/>
    <xsd:import namespace="34e424a8-ba1b-47c5-8cc5-64f4c58fb5d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7d87d-ec00-4b20-bef9-efcaca934f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424a8-ba1b-47c5-8cc5-64f4c58fb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4886FF-7DDE-4600-BD6E-77FA5F3D9435}"/>
</file>

<file path=customXml/itemProps2.xml><?xml version="1.0" encoding="utf-8"?>
<ds:datastoreItem xmlns:ds="http://schemas.openxmlformats.org/officeDocument/2006/customXml" ds:itemID="{0B7D38DC-3EBB-41B7-B231-A75EBC6A06EB}"/>
</file>

<file path=customXml/itemProps3.xml><?xml version="1.0" encoding="utf-8"?>
<ds:datastoreItem xmlns:ds="http://schemas.openxmlformats.org/officeDocument/2006/customXml" ds:itemID="{B22644AC-756A-4D2B-A760-227C9B4BDA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Xiaocen Douglas Dong</dc:creator>
  <cp:keywords/>
  <dc:description/>
  <cp:lastModifiedBy/>
  <cp:revision/>
  <dcterms:created xsi:type="dcterms:W3CDTF">2015-06-05T18:17:20Z</dcterms:created>
  <dcterms:modified xsi:type="dcterms:W3CDTF">2022-12-01T16:26:47Z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0x010100ACDD6EEBC20D2B4183E6B0B9CB6F17A5</vt:lpwstr>
  </property>
</Properties>
</file>