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comments1.xml" ContentType="application/vnd.openxmlformats-officedocument.spreadsheetml.comments+xml"/>
  <Override PartName="/xl/drawings/drawing2.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drawings/drawing3.xml" ContentType="application/vnd.openxmlformats-officedocument.drawing+xml"/>
  <Override PartName="/xl/drawings/drawing4.xml" ContentType="application/vnd.openxmlformats-officedocument.drawing+xml"/>
  <Override PartName="/xl/tables/table4.xml" ContentType="application/vnd.openxmlformats-officedocument.spreadsheetml.table+xml"/>
  <Override PartName="/xl/slicers/slicer2.xml" ContentType="application/vnd.ms-excel.slicer+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5.xml" ContentType="application/vnd.openxmlformats-officedocument.drawing+xml"/>
  <Override PartName="/xl/tables/table5.xml" ContentType="application/vnd.openxmlformats-officedocument.spreadsheetml.table+xml"/>
  <Override PartName="/xl/slicers/slicer3.xml" ContentType="application/vnd.ms-excel.slicer+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6.xml" ContentType="application/vnd.openxmlformats-officedocument.spreadsheetml.table+xml"/>
  <Override PartName="/xl/comments4.xml" ContentType="application/vnd.openxmlformats-officedocument.spreadsheetml.comments+xml"/>
  <Override PartName="/xl/tables/table7.xml" ContentType="application/vnd.openxmlformats-officedocument.spreadsheetml.table+xml"/>
  <Override PartName="/xl/comments5.xml" ContentType="application/vnd.openxmlformats-officedocument.spreadsheetml.comments+xml"/>
  <Override PartName="/xl/pivotTables/pivotTable1.xml" ContentType="application/vnd.openxmlformats-officedocument.spreadsheetml.pivotTable+xml"/>
  <Override PartName="/xl/drawings/drawing6.xml" ContentType="application/vnd.openxmlformats-officedocument.drawing+xml"/>
  <Override PartName="/xl/tables/table8.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threadedComments/threadedComment1.xml" ContentType="application/vnd.ms-excel.threadedcomments+xml"/>
  <Override PartName="/xl/threadedComments/threadedComment2.xml" ContentType="application/vnd.ms-excel.threadedcomments+xml"/>
  <Override PartName="/xl/threadedComments/threadedComment3.xml" ContentType="application/vnd.ms-excel.threadedcomments+xml"/>
  <Override PartName="/xl/threadedComments/threadedComment4.xml" ContentType="application/vnd.ms-excel.threadedcomments+xml"/>
  <Override PartName="/xl/threadedComments/threadedComment5.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filterPrivacy="1" codeName="ThisWorkbook" hidePivotFieldList="1"/>
  <xr:revisionPtr revIDLastSave="0" documentId="13_ncr:1_{EB0B2388-401D-41F5-9D12-ED3D021B0674}" xr6:coauthVersionLast="47" xr6:coauthVersionMax="47" xr10:uidLastSave="{00000000-0000-0000-0000-000000000000}"/>
  <bookViews>
    <workbookView xWindow="10125" yWindow="0" windowWidth="26820" windowHeight="20985" firstSheet="3" activeTab="3" xr2:uid="{A5E3A9A2-2983-481E-B43C-089A47966E07}"/>
  </bookViews>
  <sheets>
    <sheet name="Jersey_Overview" sheetId="1" state="hidden" r:id="rId1"/>
    <sheet name=" List_Data" sheetId="2" state="hidden" r:id="rId2"/>
    <sheet name="Screenshots" sheetId="3" state="hidden" r:id="rId3"/>
    <sheet name="Jersey_Overview_2023" sheetId="12" r:id="rId4"/>
    <sheet name="Back_up_00" sheetId="16" state="hidden" r:id="rId5"/>
    <sheet name="Screens_2023" sheetId="17" r:id="rId6"/>
    <sheet name="Dataset_2023" sheetId="6" r:id="rId7"/>
    <sheet name="Pivot_2023" sheetId="13" r:id="rId8"/>
  </sheets>
  <definedNames>
    <definedName name="_xlnm._FilterDatabase" localSheetId="4">' List_Data'!$F$7:$I$11</definedName>
    <definedName name="_xlnm._FilterDatabase" localSheetId="0" hidden="1">' List_Data'!$F$7:$I$11</definedName>
    <definedName name="_xlnm._FilterDatabase" localSheetId="3">' List_Data'!$F$7:$I$11</definedName>
    <definedName name="_xlnm._FilterDatabase" localSheetId="2" hidden="1">Screenshots!$A$2:$D$2</definedName>
    <definedName name="Categories" localSheetId="4">Category[Category]</definedName>
    <definedName name="Categories" localSheetId="3">Category[Category]</definedName>
    <definedName name="Categories" localSheetId="7">Category[Category]</definedName>
    <definedName name="Categories">Category[Category]</definedName>
    <definedName name="ColumnTitle1" localSheetId="4">#REF!</definedName>
    <definedName name="ColumnTitle1" localSheetId="3">#REF!</definedName>
    <definedName name="ColumnTitle1" localSheetId="7">Overview[[#Headers],[Tournament]]</definedName>
    <definedName name="ColumnTitle1">Overview[[#Headers],[Tournament]]</definedName>
    <definedName name="ColumnTitle2" localSheetId="4">Category[[#Headers],[Category]]</definedName>
    <definedName name="ColumnTitle2" localSheetId="3">Category[[#Headers],[Category]]</definedName>
    <definedName name="ColumnTitle2" localSheetId="7">Category[[#Headers],[Category]]</definedName>
    <definedName name="ColumnTitle2">Category[[#Headers],[Category]]</definedName>
    <definedName name="Jersey_Overview_3" localSheetId="4">Category[Category]</definedName>
    <definedName name="Jersey_Overview_3" localSheetId="3">Category[Category]</definedName>
    <definedName name="Jersey_Overview_3" localSheetId="7">Category[Category]</definedName>
    <definedName name="Jersey_Overview_3">Category[Category]</definedName>
    <definedName name="_xlnm.Print_Titles" localSheetId="1">' List_Data'!$2:$2</definedName>
    <definedName name="_xlnm.Print_Titles" localSheetId="4">Back_up_00!$2:$2</definedName>
    <definedName name="_xlnm.Print_Titles" localSheetId="0">Jersey_Overview!$2:$2</definedName>
    <definedName name="_xlnm.Print_Titles" localSheetId="3">Jersey_Overview_2023!$2:$2</definedName>
    <definedName name="Slicer_Sport1">#N/A</definedName>
    <definedName name="Slicer_Sport11">#N/A</definedName>
    <definedName name="Slicer_STATUS">#N/A</definedName>
    <definedName name="Slicer_STATUS1111">#N/A</definedName>
    <definedName name="Slicer_STATUS11111">#N/A</definedName>
  </definedNames>
  <calcPr calcId="191029"/>
  <pivotCaches>
    <pivotCache cacheId="0" r:id="rId9"/>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0"/>
        <x14:slicerCache r:id="rId11"/>
        <x14:slicerCache r:id="rId12"/>
        <x14:slicerCache r:id="rId13"/>
        <x14:slicerCache r:id="rId14"/>
      </x15:slicerCaches>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195" i="16" l="1"/>
  <c r="G195" i="16"/>
  <c r="J194" i="16"/>
  <c r="G194" i="16"/>
  <c r="J193" i="16"/>
  <c r="G193" i="16"/>
  <c r="J192" i="16"/>
  <c r="G192" i="16"/>
  <c r="J191" i="16"/>
  <c r="G191" i="16"/>
  <c r="J190" i="16"/>
  <c r="G190" i="16"/>
  <c r="J189" i="16"/>
  <c r="G189" i="16"/>
  <c r="J188" i="16"/>
  <c r="G188" i="16"/>
  <c r="J187" i="16"/>
  <c r="G187" i="16"/>
  <c r="J186" i="16"/>
  <c r="G186" i="16"/>
  <c r="J185" i="16"/>
  <c r="G185" i="16"/>
  <c r="J184" i="16"/>
  <c r="G184" i="16"/>
  <c r="J183" i="16"/>
  <c r="G183" i="16"/>
  <c r="J182" i="16"/>
  <c r="G182" i="16"/>
  <c r="J181" i="16"/>
  <c r="G181" i="16"/>
  <c r="J180" i="16"/>
  <c r="G180" i="16"/>
  <c r="J179" i="16"/>
  <c r="G179" i="16"/>
  <c r="J178" i="16"/>
  <c r="G178" i="16"/>
  <c r="J177" i="16"/>
  <c r="G177" i="16"/>
  <c r="J176" i="16"/>
  <c r="G176" i="16"/>
  <c r="J175" i="16"/>
  <c r="G175" i="16"/>
  <c r="J174" i="16"/>
  <c r="G174" i="16"/>
  <c r="J173" i="16"/>
  <c r="G173" i="16"/>
  <c r="J172" i="16"/>
  <c r="G172" i="16"/>
  <c r="J171" i="16"/>
  <c r="G171" i="16"/>
  <c r="J170" i="16"/>
  <c r="G170" i="16"/>
  <c r="J169" i="16"/>
  <c r="G169" i="16"/>
  <c r="J168" i="16"/>
  <c r="G168" i="16"/>
  <c r="J167" i="16"/>
  <c r="G167" i="16"/>
  <c r="J166" i="16"/>
  <c r="G166" i="16"/>
  <c r="J165" i="16"/>
  <c r="G165" i="16"/>
  <c r="J164" i="16"/>
  <c r="G164" i="16"/>
  <c r="J163" i="16"/>
  <c r="G163" i="16"/>
  <c r="J162" i="16"/>
  <c r="G162" i="16"/>
  <c r="J161" i="16"/>
  <c r="G161" i="16"/>
  <c r="J160" i="16"/>
  <c r="G160" i="16"/>
  <c r="J159" i="16"/>
  <c r="G159" i="16"/>
  <c r="J158" i="16"/>
  <c r="G158" i="16"/>
  <c r="J157" i="16"/>
  <c r="G157" i="16"/>
  <c r="J156" i="16"/>
  <c r="G156" i="16"/>
  <c r="J155" i="16"/>
  <c r="G155" i="16"/>
  <c r="J154" i="16"/>
  <c r="G154" i="16"/>
  <c r="J153" i="16"/>
  <c r="G153" i="16"/>
  <c r="J152" i="16"/>
  <c r="G152" i="16"/>
  <c r="J151" i="16"/>
  <c r="G151" i="16"/>
  <c r="J150" i="16"/>
  <c r="G150" i="16"/>
  <c r="J149" i="16"/>
  <c r="G149" i="16"/>
  <c r="J148" i="16"/>
  <c r="G148" i="16"/>
  <c r="J147" i="16"/>
  <c r="G147" i="16"/>
  <c r="J146" i="16"/>
  <c r="G146" i="16"/>
  <c r="J145" i="16"/>
  <c r="G145" i="16"/>
  <c r="J144" i="16"/>
  <c r="G144" i="16"/>
  <c r="J143" i="16"/>
  <c r="G143" i="16"/>
  <c r="J142" i="16"/>
  <c r="G142" i="16"/>
  <c r="J141" i="16"/>
  <c r="G141" i="16"/>
  <c r="J140" i="16"/>
  <c r="G140" i="16"/>
  <c r="J139" i="16"/>
  <c r="G139" i="16"/>
  <c r="J138" i="16"/>
  <c r="G138" i="16"/>
  <c r="J137" i="16"/>
  <c r="G137" i="16"/>
  <c r="J136" i="16"/>
  <c r="G136" i="16"/>
  <c r="J135" i="16"/>
  <c r="G135" i="16"/>
  <c r="J134" i="16"/>
  <c r="G134" i="16"/>
  <c r="J133" i="16"/>
  <c r="G133" i="16"/>
  <c r="J132" i="16"/>
  <c r="G132" i="16"/>
  <c r="J131" i="16"/>
  <c r="G131" i="16"/>
  <c r="J130" i="16"/>
  <c r="G130" i="16"/>
  <c r="J129" i="16"/>
  <c r="G129" i="16"/>
  <c r="J128" i="16"/>
  <c r="G128" i="16"/>
  <c r="J127" i="16"/>
  <c r="G127" i="16"/>
  <c r="J126" i="16"/>
  <c r="G126" i="16"/>
  <c r="J125" i="16"/>
  <c r="G125" i="16"/>
  <c r="J124" i="16"/>
  <c r="G124" i="16"/>
  <c r="J123" i="16"/>
  <c r="G123" i="16"/>
  <c r="J122" i="16"/>
  <c r="G122" i="16"/>
  <c r="J121" i="16"/>
  <c r="G121" i="16"/>
  <c r="J120" i="16"/>
  <c r="G120" i="16"/>
  <c r="J119" i="16"/>
  <c r="G119" i="16"/>
  <c r="J118" i="16"/>
  <c r="G118" i="16"/>
  <c r="J117" i="16"/>
  <c r="G117" i="16"/>
  <c r="J116" i="16"/>
  <c r="G116" i="16"/>
  <c r="J115" i="16"/>
  <c r="G115" i="16"/>
  <c r="J114" i="16"/>
  <c r="G114" i="16"/>
  <c r="J113" i="16"/>
  <c r="G113" i="16"/>
  <c r="J112" i="16"/>
  <c r="G112" i="16"/>
  <c r="J111" i="16"/>
  <c r="G111" i="16"/>
  <c r="J110" i="16"/>
  <c r="G110" i="16"/>
  <c r="J109" i="16"/>
  <c r="G109" i="16"/>
  <c r="J108" i="16"/>
  <c r="G108" i="16"/>
  <c r="J107" i="16"/>
  <c r="G107" i="16"/>
  <c r="J106" i="16"/>
  <c r="G106" i="16"/>
  <c r="J105" i="16"/>
  <c r="G105" i="16"/>
  <c r="J104" i="16"/>
  <c r="G104" i="16"/>
  <c r="J103" i="16"/>
  <c r="G103" i="16"/>
  <c r="J102" i="16"/>
  <c r="G102" i="16"/>
  <c r="J101" i="16"/>
  <c r="G101" i="16"/>
  <c r="J100" i="16"/>
  <c r="G100" i="16"/>
  <c r="J99" i="16"/>
  <c r="G99" i="16"/>
  <c r="J98" i="16"/>
  <c r="G98" i="16"/>
  <c r="J97" i="16"/>
  <c r="G97" i="16"/>
  <c r="J96" i="16"/>
  <c r="G96" i="16"/>
  <c r="J95" i="16"/>
  <c r="G95" i="16"/>
  <c r="J94" i="16"/>
  <c r="G94" i="16"/>
  <c r="J93" i="16"/>
  <c r="G93" i="16"/>
  <c r="J92" i="16"/>
  <c r="G92" i="16"/>
  <c r="J91" i="16"/>
  <c r="G91" i="16"/>
  <c r="J90" i="16"/>
  <c r="G90" i="16"/>
  <c r="J89" i="16"/>
  <c r="G89" i="16"/>
  <c r="J88" i="16"/>
  <c r="G88" i="16"/>
  <c r="J87" i="16"/>
  <c r="G87" i="16"/>
  <c r="J86" i="16"/>
  <c r="G86" i="16"/>
  <c r="J85" i="16"/>
  <c r="G85" i="16"/>
  <c r="J84" i="16"/>
  <c r="G84" i="16"/>
  <c r="J83" i="16"/>
  <c r="G83" i="16"/>
  <c r="J82" i="16"/>
  <c r="G82" i="16"/>
  <c r="J81" i="16"/>
  <c r="G81" i="16"/>
  <c r="J80" i="16"/>
  <c r="G80" i="16"/>
  <c r="J79" i="16"/>
  <c r="G79" i="16"/>
  <c r="J78" i="16"/>
  <c r="G78" i="16"/>
  <c r="J77" i="16"/>
  <c r="G77" i="16"/>
  <c r="J76" i="16"/>
  <c r="G76" i="16"/>
  <c r="J75" i="16"/>
  <c r="G75" i="16"/>
  <c r="J74" i="16"/>
  <c r="G74" i="16"/>
  <c r="J73" i="16"/>
  <c r="G73" i="16"/>
  <c r="J72" i="16"/>
  <c r="G72" i="16"/>
  <c r="J71" i="16"/>
  <c r="G71" i="16"/>
  <c r="J70" i="16"/>
  <c r="G70" i="16"/>
  <c r="J69" i="16"/>
  <c r="G69" i="16"/>
  <c r="J68" i="16"/>
  <c r="G68" i="16"/>
  <c r="J67" i="16"/>
  <c r="G67" i="16"/>
  <c r="J66" i="16"/>
  <c r="G66" i="16"/>
  <c r="J65" i="16"/>
  <c r="G65" i="16"/>
  <c r="J64" i="16"/>
  <c r="G64" i="16"/>
  <c r="J63" i="16"/>
  <c r="G63" i="16"/>
  <c r="J62" i="16"/>
  <c r="G62" i="16"/>
  <c r="J61" i="16"/>
  <c r="G61" i="16"/>
  <c r="J60" i="16"/>
  <c r="G60" i="16"/>
  <c r="J59" i="16"/>
  <c r="G59" i="16"/>
  <c r="J58" i="16"/>
  <c r="G58" i="16"/>
  <c r="J57" i="16"/>
  <c r="G57" i="16"/>
  <c r="J56" i="16"/>
  <c r="G56" i="16"/>
  <c r="J55" i="16"/>
  <c r="G55" i="16"/>
  <c r="J54" i="16"/>
  <c r="G54" i="16"/>
  <c r="J53" i="16"/>
  <c r="G53" i="16"/>
  <c r="J52" i="16"/>
  <c r="G52" i="16"/>
  <c r="J51" i="16"/>
  <c r="G51" i="16"/>
  <c r="J50" i="16"/>
  <c r="G50" i="16"/>
  <c r="J49" i="16"/>
  <c r="G49" i="16"/>
  <c r="J48" i="16"/>
  <c r="G48" i="16"/>
  <c r="J47" i="16"/>
  <c r="G47" i="16"/>
  <c r="J46" i="16"/>
  <c r="G46" i="16"/>
  <c r="J45" i="16"/>
  <c r="G45" i="16"/>
  <c r="J44" i="16"/>
  <c r="G44" i="16"/>
  <c r="J43" i="16"/>
  <c r="G43" i="16"/>
  <c r="J42" i="16"/>
  <c r="G42" i="16"/>
  <c r="J41" i="16"/>
  <c r="G41" i="16"/>
  <c r="J40" i="16"/>
  <c r="G40" i="16"/>
  <c r="J39" i="16"/>
  <c r="G39" i="16"/>
  <c r="J38" i="16"/>
  <c r="G38" i="16"/>
  <c r="J37" i="16"/>
  <c r="G37" i="16"/>
  <c r="J36" i="16"/>
  <c r="G36" i="16"/>
  <c r="J35" i="16"/>
  <c r="G35" i="16"/>
  <c r="J34" i="16"/>
  <c r="G34" i="16"/>
  <c r="J33" i="16"/>
  <c r="G33" i="16"/>
  <c r="J32" i="16"/>
  <c r="G32" i="16"/>
  <c r="J31" i="16"/>
  <c r="G31" i="16"/>
  <c r="J30" i="16"/>
  <c r="G30" i="16"/>
  <c r="J29" i="16"/>
  <c r="G29" i="16"/>
  <c r="J28" i="16"/>
  <c r="G28" i="16"/>
  <c r="J27" i="16"/>
  <c r="G27" i="16"/>
  <c r="J26" i="16"/>
  <c r="G26" i="16"/>
  <c r="J25" i="16"/>
  <c r="G25" i="16"/>
  <c r="J24" i="16"/>
  <c r="G24" i="16"/>
  <c r="J23" i="16"/>
  <c r="G23" i="16"/>
  <c r="J22" i="16"/>
  <c r="G22" i="16"/>
  <c r="J21" i="16"/>
  <c r="G21" i="16"/>
  <c r="J20" i="16"/>
  <c r="G20" i="16"/>
  <c r="J19" i="16"/>
  <c r="G19" i="16"/>
  <c r="J18" i="16"/>
  <c r="G18" i="16"/>
  <c r="J17" i="16"/>
  <c r="G17" i="16"/>
  <c r="J16" i="16"/>
  <c r="G16" i="16"/>
  <c r="J15" i="16"/>
  <c r="G15" i="16"/>
  <c r="J14" i="16"/>
  <c r="G14" i="16"/>
  <c r="J13" i="16"/>
  <c r="G13" i="16"/>
  <c r="J12" i="16"/>
  <c r="G12" i="16"/>
  <c r="J11" i="16"/>
  <c r="G11" i="16"/>
  <c r="J10" i="16"/>
  <c r="G10" i="16"/>
  <c r="J9" i="16"/>
  <c r="G9" i="16"/>
  <c r="J8" i="16"/>
  <c r="G8" i="16"/>
  <c r="J7" i="16"/>
  <c r="G7" i="16"/>
  <c r="J6" i="16"/>
  <c r="G6" i="16"/>
  <c r="J5" i="16"/>
  <c r="G5" i="16"/>
  <c r="J4" i="16"/>
  <c r="G4" i="16"/>
  <c r="J3" i="16"/>
  <c r="G3" i="16"/>
  <c r="J195" i="12"/>
  <c r="G195" i="12"/>
  <c r="J194" i="12"/>
  <c r="G194" i="12"/>
  <c r="J193" i="12"/>
  <c r="G193" i="12"/>
  <c r="J192" i="12"/>
  <c r="G192" i="12"/>
  <c r="J191" i="12"/>
  <c r="G191" i="12"/>
  <c r="J190" i="12"/>
  <c r="G190" i="12"/>
  <c r="J189" i="12"/>
  <c r="G189" i="12"/>
  <c r="J188" i="12"/>
  <c r="G188" i="12"/>
  <c r="J187" i="12"/>
  <c r="G187" i="12"/>
  <c r="J186" i="12"/>
  <c r="G186" i="12"/>
  <c r="J185" i="12"/>
  <c r="G185" i="12"/>
  <c r="J184" i="12"/>
  <c r="G184" i="12"/>
  <c r="J183" i="12"/>
  <c r="G183" i="12"/>
  <c r="J182" i="12"/>
  <c r="G182" i="12"/>
  <c r="J181" i="12"/>
  <c r="G181" i="12"/>
  <c r="J180" i="12"/>
  <c r="G180" i="12"/>
  <c r="J179" i="12"/>
  <c r="G179" i="12"/>
  <c r="J178" i="12"/>
  <c r="G178" i="12"/>
  <c r="J177" i="12"/>
  <c r="G177" i="12"/>
  <c r="J176" i="12"/>
  <c r="G176" i="12"/>
  <c r="J175" i="12"/>
  <c r="G175" i="12"/>
  <c r="J174" i="12"/>
  <c r="G174" i="12"/>
  <c r="J173" i="12"/>
  <c r="G173" i="12"/>
  <c r="J172" i="12"/>
  <c r="G172" i="12"/>
  <c r="J171" i="12"/>
  <c r="G171" i="12"/>
  <c r="J170" i="12"/>
  <c r="G170" i="12"/>
  <c r="J169" i="12"/>
  <c r="G169" i="12"/>
  <c r="J168" i="12"/>
  <c r="G168" i="12"/>
  <c r="J167" i="12"/>
  <c r="G167" i="12"/>
  <c r="J166" i="12"/>
  <c r="G166" i="12"/>
  <c r="J165" i="12"/>
  <c r="G165" i="12"/>
  <c r="J164" i="12"/>
  <c r="G164" i="12"/>
  <c r="J163" i="12"/>
  <c r="G163" i="12"/>
  <c r="J162" i="12"/>
  <c r="G162" i="12"/>
  <c r="J161" i="12"/>
  <c r="G161" i="12"/>
  <c r="J160" i="12"/>
  <c r="G160" i="12"/>
  <c r="J159" i="12"/>
  <c r="G159" i="12"/>
  <c r="J158" i="12"/>
  <c r="G158" i="12"/>
  <c r="J157" i="12"/>
  <c r="G157" i="12"/>
  <c r="J156" i="12"/>
  <c r="G156" i="12"/>
  <c r="J155" i="12"/>
  <c r="G155" i="12"/>
  <c r="J154" i="12"/>
  <c r="G154" i="12"/>
  <c r="J153" i="12"/>
  <c r="G153" i="12"/>
  <c r="J152" i="12"/>
  <c r="G152" i="12"/>
  <c r="J151" i="12"/>
  <c r="G151" i="12"/>
  <c r="J150" i="12"/>
  <c r="G150" i="12"/>
  <c r="J149" i="12"/>
  <c r="G149" i="12"/>
  <c r="J148" i="12"/>
  <c r="G148" i="12"/>
  <c r="J147" i="12"/>
  <c r="G147" i="12"/>
  <c r="J146" i="12"/>
  <c r="G146" i="12"/>
  <c r="J145" i="12"/>
  <c r="G145" i="12"/>
  <c r="J144" i="12"/>
  <c r="G144" i="12"/>
  <c r="J143" i="12"/>
  <c r="G143" i="12"/>
  <c r="J142" i="12"/>
  <c r="G142" i="12"/>
  <c r="J141" i="12"/>
  <c r="G141" i="12"/>
  <c r="J140" i="12"/>
  <c r="G140" i="12"/>
  <c r="J139" i="12"/>
  <c r="G139" i="12"/>
  <c r="J138" i="12"/>
  <c r="G138" i="12"/>
  <c r="J137" i="12"/>
  <c r="G137" i="12"/>
  <c r="J136" i="12"/>
  <c r="G136" i="12"/>
  <c r="J135" i="12"/>
  <c r="G135" i="12"/>
  <c r="J134" i="12"/>
  <c r="G134" i="12"/>
  <c r="J133" i="12"/>
  <c r="G133" i="12"/>
  <c r="J132" i="12"/>
  <c r="G132" i="12"/>
  <c r="J131" i="12"/>
  <c r="G131" i="12"/>
  <c r="J130" i="12"/>
  <c r="G130" i="12"/>
  <c r="J129" i="12"/>
  <c r="G129" i="12"/>
  <c r="J128" i="12"/>
  <c r="G128" i="12"/>
  <c r="J127" i="12"/>
  <c r="G127" i="12"/>
  <c r="J126" i="12"/>
  <c r="G126" i="12"/>
  <c r="J125" i="12"/>
  <c r="G125" i="12"/>
  <c r="J124" i="12"/>
  <c r="G124" i="12"/>
  <c r="J123" i="12"/>
  <c r="G123" i="12"/>
  <c r="J122" i="12"/>
  <c r="G122" i="12"/>
  <c r="J121" i="12"/>
  <c r="G121" i="12"/>
  <c r="J120" i="12"/>
  <c r="G120" i="12"/>
  <c r="J119" i="12"/>
  <c r="G119" i="12"/>
  <c r="J118" i="12"/>
  <c r="G118" i="12"/>
  <c r="J117" i="12"/>
  <c r="G117" i="12"/>
  <c r="J116" i="12"/>
  <c r="G116" i="12"/>
  <c r="J115" i="12"/>
  <c r="G115" i="12"/>
  <c r="J114" i="12"/>
  <c r="G114" i="12"/>
  <c r="J113" i="12"/>
  <c r="G113" i="12"/>
  <c r="J112" i="12"/>
  <c r="G112" i="12"/>
  <c r="J111" i="12"/>
  <c r="G111" i="12"/>
  <c r="J110" i="12"/>
  <c r="G110" i="12"/>
  <c r="J109" i="12"/>
  <c r="G109" i="12"/>
  <c r="J108" i="12"/>
  <c r="G108" i="12"/>
  <c r="J107" i="12"/>
  <c r="G107" i="12"/>
  <c r="J106" i="12"/>
  <c r="G106" i="12"/>
  <c r="J105" i="12"/>
  <c r="G105" i="12"/>
  <c r="J104" i="12"/>
  <c r="G104" i="12"/>
  <c r="J103" i="12"/>
  <c r="G103" i="12"/>
  <c r="J102" i="12"/>
  <c r="G102" i="12"/>
  <c r="J101" i="12"/>
  <c r="G101" i="12"/>
  <c r="J100" i="12"/>
  <c r="G100" i="12"/>
  <c r="J99" i="12"/>
  <c r="G99" i="12"/>
  <c r="J98" i="12"/>
  <c r="G98" i="12"/>
  <c r="J97" i="12"/>
  <c r="G97" i="12"/>
  <c r="J96" i="12"/>
  <c r="G96" i="12"/>
  <c r="J95" i="12"/>
  <c r="G95" i="12"/>
  <c r="J94" i="12"/>
  <c r="G94" i="12"/>
  <c r="J93" i="12"/>
  <c r="G93" i="12"/>
  <c r="J92" i="12"/>
  <c r="G92" i="12"/>
  <c r="J91" i="12"/>
  <c r="G91" i="12"/>
  <c r="J90" i="12"/>
  <c r="G90" i="12"/>
  <c r="J89" i="12"/>
  <c r="G89" i="12"/>
  <c r="J88" i="12"/>
  <c r="G88" i="12"/>
  <c r="J87" i="12"/>
  <c r="G87" i="12"/>
  <c r="J86" i="12"/>
  <c r="G86" i="12"/>
  <c r="J85" i="12"/>
  <c r="G85" i="12"/>
  <c r="J84" i="12"/>
  <c r="G84" i="12"/>
  <c r="J83" i="12"/>
  <c r="G83" i="12"/>
  <c r="J82" i="12"/>
  <c r="G82" i="12"/>
  <c r="J81" i="12"/>
  <c r="G81" i="12"/>
  <c r="J80" i="12"/>
  <c r="G80" i="12"/>
  <c r="J79" i="12"/>
  <c r="G79" i="12"/>
  <c r="J78" i="12"/>
  <c r="G78" i="12"/>
  <c r="J77" i="12"/>
  <c r="G77" i="12"/>
  <c r="J76" i="12"/>
  <c r="G76" i="12"/>
  <c r="J75" i="12"/>
  <c r="G75" i="12"/>
  <c r="J74" i="12"/>
  <c r="G74" i="12"/>
  <c r="J73" i="12"/>
  <c r="G73" i="12"/>
  <c r="J72" i="12"/>
  <c r="G72" i="12"/>
  <c r="J71" i="12"/>
  <c r="G71" i="12"/>
  <c r="J70" i="12"/>
  <c r="G70" i="12"/>
  <c r="J69" i="12"/>
  <c r="G69" i="12"/>
  <c r="J68" i="12"/>
  <c r="G68" i="12"/>
  <c r="J67" i="12"/>
  <c r="G67" i="12"/>
  <c r="J66" i="12"/>
  <c r="G66" i="12"/>
  <c r="J65" i="12"/>
  <c r="G65" i="12"/>
  <c r="J64" i="12"/>
  <c r="G64" i="12"/>
  <c r="J63" i="12"/>
  <c r="G63" i="12"/>
  <c r="J62" i="12"/>
  <c r="G62" i="12"/>
  <c r="J61" i="12"/>
  <c r="G61" i="12"/>
  <c r="J60" i="12"/>
  <c r="G60" i="12"/>
  <c r="J59" i="12"/>
  <c r="G59" i="12"/>
  <c r="J58" i="12"/>
  <c r="G58" i="12"/>
  <c r="J57" i="12"/>
  <c r="G57" i="12"/>
  <c r="J56" i="12"/>
  <c r="G56" i="12"/>
  <c r="J55" i="12"/>
  <c r="G55" i="12"/>
  <c r="J54" i="12"/>
  <c r="G54" i="12"/>
  <c r="J53" i="12"/>
  <c r="G53" i="12"/>
  <c r="J52" i="12"/>
  <c r="G52" i="12"/>
  <c r="J51" i="12"/>
  <c r="G51" i="12"/>
  <c r="J50" i="12"/>
  <c r="G50" i="12"/>
  <c r="J49" i="12"/>
  <c r="G49" i="12"/>
  <c r="J48" i="12"/>
  <c r="G48" i="12"/>
  <c r="J47" i="12"/>
  <c r="G47" i="12"/>
  <c r="J46" i="12"/>
  <c r="G46" i="12"/>
  <c r="J45" i="12"/>
  <c r="G45" i="12"/>
  <c r="J44" i="12"/>
  <c r="G44" i="12"/>
  <c r="J43" i="12"/>
  <c r="G43" i="12"/>
  <c r="J42" i="12"/>
  <c r="G42" i="12"/>
  <c r="J41" i="12"/>
  <c r="G41" i="12"/>
  <c r="J40" i="12"/>
  <c r="G40" i="12"/>
  <c r="J39" i="12"/>
  <c r="G39" i="12"/>
  <c r="J38" i="12"/>
  <c r="G38" i="12"/>
  <c r="J37" i="12"/>
  <c r="G37" i="12"/>
  <c r="J36" i="12"/>
  <c r="G36" i="12"/>
  <c r="J35" i="12"/>
  <c r="G35" i="12"/>
  <c r="J34" i="12"/>
  <c r="G34" i="12"/>
  <c r="J33" i="12"/>
  <c r="G33" i="12"/>
  <c r="J32" i="12"/>
  <c r="G32" i="12"/>
  <c r="J31" i="12"/>
  <c r="G31" i="12"/>
  <c r="J30" i="12"/>
  <c r="G30" i="12"/>
  <c r="J29" i="12"/>
  <c r="G29" i="12"/>
  <c r="J28" i="12"/>
  <c r="G28" i="12"/>
  <c r="J27" i="12"/>
  <c r="G27" i="12"/>
  <c r="J26" i="12"/>
  <c r="G26" i="12"/>
  <c r="J25" i="12"/>
  <c r="G25" i="12"/>
  <c r="J24" i="12"/>
  <c r="G24" i="12"/>
  <c r="J23" i="12"/>
  <c r="G23" i="12"/>
  <c r="J22" i="12"/>
  <c r="G22" i="12"/>
  <c r="J21" i="12"/>
  <c r="G21" i="12"/>
  <c r="J20" i="12"/>
  <c r="G20" i="12"/>
  <c r="J19" i="12"/>
  <c r="G19" i="12"/>
  <c r="J18" i="12"/>
  <c r="G18" i="12"/>
  <c r="J17" i="12"/>
  <c r="G17" i="12"/>
  <c r="J16" i="12"/>
  <c r="G16" i="12"/>
  <c r="J15" i="12"/>
  <c r="G15" i="12"/>
  <c r="J14" i="12"/>
  <c r="G14" i="12"/>
  <c r="J13" i="12"/>
  <c r="G13" i="12"/>
  <c r="J12" i="12"/>
  <c r="G12" i="12"/>
  <c r="J11" i="12"/>
  <c r="G11" i="12"/>
  <c r="J10" i="12"/>
  <c r="G10" i="12"/>
  <c r="J9" i="12"/>
  <c r="G9" i="12"/>
  <c r="J8" i="12"/>
  <c r="G8" i="12"/>
  <c r="J7" i="12"/>
  <c r="G7" i="12"/>
  <c r="J6" i="12"/>
  <c r="G6" i="12"/>
  <c r="J5" i="12"/>
  <c r="G5" i="12"/>
  <c r="J4" i="12"/>
  <c r="G4" i="12"/>
  <c r="J3" i="12"/>
  <c r="G3" i="12"/>
  <c r="D5" i="13" l="1"/>
  <c r="E5" i="13"/>
  <c r="C5" i="13"/>
  <c r="E6" i="13"/>
  <c r="C6" i="13"/>
  <c r="D6" i="13"/>
  <c r="E4" i="13"/>
  <c r="C4" i="13"/>
  <c r="D4" i="13"/>
  <c r="I192" i="1" l="1"/>
  <c r="L192" i="1"/>
  <c r="L210" i="1"/>
  <c r="L209" i="1"/>
  <c r="L206" i="1"/>
  <c r="L207" i="1"/>
  <c r="L205" i="1"/>
  <c r="L204" i="1"/>
  <c r="L203" i="1"/>
  <c r="L202" i="1"/>
  <c r="L201" i="1"/>
  <c r="L199" i="1"/>
  <c r="L198" i="1"/>
  <c r="L197" i="1"/>
  <c r="L196" i="1"/>
  <c r="L195" i="1"/>
  <c r="L194" i="1"/>
  <c r="L193" i="1"/>
  <c r="L191" i="1"/>
  <c r="L208" i="1"/>
  <c r="L190" i="1"/>
  <c r="L185" i="1"/>
  <c r="L186" i="1"/>
  <c r="L188" i="1"/>
  <c r="L177" i="1"/>
  <c r="I17" i="1"/>
  <c r="L17" i="1"/>
  <c r="L167" i="1"/>
  <c r="L187" i="1"/>
  <c r="I187" i="1"/>
  <c r="L179" i="1"/>
  <c r="L183" i="1"/>
  <c r="L178" i="1"/>
  <c r="L174" i="1"/>
  <c r="L172" i="1"/>
  <c r="L165" i="1"/>
  <c r="L168" i="1"/>
  <c r="L169" i="1"/>
  <c r="L184" i="1"/>
  <c r="I184" i="1"/>
  <c r="I173" i="1"/>
  <c r="L173" i="1"/>
  <c r="I15" i="1"/>
  <c r="L155" i="1"/>
  <c r="L156" i="1"/>
  <c r="L157" i="1"/>
  <c r="L158" i="1"/>
  <c r="I145" i="1"/>
  <c r="L145" i="1"/>
  <c r="I146" i="1"/>
  <c r="L146" i="1"/>
  <c r="L161" i="1"/>
  <c r="L160" i="1"/>
  <c r="I161" i="1"/>
  <c r="L152" i="1"/>
  <c r="I178" i="1"/>
  <c r="L154" i="1"/>
  <c r="I154" i="1"/>
  <c r="I170" i="1"/>
  <c r="L170" i="1"/>
  <c r="L138" i="1"/>
  <c r="I138" i="1"/>
  <c r="L119" i="1"/>
  <c r="I119" i="1"/>
  <c r="L120" i="1"/>
  <c r="I120" i="1"/>
  <c r="L117" i="1"/>
  <c r="I110" i="1"/>
  <c r="L110" i="1"/>
  <c r="L69" i="1"/>
  <c r="L94" i="1"/>
  <c r="I75" i="1"/>
  <c r="L75" i="1"/>
  <c r="I133" i="1"/>
  <c r="L133" i="1"/>
  <c r="I74" i="1"/>
  <c r="L74" i="1"/>
  <c r="I69" i="1"/>
  <c r="I153" i="1"/>
  <c r="L153" i="1"/>
  <c r="L43" i="1"/>
  <c r="I25" i="1"/>
  <c r="L25" i="1"/>
  <c r="I24" i="1"/>
  <c r="L24" i="1"/>
  <c r="I41" i="1"/>
  <c r="L41" i="1"/>
  <c r="L92" i="1"/>
  <c r="I92" i="1"/>
  <c r="L91" i="1"/>
  <c r="I91" i="1"/>
  <c r="I195" i="1"/>
  <c r="I200" i="1"/>
  <c r="I193" i="1"/>
  <c r="I20" i="1"/>
  <c r="I151" i="1"/>
  <c r="I93" i="1"/>
  <c r="I53" i="1"/>
  <c r="I64" i="1"/>
  <c r="I52" i="1"/>
  <c r="I31" i="1"/>
  <c r="I30" i="1"/>
  <c r="I26" i="1"/>
  <c r="I177" i="1"/>
  <c r="I183" i="1"/>
  <c r="I211" i="1"/>
  <c r="L211" i="1"/>
  <c r="I212" i="1"/>
  <c r="L212" i="1"/>
  <c r="I213" i="1"/>
  <c r="L213" i="1"/>
  <c r="I190" i="1"/>
  <c r="I202" i="1"/>
  <c r="I203" i="1"/>
  <c r="I204" i="1"/>
  <c r="I205" i="1"/>
  <c r="I206" i="1"/>
  <c r="L123" i="1"/>
  <c r="L67" i="1"/>
  <c r="I198" i="1"/>
  <c r="L115" i="1"/>
  <c r="I115" i="1"/>
  <c r="L126" i="1"/>
  <c r="I126" i="1"/>
  <c r="L125" i="1"/>
  <c r="I125" i="1"/>
  <c r="L124" i="1"/>
  <c r="I124" i="1"/>
  <c r="I123" i="1"/>
  <c r="L122" i="1"/>
  <c r="I122" i="1"/>
  <c r="L121" i="1"/>
  <c r="I121" i="1"/>
  <c r="L118" i="1"/>
  <c r="I118" i="1"/>
  <c r="L136" i="1"/>
  <c r="I136" i="1"/>
  <c r="L135" i="1"/>
  <c r="I135" i="1"/>
  <c r="L144" i="1"/>
  <c r="I144" i="1"/>
  <c r="L143" i="1"/>
  <c r="I143" i="1"/>
  <c r="L142" i="1"/>
  <c r="I142" i="1"/>
  <c r="L141" i="1"/>
  <c r="I141" i="1"/>
  <c r="L140" i="1"/>
  <c r="I140" i="1"/>
  <c r="L139" i="1"/>
  <c r="I139" i="1"/>
  <c r="L128" i="1"/>
  <c r="I128" i="1"/>
  <c r="I114" i="1"/>
  <c r="L137" i="1"/>
  <c r="I137" i="1"/>
  <c r="L112" i="1"/>
  <c r="I112" i="1"/>
  <c r="I117" i="1"/>
  <c r="L130" i="1"/>
  <c r="I130" i="1"/>
  <c r="L132" i="1"/>
  <c r="I132" i="1"/>
  <c r="L113" i="1"/>
  <c r="I113" i="1"/>
  <c r="L111" i="1"/>
  <c r="I111" i="1"/>
  <c r="L134" i="1"/>
  <c r="I134" i="1"/>
  <c r="L116" i="1"/>
  <c r="I116" i="1"/>
  <c r="L214" i="1"/>
  <c r="I214" i="1"/>
  <c r="L215" i="1"/>
  <c r="I215" i="1"/>
  <c r="L107" i="1"/>
  <c r="I107" i="1"/>
  <c r="L108" i="1"/>
  <c r="I108" i="1"/>
  <c r="L104" i="1"/>
  <c r="I104" i="1"/>
  <c r="L103" i="1"/>
  <c r="I103" i="1"/>
  <c r="L109" i="1"/>
  <c r="I109" i="1"/>
  <c r="I86" i="1"/>
  <c r="L86" i="1"/>
  <c r="I85" i="1"/>
  <c r="L85" i="1"/>
  <c r="I84" i="1"/>
  <c r="L84" i="1"/>
  <c r="I83" i="1"/>
  <c r="L83" i="1"/>
  <c r="I82" i="1"/>
  <c r="L82" i="1"/>
  <c r="I81" i="1"/>
  <c r="L81" i="1"/>
  <c r="I80" i="1"/>
  <c r="L80" i="1"/>
  <c r="L79" i="1"/>
  <c r="I79" i="1"/>
  <c r="L87" i="1"/>
  <c r="I87" i="1"/>
  <c r="L131" i="1"/>
  <c r="I131" i="1"/>
  <c r="L189" i="1"/>
  <c r="I189" i="1"/>
  <c r="I201" i="1"/>
  <c r="L100" i="1"/>
  <c r="I100" i="1"/>
  <c r="L99" i="1"/>
  <c r="I99" i="1"/>
  <c r="L54" i="1"/>
  <c r="I54" i="1"/>
  <c r="L28" i="1"/>
  <c r="I28" i="1"/>
  <c r="L5" i="1"/>
  <c r="I5" i="1"/>
  <c r="I207" i="1"/>
  <c r="I160" i="1"/>
  <c r="I158" i="1"/>
  <c r="I157" i="1"/>
  <c r="I156" i="1"/>
  <c r="I155" i="1"/>
  <c r="I150" i="1"/>
  <c r="L150" i="1"/>
  <c r="L149" i="1"/>
  <c r="I149" i="1"/>
  <c r="L148" i="1"/>
  <c r="I148" i="1"/>
  <c r="L147" i="1"/>
  <c r="I147" i="1"/>
  <c r="L98" i="1"/>
  <c r="I98" i="1"/>
  <c r="L97" i="1"/>
  <c r="I97" i="1"/>
  <c r="L96" i="1"/>
  <c r="I96" i="1"/>
  <c r="L95" i="1"/>
  <c r="I95" i="1"/>
  <c r="L12" i="1"/>
  <c r="I12" i="1"/>
  <c r="L11" i="1"/>
  <c r="I11" i="1"/>
  <c r="L10" i="1"/>
  <c r="I10" i="1"/>
  <c r="L9" i="1"/>
  <c r="I9" i="1"/>
  <c r="L8" i="1"/>
  <c r="I8" i="1"/>
  <c r="L7" i="1"/>
  <c r="I7" i="1"/>
  <c r="L106" i="1"/>
  <c r="I106" i="1"/>
  <c r="L105" i="1"/>
  <c r="I105" i="1"/>
  <c r="L101" i="1"/>
  <c r="I101" i="1"/>
  <c r="L88" i="1"/>
  <c r="I88" i="1"/>
  <c r="L102" i="1"/>
  <c r="I102" i="1"/>
  <c r="L77" i="1"/>
  <c r="I77" i="1"/>
  <c r="L73" i="1"/>
  <c r="I73" i="1"/>
  <c r="L78" i="1"/>
  <c r="I78" i="1"/>
  <c r="I94" i="1"/>
  <c r="L76" i="1"/>
  <c r="I76" i="1"/>
  <c r="L180" i="1"/>
  <c r="I180" i="1"/>
  <c r="L93" i="1"/>
  <c r="I175" i="1"/>
  <c r="L175" i="1"/>
  <c r="I216" i="1"/>
  <c r="I27" i="1"/>
  <c r="L27" i="1"/>
  <c r="I171" i="1"/>
  <c r="I51" i="1"/>
  <c r="I191" i="1"/>
  <c r="I199" i="1"/>
  <c r="I168" i="1"/>
  <c r="I19" i="1"/>
  <c r="I176" i="1"/>
  <c r="I89" i="1"/>
  <c r="I208" i="1"/>
  <c r="I152" i="1"/>
  <c r="I209" i="1"/>
  <c r="I217" i="1"/>
  <c r="I179" i="1"/>
  <c r="I210" i="1"/>
  <c r="I174" i="1"/>
  <c r="I4" i="1"/>
  <c r="I3" i="1"/>
  <c r="I6" i="1"/>
  <c r="I218" i="1"/>
  <c r="I219" i="1"/>
  <c r="I21" i="1"/>
  <c r="I196" i="1"/>
  <c r="I18" i="1"/>
  <c r="I14" i="1"/>
  <c r="I13" i="1"/>
  <c r="I71" i="1"/>
  <c r="I58" i="1"/>
  <c r="I59" i="1"/>
  <c r="I40" i="1"/>
  <c r="I220" i="1"/>
  <c r="I181" i="1"/>
  <c r="I182" i="1"/>
  <c r="I55" i="1"/>
  <c r="I39" i="1"/>
  <c r="I38" i="1"/>
  <c r="I36" i="1"/>
  <c r="I35" i="1"/>
  <c r="I164" i="1"/>
  <c r="I194" i="1"/>
  <c r="I166" i="1"/>
  <c r="I221" i="1"/>
  <c r="I185" i="1"/>
  <c r="I186" i="1"/>
  <c r="I23" i="1"/>
  <c r="I169" i="1"/>
  <c r="I127" i="1"/>
  <c r="I70" i="1"/>
  <c r="I16" i="1"/>
  <c r="I47" i="1"/>
  <c r="I32" i="1"/>
  <c r="I165" i="1"/>
  <c r="I22" i="1"/>
  <c r="I163" i="1"/>
  <c r="I188" i="1"/>
  <c r="I72" i="1"/>
  <c r="I29" i="1"/>
  <c r="I63" i="1"/>
  <c r="I90" i="1"/>
  <c r="I60" i="1"/>
  <c r="I57" i="1"/>
  <c r="I49" i="1"/>
  <c r="I48" i="1"/>
  <c r="I46" i="1"/>
  <c r="I45" i="1"/>
  <c r="I33" i="1"/>
  <c r="I197" i="1"/>
  <c r="I167" i="1"/>
  <c r="I129" i="1"/>
  <c r="I42" i="1"/>
  <c r="I44" i="1"/>
  <c r="I159" i="1"/>
  <c r="I67" i="1"/>
  <c r="I162" i="1"/>
  <c r="I65" i="1"/>
  <c r="I43" i="1"/>
  <c r="I34" i="1"/>
  <c r="I50" i="1"/>
  <c r="I172" i="1"/>
  <c r="I37" i="1"/>
  <c r="I62" i="1"/>
  <c r="I56" i="1"/>
  <c r="I66" i="1"/>
  <c r="I68" i="1"/>
  <c r="I61" i="1"/>
  <c r="I240" i="1"/>
  <c r="I236" i="1"/>
  <c r="I222" i="1"/>
  <c r="I234" i="1"/>
  <c r="I227" i="1"/>
  <c r="I241" i="1"/>
  <c r="I232" i="1"/>
  <c r="I230" i="1"/>
  <c r="I231" i="1"/>
  <c r="I239" i="1"/>
  <c r="I238" i="1"/>
  <c r="I243" i="1"/>
  <c r="I235" i="1"/>
  <c r="I237" i="1"/>
  <c r="I233" i="1"/>
  <c r="I226" i="1"/>
  <c r="I225" i="1"/>
  <c r="I229" i="1"/>
  <c r="I224" i="1"/>
  <c r="I242" i="1"/>
  <c r="I223" i="1"/>
  <c r="I228" i="1"/>
  <c r="L228" i="1"/>
  <c r="L223" i="1"/>
  <c r="L242" i="1"/>
  <c r="L224" i="1"/>
  <c r="L229" i="1"/>
  <c r="L225" i="1"/>
  <c r="L226" i="1"/>
  <c r="L233" i="1"/>
  <c r="L237" i="1"/>
  <c r="L235" i="1"/>
  <c r="L243" i="1"/>
  <c r="L238" i="1"/>
  <c r="L239" i="1"/>
  <c r="L231" i="1"/>
  <c r="L230" i="1"/>
  <c r="L232" i="1"/>
  <c r="L241" i="1"/>
  <c r="L227" i="1"/>
  <c r="L234" i="1"/>
  <c r="L222" i="1"/>
  <c r="L236" i="1"/>
  <c r="L240" i="1"/>
  <c r="L61" i="1"/>
  <c r="L66" i="1"/>
  <c r="L56" i="1"/>
  <c r="L62" i="1"/>
  <c r="L37" i="1"/>
  <c r="L31" i="1"/>
  <c r="L50" i="1"/>
  <c r="L34" i="1"/>
  <c r="L65" i="1"/>
  <c r="L162" i="1"/>
  <c r="L159" i="1"/>
  <c r="L44" i="1"/>
  <c r="L42" i="1"/>
  <c r="L129" i="1"/>
  <c r="L33" i="1"/>
  <c r="L45" i="1"/>
  <c r="L46" i="1"/>
  <c r="L48" i="1"/>
  <c r="L49" i="1"/>
  <c r="L57" i="1"/>
  <c r="L53" i="1"/>
  <c r="L60" i="1"/>
  <c r="L90" i="1"/>
  <c r="L63" i="1"/>
  <c r="L52" i="1"/>
  <c r="L29" i="1"/>
  <c r="L72" i="1"/>
  <c r="L163" i="1"/>
  <c r="L22" i="1"/>
  <c r="L32" i="1"/>
  <c r="L47" i="1"/>
  <c r="L15" i="1"/>
  <c r="L16" i="1"/>
  <c r="L70" i="1"/>
  <c r="L23" i="1"/>
  <c r="L166" i="1"/>
  <c r="L164" i="1"/>
  <c r="L35" i="1"/>
  <c r="L36" i="1"/>
  <c r="L30" i="1"/>
  <c r="L38" i="1"/>
  <c r="L39" i="1"/>
  <c r="L182" i="1"/>
  <c r="L181" i="1"/>
  <c r="L40" i="1"/>
  <c r="L59" i="1"/>
  <c r="L58" i="1"/>
  <c r="L71" i="1"/>
  <c r="L13" i="1"/>
  <c r="L14" i="1"/>
  <c r="L89" i="1"/>
  <c r="L176" i="1"/>
  <c r="L19" i="1"/>
  <c r="L64" i="1"/>
  <c r="L51" i="1"/>
  <c r="L171" i="1"/>
  <c r="Q4" i="2" l="1" a="1"/>
  <c r="Q4" i="2" s="1"/>
  <c r="Q5" i="2" a="1"/>
  <c r="Q5" i="2" s="1"/>
  <c r="Q3" i="2" a="1"/>
  <c r="Q3" i="2" s="1"/>
  <c r="R5" i="2" l="1"/>
  <c r="R3" i="2"/>
  <c r="S3" i="2"/>
  <c r="R4" i="2"/>
  <c r="S4" i="2"/>
  <c r="S5"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13" authorId="0" shapeId="0" xr:uid="{FDB984FA-45B3-46E4-A5B5-CABA53BF871C}">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Past 2 seasons (21-22 and 22-23) are canceled due to ongoing war.
https://en.wikipedia.org/wiki/Ukrainian_Cup</t>
        </r>
      </text>
    </comment>
    <comment ref="M37" authorId="0" shapeId="0" xr:uid="{4BFB7AD5-5AE8-4070-8B7B-DF3C40F9FE31}">
      <text>
        <r>
          <rPr>
            <sz val="11"/>
            <color theme="1"/>
            <rFont val="Euphemia"/>
            <family val="2"/>
            <scheme val="minor"/>
          </rPr>
          <t xml:space="preserve">[Threaded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Spartak Moscow, Dynamo Moscow, Lokomotiv Moscow and Zenit St Petersburg sources added with Team pages and other official source. Remaining Jersey for the league added with Wikipedia
</t>
        </r>
      </text>
    </comment>
    <comment ref="M65" authorId="0" shapeId="0" xr:uid="{BC6E0AB4-B5BB-45C0-8B7F-83285165F104}">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COMO 1907-away</t>
        </r>
      </text>
    </comment>
    <comment ref="M66" authorId="0" shapeId="0" xr:uid="{D55ED20A-6E16-4678-BFAB-B0296DB8FA59}">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Checked. Looks good</t>
        </r>
      </text>
    </comment>
    <comment ref="M67" authorId="0" shapeId="0" xr:uid="{40B27BD7-C57F-4BAF-B365-31DF11416FD0}">
      <text>
        <r>
          <rPr>
            <sz val="11"/>
            <color theme="1"/>
            <rFont val="Euphemia"/>
            <family val="2"/>
            <scheme val="minor"/>
          </rPr>
          <t xml:space="preserve">[Threaded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FC ANDORRA-all
SPORTING GIJON-away
</t>
        </r>
      </text>
    </comment>
    <comment ref="M68" authorId="0" shapeId="0" xr:uid="{1942C10D-54BE-417F-BEC0-48556ACA726C}">
      <text>
        <r>
          <rPr>
            <sz val="11"/>
            <color theme="1"/>
            <rFont val="Euphemia"/>
            <family val="2"/>
            <scheme val="minor"/>
          </rPr>
          <t xml:space="preserve">[Threaded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US CREMONESE-away
</t>
        </r>
      </text>
    </comment>
    <comment ref="M70" authorId="0" shapeId="0" xr:uid="{D94D68F4-86CE-47F3-BDF1-DCDD040AE5CC}">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Checked. Looks good</t>
        </r>
      </text>
    </comment>
    <comment ref="M71" authorId="0" shapeId="0" xr:uid="{6FBE6A70-865A-411A-A641-48FAC07FBDD0}">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Checked. Looks good</t>
        </r>
      </text>
    </comment>
    <comment ref="M72" authorId="0" shapeId="0" xr:uid="{10FFFFD4-CB01-42BD-B9EE-F5F5A703E508}">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AEK LARNACA-away
AKRITAS CHLORAKAS-away
KARMIOTISSA FC-both
PAFOS FC-away</t>
        </r>
      </text>
    </comment>
    <comment ref="M73" authorId="0" shapeId="0" xr:uid="{279F2B6B-4A61-4F11-A92B-2A21A1DF544A}">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HSG NORDHORN-LINGEN-all
TSV BAYER DORMAGEN-away
WOLFE WURZBURG-away
Reply:
    TSV BAYER DORMAGEN-away wiki
WOLFE WURZBURG-away wiki</t>
        </r>
      </text>
    </comment>
    <comment ref="M76" authorId="0" shapeId="0" xr:uid="{F7CE833D-F2D1-4173-9770-40DA8801C7B2}">
      <text>
        <r>
          <rPr>
            <sz val="11"/>
            <color theme="1"/>
            <rFont val="Euphemia"/>
            <family val="2"/>
            <scheme val="minor"/>
          </rPr>
          <t xml:space="preserve">[Threaded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ALPLA HC HARD-away
HC BT FUCHSE-all
HSG BARNBACH/KOFLACH-away
SG WEST WIEN-away
</t>
        </r>
      </text>
    </comment>
    <comment ref="M77" authorId="0" shapeId="0" xr:uid="{53EEB8B9-5DF2-45EF-933C-203AC883639B}">
      <text>
        <r>
          <rPr>
            <sz val="11"/>
            <color theme="1"/>
            <rFont val="Euphemia"/>
            <family val="2"/>
            <scheme val="minor"/>
          </rPr>
          <t xml:space="preserve">[Threaded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HC EMPOR ROSTOCK-away
HC MOTOR ZAPORIZHZHIA-both
HSG NORDHORN-LINGEN-away
Reply:
    HC Empor Away according to HBL Website - </t>
        </r>
      </text>
    </comment>
    <comment ref="M78" authorId="0" shapeId="0" xr:uid="{21A32957-4E10-4C4D-8D3F-E363CB27C520}">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6/15/2022 - here are the list of team's, kits still needs to check, teams that not listed are already updated and most of it was based 2021/2022 kit.
TUS N-LUBBECKE - not in list
TVB STUTTGART- away
Reply:
    TVB Stuttgart away - according to fanshop</t>
        </r>
      </text>
    </comment>
    <comment ref="M79" authorId="0" shapeId="0" xr:uid="{5DEA2A8D-B5DC-40BE-AAB2-910398E9BA7B}">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Done</t>
        </r>
      </text>
    </comment>
    <comment ref="M80" authorId="0" shapeId="0" xr:uid="{04B138AF-DC5D-44BC-8CDA-C50C2F0D463C}">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Done</t>
        </r>
      </text>
    </comment>
    <comment ref="M81" authorId="0" shapeId="0" xr:uid="{790E224F-486F-4F1E-B5E6-0DA71F86A71D}">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Done</t>
        </r>
      </text>
    </comment>
    <comment ref="M82" authorId="0" shapeId="0" xr:uid="{5C5D57E9-7814-4DCF-8581-0A68FDD334AF}">
      <text>
        <r>
          <rPr>
            <sz val="11"/>
            <color theme="1"/>
            <rFont val="Euphemia"/>
            <family val="2"/>
            <scheme val="minor"/>
          </rPr>
          <t xml:space="preserve">[Threaded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Done
</t>
        </r>
      </text>
    </comment>
    <comment ref="M83" authorId="0" shapeId="0" xr:uid="{F650BFF3-6CC0-4CE3-A8B5-A239917E29B1}">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Done</t>
        </r>
      </text>
    </comment>
    <comment ref="M84" authorId="0" shapeId="0" xr:uid="{E4256762-4DDE-407D-A7CE-277056ABB321}">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Done</t>
        </r>
      </text>
    </comment>
    <comment ref="M85" authorId="0" shapeId="0" xr:uid="{75E43D5F-9F90-4AD3-AEA7-35FA44793FEC}">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Done</t>
        </r>
      </text>
    </comment>
    <comment ref="M86" authorId="0" shapeId="0" xr:uid="{93732796-9091-4047-ADBD-707FE8F6A9F4}">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Done</t>
        </r>
      </text>
    </comment>
    <comment ref="M87" authorId="0" shapeId="0" xr:uid="{448680E8-A50D-4F2C-8954-744469ADA50E}">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SEVERSTAL CHEREPOVETS-away</t>
        </r>
      </text>
    </comment>
    <comment ref="M88" authorId="0" shapeId="0" xr:uid="{96C3E872-AA69-474C-8070-C5DD39CE2D62}">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AAC LEIPZIG-away
BUXTEHUDER SV-both
FC ST. PAULI-both
FRANKFURTER HC-both
FUCHSE BERLIN-away
HC RODERTAL-away</t>
        </r>
      </text>
    </comment>
    <comment ref="M90" authorId="0" shapeId="0" xr:uid="{2A5B29AC-FF8E-4912-9997-499146019B06}">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A.
LEGNAGO SALUS-away
PRO VERCELLI 1892-away
US FIORENZUOLA-both
VIRTUS VERONA-both
B.
TERAMO CALCIO-away
US GROSSETO-both
C.
AZ PICERNO-both
CALCIO CATANIA-both
JUVE STABIA-away
MONTEROSI TUSCIA-away
POTENZA CALCIO-both
SS MONOPOLI-away
VIRTUS FRANCAVILLA CALCIO-away</t>
        </r>
      </text>
    </comment>
    <comment ref="M92" authorId="0" shapeId="0" xr:uid="{E4811030-3B65-4798-8F04-F69340DB29ED}">
      <text>
        <r>
          <rPr>
            <sz val="11"/>
            <color theme="1"/>
            <rFont val="Euphemia"/>
            <family val="2"/>
            <scheme val="minor"/>
          </rPr>
          <t xml:space="preserve">[Threaded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A&amp;B-done
</t>
        </r>
      </text>
    </comment>
    <comment ref="M94" authorId="0" shapeId="0" xr:uid="{F4D86C71-66F6-4B3D-A3CA-4DCC642AF427}">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BREGENZ HANDBALL II-all
MEDALP HANDBALL TIROL-all
SPIDERS WELS-all
SG KREMS / LANGENLOIS-all
SPORTUNION LEOBEN-away
SPORTUNION ST POLTEN-all
UHC HOLLABRUNN-away
WAT FUNFHAUS HB-all</t>
        </r>
      </text>
    </comment>
    <comment ref="M97" authorId="0" shapeId="0" xr:uid="{6DE62699-4334-4F67-9758-5A0DDD5D2DD7}">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EHF Champion's League is only divided into 2 groups -  Group A and B.
https://en.wikipedia.org/wiki/2022%E2%80%9323_Women%27s_EHF_Champions_League</t>
        </r>
      </text>
    </comment>
    <comment ref="M98" authorId="0" shapeId="0" xr:uid="{18D14B67-A008-4417-A892-AE40D73F443F}">
      <text>
        <r>
          <rPr>
            <sz val="11"/>
            <color theme="1"/>
            <rFont val="Euphemia"/>
            <family val="2"/>
            <scheme val="minor"/>
          </rPr>
          <t xml:space="preserve">[Threaded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EHF Champion's League is only divided into 2 groups -  Group A and B.
https://en.wikipedia.org/wiki/2022%E2%80%9323_Women%27s_EHF_Champions_League
</t>
        </r>
      </text>
    </comment>
    <comment ref="M114" authorId="0" shapeId="0" xr:uid="{8956DA73-B4FB-480F-83DE-91CC8E67F44D}">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Left KONYA BASKET open, might be same with KONYASPOR
Reply:
    Konyaspor is the correct team, not Konya Basket</t>
        </r>
      </text>
    </comment>
    <comment ref="M127" authorId="0" shapeId="0" xr:uid="{87EFB18D-3F41-4FF6-B572-B3648B074595}">
      <text>
        <r>
          <rPr>
            <sz val="11"/>
            <color theme="1"/>
            <rFont val="Euphemia"/>
            <family val="2"/>
            <scheme val="minor"/>
          </rPr>
          <t xml:space="preserve">[Threaded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MUMBAI CITY FC-away
Reply:
    Mumbai City checked
</t>
        </r>
      </text>
    </comment>
    <comment ref="M133" authorId="0" shapeId="0" xr:uid="{1EA23748-6655-4D8D-AEEA-C762C51072B1}">
      <text>
        <r>
          <rPr>
            <sz val="11"/>
            <color theme="1"/>
            <rFont val="Euphemia"/>
            <family val="2"/>
            <scheme val="minor"/>
          </rPr>
          <t xml:space="preserve">[Threaded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ESBF BESANCON-away
LC BRUHL HANDBALL-away
LES NEPTUNES DE NANTES-all
MKS PERLA LUBLIN-away
MOSONMAGYAROVARI KCSE-away
Reply:
    Checked all
</t>
        </r>
      </text>
    </comment>
    <comment ref="M167" authorId="0" shapeId="0" xr:uid="{EA6BA0C4-5F22-426B-9785-C34F7C1F3DBA}">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Sources: Wiki + SocMed</t>
        </r>
      </text>
    </comment>
    <comment ref="M168" authorId="0" shapeId="0" xr:uid="{C5BB6C5A-4181-4477-BB28-ACC9177428E9}">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Sources: Wiki + Fifa Official</t>
        </r>
      </text>
    </comment>
    <comment ref="M169" authorId="0" shapeId="0" xr:uid="{54E9F5BA-8E30-4F89-BA58-ADD27E48004E}">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Source: Wiki + SocMed</t>
        </r>
      </text>
    </comment>
    <comment ref="M170" authorId="0" shapeId="0" xr:uid="{34162365-5A0C-48A7-8206-27480EE91DD0}">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Sources: ESPN + XFL.com
# No GK position for American Football</t>
        </r>
      </text>
    </comment>
    <comment ref="M174" authorId="0" shapeId="0" xr:uid="{8D9508DF-D644-4B21-963B-3D3C72CAE1FB}">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Source: Wiki + [www.concacaf.com](http://www.concacaf.com/) + SocMed
Missing:
EL SALVADOR - Third
TRINIDAD AND TOBAGO - Third</t>
        </r>
      </text>
    </comment>
    <comment ref="D175" authorId="0" shapeId="0" xr:uid="{A823B764-0463-4FBC-A8E6-AD89FD0594A5}">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8477
Group B: 8478
Group C: 8479
Group D: 8480
Group E: 21398
Group F: 21399
Group G: 21400</t>
        </r>
      </text>
    </comment>
    <comment ref="M175" authorId="0" shapeId="0" xr:uid="{3EF31589-39E5-44EF-82CB-E62703DA697C}">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Missing:
DON BOSCO - Away</t>
        </r>
      </text>
    </comment>
    <comment ref="M176" authorId="0" shapeId="0" xr:uid="{DD0EF69B-56A3-48AD-8A80-2D25E3006659}">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Sources: Wiki + SocMed</t>
        </r>
      </text>
    </comment>
    <comment ref="M177" authorId="0" shapeId="0" xr:uid="{4DE5175C-A2D2-4386-BA60-6BB7C0EDC528}">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Sources: Wiki + SocMed</t>
        </r>
      </text>
    </comment>
    <comment ref="M179" authorId="0" shapeId="0" xr:uid="{78779FA5-8D87-4D84-86FD-502E021C3213}">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Sources: UEFA + Team sponsors + SocMed</t>
        </r>
      </text>
    </comment>
    <comment ref="M181" authorId="0" shapeId="0" xr:uid="{1DB1D72E-B2E8-43A5-9F88-4B1F85FDA7A0}">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Most away kits has no updates from both club pages and social media accounts</t>
        </r>
      </text>
    </comment>
    <comment ref="M182" authorId="0" shapeId="0" xr:uid="{CD86247C-AE30-436D-8CAE-EB45F81A6D62}">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Most away kits has no updates from both club pages and social media accounts
Reply:
    Closed</t>
        </r>
      </text>
    </comment>
    <comment ref="M183" authorId="0" shapeId="0" xr:uid="{4952FEF7-C4C3-4910-A998-910A53575A31}">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2928 NUBLENSE-away kit left
Group B: 2929 done
Group C: 2930 BARCELONA SC-away kit left
Group D: 2931 SPORTING CRISTAL-away kit left
THE STRONGEST-incomplete
Reply:
    Closed</t>
        </r>
      </text>
    </comment>
    <comment ref="M185" authorId="0" shapeId="0" xr:uid="{96ACB53E-6040-4AE8-AC0B-D9A7C3B4AC05}">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Source: Wiki + SocMed</t>
        </r>
      </text>
    </comment>
    <comment ref="M186" authorId="0" shapeId="0" xr:uid="{1A418E1C-65FF-4B01-8340-35E8AF497AF8}">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Source: Wiki + SocMed</t>
        </r>
      </text>
    </comment>
    <comment ref="M189" authorId="0" shapeId="0" xr:uid="{031DE78A-67B4-4D3E-A5B5-1C8B519BB692}">
      <text>
        <r>
          <rPr>
            <sz val="11"/>
            <color theme="1"/>
            <rFont val="Euphemia"/>
            <family val="2"/>
            <scheme val="minor"/>
          </rPr>
          <t xml:space="preserve">[Threaded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 Sources: IIHF.com | Wiki | SocMed
# Added random color for GK jerseys </t>
        </r>
      </text>
    </comment>
    <comment ref="M192" authorId="0" shapeId="0" xr:uid="{E1654D37-203A-4825-8431-14D7DAED260F}">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Waiting for Federation's update
Reply:
    Group A-D: Done (Random 3rd kits added)
KO Stage: On Hold (To be checked on June 24)</t>
        </r>
      </text>
    </comment>
    <comment ref="H208" authorId="0" shapeId="0" xr:uid="{BD680E8E-1B53-402F-B57F-E6EA7954C789}">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 Due to the high summer temperatures in the Gulf region and Qatar's participation in the 2023 CONCACAF Gold Cup, the tournament was postponed to 12 January – 10 February 2024.</t>
        </r>
      </text>
    </comment>
    <comment ref="M208" authorId="0" shapeId="0" xr:uid="{EE6B54AF-1CD6-4AFD-BABA-F88FF8964191}">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No teams found for this tournament Group E 70054</t>
        </r>
      </text>
    </comment>
    <comment ref="M217" authorId="0" shapeId="0" xr:uid="{875E3A23-338C-4585-8B8B-9DF34E341ED9}">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Competition cancelled since 2019</t>
        </r>
      </text>
    </comment>
    <comment ref="M220" authorId="0" shapeId="0" xr:uid="{57EE08F4-754C-42AB-B4C5-86BB5B7970EF}">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Held from 2007 until 2015 
https://en.wikipedia.org/wiki/Svenska_Supercupen</t>
        </r>
      </text>
    </comment>
    <comment ref="M221" authorId="0" shapeId="0" xr:uid="{72B478F0-6DD2-43EE-AEAC-E0580CC77FEB}">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Held from 2009 to 2019
https://en.wikipedia.org/wiki/Mesterfinalen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3" authorId="0" shapeId="0" xr:uid="{2F9114AC-352E-466B-9D73-5134F69D606B}">
      <text>
        <r>
          <rPr>
            <sz val="11"/>
            <color theme="1"/>
            <rFont val="Euphemia"/>
            <family val="2"/>
            <scheme val="minor"/>
          </rPr>
          <t xml:space="preserve">[Threaded comment]
Your version of Excel allows you to read this threaded comment; however, any edits to it will get removed if the file is opened in a newer version of Excel. Learn more: https://go.microsoft.com/fwlink/?linkid=870924
Comment:
    Group A: 2465 
Group B: 2466 
Group C: 2467 
Group D: 2468 
Group E: 2469 
Group F: 2470 
Group G: 2471 
Group H: 2472 </t>
        </r>
      </text>
    </comment>
    <comment ref="B17" authorId="0" shapeId="0" xr:uid="{E1EE8FCA-E658-467D-9B79-94FECBD1F28B}">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Group A: 123273
Group B: 123275
Group C: 123277
Group D: 123279</t>
        </r>
      </text>
    </comment>
    <comment ref="B19" authorId="0" shapeId="0" xr:uid="{E937C63D-9103-4D60-B7AB-1C35FBE128A3}">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Group A: 8477
Group B: 8478
Group C: 8479
Group D: 8480
Group E: 21398
Group F: 21399
Group G: 21400</t>
        </r>
      </text>
    </comment>
    <comment ref="B21" authorId="0" shapeId="0" xr:uid="{F2E0A790-74A6-45AE-90BB-4A35709CCA99}">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Group A: 99934
Group B: 99936
Group C: 99938
Group D: 99940
Group E: 99942 
Group F: 99944
Group G: 99946
Group H: 99948</t>
        </r>
      </text>
    </comment>
    <comment ref="B22" authorId="0" shapeId="0" xr:uid="{269DCEE6-ACBA-4694-BD0D-56EEE18FC856}">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Group A: 4508
Group B: 4509
Group C: 4510
Group D:  4511
Group E: 4512
Group F: 4513
Group G: 4514
Group H: 5346
Group I: 5347
Group J: 5348</t>
        </r>
      </text>
    </comment>
    <comment ref="B26" authorId="0" shapeId="0" xr:uid="{429B3AC4-F65C-4720-A361-B19C7097859C}">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Group A: 2928
Group B: 2929
Group C: 2930
Group D: 2931
Group E: 2932
Group F: 2933
Group G: 2934
Group H: 2935</t>
        </r>
      </text>
    </comment>
    <comment ref="B34" authorId="0" shapeId="0" xr:uid="{93F21237-7FC6-4F68-B144-284D95988C5C}">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Group A: 1981
Group B: 1982</t>
        </r>
      </text>
    </comment>
    <comment ref="B35" authorId="0" shapeId="0" xr:uid="{8DCAE94B-E417-4334-805C-619958203233}">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Group A: 6071
Group B: 6075
Group C: 6076
Group D: 6077
Group E: 6078
Group F: 6079</t>
        </r>
      </text>
    </comment>
    <comment ref="B36" authorId="0" shapeId="0" xr:uid="{356E5666-1163-46EA-B721-343A4692FD54}">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KO stage: 129459
Group A: 129457
Group B: 129461
Group C: 129463
Group D: 129465</t>
        </r>
      </text>
    </comment>
    <comment ref="B37" authorId="0" shapeId="0" xr:uid="{3680F2DA-CF18-41B4-9254-9A667CCEDA6F}">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Group A: 5213 
Group B: 5214 
Group C: 56754 
Group D: 97976</t>
        </r>
      </text>
    </comment>
    <comment ref="B38" authorId="0" shapeId="0" xr:uid="{3887A025-0224-4C6B-9CC6-CB9CD0340B82}">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Group A: 3328
Group B: 3329
Group C: 3330
Group D: 80855</t>
        </r>
      </text>
    </comment>
    <comment ref="B44" authorId="0" shapeId="0" xr:uid="{76CC0B4A-0BB7-4721-9291-BE58A3627076}">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Group A: 1504
Group B: 1505
Group C: 1506
Group D: 1507
Group E: 40154
Group F: 40155
Group G: 123235
Group H: 123237</t>
        </r>
      </text>
    </comment>
    <comment ref="B56" authorId="0" shapeId="0" xr:uid="{94103D2F-70AC-4397-B4DD-F4A7BEE706D8}">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Group A: 14732
Group B: 14733
Group C: 14734
Group D: 14735
Group E: 14736
Group F: 14737 
Group G: 14740
Group H: 14739
Group I: 58043
Group J: 99592</t>
        </r>
      </text>
    </comment>
    <comment ref="B59" authorId="0" shapeId="0" xr:uid="{80AF0A86-D7E6-4402-A6BF-97134A6989F3}">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Group A: 5699
Group B: 5693
Group C: 5694
Group D: 5695
Group E: 5696
Group F: 5697
Group G: 5698
Group H: 10195
Group I: 99594
Group J: 99596</t>
        </r>
      </text>
    </comment>
    <comment ref="B77" authorId="0" shapeId="0" xr:uid="{20C31702-AB0B-4CC4-9E6C-42EA597A92A9}">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Group A: 4618
Group B: 4619
Group C: 4620
Group D: 4621
Group E: 79816
Group F: 79817
Group G: 79818
Group H: 79819</t>
        </r>
      </text>
    </comment>
    <comment ref="B78" authorId="0" shapeId="0" xr:uid="{254536E6-A364-4832-85CA-FBF0F501B359}">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Group A: 42058
Group B: 42059
Group C: 42060
Group D: 42061
Group E: 42062
Group F: 42063
Group G: 42064
Group H: 42065</t>
        </r>
      </text>
    </comment>
    <comment ref="B87" authorId="0" shapeId="0" xr:uid="{5A865248-4BEC-4C08-B3F6-E132CFD806D0}">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Group A: 1462
Group B: 1463
Group C: 1464
Group D: 1465
Group E: 1466
Group F: 1467
Group G: 1468
Group H: 1469</t>
        </r>
      </text>
    </comment>
    <comment ref="B88" authorId="0" shapeId="0" xr:uid="{64E66AF0-3F1D-478B-AF70-1E12B6DACB0F}">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Group A: 104090
Group B: 104092
Group C: 104094
Group D: 104096
Group E: 104098
Group F: 104100
Group G: 104102
Group H: 104104</t>
        </r>
      </text>
    </comment>
    <comment ref="B89" authorId="0" shapeId="0" xr:uid="{6215F2F7-2854-4079-8D63-8517B14CCA0E}">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Group A: 10908
Group B: 10911
Group C: 10912
Group D: 10913
Group E: 10914
Group F: 10915
Group G: 10916
Group H: 10917</t>
        </r>
      </text>
    </comment>
    <comment ref="B96" authorId="0" shapeId="0" xr:uid="{14B04E68-08B2-4CEC-A1B3-A062B26DB7C2}">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Group A: 107184
Group B: 107182
Group C: 107180
Group D: 107178</t>
        </r>
      </text>
    </comment>
    <comment ref="B100" authorId="0" shapeId="0" xr:uid="{27832868-0F55-4344-B4F4-0BBC99DE9442}">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Group A: 11959
Group B: 11960</t>
        </r>
      </text>
    </comment>
    <comment ref="B101" authorId="0" shapeId="0" xr:uid="{BAFAFE1F-C08D-41D9-86B9-71FFCFDFD68B}">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Group A: 44452
Group B: 44453
Group C: 44454
Group D: 44455
Group E: 80662
Group F: 80663</t>
        </r>
      </text>
    </comment>
    <comment ref="B103" authorId="0" shapeId="0" xr:uid="{A3E1F7BA-404D-49A2-921D-A620630C2AEB}">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Group A: 4042
Group B: 4043
Group C: 4044
Group D: 4045
Group E: 83642
Group F: 83644</t>
        </r>
      </text>
    </comment>
    <comment ref="B105" authorId="0" shapeId="0" xr:uid="{71B1E68C-2600-4775-91BF-5F18EBE1C63E}">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Group A: 5283
Group B: 5284
Group C: 5285
Group D: 5286
Group E: 70054
Group F: 70056</t>
        </r>
      </text>
    </comment>
    <comment ref="B106" authorId="0" shapeId="0" xr:uid="{EFC65BBA-7547-410E-BA5A-ED9EE87EA964}">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Group A: 49077 
Group B: 49078 
Group C: 49079 
Group D: 49080</t>
        </r>
      </text>
    </comment>
    <comment ref="B107" authorId="0" shapeId="0" xr:uid="{C49461B3-73E8-4330-B385-0F734641942F}">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Group A: 84035
Group B: 84036</t>
        </r>
      </text>
    </comment>
    <comment ref="B109" authorId="0" shapeId="0" xr:uid="{C5AC79D9-7D27-4CC9-9011-4DDE913C531B}">
      <text>
        <r>
          <rPr>
            <sz val="11"/>
            <color theme="1"/>
            <rFont val="Euphemia"/>
            <family val="2"/>
            <scheme val="minor"/>
          </rPr>
          <t xml:space="preserve">[Threaded comment]
Your version of Excel allows you to read this threaded comment; however, any edits to it will get removed if the file is opened in a newer version of Excel. Learn more: https://go.microsoft.com/fwlink/?linkid=870924
Comment:
    Group A: 66502-66505
Group B: 66506-66509
Group C: 66510-66513
Group D: 66514-66517 </t>
        </r>
      </text>
    </comment>
    <comment ref="B110" authorId="0" shapeId="0" xr:uid="{3152EC32-B959-4802-88B7-90F061AA2CBE}">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Group A: 3263
Group B: 3264
Group C: 9602
Group D: 56421</t>
        </r>
      </text>
    </comment>
    <comment ref="B112" authorId="0" shapeId="0" xr:uid="{B3936ABB-57C7-49D6-B1EB-FB72E39B9CE0}">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Group A: 38922
Group B: 38923</t>
        </r>
      </text>
    </comment>
    <comment ref="B113" authorId="0" shapeId="0" xr:uid="{64CF7DF6-FB5A-4EAE-984F-539439FE795A}">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Group A: 3954
Group B: 3955
Group C: 3956
Group D: 3957
Group E: 3958
Group F: 3959
Group G: 3960
Group H: 3961</t>
        </r>
      </text>
    </comment>
    <comment ref="B114" authorId="0" shapeId="0" xr:uid="{9B80A841-5C1D-4273-91AC-876EA9CD956F}">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Group A: 4594
Group B: 34882
Group C: 108733</t>
        </r>
      </text>
    </comment>
    <comment ref="B115" authorId="0" shapeId="0" xr:uid="{8B6A30EB-E8E7-45C1-A192-C6AFB6ED3F83}">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Group A: 4046
Group B: 4047
Group C: 10899</t>
        </r>
      </text>
    </comment>
    <comment ref="B116" authorId="0" shapeId="0" xr:uid="{239F635C-032D-4F4F-90A7-5743DCBDF063}">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Group A: 4059 
Group B: 4060</t>
        </r>
      </text>
    </comment>
    <comment ref="B118" authorId="0" shapeId="0" xr:uid="{73D5ACD3-2DE1-4FBD-AB01-1337BCFA28EC}">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Pool A: 10279
Pool B: 10280
Pool C: 10281
Pool D: 10283</t>
        </r>
      </text>
    </comment>
    <comment ref="B120" authorId="0" shapeId="0" xr:uid="{C61B7322-316A-4F5D-9476-C4DB48C7A693}">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Group A: 4807
Group B: 4808
Group C: 4805</t>
        </r>
      </text>
    </comment>
    <comment ref="B128" authorId="0" shapeId="0" xr:uid="{0D0C4597-A381-474B-A94C-82B2A11C186E}">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Group A: 54378
Group B: 96399
Group C: 96401
Group D: 96403
Group E: 96405
Group F: 96407
Group G: 96409
Group H: 96411</t>
        </r>
      </text>
    </comment>
    <comment ref="B132" authorId="0" shapeId="0" xr:uid="{85949720-F39D-4AFF-9B06-9E72CE54E2A3}">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Group A: 2560
Group B: 2561</t>
        </r>
      </text>
    </comment>
    <comment ref="B133" authorId="0" shapeId="0" xr:uid="{5D7B3B3A-84ED-49AF-A16B-F05212D91578}">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Group A: 47399
Group B: 47400
Group C: 47401
Group D: 47402
Group E: 47403
Group F: 47404
Group G: 47405
Group H: 47405</t>
        </r>
      </text>
    </comment>
    <comment ref="B134" authorId="0" shapeId="0" xr:uid="{B4C420B4-2485-488F-9F13-9BE50C2E6224}">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Group A: 71023
Group B: 71089</t>
        </r>
      </text>
    </comment>
    <comment ref="B135" authorId="0" shapeId="0" xr:uid="{FB9D8346-3A63-401D-9BC0-09A38D263580}">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Group A: 71003
Group B: 71005
Group C: 71007
Group D: 71009</t>
        </r>
      </text>
    </comment>
    <comment ref="B136" authorId="0" shapeId="0" xr:uid="{AABD6B5A-57C4-4F2C-BA36-D0DB6F6BF921}">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Group A: 71031
Group B :71033</t>
        </r>
      </text>
    </comment>
    <comment ref="B143" authorId="0" shapeId="0" xr:uid="{2EEC6032-0B1A-4679-A61D-F55A2A312CE1}">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North-West: 106064
South-East: 106062</t>
        </r>
      </text>
    </comment>
    <comment ref="B144" authorId="0" shapeId="0" xr:uid="{AF9516A7-A9FE-4DAE-AB42-33DD32E3E110}">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Group A: 5333
Group B: 5334
Group C: 5339
Group D: 5343</t>
        </r>
      </text>
    </comment>
    <comment ref="B150" authorId="0" shapeId="0" xr:uid="{47722417-7E37-407E-B10A-C26C281FBBA6}">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Group A: 22628
Group B: 22629
Group C: 22630
Group D: 22631</t>
        </r>
      </text>
    </comment>
    <comment ref="B151" authorId="0" shapeId="0" xr:uid="{BC55C64E-D6BC-4082-B6F4-1592BE45A10D}">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Group A: 56578
Group B: 56579
Group C: 56580
Group D: 56581</t>
        </r>
      </text>
    </comment>
    <comment ref="B152" authorId="0" shapeId="0" xr:uid="{95DEDD01-2EBD-44F3-BBA6-00CBD5030A54}">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Group A: 2780
Group B: 2781
Group C: 2782
Group D: 2783
Group E: 5200 
Group F: 5201 
Group G: 97460 
Group H: 97462
KO stage: 5420</t>
        </r>
      </text>
    </comment>
    <comment ref="B153" authorId="0" shapeId="0" xr:uid="{451825C9-4CA6-4E6E-90FD-4FD9B9487429}">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Phase 1: 125671</t>
        </r>
      </text>
    </comment>
    <comment ref="B155" authorId="0" shapeId="0" xr:uid="{AE2B117B-E276-4495-B27C-80556149F216}">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Group A: 53618
Group B: 53619</t>
        </r>
      </text>
    </comment>
    <comment ref="F155" authorId="0" shapeId="0" xr:uid="{27519D37-FC23-4AD5-8421-31F1C224D23D}">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 Held every 3 to 5 years</t>
        </r>
      </text>
    </comment>
    <comment ref="K156" authorId="0" shapeId="0" xr:uid="{FCE71F22-0E87-41DD-9118-FB93176AC004}">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Past 2 seasons (21-22 and 22-23) are canceled due to ongoing war.
https://en.wikipedia.org/wiki/Ukrainian_Cup</t>
        </r>
      </text>
    </comment>
    <comment ref="K157" authorId="0" shapeId="0" xr:uid="{A3DD9FF0-8ECB-427C-869F-FF67B66A89DC}">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Competition cancelled since 2019</t>
        </r>
      </text>
    </comment>
    <comment ref="K158" authorId="0" shapeId="0" xr:uid="{8E38DD43-043A-4377-A95A-D8298C5F5E2B}">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Held from 2009 to 2019
https://en.wikipedia.org/wiki/Mesterfinalen</t>
        </r>
      </text>
    </comment>
    <comment ref="K159" authorId="0" shapeId="0" xr:uid="{EC9C2575-1F61-456C-BE0E-30AC74682E72}">
      <text>
        <r>
          <rPr>
            <sz val="11"/>
            <color theme="1"/>
            <rFont val="Euphemia"/>
            <family val="2"/>
            <scheme val="minor"/>
          </rPr>
          <t xml:space="preserve">[Threaded comment]
Your version of Excel allows you to read this threaded comment; however, any edits to it will get removed if the file is opened in a newer version of Excel. Learn more: https://go.microsoft.com/fwlink/?linkid=870924
Comment:
    Held from 2007 until 2015 
https://en.wikipedia.org/wiki/Svenska_Supercupen
</t>
        </r>
      </text>
    </comment>
    <comment ref="B165" authorId="0" shapeId="0" xr:uid="{AAC0407D-94B1-44A1-B481-18D99203688C}">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Girone A:37884
Girone B: 37885
Girone C: 37886</t>
        </r>
      </text>
    </comment>
    <comment ref="B173" authorId="0" shapeId="0" xr:uid="{EA465EEE-5175-4833-9F24-ECCC60F5813E}">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Group A: 885
Group B: 9513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3" authorId="0" shapeId="0" xr:uid="{87911E36-243A-48CD-A7D3-F707DAA208B9}">
      <text>
        <r>
          <rPr>
            <sz val="11"/>
            <color theme="1"/>
            <rFont val="Euphemia"/>
            <family val="2"/>
            <scheme val="minor"/>
          </rPr>
          <t xml:space="preserve">[Threaded comment]
Your version of Excel allows you to read this threaded comment; however, any edits to it will get removed if the file is opened in a newer version of Excel. Learn more: https://go.microsoft.com/fwlink/?linkid=870924
Comment:
    Group A: 2465 
Group B: 2466 
Group C: 2467 
Group D: 2468 
Group E: 2469 
Group F: 2470 
Group G: 2471 
Group H: 2472 </t>
        </r>
      </text>
    </comment>
    <comment ref="B17" authorId="0" shapeId="0" xr:uid="{1A1C9F44-438C-4AEF-BDF7-F545B8AF2649}">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Group A: 123273
Group B: 123275
Group C: 123277
Group D: 123279</t>
        </r>
      </text>
    </comment>
    <comment ref="B19" authorId="0" shapeId="0" xr:uid="{3D5CBD05-143D-48C6-B7BC-937B5976227E}">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Group A: 8477
Group B: 8478
Group C: 8479
Group D: 8480
Group E: 21398
Group F: 21399
Group G: 21400</t>
        </r>
      </text>
    </comment>
    <comment ref="B21" authorId="0" shapeId="0" xr:uid="{CA0E66A9-3E00-4BDB-8567-37D00398E443}">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Group A: 99934
Group B: 99936
Group C: 99938
Group D: 99940
Group E: 99942 
Group F: 99944
Group G: 99946
Group H: 99948</t>
        </r>
      </text>
    </comment>
    <comment ref="B22" authorId="0" shapeId="0" xr:uid="{B42AC3E3-83BE-4106-BDF4-FFAECE030C20}">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Group A: 4508
Group B: 4509
Group C: 4510
Group D:  4511
Group E: 4512
Group F: 4513
Group G: 4514
Group H: 5346
Group I: 5347
Group J: 5348</t>
        </r>
      </text>
    </comment>
    <comment ref="B26" authorId="0" shapeId="0" xr:uid="{47BF952F-E3B7-4FB0-B63E-476DD16E6274}">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Group A: 2928
Group B: 2929
Group C: 2930
Group D: 2931
Group E: 2932
Group F: 2933
Group G: 2934
Group H: 2935</t>
        </r>
      </text>
    </comment>
    <comment ref="B34" authorId="0" shapeId="0" xr:uid="{3FCB88BA-1F3F-44E3-92AF-344435A77954}">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Group A: 1981
Group B: 1982</t>
        </r>
      </text>
    </comment>
    <comment ref="B35" authorId="0" shapeId="0" xr:uid="{7DE0CCD2-E670-476E-800A-00FB02324979}">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Group A: 6071
Group B: 6075
Group C: 6076
Group D: 6077
Group E: 6078
Group F: 6079</t>
        </r>
      </text>
    </comment>
    <comment ref="B36" authorId="0" shapeId="0" xr:uid="{2F627517-2909-4365-9268-7EDBF6BBF5CE}">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KO stage: 129459
Group A: 129457
Group B: 129461
Group C: 129463
Group D: 129465</t>
        </r>
      </text>
    </comment>
    <comment ref="B37" authorId="0" shapeId="0" xr:uid="{478F02AD-D3E0-4863-8673-81008053913D}">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Group A: 5213 
Group B: 5214 
Group C: 56754 
Group D: 97976</t>
        </r>
      </text>
    </comment>
    <comment ref="B38" authorId="0" shapeId="0" xr:uid="{7A9FA590-3FA9-4153-9479-C94ACF3C0864}">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Group A: 3328
Group B: 3329
Group C: 3330
Group D: 80855</t>
        </r>
      </text>
    </comment>
    <comment ref="B44" authorId="0" shapeId="0" xr:uid="{F7174455-B582-4B87-9569-3FE403288C53}">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Group A: 1504
Group B: 1505
Group C: 1506
Group D: 1507
Group E: 40154
Group F: 40155
Group G: 123235
Group H: 123237</t>
        </r>
      </text>
    </comment>
    <comment ref="B56" authorId="0" shapeId="0" xr:uid="{364C2560-62E9-465C-8516-C52723CCB779}">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Group A: 14732
Group B: 14733
Group C: 14734
Group D: 14735
Group E: 14736
Group F: 14737 
Group G: 14740
Group H: 14739
Group I: 58043
Group J: 99592</t>
        </r>
      </text>
    </comment>
    <comment ref="B59" authorId="0" shapeId="0" xr:uid="{E78777AD-8DB1-4413-831C-A056E8943703}">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Group A: 5699
Group B: 5693
Group C: 5694
Group D: 5695
Group E: 5696
Group F: 5697
Group G: 5698
Group H: 10195
Group I: 99594
Group J: 99596</t>
        </r>
      </text>
    </comment>
    <comment ref="B77" authorId="0" shapeId="0" xr:uid="{BF38C8DF-E9C0-40AB-A1A5-68688A8F5547}">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Group A: 4618
Group B: 4619
Group C: 4620
Group D: 4621
Group E: 79816
Group F: 79817
Group G: 79818
Group H: 79819</t>
        </r>
      </text>
    </comment>
    <comment ref="B78" authorId="0" shapeId="0" xr:uid="{9BEB7EA4-B8D7-4F2F-A053-69A4CE18B24A}">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Group A: 42058
Group B: 42059
Group C: 42060
Group D: 42061
Group E: 42062
Group F: 42063
Group G: 42064
Group H: 42065</t>
        </r>
      </text>
    </comment>
    <comment ref="B87" authorId="0" shapeId="0" xr:uid="{F0950D18-6FFC-46C3-889C-B2E9819B9FA9}">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Group A: 1462
Group B: 1463
Group C: 1464
Group D: 1465
Group E: 1466
Group F: 1467
Group G: 1468
Group H: 1469</t>
        </r>
      </text>
    </comment>
    <comment ref="B88" authorId="0" shapeId="0" xr:uid="{2399771D-B00D-4FC6-942D-4A7F379D076E}">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Group A: 104090
Group B: 104092
Group C: 104094
Group D: 104096
Group E: 104098
Group F: 104100
Group G: 104102
Group H: 104104</t>
        </r>
      </text>
    </comment>
    <comment ref="B89" authorId="0" shapeId="0" xr:uid="{18E36BF3-3E12-44EE-9997-E75041704D82}">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Group A: 10908
Group B: 10911
Group C: 10912
Group D: 10913
Group E: 10914
Group F: 10915
Group G: 10916
Group H: 10917</t>
        </r>
      </text>
    </comment>
    <comment ref="B96" authorId="0" shapeId="0" xr:uid="{BD1846B1-5244-44A4-BB1F-EA0D934A3F32}">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Group A: 107184
Group B: 107182
Group C: 107180
Group D: 107178</t>
        </r>
      </text>
    </comment>
    <comment ref="B100" authorId="0" shapeId="0" xr:uid="{8A3B4C92-3CFE-4663-A7D7-8E8A5A05AC7D}">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Group A: 11959
Group B: 11960</t>
        </r>
      </text>
    </comment>
    <comment ref="B101" authorId="0" shapeId="0" xr:uid="{CCD1CC25-958F-4D49-8795-71596AC579C1}">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Group A: 44452
Group B: 44453
Group C: 44454
Group D: 44455
Group E: 80662
Group F: 80663</t>
        </r>
      </text>
    </comment>
    <comment ref="B103" authorId="0" shapeId="0" xr:uid="{F526514E-F4BF-4C01-8349-B0134F754413}">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Group A: 4042
Group B: 4043
Group C: 4044
Group D: 4045
Group E: 83642
Group F: 83644</t>
        </r>
      </text>
    </comment>
    <comment ref="B105" authorId="0" shapeId="0" xr:uid="{0B18BEED-B44F-4014-A242-E648A181CE96}">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Group A: 5283
Group B: 5284
Group C: 5285
Group D: 5286
Group E: 70054
Group F: 70056</t>
        </r>
      </text>
    </comment>
    <comment ref="B106" authorId="0" shapeId="0" xr:uid="{0440CB56-94B9-40B4-8E97-64EF3944941C}">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Group A: 49077 
Group B: 49078 
Group C: 49079 
Group D: 49080</t>
        </r>
      </text>
    </comment>
    <comment ref="B107" authorId="0" shapeId="0" xr:uid="{4DDCCBDF-C867-427C-BF97-24F9BB4C1CE3}">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Group A: 84035
Group B: 84036</t>
        </r>
      </text>
    </comment>
    <comment ref="B109" authorId="0" shapeId="0" xr:uid="{1013EF98-8758-4FF2-A6DA-4E4FD36A2D91}">
      <text>
        <r>
          <rPr>
            <sz val="11"/>
            <color theme="1"/>
            <rFont val="Euphemia"/>
            <family val="2"/>
            <scheme val="minor"/>
          </rPr>
          <t xml:space="preserve">[Threaded comment]
Your version of Excel allows you to read this threaded comment; however, any edits to it will get removed if the file is opened in a newer version of Excel. Learn more: https://go.microsoft.com/fwlink/?linkid=870924
Comment:
    Group A: 66502-66505
Group B: 66506-66509
Group C: 66510-66513
Group D: 66514-66517 </t>
        </r>
      </text>
    </comment>
    <comment ref="B110" authorId="0" shapeId="0" xr:uid="{1C768CC0-F471-45A7-8E63-A95A6DD64E4D}">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Group A: 3263
Group B: 3264
Group C: 9602
Group D: 56421</t>
        </r>
      </text>
    </comment>
    <comment ref="B112" authorId="0" shapeId="0" xr:uid="{8480D1DA-95BD-4051-9DF3-4D83D86BC1C7}">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Group A: 38922
Group B: 38923</t>
        </r>
      </text>
    </comment>
    <comment ref="B113" authorId="0" shapeId="0" xr:uid="{C49B6320-4EE2-4B01-A489-F56DC7218365}">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Group A: 3954
Group B: 3955
Group C: 3956
Group D: 3957
Group E: 3958
Group F: 3959
Group G: 3960
Group H: 3961</t>
        </r>
      </text>
    </comment>
    <comment ref="B114" authorId="0" shapeId="0" xr:uid="{A32DE0DB-B049-44A8-907E-A4799B36FC24}">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Group A: 4594
Group B: 34882
Group C: 108733</t>
        </r>
      </text>
    </comment>
    <comment ref="B115" authorId="0" shapeId="0" xr:uid="{34C5D9DC-8595-492D-918E-F54BA611A9DA}">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Group A: 4046
Group B: 4047
Group C: 10899</t>
        </r>
      </text>
    </comment>
    <comment ref="B116" authorId="0" shapeId="0" xr:uid="{D4C31872-18F9-4B9F-B8DC-52C730C57C45}">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Group A: 4059 
Group B: 4060</t>
        </r>
      </text>
    </comment>
    <comment ref="B118" authorId="0" shapeId="0" xr:uid="{5D373307-3701-40B1-8015-E681890A8683}">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Pool A: 10279
Pool B: 10280
Pool C: 10281
Pool D: 10283</t>
        </r>
      </text>
    </comment>
    <comment ref="B120" authorId="0" shapeId="0" xr:uid="{8E7BE774-AADE-4A63-B558-A6275A0D5BE3}">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Group A: 4807
Group B: 4808
Group C: 4805</t>
        </r>
      </text>
    </comment>
    <comment ref="B128" authorId="0" shapeId="0" xr:uid="{403CE298-0402-4D91-A977-0355C1032F76}">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Group A: 54378
Group B: 96399
Group C: 96401
Group D: 96403
Group E: 96405
Group F: 96407
Group G: 96409
Group H: 96411</t>
        </r>
      </text>
    </comment>
    <comment ref="B132" authorId="0" shapeId="0" xr:uid="{1B302024-D736-4F25-A2FC-24816E84FA8D}">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Group A: 2560
Group B: 2561</t>
        </r>
      </text>
    </comment>
    <comment ref="B133" authorId="0" shapeId="0" xr:uid="{CD68AF91-C26F-45BC-8F09-C223B36C97B3}">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Group A: 47399
Group B: 47400
Group C: 47401
Group D: 47402
Group E: 47403
Group F: 47404
Group G: 47405
Group H: 47405</t>
        </r>
      </text>
    </comment>
    <comment ref="B134" authorId="0" shapeId="0" xr:uid="{AE8536CE-F33E-4178-AF61-7D251974157C}">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Group A: 71023
Group B: 71089</t>
        </r>
      </text>
    </comment>
    <comment ref="B135" authorId="0" shapeId="0" xr:uid="{CBD8BA21-7945-482D-918D-49943F0FB4A2}">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Group A: 71003
Group B: 71005
Group C: 71007
Group D: 71009</t>
        </r>
      </text>
    </comment>
    <comment ref="B136" authorId="0" shapeId="0" xr:uid="{565F5E2B-8131-4FD3-929B-8638522DEC06}">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Group A: 71031
Group B :71033</t>
        </r>
      </text>
    </comment>
    <comment ref="B143" authorId="0" shapeId="0" xr:uid="{1C69456F-259F-4BF6-945A-0B4DE9ED2FE4}">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North-West: 106064
South-East: 106062</t>
        </r>
      </text>
    </comment>
    <comment ref="B144" authorId="0" shapeId="0" xr:uid="{DC230D5A-8C4C-4FD1-B233-7454ED776129}">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Group A: 5333
Group B: 5334
Group C: 5339
Group D: 5343</t>
        </r>
      </text>
    </comment>
    <comment ref="B150" authorId="0" shapeId="0" xr:uid="{991C0491-DD01-4466-9241-C603B8ABD746}">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Group A: 22628
Group B: 22629
Group C: 22630
Group D: 22631</t>
        </r>
      </text>
    </comment>
    <comment ref="B151" authorId="0" shapeId="0" xr:uid="{EA6C3A8C-BA74-4861-B1B4-3A4B06033959}">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Group A: 56578
Group B: 56579
Group C: 56580
Group D: 56581</t>
        </r>
      </text>
    </comment>
    <comment ref="B152" authorId="0" shapeId="0" xr:uid="{6FDD2109-B896-4944-80A1-C274E798A4C1}">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Group A: 2780
Group B: 2781
Group C: 2782
Group D: 2783
Group E: 5200 
Group F: 5201 
Group G: 97460 
Group H: 97462
KO stage: 5420</t>
        </r>
      </text>
    </comment>
    <comment ref="B153" authorId="0" shapeId="0" xr:uid="{492006D4-1F08-47BC-8FD6-A21A59C00AAA}">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Phase 1: 125671</t>
        </r>
      </text>
    </comment>
    <comment ref="B155" authorId="0" shapeId="0" xr:uid="{34B24B3D-3B5A-4CA5-B5EC-64B082AF5E6D}">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Group A: 53618
Group B: 53619</t>
        </r>
      </text>
    </comment>
    <comment ref="F155" authorId="0" shapeId="0" xr:uid="{7FB0D3AD-4583-4930-A80F-1EEC7A557EA6}">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 Held every 3 to 5 years</t>
        </r>
      </text>
    </comment>
    <comment ref="K156" authorId="0" shapeId="0" xr:uid="{D1C1AF84-7EAB-4082-91D5-9C5D819F30EC}">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Past 2 seasons (21-22 and 22-23) are canceled due to ongoing war.
https://en.wikipedia.org/wiki/Ukrainian_Cup</t>
        </r>
      </text>
    </comment>
    <comment ref="K157" authorId="0" shapeId="0" xr:uid="{0F8EFC75-7D38-475A-BA2C-8E11CF070551}">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Competition cancelled since 2019</t>
        </r>
      </text>
    </comment>
    <comment ref="K158" authorId="0" shapeId="0" xr:uid="{D6598381-ACB2-4843-BDE6-1D6A9E0B39D6}">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Held from 2009 to 2019
https://en.wikipedia.org/wiki/Mesterfinalen</t>
        </r>
      </text>
    </comment>
    <comment ref="K159" authorId="0" shapeId="0" xr:uid="{EFA8EBE7-B79B-436E-BFFF-03514456AB77}">
      <text>
        <r>
          <rPr>
            <sz val="11"/>
            <color theme="1"/>
            <rFont val="Euphemia"/>
            <family val="2"/>
            <scheme val="minor"/>
          </rPr>
          <t xml:space="preserve">[Threaded comment]
Your version of Excel allows you to read this threaded comment; however, any edits to it will get removed if the file is opened in a newer version of Excel. Learn more: https://go.microsoft.com/fwlink/?linkid=870924
Comment:
    Held from 2007 until 2015 
https://en.wikipedia.org/wiki/Svenska_Supercupen
</t>
        </r>
      </text>
    </comment>
    <comment ref="B165" authorId="0" shapeId="0" xr:uid="{A7633697-73B3-4936-833F-A8F9078868F9}">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Girone A:37884
Girone B: 37885
Girone C: 37886</t>
        </r>
      </text>
    </comment>
    <comment ref="B173" authorId="0" shapeId="0" xr:uid="{8E9C7507-3FC3-4AFB-A78D-8767DBB59DF0}">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Group A: 885
Group B: 9513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2" authorId="0" shapeId="0" xr:uid="{86A4C99D-A712-4161-BF4D-5455F5EEB1D4}">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2465
Group B: 2466
Group C: 2467
Group D: 2468
Group E: 2469
Group F: 2470
Group G: 2471
Group H: 2472</t>
        </r>
      </text>
    </comment>
    <comment ref="B16" authorId="0" shapeId="0" xr:uid="{91236F75-5A21-432D-8FBE-C13761C38EC0}">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123273
Group B: 123275
Group C: 123277
Group D: 123279</t>
        </r>
      </text>
    </comment>
    <comment ref="B18" authorId="0" shapeId="0" xr:uid="{F53E0957-F2DD-4751-B854-807F83D749F9}">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8477
Group B: 8478
Group C: 8479
Group D: 8480
Group E: 21398
Group F: 21399
Group G: 21400</t>
        </r>
      </text>
    </comment>
    <comment ref="B20" authorId="0" shapeId="0" xr:uid="{66F53BD2-A5E1-4F7E-A2E1-FCEE4498F940}">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99934
Group B: 99936
Group C: 99938
Group D: 99940
Group E: 99942 
Group F: 99944
Group G: 99946
Group H: 99948</t>
        </r>
      </text>
    </comment>
    <comment ref="B21" authorId="0" shapeId="0" xr:uid="{25D3106B-6A67-4DF8-8BE6-FD0373C680F6}">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4508
Group B: 4509
Group C: 4510
Group D:  4511
Group E: 4512
Group F: 4513
Group G: 4514
Group H: 5346
Group I: 5347
Group J: 5348</t>
        </r>
      </text>
    </comment>
    <comment ref="B25" authorId="0" shapeId="0" xr:uid="{C249BD63-35B3-42CE-90B5-001CA66F0123}">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2928
Group B: 2929
Group C: 2930
Group D: 2931
Group E: 2932
Group F: 2933
Group G: 2934
Group H: 2935</t>
        </r>
      </text>
    </comment>
    <comment ref="B33" authorId="0" shapeId="0" xr:uid="{E8D5ED2A-33E7-4FE3-91AE-25C266B23691}">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1981
Group B: 1982</t>
        </r>
      </text>
    </comment>
    <comment ref="B34" authorId="0" shapeId="0" xr:uid="{06E6A6F8-824B-41E1-BDAF-BB85CEE0BDF5}">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6071
Group B: 6075
Group C: 6076
Group D: 6077
Group E: 6078
Group F: 6079</t>
        </r>
      </text>
    </comment>
    <comment ref="B35" authorId="0" shapeId="0" xr:uid="{9334D0B4-96F4-4E9C-9A7E-A17AE5BBC7BC}">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KO stage: 129459
Group A: 129457
Group B: 129461
Group C: 129463
Group D: 129465</t>
        </r>
      </text>
    </comment>
    <comment ref="B36" authorId="0" shapeId="0" xr:uid="{AB319132-42D8-4D21-B4A3-B0E23D96A060}">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5213 
Group B: 5214 
Group C: 56754 
Group D: 97976</t>
        </r>
      </text>
    </comment>
    <comment ref="B37" authorId="0" shapeId="0" xr:uid="{6EE2BD70-8F09-4FE3-BE7C-FFC3BE1F9048}">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3328
Group B: 3329
Group C: 3330
Group D: 80855</t>
        </r>
      </text>
    </comment>
    <comment ref="B43" authorId="0" shapeId="0" xr:uid="{9508A514-B4F7-4BC0-947B-02636D519AB4}">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1504
Group B: 1505
Group C: 1506
Group D: 1507
Group E: 40154
Group F: 40155
Group G: 123235
Group H: 123237</t>
        </r>
      </text>
    </comment>
    <comment ref="B55" authorId="0" shapeId="0" xr:uid="{8FEBCE5E-CBEE-424E-BA32-78EF62B7B901}">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14732
Group B: 14733
Group C: 14734
Group D: 14735
Group E: 14736
Group F: 14737 
Group G: 14740
Group H: 14739
Group I: 58043
Group J: 99592</t>
        </r>
      </text>
    </comment>
    <comment ref="B56" authorId="0" shapeId="0" xr:uid="{6138BF75-02DD-4483-A4F6-9D6F4DE45687}">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5699
Group B: 5693
Group C: 5694
Group D: 5695
Group E: 5696
Group F: 5697
Group G: 5698
Group H: 10195
Group I: 99594
Group J: 99596</t>
        </r>
      </text>
    </comment>
    <comment ref="B74" authorId="0" shapeId="0" xr:uid="{38257885-D53E-42C3-8F88-11517CB48AB8}">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4618
Group B: 4619
Group C: 4620
Group D: 4621
Group E: 79816
Group F: 79817
Group G: 79818
Group H: 79819</t>
        </r>
      </text>
    </comment>
    <comment ref="B75" authorId="0" shapeId="0" xr:uid="{9FD63047-C875-4C66-AAEF-164BE269D80D}">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42058
Group B: 42059
Group C: 42060
Group D: 42061
Group E: 42062
Group F: 42063
Group G: 42064
Group H: 42065</t>
        </r>
      </text>
    </comment>
    <comment ref="B82" authorId="0" shapeId="0" xr:uid="{EBB6321E-8C4D-47D9-A7A6-C4E29FF588A1}">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1462
Group B: 1463
Group C: 1464
Group D: 1465
Group E: 1466
Group F: 1467
Group G: 1468
Group H: 1469</t>
        </r>
      </text>
    </comment>
    <comment ref="B83" authorId="0" shapeId="0" xr:uid="{1D12D671-C866-49AF-8631-02B360E7BDCD}">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104090
Group B: 104092
Group C: 104094
Group D: 104096
Group E: 104098
Group F: 104100
Group G: 104102
Group H: 104104</t>
        </r>
      </text>
    </comment>
    <comment ref="B84" authorId="0" shapeId="0" xr:uid="{89C547C0-3795-43C5-8013-8DF441C1059B}">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10908
Group B: 10911
Group C: 10912
Group D: 10913
Group E: 10914
Group F: 10915
Group G: 10916
Group H: 10917</t>
        </r>
      </text>
    </comment>
    <comment ref="B87" authorId="0" shapeId="0" xr:uid="{AEC67CEB-A844-44EF-B746-06B2E0725D09}">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107184
Group B: 107182
Group C: 107180
Group D: 107178</t>
        </r>
      </text>
    </comment>
    <comment ref="B91" authorId="0" shapeId="0" xr:uid="{4729A1DE-648B-4C42-AE7A-C671C929213C}">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11959
Group B: 11960</t>
        </r>
      </text>
    </comment>
    <comment ref="B92" authorId="0" shapeId="0" xr:uid="{27A2432B-4739-4022-8863-F73BAF593067}">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44452
Group B: 44453
Group C: 44454
Group D: 44455
Group E: 80662
Group F: 80663</t>
        </r>
      </text>
    </comment>
    <comment ref="B93" authorId="0" shapeId="0" xr:uid="{4CA4584E-66A3-4E8F-9313-F0F482C41888}">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4042
Group B: 4043
Group C: 4044
Group D: 4045
Group E: 83642
Group F: 83644</t>
        </r>
      </text>
    </comment>
    <comment ref="B95" authorId="0" shapeId="0" xr:uid="{540F209F-526C-4843-AE2D-78F4C98A0639}">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5283
Group B: 5284
Group C: 5285
Group D: 5286
Group E: 70054
Group F: 70056</t>
        </r>
      </text>
    </comment>
    <comment ref="B96" authorId="0" shapeId="0" xr:uid="{DB4D49AF-01BC-437E-A25E-CCED792F9334}">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49077 
Group B: 49078 
Group C: 49079 
Group D: 49080</t>
        </r>
      </text>
    </comment>
    <comment ref="B97" authorId="0" shapeId="0" xr:uid="{C70227B8-8F76-4F30-AE4E-35B6D437AAA9}">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84035
Group B: 84036</t>
        </r>
      </text>
    </comment>
    <comment ref="B99" authorId="0" shapeId="0" xr:uid="{8814589C-D5EB-4F8F-87C3-AC171BD9BF79}">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4594
Group B: 34882
Group C: 108733</t>
        </r>
      </text>
    </comment>
    <comment ref="B100" authorId="0" shapeId="0" xr:uid="{E3C6DC4E-8181-4ECD-AA2E-60BD2EB0A352}">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4046
Group B: 4047
Group C: 10899</t>
        </r>
      </text>
    </comment>
    <comment ref="B101" authorId="0" shapeId="0" xr:uid="{2BA922BF-1411-4281-BA9D-1C2B26973902}">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4059 
Group B: 4060</t>
        </r>
      </text>
    </comment>
    <comment ref="B111" authorId="0" shapeId="0" xr:uid="{3CC7339B-51F5-42BC-AD03-7F237EFC194D}">
      <text>
        <r>
          <rPr>
            <sz val="11"/>
            <color theme="1"/>
            <rFont val="Euphemia"/>
            <family val="2"/>
            <scheme val="minor"/>
          </rPr>
          <t xml:space="preserve">[Threaded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66502-66505
Group B: 66506-66509
Group C: 66510-66513
Group D: 66514-66517 </t>
        </r>
      </text>
    </comment>
    <comment ref="B113" authorId="0" shapeId="0" xr:uid="{5E9A2CB9-482A-4792-A367-0B87A63D270D}">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3263
Group B: 3264
Group C: 9602
Group D: 56421</t>
        </r>
      </text>
    </comment>
    <comment ref="B115" authorId="0" shapeId="0" xr:uid="{FE430F0E-5E55-4EA4-9C12-FD48330734E3}">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38922
Group B: 38923</t>
        </r>
      </text>
    </comment>
    <comment ref="B116" authorId="0" shapeId="0" xr:uid="{FFDB8B96-2E38-46E3-833A-8A57D25527CB}">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3954
Group B: 3955
Group C: 3956
Group D: 3957
Group E: 3958
Group F: 3959
Group G: 3960
Group H: 3961</t>
        </r>
      </text>
    </comment>
    <comment ref="B117" authorId="0" shapeId="0" xr:uid="{CC703AB0-7130-4161-8732-495BBC201FA2}">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Pool A: 10279
Pool B: 10280
Pool C: 10281
Pool D: 10283</t>
        </r>
      </text>
    </comment>
    <comment ref="B119" authorId="0" shapeId="0" xr:uid="{D8C1CA2A-8B84-42B6-A480-876F251B6CDE}">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4807
Group B: 4808
Group C: 4805</t>
        </r>
      </text>
    </comment>
    <comment ref="B127" authorId="0" shapeId="0" xr:uid="{47F2A4C8-8C7A-4C95-963C-412FA2A6A0B5}">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54378
Group B: 96399
Group C: 96401
Group D: 96403
Group E: 96405
Group F: 96407
Group G: 96409
Group H: 96411</t>
        </r>
      </text>
    </comment>
    <comment ref="B131" authorId="0" shapeId="0" xr:uid="{69340EB0-B156-40BA-B3D4-7EF77529B34B}">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2560
Group B: 2561</t>
        </r>
      </text>
    </comment>
    <comment ref="B132" authorId="0" shapeId="0" xr:uid="{08970A2F-BD9B-47DF-8C0A-C39F786D3BB1}">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47399
Group B: 47400
Group C: 47401
Group D: 47402
Group E: 47403
Group F: 47404
Group G: 47405
Group H: 47405</t>
        </r>
      </text>
    </comment>
    <comment ref="B133" authorId="0" shapeId="0" xr:uid="{71826799-68DC-4D53-9656-02A47AA4164C}">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71023
Group B: 71089</t>
        </r>
      </text>
    </comment>
    <comment ref="B134" authorId="0" shapeId="0" xr:uid="{96B9DA65-FF8B-47C5-9C43-965EA61FF4C7}">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71003
Group B: 71005
Group C: 71007
Group D: 71009</t>
        </r>
      </text>
    </comment>
    <comment ref="B135" authorId="0" shapeId="0" xr:uid="{84B20858-A48A-4D4A-AF98-9286FFC6D330}">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71031
Group B :71033</t>
        </r>
      </text>
    </comment>
    <comment ref="B142" authorId="0" shapeId="0" xr:uid="{CF805BCA-37F2-45CB-B1AD-501618566EF9}">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North-West: 106064
South-East: 106062</t>
        </r>
      </text>
    </comment>
    <comment ref="B143" authorId="0" shapeId="0" xr:uid="{8EC5CD96-460E-4398-9432-22D617DB8928}">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5333
Group B: 5334
Group C: 5339
Group D: 5343</t>
        </r>
      </text>
    </comment>
    <comment ref="B149" authorId="0" shapeId="0" xr:uid="{F9CD90D4-8F5A-473B-A4DD-42FD0B9D0E65}">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22628
Group B: 22629
Group C: 22630
Group D: 22631</t>
        </r>
      </text>
    </comment>
    <comment ref="B150" authorId="0" shapeId="0" xr:uid="{BB15681F-5D49-4F34-BE90-694D4BFC49D2}">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56578
Group B: 56579
Group C: 56580
Group D: 56581</t>
        </r>
      </text>
    </comment>
    <comment ref="B151" authorId="0" shapeId="0" xr:uid="{0F114DF2-8553-40DA-B58C-A78E4C47E192}">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2780
Group B: 2781
Group C: 2782
Group D: 2783
Group E: 5200 
Group F: 5201 
Group G: 97460 
Group H: 97462
KO stage: 5420</t>
        </r>
      </text>
    </comment>
    <comment ref="B152" authorId="0" shapeId="0" xr:uid="{F43BB940-1FF6-4419-8E7D-29E8BB2E14E6}">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Phase 1: 125671</t>
        </r>
      </text>
    </comment>
    <comment ref="B154" authorId="0" shapeId="0" xr:uid="{C8DFACA2-1AA3-480F-B504-44DA81849B97}">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53618
Group B: 53619</t>
        </r>
      </text>
    </comment>
    <comment ref="F154" authorId="0" shapeId="0" xr:uid="{741C679E-1072-4E0F-BBAD-ED9FED39A48F}">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 Held every 3 to 5 years</t>
        </r>
      </text>
    </comment>
    <comment ref="K155" authorId="0" shapeId="0" xr:uid="{58A42200-3119-4947-A34E-E2439CE530C3}">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Past 2 seasons (21-22 and 22-23) are canceled due to ongoing war.
https://en.wikipedia.org/wiki/Ukrainian_Cup</t>
        </r>
      </text>
    </comment>
    <comment ref="K156" authorId="0" shapeId="0" xr:uid="{BEDB4012-FDE2-476E-A787-5C562E3F5302}">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Competition cancelled since 2019</t>
        </r>
      </text>
    </comment>
    <comment ref="K157" authorId="0" shapeId="0" xr:uid="{06FE215F-3EA9-478F-BD9E-3B9B50924A5A}">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Held from 2009 to 2019
https://en.wikipedia.org/wiki/Mesterfinalen</t>
        </r>
      </text>
    </comment>
    <comment ref="K158" authorId="0" shapeId="0" xr:uid="{230D9552-DC33-4806-8A73-FAF3C9D2AECD}">
      <text>
        <r>
          <rPr>
            <sz val="11"/>
            <color theme="1"/>
            <rFont val="Euphemia"/>
            <family val="2"/>
            <scheme val="minor"/>
          </rPr>
          <t xml:space="preserve">[Threaded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Held from 2007 until 2015 
https://en.wikipedia.org/wiki/Svenska_Supercupen
</t>
        </r>
      </text>
    </comment>
    <comment ref="B164" authorId="0" shapeId="0" xr:uid="{69E182D1-4722-4F63-A04E-4483B8F812F3}">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Girone A:37884
Girone B: 37885
Girone C: 37886</t>
        </r>
      </text>
    </comment>
    <comment ref="B172" authorId="0" shapeId="0" xr:uid="{3798B20D-7C99-4DFA-897B-C046E042D370}">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885
Group B: 9513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2" authorId="0" shapeId="0" xr:uid="{9BD8F3AF-B045-4A40-91E8-76AA0614B987}">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2465
Group B: 2466
Group C: 2467
Group D: 2468
Group E: 2469
Group F: 2470
Group G: 2471
Group H: 2472</t>
        </r>
      </text>
    </comment>
    <comment ref="B16" authorId="0" shapeId="0" xr:uid="{1DE31709-3CB9-450B-9417-D950836B2FE7}">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123273
Group B: 123275
Group C: 123277
Group D: 123279</t>
        </r>
      </text>
    </comment>
    <comment ref="B18" authorId="0" shapeId="0" xr:uid="{C19797BF-E79D-4158-B7EA-00F4691734D2}">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8477
Group B: 8478
Group C: 8479
Group D: 8480
Group E: 21398
Group F: 21399
Group G: 21400</t>
        </r>
      </text>
    </comment>
    <comment ref="B20" authorId="0" shapeId="0" xr:uid="{A1DE23B8-70B0-4C54-8D19-30FB0C53BA57}">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99934
Group B: 99936
Group C: 99938
Group D: 99940
Group E: 99942 
Group F: 99944
Group G: 99946
Group H: 99948</t>
        </r>
      </text>
    </comment>
    <comment ref="B21" authorId="0" shapeId="0" xr:uid="{3D5BDA12-8BE4-42BA-8059-D254F913F082}">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4508
Group B: 4509
Group C: 4510
Group D:  4511
Group E: 4512
Group F: 4513
Group G: 4514
Group H: 5346
Group I: 5347
Group J: 5348</t>
        </r>
      </text>
    </comment>
    <comment ref="B25" authorId="0" shapeId="0" xr:uid="{FA0A5388-C885-4B6E-B511-879ADEB2A8E1}">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2928
Group B: 2929
Group C: 2930
Group D: 2931
Group E: 2932
Group F: 2933
Group G: 2934
Group H: 2935</t>
        </r>
      </text>
    </comment>
    <comment ref="B33" authorId="0" shapeId="0" xr:uid="{9CD85DBA-2247-48A3-B499-16047A334F5B}">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1981
Group B: 1982</t>
        </r>
      </text>
    </comment>
    <comment ref="B34" authorId="0" shapeId="0" xr:uid="{0663373A-4341-4709-B03E-36D671B306A9}">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6071
Group B: 6075
Group C: 6076
Group D: 6077
Group E: 6078
Group F: 6079</t>
        </r>
      </text>
    </comment>
    <comment ref="B35" authorId="0" shapeId="0" xr:uid="{591E795E-E70E-4B27-A9D0-0BCAD34361C8}">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KO stage: 129459
Group A: 129457
Group B: 129461
Group C: 129463
Group D: 129465</t>
        </r>
      </text>
    </comment>
    <comment ref="B36" authorId="0" shapeId="0" xr:uid="{B616A555-EF7F-4A0A-800A-28DC17999640}">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5213 
Group B: 5214 
Group C: 56754 
Group D: 97976</t>
        </r>
      </text>
    </comment>
    <comment ref="B37" authorId="0" shapeId="0" xr:uid="{E3D123C5-6379-4691-9B7C-4B28952CD0A5}">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3328
Group B: 3329
Group C: 3330
Group D: 80855</t>
        </r>
      </text>
    </comment>
    <comment ref="B43" authorId="0" shapeId="0" xr:uid="{FF5BE762-333C-4B1E-B667-2B2F8ED85EC7}">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1504
Group B: 1505
Group C: 1506
Group D: 1507
Group E: 40154
Group F: 40155
Group G: 123235
Group H: 123237</t>
        </r>
      </text>
    </comment>
    <comment ref="B55" authorId="0" shapeId="0" xr:uid="{7EBC493C-4AA6-4566-ABD0-7F7FB9714BA8}">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14732
Group B: 14733
Group C: 14734
Group D: 14735
Group E: 14736
Group F: 14737 
Group G: 14740
Group H: 14739
Group I: 58043
Group J: 99592</t>
        </r>
      </text>
    </comment>
    <comment ref="B56" authorId="0" shapeId="0" xr:uid="{98CF56CE-7BB8-4189-8A4E-9F6B202C25EE}">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5699
Group B: 5693
Group C: 5694
Group D: 5695
Group E: 5696
Group F: 5697
Group G: 5698
Group H: 10195
Group I: 99594
Group J: 99596</t>
        </r>
      </text>
    </comment>
    <comment ref="B74" authorId="0" shapeId="0" xr:uid="{48A6485C-0A6A-4787-8446-9EFC8D6E3382}">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4618
Group B: 4619
Group C: 4620
Group D: 4621
Group E: 79816
Group F: 79817
Group G: 79818
Group H: 79819</t>
        </r>
      </text>
    </comment>
    <comment ref="B75" authorId="0" shapeId="0" xr:uid="{40C9DEC1-56EC-4A6E-81AA-1E748613B0D8}">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42058
Group B: 42059
Group C: 42060
Group D: 42061
Group E: 42062
Group F: 42063
Group G: 42064
Group H: 42065</t>
        </r>
      </text>
    </comment>
    <comment ref="B82" authorId="0" shapeId="0" xr:uid="{F839F7DB-84A8-49F6-95A4-32652DFA5C5A}">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1462
Group B: 1463
Group C: 1464
Group D: 1465
Group E: 1466
Group F: 1467
Group G: 1468
Group H: 1469</t>
        </r>
      </text>
    </comment>
    <comment ref="B83" authorId="0" shapeId="0" xr:uid="{53717C72-F3CD-43AF-BA86-03DCB4B3E55B}">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104090
Group B: 104092
Group C: 104094
Group D: 104096
Group E: 104098
Group F: 104100
Group G: 104102
Group H: 104104</t>
        </r>
      </text>
    </comment>
    <comment ref="B84" authorId="0" shapeId="0" xr:uid="{2DA809F2-7B2E-422C-AF34-B6B3DB26F60F}">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10908
Group B: 10911
Group C: 10912
Group D: 10913
Group E: 10914
Group F: 10915
Group G: 10916
Group H: 10917</t>
        </r>
      </text>
    </comment>
    <comment ref="B87" authorId="0" shapeId="0" xr:uid="{AC208E27-C209-4457-8163-A74CCF2F521B}">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107184
Group B: 107182
Group C: 107180
Group D: 107178</t>
        </r>
      </text>
    </comment>
    <comment ref="B91" authorId="0" shapeId="0" xr:uid="{161DEBF8-18AC-43E4-BBDF-B3C22AA3B0B6}">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11959
Group B: 11960</t>
        </r>
      </text>
    </comment>
    <comment ref="B92" authorId="0" shapeId="0" xr:uid="{BC5AF995-8379-4A83-BDC7-3F2E6B04C696}">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44452
Group B: 44453
Group C: 44454
Group D: 44455
Group E: 80662
Group F: 80663</t>
        </r>
      </text>
    </comment>
    <comment ref="B93" authorId="0" shapeId="0" xr:uid="{E7F05BD1-6A7E-4E7A-8B4E-2A347F2F4228}">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4042
Group B: 4043
Group C: 4044
Group D: 4045
Group E: 83642
Group F: 83644</t>
        </r>
      </text>
    </comment>
    <comment ref="B95" authorId="0" shapeId="0" xr:uid="{476DF894-A293-431E-8C17-36300E72D2BD}">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5283
Group B: 5284
Group C: 5285
Group D: 5286
Group E: 70054
Group F: 70056</t>
        </r>
      </text>
    </comment>
    <comment ref="B96" authorId="0" shapeId="0" xr:uid="{4DE3166D-C2C3-4563-BF57-DEF6839306E8}">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49077 
Group B: 49078 
Group C: 49079 
Group D: 49080</t>
        </r>
      </text>
    </comment>
    <comment ref="B97" authorId="0" shapeId="0" xr:uid="{C3B1A6AB-3DF9-4081-A55E-68021A32DCAE}">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84035
Group B: 84036</t>
        </r>
      </text>
    </comment>
    <comment ref="B99" authorId="0" shapeId="0" xr:uid="{0258ABF7-88FA-414A-8596-87DFC5805689}">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4594
Group B: 34882
Group C: 108733</t>
        </r>
      </text>
    </comment>
    <comment ref="B100" authorId="0" shapeId="0" xr:uid="{593E565D-EC52-48E7-9B9C-F9B3AA4C7D44}">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4046
Group B: 4047
Group C: 10899</t>
        </r>
      </text>
    </comment>
    <comment ref="B101" authorId="0" shapeId="0" xr:uid="{153DD06B-E272-41D7-BA23-7E4B7BE3E3D5}">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4059 
Group B: 4060</t>
        </r>
      </text>
    </comment>
    <comment ref="B111" authorId="0" shapeId="0" xr:uid="{40C052C7-A2FC-4565-8DFE-229FC6B9BB7B}">
      <text>
        <r>
          <rPr>
            <sz val="11"/>
            <color theme="1"/>
            <rFont val="Euphemia"/>
            <family val="2"/>
            <scheme val="minor"/>
          </rPr>
          <t xml:space="preserve">[Threaded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66502-66505
Group B: 66506-66509
Group C: 66510-66513
Group D: 66514-66517 </t>
        </r>
      </text>
    </comment>
    <comment ref="B113" authorId="0" shapeId="0" xr:uid="{BACCA042-2CD6-4835-9611-9DD09ED08752}">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3263
Group B: 3264
Group C: 9602
Group D: 56421</t>
        </r>
      </text>
    </comment>
    <comment ref="B115" authorId="0" shapeId="0" xr:uid="{45F886E1-A527-427F-95A8-3E25F79744DB}">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38922
Group B: 38923</t>
        </r>
      </text>
    </comment>
    <comment ref="B116" authorId="0" shapeId="0" xr:uid="{9CBB0A9A-E2C5-4753-8771-3A6F09881921}">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3954
Group B: 3955
Group C: 3956
Group D: 3957
Group E: 3958
Group F: 3959
Group G: 3960
Group H: 3961</t>
        </r>
      </text>
    </comment>
    <comment ref="B117" authorId="0" shapeId="0" xr:uid="{E3867BA3-5768-4178-AD4C-6823DA141E20}">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Pool A: 10279
Pool B: 10280
Pool C: 10281
Pool D: 10283</t>
        </r>
      </text>
    </comment>
    <comment ref="B119" authorId="0" shapeId="0" xr:uid="{99B8F67D-5F8E-4413-A739-1C892519C7BE}">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4807
Group B: 4808
Group C: 4805</t>
        </r>
      </text>
    </comment>
    <comment ref="B127" authorId="0" shapeId="0" xr:uid="{36F8CDFB-AD9B-4199-8B96-9CF6BE9F0B4E}">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54378
Group B: 96399
Group C: 96401
Group D: 96403
Group E: 96405
Group F: 96407
Group G: 96409
Group H: 96411</t>
        </r>
      </text>
    </comment>
    <comment ref="B131" authorId="0" shapeId="0" xr:uid="{C4C60B39-F15D-4682-9336-0503B9E80F9F}">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2560
Group B: 2561</t>
        </r>
      </text>
    </comment>
    <comment ref="B132" authorId="0" shapeId="0" xr:uid="{B94550C1-F8FC-4CB8-9D6E-369F7F8CA1EB}">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47399
Group B: 47400
Group C: 47401
Group D: 47402
Group E: 47403
Group F: 47404
Group G: 47405
Group H: 47405</t>
        </r>
      </text>
    </comment>
    <comment ref="B133" authorId="0" shapeId="0" xr:uid="{BA1FD4ED-8D9F-4730-BF0D-B27002FACFBE}">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71023
Group B: 71089</t>
        </r>
      </text>
    </comment>
    <comment ref="B134" authorId="0" shapeId="0" xr:uid="{E7520EF2-6D08-4452-BEF6-CC0DE1B46C20}">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71003
Group B: 71005
Group C: 71007
Group D: 71009</t>
        </r>
      </text>
    </comment>
    <comment ref="B135" authorId="0" shapeId="0" xr:uid="{450F79C6-E3D3-46DA-978F-FEED1592BA5F}">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71031
Group B :71033</t>
        </r>
      </text>
    </comment>
    <comment ref="B142" authorId="0" shapeId="0" xr:uid="{CEB3649D-C3C4-4E58-8EE2-5FCDF11B6FC6}">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North-West: 106064
South-East: 106062</t>
        </r>
      </text>
    </comment>
    <comment ref="B143" authorId="0" shapeId="0" xr:uid="{8D5217BC-DE39-4C82-8B49-A77B91935ED0}">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5333
Group B: 5334
Group C: 5339
Group D: 5343</t>
        </r>
      </text>
    </comment>
    <comment ref="B149" authorId="0" shapeId="0" xr:uid="{D23081CA-6EA6-4F99-A173-5505B6AC93BC}">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22628
Group B: 22629
Group C: 22630
Group D: 22631</t>
        </r>
      </text>
    </comment>
    <comment ref="B150" authorId="0" shapeId="0" xr:uid="{33E3BD12-E8A9-489E-AB25-52C189CF39BE}">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56578
Group B: 56579
Group C: 56580
Group D: 56581</t>
        </r>
      </text>
    </comment>
    <comment ref="B151" authorId="0" shapeId="0" xr:uid="{EB3EA7B5-E1B7-4F27-9EC2-19A6B7FF07D0}">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2780
Group B: 2781
Group C: 2782
Group D: 2783
Group E: 5200 
Group F: 5201 
Group G: 97460 
Group H: 97462
KO stage: 5420</t>
        </r>
      </text>
    </comment>
    <comment ref="B152" authorId="0" shapeId="0" xr:uid="{9234EB6A-AB3B-4E9F-9E9B-F56E7D8F81F6}">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Phase 1: 125671</t>
        </r>
      </text>
    </comment>
    <comment ref="B154" authorId="0" shapeId="0" xr:uid="{1192D0D4-971E-4342-84C9-257CA68F4C70}">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53618
Group B: 53619</t>
        </r>
      </text>
    </comment>
    <comment ref="F154" authorId="0" shapeId="0" xr:uid="{CF3C8ADC-A431-4C0B-9849-74FFE0F64A4B}">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 Held every 3 to 5 years</t>
        </r>
      </text>
    </comment>
    <comment ref="K155" authorId="0" shapeId="0" xr:uid="{B02D98CF-A0D1-438A-ADA5-96B5E624AA08}">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Past 2 seasons (21-22 and 22-23) are canceled due to ongoing war.
https://en.wikipedia.org/wiki/Ukrainian_Cup</t>
        </r>
      </text>
    </comment>
    <comment ref="K156" authorId="0" shapeId="0" xr:uid="{0155D4AE-FED2-4B05-9D82-3F2A77D18794}">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Competition cancelled since 2019</t>
        </r>
      </text>
    </comment>
    <comment ref="K157" authorId="0" shapeId="0" xr:uid="{C1201D47-96E3-4EF8-ACC9-6C6425AE1375}">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Held from 2009 to 2019
https://en.wikipedia.org/wiki/Mesterfinalen</t>
        </r>
      </text>
    </comment>
    <comment ref="K158" authorId="0" shapeId="0" xr:uid="{D909AC05-7592-4872-94EA-F5D0616AC30C}">
      <text>
        <r>
          <rPr>
            <sz val="11"/>
            <color theme="1"/>
            <rFont val="Euphemia"/>
            <family val="2"/>
            <scheme val="minor"/>
          </rPr>
          <t xml:space="preserve">[Threaded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Held from 2007 until 2015 
https://en.wikipedia.org/wiki/Svenska_Supercupen
</t>
        </r>
      </text>
    </comment>
    <comment ref="B164" authorId="0" shapeId="0" xr:uid="{DF3107FD-CA44-4075-95CB-63350B91BDBF}">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Girone A:37884
Girone B: 37885
Girone C: 37886</t>
        </r>
      </text>
    </comment>
    <comment ref="B172" authorId="0" shapeId="0" xr:uid="{CD0BF9D9-9A6A-4845-9EAE-C226CED110C1}">
      <text>
        <r>
          <rPr>
            <sz val="11"/>
            <color theme="1"/>
            <rFont val="Euphemia"/>
            <family val="2"/>
            <scheme val="minor"/>
          </rPr>
          <t>[Threaded comment]
Your version of Excel allows you to read this threaded comment; however, any edits to it will get removed if the file is opened in a newer version of Excel. Learn more: https://go.microsoft.com/fwlink/?linkid=870924
Comment:
    [Threaded comment]
Your version of Excel allows you to read this threaded comment; however, any edits to it will get removed if the file is opened in a newer version of Excel. Learn more: https://go.microsoft.com/fwlink/?linkid=870924
Comment:
    Group A: 885
Group B: 9513</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D7B0112-4FA7-4DFB-A225-7ACFE5CECCA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<sst xmlns="http://schemas.openxmlformats.org/spreadsheetml/2006/main" count="5252" uniqueCount="607">
  <si>
    <t>Jersey Overview</t>
  </si>
  <si>
    <t>Color Legend for Status is in this cell: Not started is normal style, In Progress is R=91 G=133 B=49, Due Today is R=118 G=88 B=0, On Hold is R=109 G=66 B=111, Completed is Strikethrough, Cancelled is R=191 G=191 B=191, and Overdue is R=191 G=33 B=28.</t>
  </si>
  <si>
    <t>Tournament</t>
  </si>
  <si>
    <t>Tour ID</t>
  </si>
  <si>
    <t>Priority</t>
  </si>
  <si>
    <t>Level</t>
  </si>
  <si>
    <t>Sport</t>
  </si>
  <si>
    <t>START DATE</t>
  </si>
  <si>
    <t>Days until start</t>
  </si>
  <si>
    <t>Completed</t>
  </si>
  <si>
    <t>Checked by</t>
  </si>
  <si>
    <t>Review timer</t>
  </si>
  <si>
    <t>NOTES</t>
  </si>
  <si>
    <t>STATUS</t>
  </si>
  <si>
    <t>Int. FIFA World Cup Qual AFC</t>
  </si>
  <si>
    <t>LCS</t>
  </si>
  <si>
    <t>Soccer</t>
  </si>
  <si>
    <t>to check 02/2022</t>
  </si>
  <si>
    <t>Int. FIFA World Cup Qual COMNEBOL</t>
  </si>
  <si>
    <t>to check 02/2020</t>
  </si>
  <si>
    <t>Status slicer is in this cell. To filter list by Status, select a status from the slicer. Press and hold CTRL to select multiple options.</t>
  </si>
  <si>
    <t>Euro Championship, Women</t>
  </si>
  <si>
    <t>Handball</t>
  </si>
  <si>
    <t>Int. FIFA World Cup Qual Europe</t>
  </si>
  <si>
    <t>Champions League Group C</t>
  </si>
  <si>
    <t>HIGH PRIORITY</t>
  </si>
  <si>
    <t>MG</t>
  </si>
  <si>
    <t>PFC LUDOGORETS 1945 RAZGRAD-away kit</t>
  </si>
  <si>
    <t>Champions League Group D</t>
  </si>
  <si>
    <t>PFC SLAVIA SOFIA</t>
  </si>
  <si>
    <t>Champions League Group E</t>
  </si>
  <si>
    <t>PFK BEROE STARA ZAGORA</t>
  </si>
  <si>
    <t>Champions League Group F</t>
  </si>
  <si>
    <t>PIRIN BLAGOEVGRAD</t>
  </si>
  <si>
    <t>Champions League Group G</t>
  </si>
  <si>
    <t>POFC BOTEV VRATSA</t>
  </si>
  <si>
    <t>Champions League Group H</t>
  </si>
  <si>
    <t>used wiki</t>
  </si>
  <si>
    <t>Ukraine Super Cup</t>
  </si>
  <si>
    <t>CLAM</t>
  </si>
  <si>
    <t>Cancelled</t>
  </si>
  <si>
    <t>Uruguay Primera Division Apertura</t>
  </si>
  <si>
    <t>JD</t>
  </si>
  <si>
    <t>According to Social Media and wiki pages</t>
  </si>
  <si>
    <t>Ecuador Serie A</t>
  </si>
  <si>
    <t>CLAM/JD</t>
  </si>
  <si>
    <t>No teams found for this tournament - Tournament name and ID was changed updated all Jersey's according to Wiki - JD 3/11/2022</t>
  </si>
  <si>
    <t>Finland Veikkausliiga</t>
  </si>
  <si>
    <t>CLAM/MATE</t>
  </si>
  <si>
    <t>CLAM - 20220324
HJK HELSINKI - home checked
JD - Remaining Jerseys confirmed with wiki 4/12/202</t>
  </si>
  <si>
    <t>Int. Clubs AFC Champions League 01 Apr 2021</t>
  </si>
  <si>
    <t>Group A: 5699
Group B: 5693
Group C: 5694
Group D: 5695
Group E: 5696
Group F: 5697
Group G: 5698
Group H: 10195
Group I: 99594
Group J: 99596</t>
  </si>
  <si>
    <t>West Group Completed April 5th 2022</t>
  </si>
  <si>
    <t>Uruguay Primera Division Clausura</t>
  </si>
  <si>
    <t>MATE/CLAM</t>
  </si>
  <si>
    <t>05/02/2022 - list of teams need's to be checked</t>
  </si>
  <si>
    <t>Int. Clubs AFC cup</t>
  </si>
  <si>
    <t>Group A: 14732
Group B: 14733
Group C: 14734
Group D: 14735
Group E: 14736
Group F: 14737 
Group G: 14740
Group H: 14739
Group I: 58043
Group J: 99592</t>
  </si>
  <si>
    <t>JD/PVM</t>
  </si>
  <si>
    <t>Groups A-D done based on https://egnyte.footballmarketingasia.com/fl/VFX6IBzVPx#folder-link/Brand%20%26%20Information%20Centre/AFC%20Cup/2022%20Season/Brand%20Centre/TV%20Graphics/5.%20KIT%20COLOURS,  Not enough info for Group J, MUST CPK has no info on away jersey</t>
  </si>
  <si>
    <t>Int. Youth U23 AFC Cup</t>
  </si>
  <si>
    <t>Group A: 49077 
Group B: 49078 
Group C: 49079 
Group D: 49080</t>
  </si>
  <si>
    <t>Int. UEFA Nations League A, B, C, D</t>
  </si>
  <si>
    <t xml:space="preserve">Group A: 66502-66505
Group B: 66506-66509
Group C: 66510-66513
Group D: 66514-66517 </t>
  </si>
  <si>
    <t>A and B Should be good. Jersey Colors are expected to change after 2022 World Cup - JD 8/15/2022</t>
  </si>
  <si>
    <t xml:space="preserve">China Super League </t>
  </si>
  <si>
    <t>MATE</t>
  </si>
  <si>
    <t>6/16/2022/MATE = list of teams needs to check  - checked
GUANGZHOU CITY-  both - checked
TIANJIN JINMEN TIGER - away - checked</t>
  </si>
  <si>
    <t>Mexico Primera Division Apertura</t>
  </si>
  <si>
    <t>Official Sources</t>
  </si>
  <si>
    <t>EHF U20 Championship 1</t>
  </si>
  <si>
    <t>Group A: 71023
Group B: 71089</t>
  </si>
  <si>
    <t>Used wiki</t>
  </si>
  <si>
    <t>Int. CONCACAF Women's Chamionship</t>
  </si>
  <si>
    <t>Group A: 38922
Group B: 38923</t>
  </si>
  <si>
    <t>Used Wiki</t>
  </si>
  <si>
    <t>Int. European Championship Women</t>
  </si>
  <si>
    <t>Group A: 3263
Group B: 3264
Group C: 9602
Group D: 56421</t>
  </si>
  <si>
    <t>Colombia Primera A Clasura</t>
  </si>
  <si>
    <t>Euro U20 Championship</t>
  </si>
  <si>
    <t>Group A: 71003
Group B: 71005
Group C: 71007
Group D: 71009</t>
  </si>
  <si>
    <t>Bulgaria First Professional League</t>
  </si>
  <si>
    <t>MATE/JD/MG</t>
  </si>
  <si>
    <t>Romania Super Cup</t>
  </si>
  <si>
    <t>Russia Super Cup</t>
  </si>
  <si>
    <t>Croatia HNL</t>
  </si>
  <si>
    <t>MATE/MIKO</t>
  </si>
  <si>
    <t>Denmark Superliga</t>
  </si>
  <si>
    <t>MIKO</t>
  </si>
  <si>
    <t>Germany 2.Bundesliga</t>
  </si>
  <si>
    <t>All Done</t>
  </si>
  <si>
    <t>Poland Ekstraklasa</t>
  </si>
  <si>
    <t xml:space="preserve">Romania Liga I </t>
  </si>
  <si>
    <t xml:space="preserve">     </t>
  </si>
  <si>
    <t>Russia Premier League</t>
  </si>
  <si>
    <t>Slovakia Superliga</t>
  </si>
  <si>
    <t>Wiki, Team pages and Team Shops</t>
  </si>
  <si>
    <t>Slovenia Prva Liga</t>
  </si>
  <si>
    <t>Switzerland Super League</t>
  </si>
  <si>
    <t>EHF U20 Championship 2</t>
  </si>
  <si>
    <t>Group A: 71031
Group B:71033</t>
  </si>
  <si>
    <t>Austria 2.Liga</t>
  </si>
  <si>
    <t>Austria Bundesliga</t>
  </si>
  <si>
    <t>Belgium First Division A</t>
  </si>
  <si>
    <t>JD/MIKO</t>
  </si>
  <si>
    <t>Germany 3.Liga</t>
  </si>
  <si>
    <t>England Championship</t>
  </si>
  <si>
    <t>MIKO/MATE</t>
  </si>
  <si>
    <t>*BIRMINGHAM CITY-away/3rd *BLACKPOOL FC-all   *BRISTOL CITY-away   *BURNLEY FC-from wiki *CARDIFF CITY-away/3rd *HULL CITY-away *LUTON TOWN-away *MILLWALL FC-away/3rd *NORWICH CITY-away *PRESTON NORTH END-all *READING FC-all *SUNDERLAND AFC-away *WATFORD FC-away           *WEST BROMWICH ALBION-away/3rd *WIGAN ATHLETIC-away/3rd</t>
  </si>
  <si>
    <t>Czech 1. Liga</t>
  </si>
  <si>
    <t>England League One</t>
  </si>
  <si>
    <t>Non LCS</t>
  </si>
  <si>
    <t>England League Two</t>
  </si>
  <si>
    <t>France Ligue 2</t>
  </si>
  <si>
    <t>Scotland Premiership</t>
  </si>
  <si>
    <t>Portugal Super Cup</t>
  </si>
  <si>
    <t>Netherlands Johan Cruijff Schaal</t>
  </si>
  <si>
    <t>Euro U18 Championship</t>
  </si>
  <si>
    <t>South Africa Premier League</t>
  </si>
  <si>
    <t>Germany Bundesliga</t>
  </si>
  <si>
    <t>6/20/2022 here are the list need to check
BAYER LEVERKUSEN - both -Checked
BORUSSIA MONCHENGLADBACH - away - Checked
EINTRACHT FRANKFURT- away - Checked
FC AUGSBURG - both - Checked
HERTHA BSC based in front kit - Checked
SC FREIBURG- both - Checked
SCHALKE 04 both - checked
TSG HOFFENHEIM -away - checked
UNION BERLIN -both - checked
VFB STUTTGART- both - checked
VFL BOCHUM- both - checked
VFL WOLFSBURG- both - checked
WERDER BREMEN- both</t>
  </si>
  <si>
    <t>Netherlands Eredivisie</t>
  </si>
  <si>
    <t>Turkey 1. Lig</t>
  </si>
  <si>
    <t>Turkey Super Lig</t>
  </si>
  <si>
    <t xml:space="preserve">MATE 6/17/2022 below are are the list that I've done checking other teams still needs to  check
FENERBAHCE ISTANBUL- away kit
GALATASARAY ISTANBUL - away kit based on front
KAYSERISPOR -kits are based on front
SIVASSPOR- based on front Miko 07/07/22  ADANA DEMIRSPOR	
done ALANYASPOR done ANTALYASPOR done BESIKTAS ISTANBUL	
done FATIH KARAGUMRUK ISTANBUL	
done GAZIANTEP FK	
 done GIRESUNSPOR	
done HATAYSPOR ANTAKYA	
 used wiki ISTANBUL BASAKSEHIR	
 done ISTANBULSPOR AS used wiki 
KASIMPASA ISTANBUL	
 done KAYSERISPOR done KONYASPOR done MKE ANKARAGUCU	
done SIVASSPOR done TRABZONSPOR	
 done </t>
  </si>
  <si>
    <t>Portugal Primeira Liga</t>
  </si>
  <si>
    <t>6/20/22MATE list of teams need to check
BELENENSES LISBON - checked
CASA PIA LISBON - checked
CD TONDELA - checked
ESTORIL PRAIA - checked
FC AROUCA - checked
FC FAMALICAO -checked
FC PACOS  FERREIRA - Checked
FC PORTO - Checked
FC VIZELA - checked
GIL VICENTE - checked BARCELOS
MARITIMO - checked MADEIRA 
MOREIRENSE - checked FC
PORTIMONENSE- checked SC
SANTA CLARA AZORES - checked
SC BRAGA - checked
SPORTING LISBON - away 
VITORIA SC - checked  GUIMARAES - Checked</t>
  </si>
  <si>
    <t>England Premier League</t>
  </si>
  <si>
    <t>6/17/2022 list of team need to check
AFC BOURNEMOUTH - both - checked
BRENTFORD FC - away - checked
BRIGHTON AND HOVE ALBION - both - checked
CHELSEA FC- away kit based on front kit - checked
CRYSTAL PALACE
EVERTON FC
FULHAM FC
LEEDS UNITED
LEICESTER CITY - away - checked
LIVERPOOL FC - away - checked
NOTTINGHAM FOREST- both - checked
SOUTHAMPTON FC- both - checked
TOTTENHAM HOTSPUR - home and away based on front kit - checked
WEST HAM UNITED- away kit - checked</t>
  </si>
  <si>
    <t>France Ligue 1</t>
  </si>
  <si>
    <t>6/17/2022 list of teams needs to check
AC AJACCIO - both - checked
AJ AUXERRE - away - checked
ANGERS SCO -both - checked
AS MONACO - away - checked
CLERMONT FOOT 63 - both - checked
ESTAC TROYES - both - checked
FC LORIENT- both - checked
FC NANTES- both - checked
LILLE OSC - both - checkd
MONTPELLIER HSC - both - checked
OGC NICE - both - checked
OLYMPIQUE LYON- away - checked
OLYMPIQUE MARSEILLE -away - checked
RC LENS- away - checked
STADE BREST 29 - both - checked
STADE REIMS - away - checked
STADE RENNES- away - checked
STRASBOURG ALSACE- away - checked
TOULOUSE FC- away - checked</t>
  </si>
  <si>
    <t xml:space="preserve">Portugal Segunda </t>
  </si>
  <si>
    <t>Int. UEFA Super Cup</t>
  </si>
  <si>
    <t>Italy Serie B</t>
  </si>
  <si>
    <t>Spain La Liga</t>
  </si>
  <si>
    <t>Went with iconic stripes</t>
  </si>
  <si>
    <t>Spain La Liga 2</t>
  </si>
  <si>
    <t>Italy Serie A</t>
  </si>
  <si>
    <t>Int. Clubs UEFA Champions League Quali</t>
  </si>
  <si>
    <t xml:space="preserve">Greece Super League </t>
  </si>
  <si>
    <t>JD/MIKO/MATE</t>
  </si>
  <si>
    <t>Ukraine Premier League</t>
  </si>
  <si>
    <t>Cyprus 1st Division</t>
  </si>
  <si>
    <t>Germany, DHB Pokal</t>
  </si>
  <si>
    <t>EHF European League Qualification</t>
  </si>
  <si>
    <t>Acoording to last season's announcement we keep the previous year colors.</t>
  </si>
  <si>
    <t>Austria HLA Super Cup</t>
  </si>
  <si>
    <t>Austria HLA</t>
  </si>
  <si>
    <t>MIKO/MG</t>
  </si>
  <si>
    <t>Germany HBL 2</t>
  </si>
  <si>
    <t>Germany HBL</t>
  </si>
  <si>
    <t>wiki and fan shop</t>
  </si>
  <si>
    <t>Champions Hockey League Group A</t>
  </si>
  <si>
    <t>Ice hockey</t>
  </si>
  <si>
    <t>Champions Hockey League Group B</t>
  </si>
  <si>
    <t>Champions Hockey League Group C</t>
  </si>
  <si>
    <t>Champions Hockey League Group D</t>
  </si>
  <si>
    <t>Champions Hockey League Group E</t>
  </si>
  <si>
    <t>Champions Hockey League Group F</t>
  </si>
  <si>
    <t>Champions Hockey League Group G</t>
  </si>
  <si>
    <t>Champions Hockey League Group H</t>
  </si>
  <si>
    <t>Russia KHL </t>
  </si>
  <si>
    <t>Germany, DHB Pokal Women  </t>
  </si>
  <si>
    <t>Int. Clubs UEFA Champions League</t>
  </si>
  <si>
    <t>Group A: 1462
Group B: 1463
Group C: 1464
Group D: 1465
Group E: 1466
Group F: 1467
Group G: 1468
Group H: 1469</t>
  </si>
  <si>
    <t>JD/MATE</t>
  </si>
  <si>
    <t>Italy Serie C</t>
  </si>
  <si>
    <t>37884; 37885; 37886</t>
  </si>
  <si>
    <t>Int. Clubs UEFA Conference League</t>
  </si>
  <si>
    <t>Group A: 104090
Group B: 104092
Group C: 104094
Group D: 104096
Group E: 104098
Group F: 104100
Group G: 104102
Group H: 104104</t>
  </si>
  <si>
    <t>Int. Clubs UEFA Europa League</t>
  </si>
  <si>
    <t>Group A: 10908
Group B: 10911
Group C: 10912
Group D: 10913
Group E: 10914
Group F: 10915
Group G: 10916
Group H: 10917</t>
  </si>
  <si>
    <t>USA NFL</t>
  </si>
  <si>
    <t>American Football</t>
  </si>
  <si>
    <t>Austria HLA 2</t>
  </si>
  <si>
    <t>106064 / 106062</t>
  </si>
  <si>
    <t>Champions League, Women Group A</t>
  </si>
  <si>
    <t>Champions League, Women Group B</t>
  </si>
  <si>
    <t>Champions League, Women Group C</t>
  </si>
  <si>
    <t>Champions League, Women Group D</t>
  </si>
  <si>
    <t>European Cup</t>
  </si>
  <si>
    <t>European Cup, Women  </t>
  </si>
  <si>
    <t>Germany Bundesliga Women</t>
  </si>
  <si>
    <t>Germany, 2. Bundesliga Women</t>
  </si>
  <si>
    <t>Finland SM-liiga</t>
  </si>
  <si>
    <t>Czech Republic Extraliga</t>
  </si>
  <si>
    <t>Champions League Group A</t>
  </si>
  <si>
    <t>Champions League Group B</t>
  </si>
  <si>
    <t>Germany DEL</t>
  </si>
  <si>
    <t>Slovakia Extraliga</t>
  </si>
  <si>
    <t>Sweden SHL</t>
  </si>
  <si>
    <t>FIBA World Cup Women</t>
  </si>
  <si>
    <t>4807, 4808, 4805</t>
  </si>
  <si>
    <t>Basketball</t>
  </si>
  <si>
    <t>Milko</t>
  </si>
  <si>
    <t>France Pro A </t>
  </si>
  <si>
    <t>Spain ACB</t>
  </si>
  <si>
    <t>Germany BBL</t>
  </si>
  <si>
    <t>Turkey TBL</t>
  </si>
  <si>
    <t>0+</t>
  </si>
  <si>
    <t>Liga ABA</t>
  </si>
  <si>
    <t>Australia NBL</t>
  </si>
  <si>
    <t>VTB United League</t>
  </si>
  <si>
    <t>FIBA Champions League Group A</t>
  </si>
  <si>
    <t>FIBA Champions League Group B</t>
  </si>
  <si>
    <t>FIBA Champions League Group C</t>
  </si>
  <si>
    <t>FIBA Champions League Group D</t>
  </si>
  <si>
    <t>FIBA Champions League Group E</t>
  </si>
  <si>
    <t>FIBA Champions League Group F</t>
  </si>
  <si>
    <t>FIBA Champions League Group G</t>
  </si>
  <si>
    <t>FIBA Champions League Group H</t>
  </si>
  <si>
    <t>India Super League</t>
  </si>
  <si>
    <t>Euroleague  </t>
  </si>
  <si>
    <t xml:space="preserve">Australia A-League </t>
  </si>
  <si>
    <t>Israel Super League</t>
  </si>
  <si>
    <t>USA NHL  </t>
  </si>
  <si>
    <t>Greece A1</t>
  </si>
  <si>
    <t>EHF European League Women Qualification</t>
  </si>
  <si>
    <t>China CBA</t>
  </si>
  <si>
    <t>Eurocup Group A</t>
  </si>
  <si>
    <t>Eurocup Group B</t>
  </si>
  <si>
    <t>USA NBA</t>
  </si>
  <si>
    <t>Int. Clubs UEFA Champions League - Women</t>
  </si>
  <si>
    <t>Group A 107184, Group B 107182, Group C 107180, Group D107178</t>
  </si>
  <si>
    <t>Europe Cup Group A</t>
  </si>
  <si>
    <t>Europe Cup Group B</t>
  </si>
  <si>
    <t>Europe Cup Group C</t>
  </si>
  <si>
    <t>Europe Cup Group D</t>
  </si>
  <si>
    <t>Europe Cup Group E</t>
  </si>
  <si>
    <t>Europe Cup Group F</t>
  </si>
  <si>
    <t>Europe Cup Group I</t>
  </si>
  <si>
    <t>Europe Cup Group J</t>
  </si>
  <si>
    <t>EHF European League Group A</t>
  </si>
  <si>
    <t>MIKO/JD</t>
  </si>
  <si>
    <t>EHF European League Group B</t>
  </si>
  <si>
    <t>EHF European League Group C</t>
  </si>
  <si>
    <t>EHF European League Group D</t>
  </si>
  <si>
    <t>Int. Men's World Cup</t>
  </si>
  <si>
    <t>Group A 3954, Group B 3955, Group C 3956, Group D 3957, Group E 3958, Group F 3959, Group G 3960, Group H 3961</t>
  </si>
  <si>
    <t>to check 10/2022</t>
  </si>
  <si>
    <t>Int. AFF Championship Suzuki Cup</t>
  </si>
  <si>
    <t>Group A: 885 Group B: 9513</t>
  </si>
  <si>
    <t>Int. Ice Hockey U20</t>
  </si>
  <si>
    <t>Group A 11959
Group B 11960</t>
  </si>
  <si>
    <t>Official Website</t>
  </si>
  <si>
    <t>Mexico Primera Division Clasura</t>
  </si>
  <si>
    <t>Same as Apetura</t>
  </si>
  <si>
    <t>EHF European League Women Group A</t>
  </si>
  <si>
    <t>EHF European League Women Group B</t>
  </si>
  <si>
    <t>EHF European League Women Group C</t>
  </si>
  <si>
    <t>EHF European League Women Group D</t>
  </si>
  <si>
    <t>Spain Super Cup</t>
  </si>
  <si>
    <t>Jerseys from main league</t>
  </si>
  <si>
    <t>World Championship</t>
  </si>
  <si>
    <t>Group A: 2780 Group B: 2781 Group C: 2782 Group D: 2783 Group E: 5200 F: 5201 G: 97460 H: 97462</t>
  </si>
  <si>
    <t>All teams set using Wiki, will set completed after 1st round completion</t>
  </si>
  <si>
    <t>EHF European Championship Qualification</t>
  </si>
  <si>
    <t>Phase 1: 125671</t>
  </si>
  <si>
    <t>Used Wiki and team social media sites</t>
  </si>
  <si>
    <t>Italy Super Cup</t>
  </si>
  <si>
    <t>Used Jerseys from current Serie A season</t>
  </si>
  <si>
    <t>Chile Primera Division</t>
  </si>
  <si>
    <t>JD/MBE</t>
  </si>
  <si>
    <t>Used SocMed + Wiki</t>
  </si>
  <si>
    <t>Peru Primera Division</t>
  </si>
  <si>
    <t>Colombia Primera A Apertura</t>
  </si>
  <si>
    <t>Paraguay Primera Division Apertura</t>
  </si>
  <si>
    <t>MBE/CLAM</t>
  </si>
  <si>
    <t>Argentina Superliga</t>
  </si>
  <si>
    <t>Int. Clubs FIFA Club World Cup</t>
  </si>
  <si>
    <t>Japan J-League</t>
  </si>
  <si>
    <t>USA XFL</t>
  </si>
  <si>
    <t xml:space="preserve">Republic of Korea K-League 1 </t>
  </si>
  <si>
    <t>LCS1</t>
  </si>
  <si>
    <t>MBE</t>
  </si>
  <si>
    <t>USA MLS</t>
  </si>
  <si>
    <t>Used MLS shop + Wiki</t>
  </si>
  <si>
    <t>Int. Youth U20 Asian Cup</t>
  </si>
  <si>
    <t>123273, 123275, 123277, 123279</t>
  </si>
  <si>
    <t>Used info from FA</t>
  </si>
  <si>
    <t>Int. FIFA World Cup Qual CONCACAF</t>
  </si>
  <si>
    <t>Int. Clubs Concacaf Champions League</t>
  </si>
  <si>
    <t>Groups</t>
  </si>
  <si>
    <t>Int. Clubs CONCACAF Champions League, Knockout</t>
  </si>
  <si>
    <t xml:space="preserve">Int. Clubs Copa Sudamericana </t>
  </si>
  <si>
    <t>Group A: 99934
Group B: 99936
Group C: 99938
Group D: 99940
Group E: 99942 
Group F: 99944
Group G: 99946
Group H: 99948</t>
  </si>
  <si>
    <t>Int. World Baseball Classic</t>
  </si>
  <si>
    <t>Pool A: 10279 Pool B: 10280 Pool C: 10281 Pool D: 10283</t>
  </si>
  <si>
    <t>Baseball</t>
  </si>
  <si>
    <t>Done according to Wiki and recent videos of teams. Mostly home jersey only is available.</t>
  </si>
  <si>
    <t>Int. European Championship Qual</t>
  </si>
  <si>
    <t>Group A: 4508 Group B: 4509 Group C: 4510 Group D:  4511 Group E: 4512 Group F: 4513 Group G: 4514 Group H: 5346 Group I: 5347 Group J: 5348</t>
  </si>
  <si>
    <t>USA MLB   </t>
  </si>
  <si>
    <t>MLB.com/Wiki</t>
  </si>
  <si>
    <t>Sweden Superettan</t>
  </si>
  <si>
    <t>MIKO/CLAM</t>
  </si>
  <si>
    <t>Sweden Allsvenskan</t>
  </si>
  <si>
    <t xml:space="preserve">Int. Clubs Copa Libertadores </t>
  </si>
  <si>
    <t>Group A: 2928
Group B: 2929
Group C: 2930
Group D: 2931
Group E: 2932
Group F: 2933
Group G: 2934
Group H: 2935</t>
  </si>
  <si>
    <t>Int. Finalissima, Women</t>
  </si>
  <si>
    <t>Norway 1.Division</t>
  </si>
  <si>
    <t>Norway Eliteserien</t>
  </si>
  <si>
    <t>Brazil Serie B</t>
  </si>
  <si>
    <t>Brazil Serie A</t>
  </si>
  <si>
    <t>Group A: 1981
Group B: 1982</t>
  </si>
  <si>
    <t>Int. Youth U20 World Cup</t>
  </si>
  <si>
    <t>Group A: 6071
Group B: 6075
Group C: 6076
Group D: 6077
Group E: 6078
Group F: 6079</t>
  </si>
  <si>
    <t>Int. Youth U21 European Championship</t>
  </si>
  <si>
    <t>Group A: 5213 
Group B: 5214 
Group C: 56754 
Group D: 97976</t>
  </si>
  <si>
    <t>Int. U17 AFC Asian Cup</t>
  </si>
  <si>
    <t>KO stage: 129459
Group A: 129457
Group B: 129461
Group C: 129463
Group D: 129465</t>
  </si>
  <si>
    <t>Int. CONCACAF Gold Cup</t>
  </si>
  <si>
    <t>Group A - 3328
Group B - 3329
Group C - 3330
Group D - 80855</t>
  </si>
  <si>
    <t>In Progress</t>
  </si>
  <si>
    <t>Paraguay Primera Division Clausura</t>
  </si>
  <si>
    <t>USA MLB   ALL-STAR</t>
  </si>
  <si>
    <t>Not Started</t>
  </si>
  <si>
    <t>Int. Women's World Cup</t>
  </si>
  <si>
    <t>Group A - 1504
Group B - 1505
Group C - 1506
Group D - 1507
Group E - 40154
Group F - 40155
Group G - 123235
Group H - 123237</t>
  </si>
  <si>
    <t>Argentina Copa de la Liga</t>
  </si>
  <si>
    <t>FIBA Basketball World Cup</t>
  </si>
  <si>
    <t>Group A - 4618
Group B - 4619
Group C - 4620
Group D - 4621
Group E - 79816
Group F - 79817
Group G - 79818
Group H - 79819</t>
  </si>
  <si>
    <t>Int. Youth U17 World Championship</t>
  </si>
  <si>
    <t>African Cup of Nations, Group A</t>
  </si>
  <si>
    <t>The World Cup of Hockey</t>
  </si>
  <si>
    <t>53618 / 53619</t>
  </si>
  <si>
    <t>African Cup of Nations, Group B</t>
  </si>
  <si>
    <t>African Cup of Nations, Group C</t>
  </si>
  <si>
    <t>African Cup of Nations, Group D</t>
  </si>
  <si>
    <t>African Cup of Nations, Group E</t>
  </si>
  <si>
    <t>African Cup of Nations, Group F</t>
  </si>
  <si>
    <t>Euro Championship</t>
  </si>
  <si>
    <t>Group A: 4042
Group B: 4043
Group C: 4044
Group D: 4045
Group E: 83642
Group F: 83644</t>
  </si>
  <si>
    <t>Int. AFC Asian Cup</t>
  </si>
  <si>
    <t>Group A: 5283
Group B: 5284
Group C: 5285
Group D: 5286
Group E: 70054
Group F: 70056</t>
  </si>
  <si>
    <t>Int. Copa America</t>
  </si>
  <si>
    <t>to check 2024</t>
  </si>
  <si>
    <t>Int. European Championship Men</t>
  </si>
  <si>
    <t>to check 05/2024</t>
  </si>
  <si>
    <t>Int. AFC Asian Cup, Women Group A</t>
  </si>
  <si>
    <t>Int. AFC Asian Cup, Women Group B</t>
  </si>
  <si>
    <t>Int. AFC Asian Cup, Women Group C</t>
  </si>
  <si>
    <t>Winter Olympics Men </t>
  </si>
  <si>
    <t>Group A: 4046 / Group B: 4047 / Group C: 10899</t>
  </si>
  <si>
    <t>Winter Olympics Women</t>
  </si>
  <si>
    <t>Group A: 4059 / Group B: 4060</t>
  </si>
  <si>
    <t>Mexico Primera Division Clausura</t>
  </si>
  <si>
    <t>Int. Confederations Cup</t>
  </si>
  <si>
    <t>Int. Olympic Games Men</t>
  </si>
  <si>
    <t>Int. Olympic Games Women</t>
  </si>
  <si>
    <t>Sweden Super Cup</t>
  </si>
  <si>
    <t>Norway Super Cup</t>
  </si>
  <si>
    <t>Simulated Reality - Bundesliga SRL</t>
  </si>
  <si>
    <t>On Hold</t>
  </si>
  <si>
    <t>Simulated Reality - Copa America SRL</t>
  </si>
  <si>
    <t>CA PENAROL MONTEVIDEO - home kit based on from jersey/ away kit missing</t>
  </si>
  <si>
    <t>Simulated Reality - Copa Libertadores Playoffs SRL</t>
  </si>
  <si>
    <t>CERRITO CS away kit missing</t>
  </si>
  <si>
    <t>Simulated Reality - Croatia 1. HNL SRL</t>
  </si>
  <si>
    <t>CLUB ATLETICO RENTISTAS- both kit</t>
  </si>
  <si>
    <t>Simulated Reality - Czech Republic 1. Liga</t>
  </si>
  <si>
    <t>LIVERPOOL MONTEVIDEO- both kit</t>
  </si>
  <si>
    <t>Simulated Reality - England Premier League SRL</t>
  </si>
  <si>
    <t>Simulated Reality - Euro European Championshop SRL</t>
  </si>
  <si>
    <t>BOSTON RIVER - both</t>
  </si>
  <si>
    <t>Simulated Reality - Euro Playoffs SRL</t>
  </si>
  <si>
    <t>CERRO LARGO FC - both kit</t>
  </si>
  <si>
    <t>Simulated Reality - France Ligue 1 SRL</t>
  </si>
  <si>
    <t>Simulated Reality - Greece Superleague SRL</t>
  </si>
  <si>
    <t>Simulated Reality - Italy Serie A SRL</t>
  </si>
  <si>
    <t>Simulated Reality - K-League 1 SRL</t>
  </si>
  <si>
    <t>MONTEVIDEO WANDERERS - both kit</t>
  </si>
  <si>
    <t>Simulated Reality - La Liga SRL</t>
  </si>
  <si>
    <t>Simulated Reality - Netherlands Eredivise SRL</t>
  </si>
  <si>
    <t>Simulated Reality - Olympics</t>
  </si>
  <si>
    <t>Simulated Reality - Poland Ektraklasa SRL</t>
  </si>
  <si>
    <t>PLAZA COLONIA - both kit</t>
  </si>
  <si>
    <t>Simulated Reality - Portugal Primera Liga SRL</t>
  </si>
  <si>
    <t>Simulated Reality - Russia Premier League SRL</t>
  </si>
  <si>
    <t>Simulated Reality - Summer Leagues</t>
  </si>
  <si>
    <t>Simulated Reality - Turkey Super Lig SRL</t>
  </si>
  <si>
    <t>Simulated Reality - UEFA Champions League SRL</t>
  </si>
  <si>
    <t>CA RIVER PLATE- both kit</t>
  </si>
  <si>
    <t>Simulated Reality -Austra Bundesliga SRL</t>
  </si>
  <si>
    <t>ghg</t>
  </si>
  <si>
    <t>List Data</t>
  </si>
  <si>
    <t>Jersey overview</t>
  </si>
  <si>
    <t>Category</t>
  </si>
  <si>
    <t>Status</t>
  </si>
  <si>
    <t>Competition Status</t>
  </si>
  <si>
    <t>Not started</t>
  </si>
  <si>
    <t>In progress</t>
  </si>
  <si>
    <t>Started in the last 14 days</t>
  </si>
  <si>
    <t>Starts in the next 7 days</t>
  </si>
  <si>
    <t>Due Today</t>
  </si>
  <si>
    <t>Starts in the next 15-30 days</t>
  </si>
  <si>
    <t>Other</t>
  </si>
  <si>
    <t>Overdue</t>
  </si>
  <si>
    <t>Query for usages of DEI property 'all_jersey_color'</t>
  </si>
  <si>
    <t>Screen shots</t>
  </si>
  <si>
    <t>uniquetournamentid;sportname;realcategoryname;uniquetournament_name;option_value;extra_notes</t>
  </si>
  <si>
    <t>109;Baseball;USA;MLB;;</t>
  </si>
  <si>
    <t>803;Baseball;USA;"MLB All Star Game";;</t>
  </si>
  <si>
    <t>1524;Basketball;Australia;NBL;;</t>
  </si>
  <si>
    <t>1566;Basketball;China;CBA;;</t>
  </si>
  <si>
    <t>156;Basketball;France;"Pro A";;</t>
  </si>
  <si>
    <t>227;Basketball;Germany;BBL;;</t>
  </si>
  <si>
    <t>304;Basketball;Greece;A1;;</t>
  </si>
  <si>
    <t>138;Basketball;International;Euroleague;;</t>
  </si>
  <si>
    <t>235;Basketball;International;"Liga ABA";;</t>
  </si>
  <si>
    <t>1438;Basketball;International;"United League";;</t>
  </si>
  <si>
    <t>1197;Basketball;Israel;"Super League";;</t>
  </si>
  <si>
    <t>262;Basketball;Italy;"Serie A";;</t>
  </si>
  <si>
    <t>264;Basketball;Spain;"Liga ACB";;</t>
  </si>
  <si>
    <t>519;Basketball;Turkey;"Super Lig";;</t>
  </si>
  <si>
    <t>132;Basketball;USA;NBA;;</t>
  </si>
  <si>
    <t>2382;Basketball;USA;"NBA Preseason";;</t>
  </si>
  <si>
    <t>31;Football;USA;NFL;;</t>
  </si>
  <si>
    <t>233;Football;USA;"NFL Preseason";;</t>
  </si>
  <si>
    <t>85;Handball;Austria;"HLA Meisterliga";;</t>
  </si>
  <si>
    <t>33055;Handball;Germany;"2. Bundesliga</t>
  </si>
  <si>
    <t>921;Handball;Germany;"2nd Bundesliga";;</t>
  </si>
  <si>
    <t>149;Handball;Germany;Bundesliga;;</t>
  </si>
  <si>
    <t>245;Handball;Germany;"Bundesliga</t>
  </si>
  <si>
    <t>58;Handball;Germany;"DHB Pokal</t>
  </si>
  <si>
    <t>160;Handball;International;"European Championship";;</t>
  </si>
  <si>
    <t>14901;Handball;International;"European Cup";;</t>
  </si>
  <si>
    <t>25045;Handball;International;"U20 EHF Euro";;</t>
  </si>
  <si>
    <t>77;Handball;International;"World Championship";;</t>
  </si>
  <si>
    <t>237;"Ice Hockey";"Czech Republic";Extraliga;;</t>
  </si>
  <si>
    <t>134;"Ice Hockey";Finland;Liiga;;</t>
  </si>
  <si>
    <t>225;"Ice Hockey";Germany;DEL;;</t>
  </si>
  <si>
    <t>272;"Ice Hockey";International;"Olympic Games";;</t>
  </si>
  <si>
    <t>273;"Ice Hockey";International;"Olympic Games Women";;</t>
  </si>
  <si>
    <t>13907;"Ice Hockey";International;"The World Cup of Hockey";;</t>
  </si>
  <si>
    <t>268;"Ice Hockey";Russia;KHL;;</t>
  </si>
  <si>
    <t>869;"Ice Hockey";Russia;"KHL All Star Game";;</t>
  </si>
  <si>
    <t>236;"Ice Hockey";Slovakia;Extraliga;;</t>
  </si>
  <si>
    <t>261;"Ice Hockey";Sweden;SHL;;</t>
  </si>
  <si>
    <t>234;"Ice Hockey";USA;NHL;;</t>
  </si>
  <si>
    <t>870;"Ice Hockey";USA;"NHL All Star Game";;</t>
  </si>
  <si>
    <t>957;"Ice Hockey";USA;"NHL Preseason";;</t>
  </si>
  <si>
    <t>28538;Soccer;Argentina;"Copa de la Liga";;</t>
  </si>
  <si>
    <t>155;Soccer;Argentina;"Liga Profesional";;</t>
  </si>
  <si>
    <t>1618;Soccer;Argentina;"Super Cup";;</t>
  </si>
  <si>
    <t>136;Soccer;Australia;A-League;;</t>
  </si>
  <si>
    <t>135;Soccer;Austria;"2. Liga";;</t>
  </si>
  <si>
    <t>45;Soccer;Austria;Bundesliga;;</t>
  </si>
  <si>
    <t>38;Soccer;Belgium;"Pro League";;</t>
  </si>
  <si>
    <t>325;Soccer;Brazil;"Brasileiro Serie A";;</t>
  </si>
  <si>
    <t>247;Soccer;Bulgaria;"First Professional League";;</t>
  </si>
  <si>
    <t>244;Soccer;Chile;"Primera Divison";;</t>
  </si>
  <si>
    <t>27518;Soccer;Chile;"Primera Divison</t>
  </si>
  <si>
    <t>27520;Soccer;Chile;"Primera Divison</t>
  </si>
  <si>
    <t>649;Soccer;China;"Chinese Super League";;</t>
  </si>
  <si>
    <t>241;Soccer;Colombia;"Primera A";;</t>
  </si>
  <si>
    <t>27070;Soccer;Colombia;"Primera A</t>
  </si>
  <si>
    <t>170;Soccer;Croatia;"1. HNL";;</t>
  </si>
  <si>
    <t>171;Soccer;Cyprus;"1st Division";;</t>
  </si>
  <si>
    <t>172;Soccer;"Czech Republic";"1. Liga";;</t>
  </si>
  <si>
    <t>39;Soccer;Denmark;Superligaen;;</t>
  </si>
  <si>
    <t>240;Soccer;Ecuador;"LigaPro Primera A";;</t>
  </si>
  <si>
    <t>18;Soccer;England;Championship;;</t>
  </si>
  <si>
    <t>24;Soccer;England;"League One";;</t>
  </si>
  <si>
    <t>25;Soccer;England;"League Two";;</t>
  </si>
  <si>
    <t>17;Soccer;England;"Premier League";;</t>
  </si>
  <si>
    <t>41;Soccer;Finland;Veikkausliiga;;</t>
  </si>
  <si>
    <t>34;Soccer;France;"Ligue 1";;</t>
  </si>
  <si>
    <t>182;Soccer;France;"Ligue 2";;</t>
  </si>
  <si>
    <t>339;Soccer;France;"Trophee des Champions";;</t>
  </si>
  <si>
    <t>44;Soccer;Germany;"2. Bundesliga";;</t>
  </si>
  <si>
    <t>491;Soccer;Germany;"3. Liga";;</t>
  </si>
  <si>
    <t>35;Soccer;Germany;Bundesliga;;</t>
  </si>
  <si>
    <t>217;Soccer;Germany;"DFB Pokal";;</t>
  </si>
  <si>
    <t>799;Soccer;Germany;Supercup;;</t>
  </si>
  <si>
    <t>185;Soccer;Greece;"Super League 1";;</t>
  </si>
  <si>
    <t>1900;Soccer;India;"Indian Super League";;</t>
  </si>
  <si>
    <t>246;Soccer;International;"AFC Asian Cup";;</t>
  </si>
  <si>
    <t>602;Soccer;International;"AFF Suzuki Cup";;</t>
  </si>
  <si>
    <t>270;Soccer;International;"Africa Cup of Nations";;</t>
  </si>
  <si>
    <t>460;Soccer;International;"Confederations Cup";;</t>
  </si>
  <si>
    <t>133;Soccer;International;"Copa America";;</t>
  </si>
  <si>
    <t>FIBA World Cup (World Championship)</t>
  </si>
  <si>
    <t>1;Soccer;International;"Euro Cup";;</t>
  </si>
  <si>
    <t>27;Soccer;International;"European Championship Qualification";;</t>
  </si>
  <si>
    <t>477;Soccer;International;"European Championship</t>
  </si>
  <si>
    <t>140;Soccer;International;"Gold Cup";;</t>
  </si>
  <si>
    <t>436;Soccer;International;"Olympic Games";;</t>
  </si>
  <si>
    <t>437;Soccer;International;"Olympic Games Women";;</t>
  </si>
  <si>
    <t>23755;Soccer;International;"UEFA Nations League";;</t>
  </si>
  <si>
    <t>16;Soccer;International;"World Cup";;</t>
  </si>
  <si>
    <t>11;Soccer;International;"World Cup Qualification</t>
  </si>
  <si>
    <t>290;Soccer;International;"World Cup</t>
  </si>
  <si>
    <t>357;Soccer;"International Clubs";"FIFA Club World Cup";;</t>
  </si>
  <si>
    <t>465;Soccer;"International Clubs";"UEFA Super Cup";;</t>
  </si>
  <si>
    <t>279;Soccer;"International Youth";"U17 World Cup";;</t>
  </si>
  <si>
    <t>453;Soccer;"International Youth";"U20 World Cup";;</t>
  </si>
  <si>
    <t>23;Soccer;Italy;"Serie A";;</t>
  </si>
  <si>
    <t>53;Soccer;Italy;"Serie B";;</t>
  </si>
  <si>
    <t>341;Soccer;Italy;"Super Cup";;</t>
  </si>
  <si>
    <t>196;Soccer;Japan;J.League;;</t>
  </si>
  <si>
    <t>410;Soccer;"Korea Republic";"K-League 1";;</t>
  </si>
  <si>
    <t>27464;Soccer;Mexico;"Liga MX</t>
  </si>
  <si>
    <t>27466;Soccer;Mexico;"Liga MX</t>
  </si>
  <si>
    <t>352;Soccer;Mexico;"Primera Division";;</t>
  </si>
  <si>
    <t>37;Soccer;Netherlands;Eredivisie;;</t>
  </si>
  <si>
    <t>340;Soccer;Netherlands;"Johan Cruijff Schaal";;</t>
  </si>
  <si>
    <t>22;Soccer;Norway;"1st Division";;</t>
  </si>
  <si>
    <t>Int. Africa Cup of Nations</t>
  </si>
  <si>
    <t>20;Soccer;Norway;Eliteserien;;</t>
  </si>
  <si>
    <t>351;Soccer;Norway;"Super Cup";;</t>
  </si>
  <si>
    <t>693;Soccer;Paraguay;"Primera Division";;</t>
  </si>
  <si>
    <t>27098;Soccer;Paraguay;"Primera Division</t>
  </si>
  <si>
    <t xml:space="preserve">Int. Clubs CONCACAF Champions League, Knockout </t>
  </si>
  <si>
    <t>27100;Soccer;Paraguay;"Primera Division</t>
  </si>
  <si>
    <t>406;Soccer;Peru;"Liga 1";;</t>
  </si>
  <si>
    <t>202;Soccer;Poland;Ekstraklasa;;</t>
  </si>
  <si>
    <t>239;Soccer;Portugal;"Liga Portugal 2";;</t>
  </si>
  <si>
    <t>238;Soccer;Portugal;"Primeira Liga";;</t>
  </si>
  <si>
    <t>Int. Clubs UEFA Champions League Qualifications</t>
  </si>
  <si>
    <t>345;Soccer;Portugal;"Super Cup";;</t>
  </si>
  <si>
    <t>152;Soccer;Romania;"Liga 1";;</t>
  </si>
  <si>
    <t>698;Soccer;Romania;"Super Cup";;</t>
  </si>
  <si>
    <t>203;Soccer;Russia;"Premier League";;</t>
  </si>
  <si>
    <t>397;Soccer;Russia;"Super Cup";;</t>
  </si>
  <si>
    <t>Int. Eurocup</t>
  </si>
  <si>
    <t>36;Soccer;Scotland;Premiership;;</t>
  </si>
  <si>
    <t>211;Soccer;Slovakia;Superliga;;</t>
  </si>
  <si>
    <t>212;Soccer;Slovenia;PrvaLiga;;</t>
  </si>
  <si>
    <t>358;Soccer;"South Africa";Premiership;;</t>
  </si>
  <si>
    <t>8;Soccer;Spain;LaLiga;;</t>
  </si>
  <si>
    <t>54;Soccer;Spain;"LaLiga 2";;</t>
  </si>
  <si>
    <t>213;Soccer;Spain;Supercup;;</t>
  </si>
  <si>
    <t>40;Soccer;Sweden;Allsvenskan;;</t>
  </si>
  <si>
    <t>Int CONCACAF Women's Championship</t>
  </si>
  <si>
    <t>642;Soccer;Sweden;"Super Cup";;</t>
  </si>
  <si>
    <t>46;Soccer;Sweden;Superettan;;</t>
  </si>
  <si>
    <t>215;Soccer;Switzerland;"Super League";;</t>
  </si>
  <si>
    <t>98;Soccer;Turkey;"1. Lig";;</t>
  </si>
  <si>
    <t>505;Soccer;Turkey;"Super Cup";;</t>
  </si>
  <si>
    <t>52;Soccer;Turkey;"Super Lig";;</t>
  </si>
  <si>
    <t>218;Soccer;Ukraine;"Premier League";;</t>
  </si>
  <si>
    <t>219;Soccer;Ukraine;"Super Cup";;</t>
  </si>
  <si>
    <t>Int. Youth U23 AFC Championship</t>
  </si>
  <si>
    <t>278;Soccer;Uruguay;"Primera Division";;</t>
  </si>
  <si>
    <t>242;Soccer;USA;"Major League Soccer";;</t>
  </si>
  <si>
    <t>USA MLB ALL-STAR</t>
  </si>
  <si>
    <t>Fiba World Cup Women</t>
  </si>
  <si>
    <t>World Baseball Classic</t>
  </si>
  <si>
    <t>Start Date</t>
  </si>
  <si>
    <t>Countdown</t>
  </si>
  <si>
    <t>Notes</t>
  </si>
  <si>
    <t>EHF Champions League</t>
  </si>
  <si>
    <t>HIGH</t>
  </si>
  <si>
    <t>LS1</t>
  </si>
  <si>
    <t>Int. Clubs AFC Champions League</t>
  </si>
  <si>
    <t>Germany Bundesliga</t>
  </si>
  <si>
    <t>Champions Hockey League</t>
  </si>
  <si>
    <t>U17 World Championship</t>
  </si>
  <si>
    <t>African Cup of Nations</t>
  </si>
  <si>
    <t>EHF Euro Championship</t>
  </si>
  <si>
    <t>Int. CONCACAF Women's Championship</t>
  </si>
  <si>
    <t>Int. AFC Asian Cup, Women</t>
  </si>
  <si>
    <t xml:space="preserve">Turkey Super Lig </t>
  </si>
  <si>
    <t>FIBA Champions League</t>
  </si>
  <si>
    <t>Eurocup</t>
  </si>
  <si>
    <t>Europe Cup</t>
  </si>
  <si>
    <t>EHF U20 Championship</t>
  </si>
  <si>
    <t>EHF Champions League, Women</t>
  </si>
  <si>
    <t>EHF European League Women Qual.</t>
  </si>
  <si>
    <t>EHF European League</t>
  </si>
  <si>
    <t>EHF European League Women</t>
  </si>
  <si>
    <t>LS2</t>
  </si>
  <si>
    <t>Screenshots</t>
  </si>
  <si>
    <t>2023- 08-00</t>
  </si>
  <si>
    <t>2023- 09-00</t>
  </si>
  <si>
    <t>2023-10-00</t>
  </si>
  <si>
    <t>2024- 09-00</t>
  </si>
  <si>
    <t>2024-01-00</t>
  </si>
  <si>
    <t>2025-00-00</t>
  </si>
  <si>
    <t>2025-03-00</t>
  </si>
  <si>
    <t>2026-00-00</t>
  </si>
  <si>
    <t>Days</t>
  </si>
  <si>
    <t>Years</t>
  </si>
  <si>
    <t>Grand Total</t>
  </si>
  <si>
    <t>2022</t>
  </si>
  <si>
    <t>Sep</t>
  </si>
  <si>
    <t>2022 Total</t>
  </si>
  <si>
    <t>2023</t>
  </si>
  <si>
    <t>Jan</t>
  </si>
  <si>
    <t>Feb</t>
  </si>
  <si>
    <t>Mar</t>
  </si>
  <si>
    <t>Apr</t>
  </si>
  <si>
    <t>May</t>
  </si>
  <si>
    <t>Jun</t>
  </si>
  <si>
    <t>Jul</t>
  </si>
  <si>
    <t>Aug</t>
  </si>
  <si>
    <t>Oct</t>
  </si>
  <si>
    <t>Nov</t>
  </si>
  <si>
    <t>Dec</t>
  </si>
  <si>
    <t>2023 Total</t>
  </si>
  <si>
    <t>2024</t>
  </si>
  <si>
    <t>2024 Total</t>
  </si>
  <si>
    <t>Countdown1</t>
  </si>
  <si>
    <t>Starts in &gt; 7 days</t>
  </si>
  <si>
    <t>Started in &gt; 14 days</t>
  </si>
  <si>
    <t>Starts in 15-30 days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</si>
</sst>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
    <numFmt numFmtId="165" formatCode="yyyy\-mm\-dd;@"/>
  </numFmts>
  <fonts count="44">
    <font>
      <sz val="11"/>
      <color theme="1"/>
      <name val="Euphemia"/>
      <family val="2"/>
      <scheme val="minor"/>
    </font>
    <font>
      <sz val="11"/>
      <color theme="1"/>
      <name val="Euphemia"/>
      <family val="2"/>
      <scheme val="minor"/>
    </font>
    <font>
      <sz val="11"/>
      <color theme="0"/>
      <name val="Euphemia"/>
      <family val="2"/>
      <scheme val="minor"/>
    </font>
    <font>
      <sz val="28"/>
      <color theme="0"/>
      <name val="Franklin Gothic Medium"/>
      <family val="2"/>
      <scheme val="major"/>
    </font>
    <font>
      <sz val="11"/>
      <color theme="4"/>
      <name val="Euphemia"/>
      <family val="2"/>
      <scheme val="minor"/>
    </font>
    <font>
      <sz val="11"/>
      <color theme="1"/>
      <name val="Euphemia"/>
      <family val="2"/>
      <scheme val="minor"/>
    </font>
    <font>
      <sz val="28"/>
      <color theme="1"/>
      <name val="Franklin Gothic Medium"/>
      <family val="2"/>
      <scheme val="major"/>
    </font>
    <font>
      <sz val="11"/>
      <color theme="8" tint="-0.24994659260841701"/>
      <name val="Euphemia"/>
      <family val="2"/>
      <scheme val="minor"/>
    </font>
    <font>
      <sz val="11"/>
      <color rgb="FF5E6C84"/>
      <name val="-Apple-System"/>
      <charset val="1"/>
    </font>
    <font>
      <sz val="11"/>
      <color rgb="FF000000"/>
      <name val="-Apple-System"/>
      <charset val="1"/>
    </font>
    <font>
      <sz val="14"/>
      <color theme="1"/>
      <name val="Euphemia"/>
      <family val="2"/>
      <scheme val="minor"/>
    </font>
    <font>
      <b/>
      <sz val="14"/>
      <color theme="1"/>
      <name val="Euphemia"/>
      <family val="2"/>
      <scheme val="minor"/>
    </font>
    <font>
      <sz val="11"/>
      <color rgb="FF23282C"/>
      <name val="Chinese Quote"/>
      <charset val="1"/>
    </font>
    <font>
      <sz val="11"/>
      <color rgb="FF444444"/>
      <name val="Calibri"/>
      <family val="2"/>
      <charset val="1"/>
    </font>
    <font>
      <sz val="8"/>
      <color rgb="FF444444"/>
      <name val="Verdana"/>
      <charset val="1"/>
    </font>
    <font>
      <sz val="11"/>
      <color rgb="FF000000"/>
      <name val="Calibri"/>
      <family val="2"/>
    </font>
    <font>
      <sz val="10"/>
      <color rgb="FF000000"/>
      <name val="Roboto"/>
      <charset val="1"/>
    </font>
    <font>
      <sz val="11"/>
      <color rgb="FF000000"/>
      <name val="Euphemia"/>
      <family val="2"/>
      <scheme val="minor"/>
    </font>
    <font>
      <sz val="10"/>
      <color theme="1"/>
      <name val="Arial"/>
      <charset val="1"/>
    </font>
    <font>
      <sz val="11"/>
      <color rgb="FF23282C"/>
      <name val="Arial"/>
      <charset val="1"/>
    </font>
    <font>
      <sz val="11"/>
      <color rgb="FF5A8431"/>
      <name val="Euphemia"/>
    </font>
    <font>
      <strike/>
      <sz val="11"/>
      <color rgb="FFD0CECE"/>
      <name val="-Apple-System"/>
      <charset val="1"/>
    </font>
    <font>
      <strike/>
      <sz val="11"/>
      <color rgb="FFD0CECE"/>
      <name val="Euphemia"/>
      <family val="2"/>
      <scheme val="minor"/>
    </font>
    <font>
      <strike/>
      <sz val="11"/>
      <color rgb="FFD0CECE"/>
      <name val="Chinese Quote"/>
      <charset val="1"/>
    </font>
    <font>
      <strike/>
      <sz val="11"/>
      <color rgb="FFD0CECE"/>
      <name val="Arial"/>
      <charset val="1"/>
    </font>
    <font>
      <sz val="11"/>
      <color rgb="FFD0CECE"/>
      <name val="Euphemia"/>
      <family val="2"/>
      <scheme val="minor"/>
    </font>
    <font>
      <sz val="11"/>
      <color rgb="FFD0CECE"/>
      <name val="-Apple-System"/>
      <charset val="1"/>
    </font>
    <font>
      <strike/>
      <sz val="11"/>
      <color rgb="FFAEAAAA"/>
      <name val="-Apple-System"/>
      <charset val="1"/>
    </font>
    <font>
      <strike/>
      <sz val="11"/>
      <color rgb="FFAEAAAA"/>
      <name val="Euphemia"/>
      <family val="2"/>
      <scheme val="minor"/>
    </font>
    <font>
      <sz val="11"/>
      <color rgb="FF424242"/>
      <name val="Calibri"/>
      <charset val="1"/>
    </font>
    <font>
      <sz val="8"/>
      <color theme="1"/>
      <name val="Euphemia"/>
      <family val="2"/>
      <scheme val="minor"/>
    </font>
    <font>
      <sz val="11"/>
      <color rgb="FFFF0000"/>
      <name val="-Apple-System"/>
      <charset val="1"/>
    </font>
    <font>
      <sz val="8"/>
      <name val="Euphemia"/>
      <family val="2"/>
      <scheme val="minor"/>
    </font>
    <font>
      <sz val="9"/>
      <color theme="1"/>
      <name val="Calibri"/>
      <family val="2"/>
    </font>
    <font>
      <sz val="9"/>
      <color theme="1"/>
      <name val="Calibri"/>
    </font>
    <font>
      <sz val="9"/>
      <color theme="1"/>
      <name val="Franklin Gothic Book"/>
      <family val="2"/>
    </font>
    <font>
      <sz val="8"/>
      <color theme="1"/>
      <name val="Franklin Gothic Book"/>
      <family val="2"/>
    </font>
    <font>
      <b/>
      <sz val="9"/>
      <color rgb="FFFFFFFF"/>
      <name val="Franklin Gothic Book"/>
      <family val="2"/>
    </font>
    <font>
      <sz val="8"/>
      <color rgb="FFD0CECE"/>
      <name val="Franklin Gothic Book"/>
      <family val="2"/>
    </font>
    <font>
      <sz val="8"/>
      <color rgb="FFAEAAAA"/>
      <name val="Franklin Gothic Book"/>
      <family val="2"/>
    </font>
    <font>
      <b/>
      <sz val="9"/>
      <color theme="0"/>
      <name val="Franklin Gothic Book"/>
      <family val="2"/>
    </font>
    <font>
      <b/>
      <sz val="9"/>
      <color theme="1"/>
      <name val="Franklin Gothic Book"/>
      <family val="2"/>
    </font>
    <font>
      <sz val="10"/>
      <color theme="1"/>
      <name val="Agency FB"/>
      <family val="2"/>
    </font>
    <font>
      <sz val="11"/>
      <color theme="0"/>
      <name val="Agency FB"/>
      <family val="2"/>
    </font>
  </fonts>
  <fills count="10">
    <fill>
      <patternFill patternType="none"/>
    </fill>
    <fill>
      <patternFill patternType="gray125"/>
    </fill>
    <fill>
      <patternFill patternType="solid">
        <fgColor theme="4"/>
        <bgColor indexed="64"/>
      </patternFill>
    </fill>
    <fill>
      <patternFill patternType="solid">
        <fgColor rgb="FFFFFFFF"/>
        <bgColor indexed="64"/>
      </patternFill>
    </fill>
    <fill>
      <patternFill patternType="solid">
        <fgColor rgb="FFBDD7EE"/>
        <bgColor indexed="64"/>
      </patternFill>
    </fill>
    <fill>
      <patternFill patternType="solid">
        <fgColor rgb="FFFF0000"/>
        <bgColor indexed="64"/>
      </patternFill>
    </fill>
    <fill>
      <patternFill patternType="solid">
        <fgColor rgb="FFFFC000"/>
        <bgColor indexed="64"/>
      </patternFill>
    </fill>
    <fill>
      <patternFill patternType="solid">
        <fgColor rgb="FF00B050"/>
        <bgColor indexed="64"/>
      </patternFill>
    </fill>
    <fill>
      <patternFill patternType="solid">
        <fgColor rgb="FFFFFF00"/>
        <bgColor indexed="64"/>
      </patternFill>
    </fill>
    <fill>
      <patternFill patternType="solid">
        <fgColor theme="0"/>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theme="0"/>
      </left>
      <right style="thin">
        <color theme="0"/>
      </right>
      <top style="thin">
        <color theme="0"/>
      </top>
      <bottom style="thin">
        <color theme="0"/>
      </bottom>
      <diagonal/>
    </border>
    <border>
      <left/>
      <right style="thin">
        <color theme="0"/>
      </right>
      <top/>
      <bottom style="thin">
        <color theme="0"/>
      </bottom>
      <diagonal/>
    </border>
    <border>
      <left style="thin">
        <color theme="0"/>
      </left>
      <right style="thin">
        <color theme="0"/>
      </right>
      <top/>
      <bottom style="thin">
        <color theme="0"/>
      </bottom>
      <diagonal/>
    </border>
    <border>
      <left style="thin">
        <color theme="0"/>
      </left>
      <right/>
      <top/>
      <bottom style="thin">
        <color theme="0"/>
      </bottom>
      <diagonal/>
    </border>
    <border>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theme="0"/>
      </left>
      <right style="thin">
        <color theme="0"/>
      </right>
      <top style="thin">
        <color indexed="64"/>
      </top>
      <bottom style="thin">
        <color indexed="64"/>
      </bottom>
      <diagonal/>
    </border>
  </borders>
  <cellStyleXfs count="9">
    <xf numFmtId="0" fontId="0" fillId="0" borderId="0">
      <alignment vertical="center" wrapText="1"/>
    </xf>
    <xf numFmtId="1" fontId="1" fillId="0" borderId="0" applyFont="0" applyFill="0" applyBorder="0" applyProtection="0">
      <alignment horizontal="center" vertical="center"/>
    </xf>
    <xf numFmtId="0" fontId="3" fillId="2" borderId="0">
      <alignment horizontal="left" vertical="center" indent="4"/>
    </xf>
    <xf numFmtId="0" fontId="1" fillId="0" borderId="0" applyNumberFormat="0" applyFont="0" applyFill="0" applyBorder="0"/>
    <xf numFmtId="0" fontId="2" fillId="0" borderId="0">
      <alignment wrapText="1"/>
    </xf>
    <xf numFmtId="14" fontId="1" fillId="0" borderId="0" applyFont="0" applyFill="0" applyBorder="0">
      <alignment horizontal="left" vertical="center" wrapText="1"/>
    </xf>
    <xf numFmtId="0" fontId="4" fillId="0" borderId="0" applyFill="0">
      <alignment vertical="center" wrapText="1"/>
    </xf>
    <xf numFmtId="0" fontId="4" fillId="0" borderId="0" applyFill="0">
      <alignment vertical="center" wrapText="1"/>
    </xf>
    <xf numFmtId="0" fontId="4" fillId="0" borderId="0" applyNumberFormat="0" applyFill="0" applyBorder="0" applyAlignment="0" applyProtection="0"/>
  </cellStyleXfs>
  <cellXfs count="206">
    <xf numFmtId="0" fontId="0" fillId="0" borderId="0" xfId="0">
      <alignment vertical="center" wrapText="1"/>
    </xf>
    <xf numFmtId="1" fontId="0" fillId="0" borderId="0" xfId="1" applyFont="1">
      <alignment horizontal="center" vertical="center"/>
    </xf>
    <xf numFmtId="0" fontId="0" fillId="0" borderId="0" xfId="3" applyFont="1"/>
    <xf numFmtId="0" fontId="5" fillId="0" borderId="0" xfId="0" applyFont="1" applyAlignment="1">
      <alignment vertical="center"/>
    </xf>
    <xf numFmtId="0" fontId="5" fillId="0" borderId="0" xfId="0" applyFont="1">
      <alignment vertical="center" wrapText="1"/>
    </xf>
    <xf numFmtId="0" fontId="3" fillId="2" borderId="0" xfId="2">
      <alignment horizontal="left" vertical="center" indent="4"/>
    </xf>
    <xf numFmtId="164" fontId="1" fillId="0" borderId="0" xfId="4" applyNumberFormat="1" applyFont="1">
      <alignment wrapText="1"/>
    </xf>
    <xf numFmtId="0" fontId="3" fillId="2" borderId="0" xfId="2" applyAlignment="1">
      <alignment horizontal="left" vertical="center" indent="5"/>
    </xf>
    <xf numFmtId="164" fontId="1" fillId="2" borderId="0" xfId="8" applyNumberFormat="1" applyFont="1" applyFill="1" applyAlignment="1">
      <alignment vertical="center"/>
    </xf>
    <xf numFmtId="164" fontId="1" fillId="2" borderId="0" xfId="6" quotePrefix="1" applyNumberFormat="1" applyFont="1" applyFill="1">
      <alignment vertical="center" wrapText="1"/>
    </xf>
    <xf numFmtId="0" fontId="6" fillId="2" borderId="0" xfId="2" applyFont="1" applyAlignment="1">
      <alignment vertical="center"/>
    </xf>
    <xf numFmtId="0" fontId="0" fillId="0" borderId="0" xfId="0" applyAlignment="1"/>
    <xf numFmtId="0" fontId="0" fillId="0" borderId="0" xfId="0" applyAlignment="1">
      <alignment wrapText="1"/>
    </xf>
    <xf numFmtId="0" fontId="7" fillId="0" borderId="0" xfId="0" applyFont="1" applyAlignment="1"/>
    <xf numFmtId="15" fontId="0" fillId="0" borderId="0" xfId="0" applyNumberFormat="1" applyAlignment="1"/>
    <xf numFmtId="14" fontId="0" fillId="0" borderId="0" xfId="0" applyNumberFormat="1" applyAlignment="1">
      <alignment wrapText="1"/>
    </xf>
    <xf numFmtId="14" fontId="0" fillId="0" borderId="0" xfId="0" applyNumberFormat="1" applyAlignment="1"/>
    <xf numFmtId="14" fontId="0" fillId="0" borderId="0" xfId="5" applyFont="1" applyAlignment="1"/>
    <xf numFmtId="1" fontId="1" fillId="2" borderId="0" xfId="6" quotePrefix="1" applyNumberFormat="1" applyFont="1" applyFill="1">
      <alignment vertical="center" wrapText="1"/>
    </xf>
    <xf numFmtId="1" fontId="0" fillId="0" borderId="0" xfId="3" applyNumberFormat="1" applyFont="1"/>
    <xf numFmtId="1" fontId="0" fillId="0" borderId="0" xfId="0" applyNumberFormat="1" applyAlignment="1"/>
    <xf numFmtId="1" fontId="5" fillId="0" borderId="0" xfId="0" applyNumberFormat="1" applyFont="1">
      <alignment vertical="center" wrapText="1"/>
    </xf>
    <xf numFmtId="1" fontId="0" fillId="0" borderId="0" xfId="1" applyFont="1" applyFill="1">
      <alignment horizontal="center" vertical="center"/>
    </xf>
    <xf numFmtId="0" fontId="1" fillId="0" borderId="0" xfId="0" applyFont="1" applyAlignment="1">
      <alignment vertical="center"/>
    </xf>
    <xf numFmtId="0" fontId="1" fillId="0" borderId="0" xfId="3" applyFont="1"/>
    <xf numFmtId="0" fontId="1" fillId="0" borderId="0" xfId="0" applyFont="1">
      <alignment vertical="center" wrapText="1"/>
    </xf>
    <xf numFmtId="1" fontId="1" fillId="0" borderId="0" xfId="1" applyFont="1">
      <alignment horizontal="center" vertical="center"/>
    </xf>
    <xf numFmtId="0" fontId="8" fillId="0" borderId="0" xfId="0" applyFont="1" applyAlignment="1"/>
    <xf numFmtId="0" fontId="9" fillId="0" borderId="0" xfId="0" applyFont="1" applyAlignment="1"/>
    <xf numFmtId="0" fontId="8" fillId="3" borderId="0" xfId="0" applyFont="1" applyFill="1" applyAlignment="1"/>
    <xf numFmtId="0" fontId="9" fillId="3" borderId="0" xfId="0" applyFont="1" applyFill="1" applyAlignment="1"/>
    <xf numFmtId="14" fontId="1" fillId="0" borderId="0" xfId="5" applyFont="1" applyAlignment="1"/>
    <xf numFmtId="1" fontId="1" fillId="0" borderId="0" xfId="0" applyNumberFormat="1" applyFont="1" applyAlignment="1"/>
    <xf numFmtId="0" fontId="1" fillId="0" borderId="0" xfId="0" applyFont="1" applyAlignment="1"/>
    <xf numFmtId="1" fontId="1" fillId="0" borderId="0" xfId="0" applyNumberFormat="1" applyFont="1">
      <alignment vertical="center" wrapText="1"/>
    </xf>
    <xf numFmtId="1" fontId="1" fillId="0" borderId="0" xfId="0" applyNumberFormat="1" applyFont="1" applyAlignment="1">
      <alignment horizontal="center" vertical="center" wrapText="1"/>
    </xf>
    <xf numFmtId="0" fontId="10" fillId="0" borderId="1" xfId="0" applyFont="1" applyBorder="1" applyAlignment="1">
      <alignment vertical="center"/>
    </xf>
    <xf numFmtId="0" fontId="11" fillId="0" borderId="1" xfId="0" applyFont="1" applyBorder="1" applyAlignment="1">
      <alignment vertical="center"/>
    </xf>
    <xf numFmtId="0" fontId="13" fillId="0" borderId="0" xfId="0" applyFont="1">
      <alignment vertical="center" wrapText="1"/>
    </xf>
    <xf numFmtId="0" fontId="14" fillId="0" borderId="0" xfId="0" applyFont="1">
      <alignment vertical="center" wrapText="1"/>
    </xf>
    <xf numFmtId="14" fontId="0" fillId="4" borderId="0" xfId="0" applyNumberFormat="1" applyFill="1" applyAlignment="1"/>
    <xf numFmtId="14" fontId="0" fillId="4" borderId="0" xfId="5" applyFont="1" applyFill="1" applyAlignment="1"/>
    <xf numFmtId="14" fontId="1" fillId="4" borderId="0" xfId="5" applyFont="1" applyFill="1" applyAlignment="1"/>
    <xf numFmtId="14" fontId="0" fillId="3" borderId="0" xfId="0" applyNumberFormat="1" applyFill="1" applyAlignment="1"/>
    <xf numFmtId="0" fontId="15" fillId="0" borderId="0" xfId="0" applyFont="1" applyAlignment="1">
      <alignment vertical="center"/>
    </xf>
    <xf numFmtId="14" fontId="0" fillId="0" borderId="0" xfId="0" applyNumberFormat="1">
      <alignment vertical="center" wrapText="1"/>
    </xf>
    <xf numFmtId="0" fontId="0" fillId="0" borderId="0" xfId="0" applyAlignment="1">
      <alignment horizontal="center" wrapText="1"/>
    </xf>
    <xf numFmtId="0" fontId="1" fillId="0" borderId="0" xfId="0" applyFont="1" applyAlignment="1">
      <alignment horizontal="center" vertical="center" wrapText="1"/>
    </xf>
    <xf numFmtId="0" fontId="5" fillId="0" borderId="0" xfId="0" applyFont="1" applyAlignment="1">
      <alignment horizontal="center" vertical="center" wrapText="1"/>
    </xf>
    <xf numFmtId="0" fontId="3" fillId="2" borderId="0" xfId="2" applyAlignment="1">
      <alignment horizontal="center" vertical="center" wrapText="1" indent="5"/>
    </xf>
    <xf numFmtId="0" fontId="0" fillId="0" borderId="0" xfId="3" applyFont="1" applyAlignment="1">
      <alignment horizontal="center" wrapText="1"/>
    </xf>
    <xf numFmtId="0" fontId="9" fillId="0" borderId="0" xfId="0" applyFont="1" applyAlignment="1">
      <alignment horizontal="center" wrapText="1"/>
    </xf>
    <xf numFmtId="0" fontId="8" fillId="0" borderId="0" xfId="0" applyFont="1" applyAlignment="1">
      <alignment horizontal="center" wrapText="1"/>
    </xf>
    <xf numFmtId="0" fontId="8" fillId="3" borderId="0" xfId="0" applyFont="1" applyFill="1" applyAlignment="1">
      <alignment horizontal="center" wrapText="1"/>
    </xf>
    <xf numFmtId="0" fontId="7" fillId="0" borderId="0" xfId="0" applyFont="1" applyAlignment="1">
      <alignment horizontal="center" wrapText="1"/>
    </xf>
    <xf numFmtId="0" fontId="9" fillId="3" borderId="0" xfId="0" applyFont="1" applyFill="1" applyAlignment="1">
      <alignment horizontal="center" wrapText="1"/>
    </xf>
    <xf numFmtId="0" fontId="16" fillId="0" borderId="0" xfId="0" applyFont="1">
      <alignment vertical="center" wrapText="1"/>
    </xf>
    <xf numFmtId="0" fontId="17" fillId="0" borderId="0" xfId="6" applyFont="1" applyFill="1">
      <alignment vertical="center" wrapText="1"/>
    </xf>
    <xf numFmtId="0" fontId="20" fillId="0" borderId="0" xfId="0" applyFont="1">
      <alignment vertical="center" wrapText="1"/>
    </xf>
    <xf numFmtId="0" fontId="12" fillId="3" borderId="0" xfId="0" applyFont="1" applyFill="1" applyAlignment="1">
      <alignment vertical="center" wrapText="1" readingOrder="1"/>
    </xf>
    <xf numFmtId="0" fontId="19" fillId="3" borderId="0" xfId="0" applyFont="1" applyFill="1" applyAlignment="1">
      <alignment vertical="center" wrapText="1" readingOrder="1"/>
    </xf>
    <xf numFmtId="0" fontId="18" fillId="0" borderId="0" xfId="0" applyFont="1" applyAlignment="1">
      <alignment vertical="center" wrapText="1" readingOrder="1"/>
    </xf>
    <xf numFmtId="0" fontId="21" fillId="0" borderId="0" xfId="0" applyFont="1" applyAlignment="1"/>
    <xf numFmtId="0" fontId="22" fillId="0" borderId="0" xfId="0" applyFont="1" applyAlignment="1"/>
    <xf numFmtId="0" fontId="22" fillId="0" borderId="0" xfId="0" applyFont="1">
      <alignment vertical="center" wrapText="1"/>
    </xf>
    <xf numFmtId="14" fontId="22" fillId="0" borderId="0" xfId="5" applyFont="1" applyAlignment="1"/>
    <xf numFmtId="1" fontId="22" fillId="0" borderId="0" xfId="0" applyNumberFormat="1" applyFont="1" applyAlignment="1"/>
    <xf numFmtId="1" fontId="22" fillId="0" borderId="0" xfId="0" applyNumberFormat="1" applyFont="1">
      <alignment vertical="center" wrapText="1"/>
    </xf>
    <xf numFmtId="0" fontId="23" fillId="3" borderId="0" xfId="0" applyFont="1" applyFill="1" applyAlignment="1">
      <alignment vertical="center" wrapText="1" readingOrder="1"/>
    </xf>
    <xf numFmtId="0" fontId="24" fillId="3" borderId="0" xfId="0" applyFont="1" applyFill="1" applyAlignment="1">
      <alignment vertical="center" wrapText="1" readingOrder="1"/>
    </xf>
    <xf numFmtId="0" fontId="0" fillId="0" borderId="0" xfId="0" applyAlignment="1">
      <alignment vertical="center"/>
    </xf>
    <xf numFmtId="0" fontId="22" fillId="0" borderId="0" xfId="0" applyFont="1" applyAlignment="1">
      <alignment wrapText="1"/>
    </xf>
    <xf numFmtId="14" fontId="22" fillId="0" borderId="0" xfId="0" applyNumberFormat="1" applyFont="1" applyAlignment="1"/>
    <xf numFmtId="1" fontId="22" fillId="0" borderId="0" xfId="1" applyFont="1">
      <alignment horizontal="center" vertical="center"/>
    </xf>
    <xf numFmtId="1" fontId="22" fillId="0" borderId="0" xfId="0" applyNumberFormat="1" applyFont="1" applyAlignment="1">
      <alignment horizontal="center" vertical="center" wrapText="1"/>
    </xf>
    <xf numFmtId="0" fontId="25" fillId="0" borderId="0" xfId="0" applyFont="1" applyAlignment="1"/>
    <xf numFmtId="0" fontId="22" fillId="0" borderId="0" xfId="6" applyFont="1" applyFill="1">
      <alignment vertical="center" wrapText="1"/>
    </xf>
    <xf numFmtId="1" fontId="22" fillId="0" borderId="0" xfId="1" applyFont="1" applyFill="1">
      <alignment horizontal="center" vertical="center"/>
    </xf>
    <xf numFmtId="0" fontId="17" fillId="0" borderId="0" xfId="0" applyFont="1">
      <alignment vertical="center" wrapText="1"/>
    </xf>
    <xf numFmtId="0" fontId="26" fillId="0" borderId="0" xfId="0" applyFont="1" applyAlignment="1"/>
    <xf numFmtId="0" fontId="25" fillId="0" borderId="0" xfId="0" applyFont="1">
      <alignment vertical="center" wrapText="1"/>
    </xf>
    <xf numFmtId="14" fontId="25" fillId="0" borderId="0" xfId="5" applyFont="1" applyAlignment="1"/>
    <xf numFmtId="1" fontId="25" fillId="0" borderId="0" xfId="0" applyNumberFormat="1" applyFont="1" applyAlignment="1"/>
    <xf numFmtId="0" fontId="21" fillId="3" borderId="0" xfId="0" applyFont="1" applyFill="1" applyAlignment="1"/>
    <xf numFmtId="0" fontId="27" fillId="0" borderId="0" xfId="0" applyFont="1" applyAlignment="1"/>
    <xf numFmtId="0" fontId="28" fillId="0" borderId="0" xfId="0" applyFont="1" applyAlignment="1"/>
    <xf numFmtId="0" fontId="28" fillId="0" borderId="0" xfId="0" applyFont="1">
      <alignment vertical="center" wrapText="1"/>
    </xf>
    <xf numFmtId="14" fontId="28" fillId="0" borderId="0" xfId="5" applyFont="1" applyAlignment="1"/>
    <xf numFmtId="1" fontId="28" fillId="0" borderId="0" xfId="0" applyNumberFormat="1" applyFont="1" applyAlignment="1"/>
    <xf numFmtId="1" fontId="28" fillId="0" borderId="0" xfId="0" applyNumberFormat="1" applyFont="1" applyAlignment="1">
      <alignment horizontal="center" vertical="center" wrapText="1"/>
    </xf>
    <xf numFmtId="14" fontId="28" fillId="0" borderId="0" xfId="0" applyNumberFormat="1" applyFont="1" applyAlignment="1"/>
    <xf numFmtId="14" fontId="28" fillId="0" borderId="0" xfId="0" applyNumberFormat="1" applyFont="1" applyAlignment="1">
      <alignment wrapText="1"/>
    </xf>
    <xf numFmtId="1" fontId="28" fillId="0" borderId="0" xfId="1" applyFont="1">
      <alignment horizontal="center" vertical="center"/>
    </xf>
    <xf numFmtId="0" fontId="23" fillId="3" borderId="0" xfId="0" applyFont="1" applyFill="1">
      <alignment vertical="center" wrapText="1"/>
    </xf>
    <xf numFmtId="0" fontId="29" fillId="0" borderId="0" xfId="0" applyFont="1">
      <alignment vertical="center" wrapText="1"/>
    </xf>
    <xf numFmtId="0" fontId="0" fillId="3" borderId="0" xfId="0" applyFill="1">
      <alignment vertical="center" wrapText="1"/>
    </xf>
    <xf numFmtId="14" fontId="1" fillId="0" borderId="0" xfId="5" applyFont="1" applyAlignment="1">
      <alignment horizontal="right"/>
    </xf>
    <xf numFmtId="0" fontId="12" fillId="0" borderId="0" xfId="0" applyFont="1">
      <alignment vertical="center" wrapText="1"/>
    </xf>
    <xf numFmtId="0" fontId="0" fillId="0" borderId="0" xfId="0" applyAlignment="1">
      <alignment horizontal="center" vertical="center" wrapText="1"/>
    </xf>
    <xf numFmtId="0" fontId="30" fillId="0" borderId="0" xfId="0" applyFont="1">
      <alignment vertical="center" wrapText="1"/>
    </xf>
    <xf numFmtId="0" fontId="11" fillId="0" borderId="1" xfId="0" applyFont="1" applyBorder="1" applyAlignment="1">
      <alignment horizontal="center" vertical="center"/>
    </xf>
    <xf numFmtId="0" fontId="10" fillId="0" borderId="1" xfId="0" applyFont="1" applyBorder="1" applyAlignment="1">
      <alignment horizontal="center" vertical="center"/>
    </xf>
    <xf numFmtId="0" fontId="10" fillId="0" borderId="1" xfId="0" applyFont="1" applyBorder="1" applyAlignment="1">
      <alignment horizontal="center" vertical="center" wrapText="1"/>
    </xf>
    <xf numFmtId="3" fontId="0" fillId="0" borderId="0" xfId="0" applyNumberFormat="1" applyAlignment="1">
      <alignment wrapText="1"/>
    </xf>
    <xf numFmtId="0" fontId="31" fillId="0" borderId="0" xfId="0" applyFont="1" applyAlignment="1">
      <alignment horizontal="center" wrapText="1"/>
    </xf>
    <xf numFmtId="0" fontId="11" fillId="0" borderId="0" xfId="0" applyFont="1" applyAlignment="1">
      <alignment vertical="center"/>
    </xf>
    <xf numFmtId="0" fontId="11" fillId="0" borderId="0" xfId="0" applyFont="1" applyAlignment="1">
      <alignment horizontal="center" vertical="center"/>
    </xf>
    <xf numFmtId="0" fontId="10" fillId="0" borderId="0" xfId="0" applyFont="1" applyAlignment="1">
      <alignment vertical="center"/>
    </xf>
    <xf numFmtId="0" fontId="10" fillId="0" borderId="0" xfId="0" applyFont="1" applyAlignment="1">
      <alignment horizontal="center" vertical="center"/>
    </xf>
    <xf numFmtId="0" fontId="10" fillId="0" borderId="0" xfId="0" applyFont="1" applyAlignment="1">
      <alignment horizontal="center" vertical="center" wrapText="1"/>
    </xf>
    <xf numFmtId="0" fontId="33" fillId="0" borderId="0" xfId="3" applyFont="1"/>
    <xf numFmtId="0" fontId="33" fillId="0" borderId="0" xfId="0" applyFont="1" applyAlignment="1">
      <alignment vertical="center"/>
    </xf>
    <xf numFmtId="0" fontId="33" fillId="0" borderId="0" xfId="0" applyFont="1">
      <alignment vertical="center" wrapText="1"/>
    </xf>
    <xf numFmtId="0" fontId="33" fillId="0" borderId="3" xfId="3" applyFont="1" applyFill="1" applyBorder="1" applyAlignment="1">
      <alignment horizontal="left"/>
    </xf>
    <xf numFmtId="0" fontId="33" fillId="0" borderId="4" xfId="3" applyFont="1" applyFill="1" applyBorder="1" applyAlignment="1">
      <alignment horizontal="left"/>
    </xf>
    <xf numFmtId="1" fontId="33" fillId="0" borderId="4" xfId="3" applyNumberFormat="1" applyFont="1" applyFill="1" applyBorder="1" applyAlignment="1">
      <alignment horizontal="left"/>
    </xf>
    <xf numFmtId="0" fontId="33" fillId="0" borderId="5" xfId="3" applyFont="1" applyFill="1" applyBorder="1" applyAlignment="1">
      <alignment horizontal="left"/>
    </xf>
    <xf numFmtId="0" fontId="33" fillId="0" borderId="6" xfId="0" applyFont="1" applyBorder="1" applyAlignment="1">
      <alignment vertical="center"/>
    </xf>
    <xf numFmtId="0" fontId="33" fillId="0" borderId="2" xfId="0" applyFont="1" applyBorder="1" applyAlignment="1">
      <alignment horizontal="center" vertical="center"/>
    </xf>
    <xf numFmtId="0" fontId="33" fillId="0" borderId="2" xfId="0" applyFont="1" applyBorder="1" applyAlignment="1"/>
    <xf numFmtId="0" fontId="33" fillId="0" borderId="2" xfId="0" applyFont="1" applyBorder="1">
      <alignment vertical="center" wrapText="1"/>
    </xf>
    <xf numFmtId="165" fontId="33" fillId="0" borderId="2" xfId="0" applyNumberFormat="1" applyFont="1" applyBorder="1" applyAlignment="1">
      <alignment horizontal="left" vertical="center" wrapText="1"/>
    </xf>
    <xf numFmtId="1" fontId="33" fillId="0" borderId="2" xfId="0" applyNumberFormat="1" applyFont="1" applyBorder="1">
      <alignment vertical="center" wrapText="1"/>
    </xf>
    <xf numFmtId="165" fontId="33" fillId="0" borderId="2" xfId="0" applyNumberFormat="1" applyFont="1" applyBorder="1">
      <alignment vertical="center" wrapText="1"/>
    </xf>
    <xf numFmtId="49" fontId="33" fillId="0" borderId="2" xfId="0" applyNumberFormat="1" applyFont="1" applyBorder="1">
      <alignment vertical="center" wrapText="1"/>
    </xf>
    <xf numFmtId="0" fontId="33" fillId="0" borderId="7" xfId="0" applyFont="1" applyBorder="1">
      <alignment vertical="center" wrapText="1"/>
    </xf>
    <xf numFmtId="165" fontId="33" fillId="0" borderId="2" xfId="0" applyNumberFormat="1" applyFont="1" applyBorder="1" applyAlignment="1">
      <alignment horizontal="left"/>
    </xf>
    <xf numFmtId="165" fontId="33" fillId="0" borderId="2" xfId="5" applyNumberFormat="1" applyFont="1" applyFill="1" applyBorder="1" applyAlignment="1">
      <alignment horizontal="left"/>
    </xf>
    <xf numFmtId="165" fontId="33" fillId="0" borderId="2" xfId="0" applyNumberFormat="1" applyFont="1" applyBorder="1" applyAlignment="1">
      <alignment horizontal="left" wrapText="1"/>
    </xf>
    <xf numFmtId="0" fontId="33" fillId="0" borderId="2" xfId="0" applyFont="1" applyBorder="1" applyAlignment="1">
      <alignment wrapText="1"/>
    </xf>
    <xf numFmtId="3" fontId="33" fillId="0" borderId="2" xfId="0" applyNumberFormat="1" applyFont="1" applyBorder="1" applyAlignment="1">
      <alignment horizontal="center" vertical="center"/>
    </xf>
    <xf numFmtId="0" fontId="33" fillId="0" borderId="8" xfId="0" applyFont="1" applyBorder="1" applyAlignment="1">
      <alignment vertical="center"/>
    </xf>
    <xf numFmtId="0" fontId="33" fillId="0" borderId="9" xfId="0" applyFont="1" applyBorder="1" applyAlignment="1">
      <alignment horizontal="center" vertical="center"/>
    </xf>
    <xf numFmtId="0" fontId="33" fillId="0" borderId="9" xfId="0" applyFont="1" applyBorder="1" applyAlignment="1"/>
    <xf numFmtId="0" fontId="33" fillId="0" borderId="9" xfId="0" applyFont="1" applyBorder="1">
      <alignment vertical="center" wrapText="1"/>
    </xf>
    <xf numFmtId="165" fontId="33" fillId="0" borderId="9" xfId="0" applyNumberFormat="1" applyFont="1" applyBorder="1" applyAlignment="1">
      <alignment horizontal="left"/>
    </xf>
    <xf numFmtId="1" fontId="33" fillId="0" borderId="9" xfId="0" applyNumberFormat="1" applyFont="1" applyBorder="1">
      <alignment vertical="center" wrapText="1"/>
    </xf>
    <xf numFmtId="165" fontId="33" fillId="0" borderId="9" xfId="0" applyNumberFormat="1" applyFont="1" applyBorder="1">
      <alignment vertical="center" wrapText="1"/>
    </xf>
    <xf numFmtId="49" fontId="33" fillId="0" borderId="9" xfId="0" applyNumberFormat="1" applyFont="1" applyBorder="1">
      <alignment vertical="center" wrapText="1"/>
    </xf>
    <xf numFmtId="0" fontId="34" fillId="0" borderId="0" xfId="3" applyFont="1" applyAlignment="1">
      <alignment horizontal="center" vertical="center"/>
    </xf>
    <xf numFmtId="1" fontId="34" fillId="0" borderId="0" xfId="3" applyNumberFormat="1" applyFont="1" applyAlignment="1">
      <alignment horizontal="center" vertical="center"/>
    </xf>
    <xf numFmtId="0" fontId="35" fillId="0" borderId="13" xfId="0" applyFont="1" applyBorder="1" applyAlignment="1">
      <alignment vertical="center"/>
    </xf>
    <xf numFmtId="0" fontId="35" fillId="0" borderId="1" xfId="0" applyFont="1" applyBorder="1" applyAlignment="1">
      <alignment horizontal="center" vertical="center"/>
    </xf>
    <xf numFmtId="0" fontId="35" fillId="0" borderId="14" xfId="0" applyFont="1" applyBorder="1" applyAlignment="1">
      <alignment horizontal="center" vertical="center"/>
    </xf>
    <xf numFmtId="0" fontId="35" fillId="0" borderId="15" xfId="0" applyFont="1" applyBorder="1" applyAlignment="1">
      <alignment vertical="center"/>
    </xf>
    <xf numFmtId="0" fontId="35" fillId="0" borderId="16" xfId="0" applyFont="1" applyBorder="1" applyAlignment="1">
      <alignment horizontal="center" vertical="center"/>
    </xf>
    <xf numFmtId="0" fontId="35" fillId="0" borderId="17" xfId="0" applyFont="1" applyBorder="1" applyAlignment="1">
      <alignment horizontal="center" vertical="center"/>
    </xf>
    <xf numFmtId="0" fontId="36" fillId="0" borderId="1" xfId="0" applyFont="1" applyBorder="1" applyAlignment="1">
      <alignment vertical="center"/>
    </xf>
    <xf numFmtId="0" fontId="36" fillId="0" borderId="1" xfId="0" applyFont="1" applyBorder="1" applyAlignment="1">
      <alignment horizontal="center" vertical="center"/>
    </xf>
    <xf numFmtId="3" fontId="36" fillId="0" borderId="1" xfId="0" applyNumberFormat="1" applyFont="1" applyBorder="1" applyAlignment="1">
      <alignment horizontal="center" vertical="center"/>
    </xf>
    <xf numFmtId="164" fontId="1" fillId="9" borderId="0" xfId="8" applyNumberFormat="1" applyFont="1" applyFill="1" applyBorder="1" applyAlignment="1">
      <alignment horizontal="center" vertical="center"/>
    </xf>
    <xf numFmtId="0" fontId="37" fillId="5" borderId="0" xfId="0" applyFont="1" applyFill="1" applyAlignment="1">
      <alignment horizontal="center" vertical="center"/>
    </xf>
    <xf numFmtId="0" fontId="35" fillId="5" borderId="0" xfId="3" applyFont="1" applyFill="1" applyAlignment="1">
      <alignment horizontal="center" vertical="center"/>
    </xf>
    <xf numFmtId="1" fontId="35" fillId="5" borderId="0" xfId="3" applyNumberFormat="1" applyFont="1" applyFill="1" applyAlignment="1">
      <alignment horizontal="center" vertical="center"/>
    </xf>
    <xf numFmtId="0" fontId="41" fillId="5" borderId="10" xfId="0" applyFont="1" applyFill="1" applyBorder="1" applyAlignment="1">
      <alignment horizontal="center" vertical="center"/>
    </xf>
    <xf numFmtId="0" fontId="41" fillId="5" borderId="11" xfId="0" applyFont="1" applyFill="1" applyBorder="1" applyAlignment="1">
      <alignment horizontal="center" vertical="center"/>
    </xf>
    <xf numFmtId="0" fontId="41" fillId="5" borderId="12" xfId="0" applyFont="1" applyFill="1" applyBorder="1" applyAlignment="1">
      <alignment horizontal="center" vertical="center"/>
    </xf>
    <xf numFmtId="0" fontId="38" fillId="0" borderId="1" xfId="0" applyFont="1" applyBorder="1" applyAlignment="1"/>
    <xf numFmtId="0" fontId="36" fillId="0" borderId="1" xfId="0" applyFont="1" applyBorder="1" applyAlignment="1"/>
    <xf numFmtId="165" fontId="36" fillId="8" borderId="1" xfId="0" applyNumberFormat="1" applyFont="1" applyFill="1" applyBorder="1" applyAlignment="1">
      <alignment horizontal="left" vertical="center"/>
    </xf>
    <xf numFmtId="0" fontId="36" fillId="8" borderId="1" xfId="0" applyFont="1" applyFill="1" applyBorder="1" applyAlignment="1">
      <alignment vertical="center"/>
    </xf>
    <xf numFmtId="165" fontId="36" fillId="7" borderId="1" xfId="0" applyNumberFormat="1" applyFont="1" applyFill="1" applyBorder="1" applyAlignment="1">
      <alignment horizontal="left" vertical="center"/>
    </xf>
    <xf numFmtId="165" fontId="36" fillId="7" borderId="1" xfId="0" applyNumberFormat="1" applyFont="1" applyFill="1" applyBorder="1" applyAlignment="1">
      <alignment horizontal="left"/>
    </xf>
    <xf numFmtId="165" fontId="36" fillId="7" borderId="1" xfId="5" applyNumberFormat="1" applyFont="1" applyFill="1" applyBorder="1" applyAlignment="1">
      <alignment horizontal="left"/>
    </xf>
    <xf numFmtId="165" fontId="36" fillId="0" borderId="1" xfId="5" applyNumberFormat="1" applyFont="1" applyBorder="1" applyAlignment="1">
      <alignment horizontal="left"/>
    </xf>
    <xf numFmtId="165" fontId="36" fillId="0" borderId="1" xfId="0" applyNumberFormat="1" applyFont="1" applyBorder="1" applyAlignment="1">
      <alignment horizontal="left" vertical="center"/>
    </xf>
    <xf numFmtId="165" fontId="36" fillId="0" borderId="1" xfId="0" applyNumberFormat="1" applyFont="1" applyBorder="1" applyAlignment="1">
      <alignment horizontal="left"/>
    </xf>
    <xf numFmtId="0" fontId="36" fillId="5" borderId="1" xfId="0" applyFont="1" applyFill="1" applyBorder="1" applyAlignment="1">
      <alignment horizontal="center" vertical="center"/>
    </xf>
    <xf numFmtId="165" fontId="36" fillId="5" borderId="1" xfId="0" applyNumberFormat="1" applyFont="1" applyFill="1" applyBorder="1" applyAlignment="1">
      <alignment horizontal="left" vertical="center"/>
    </xf>
    <xf numFmtId="165" fontId="36" fillId="3" borderId="1" xfId="0" applyNumberFormat="1" applyFont="1" applyFill="1" applyBorder="1" applyAlignment="1">
      <alignment horizontal="left"/>
    </xf>
    <xf numFmtId="165" fontId="36" fillId="6" borderId="1" xfId="0" applyNumberFormat="1" applyFont="1" applyFill="1" applyBorder="1" applyAlignment="1">
      <alignment horizontal="left" vertical="center"/>
    </xf>
    <xf numFmtId="0" fontId="39" fillId="0" borderId="1" xfId="0" applyFont="1" applyBorder="1" applyAlignment="1"/>
    <xf numFmtId="0" fontId="36" fillId="5" borderId="1" xfId="0" applyFont="1" applyFill="1" applyBorder="1" applyAlignment="1">
      <alignment vertical="center"/>
    </xf>
    <xf numFmtId="165" fontId="36" fillId="5" borderId="1" xfId="0" applyNumberFormat="1" applyFont="1" applyFill="1" applyBorder="1" applyAlignment="1">
      <alignment horizontal="left"/>
    </xf>
    <xf numFmtId="0" fontId="37" fillId="5" borderId="1" xfId="0" applyFont="1" applyFill="1" applyBorder="1" applyAlignment="1">
      <alignment horizontal="center" vertical="center" wrapText="1"/>
    </xf>
    <xf numFmtId="0" fontId="36" fillId="0" borderId="1" xfId="0" applyFont="1" applyBorder="1">
      <alignment vertical="center" wrapText="1"/>
    </xf>
    <xf numFmtId="165" fontId="36" fillId="8" borderId="1" xfId="0" applyNumberFormat="1" applyFont="1" applyFill="1" applyBorder="1" applyAlignment="1">
      <alignment horizontal="left" vertical="center" wrapText="1"/>
    </xf>
    <xf numFmtId="0" fontId="36" fillId="8" borderId="1" xfId="0" applyFont="1" applyFill="1" applyBorder="1">
      <alignment vertical="center" wrapText="1"/>
    </xf>
    <xf numFmtId="165" fontId="36" fillId="7" borderId="1" xfId="0" applyNumberFormat="1" applyFont="1" applyFill="1" applyBorder="1" applyAlignment="1">
      <alignment horizontal="left" vertical="center" wrapText="1"/>
    </xf>
    <xf numFmtId="165" fontId="36" fillId="7" borderId="1" xfId="0" applyNumberFormat="1" applyFont="1" applyFill="1" applyBorder="1" applyAlignment="1">
      <alignment horizontal="left" wrapText="1"/>
    </xf>
    <xf numFmtId="0" fontId="36" fillId="0" borderId="1" xfId="0" applyFont="1" applyBorder="1" applyAlignment="1">
      <alignment wrapText="1"/>
    </xf>
    <xf numFmtId="165" fontId="36" fillId="0" borderId="1" xfId="0" applyNumberFormat="1" applyFont="1" applyBorder="1" applyAlignment="1">
      <alignment horizontal="left" vertical="center" wrapText="1"/>
    </xf>
    <xf numFmtId="165" fontId="36" fillId="5" borderId="1" xfId="0" applyNumberFormat="1" applyFont="1" applyFill="1" applyBorder="1" applyAlignment="1">
      <alignment horizontal="left" vertical="center" wrapText="1"/>
    </xf>
    <xf numFmtId="165" fontId="36" fillId="6" borderId="1" xfId="0" applyNumberFormat="1" applyFont="1" applyFill="1" applyBorder="1" applyAlignment="1">
      <alignment horizontal="left" vertical="center" wrapText="1"/>
    </xf>
    <xf numFmtId="0" fontId="36" fillId="5" borderId="1" xfId="0" applyFont="1" applyFill="1" applyBorder="1">
      <alignment vertical="center" wrapText="1"/>
    </xf>
    <xf numFmtId="0" fontId="40" fillId="5" borderId="1" xfId="0" applyFont="1" applyFill="1" applyBorder="1" applyAlignment="1">
      <alignment horizontal="center" vertical="center"/>
    </xf>
    <xf numFmtId="0" fontId="40" fillId="5" borderId="1" xfId="0" applyFont="1" applyFill="1" applyBorder="1" applyAlignment="1">
      <alignment horizontal="center" vertical="center" wrapText="1"/>
    </xf>
    <xf numFmtId="0" fontId="35" fillId="0" borderId="1" xfId="0" applyFont="1" applyBorder="1" applyAlignment="1">
      <alignment horizontal="center" vertical="center" wrapText="1"/>
    </xf>
    <xf numFmtId="0" fontId="42" fillId="0" borderId="1" xfId="0" applyFont="1" applyBorder="1" applyAlignment="1">
      <alignment vertical="center"/>
    </xf>
    <xf numFmtId="0" fontId="42" fillId="0" borderId="1" xfId="0" applyFont="1" applyBorder="1" applyAlignment="1">
      <alignment horizontal="center" vertical="center"/>
    </xf>
    <xf numFmtId="0" fontId="42" fillId="0" borderId="1" xfId="0" applyFont="1" applyBorder="1" applyAlignment="1">
      <alignment horizontal="center"/>
    </xf>
    <xf numFmtId="0" fontId="42" fillId="0" borderId="1" xfId="0" applyFont="1" applyBorder="1" applyAlignment="1">
      <alignment horizontal="center" vertical="center" wrapText="1"/>
    </xf>
    <xf numFmtId="165" fontId="42" fillId="0" borderId="1" xfId="0" applyNumberFormat="1" applyFont="1" applyBorder="1" applyAlignment="1">
      <alignment horizontal="center" vertical="center" wrapText="1"/>
    </xf>
    <xf numFmtId="1" fontId="42" fillId="0" borderId="1" xfId="0" applyNumberFormat="1" applyFont="1" applyBorder="1" applyAlignment="1">
      <alignment horizontal="center" vertical="center" wrapText="1"/>
    </xf>
    <xf numFmtId="49" fontId="42" fillId="0" borderId="1" xfId="0" applyNumberFormat="1" applyFont="1" applyBorder="1" applyAlignment="1">
      <alignment horizontal="center" vertical="center" wrapText="1"/>
    </xf>
    <xf numFmtId="0" fontId="42" fillId="0" borderId="14" xfId="0" applyFont="1" applyBorder="1" applyAlignment="1">
      <alignment horizontal="center" vertical="center" wrapText="1"/>
    </xf>
    <xf numFmtId="165" fontId="42" fillId="0" borderId="1" xfId="0" applyNumberFormat="1" applyFont="1" applyBorder="1" applyAlignment="1">
      <alignment horizontal="center"/>
    </xf>
    <xf numFmtId="165" fontId="42" fillId="0" borderId="1" xfId="5" applyNumberFormat="1" applyFont="1" applyFill="1" applyBorder="1" applyAlignment="1">
      <alignment horizontal="center"/>
    </xf>
    <xf numFmtId="165" fontId="42" fillId="0" borderId="1" xfId="0" applyNumberFormat="1" applyFont="1" applyBorder="1" applyAlignment="1">
      <alignment horizontal="center" wrapText="1"/>
    </xf>
    <xf numFmtId="0" fontId="42" fillId="0" borderId="1" xfId="0" applyFont="1" applyBorder="1" applyAlignment="1">
      <alignment horizontal="center" wrapText="1"/>
    </xf>
    <xf numFmtId="3" fontId="42" fillId="0" borderId="1" xfId="0" applyNumberFormat="1" applyFont="1" applyBorder="1" applyAlignment="1">
      <alignment horizontal="center" vertical="center"/>
    </xf>
    <xf numFmtId="0" fontId="43" fillId="5" borderId="1" xfId="3" applyFont="1" applyFill="1" applyBorder="1" applyAlignment="1">
      <alignment horizontal="center" vertical="center"/>
    </xf>
    <xf numFmtId="1" fontId="43" fillId="5" borderId="1" xfId="3" applyNumberFormat="1" applyFont="1" applyFill="1" applyBorder="1" applyAlignment="1">
      <alignment horizontal="center" vertical="center"/>
    </xf>
    <xf numFmtId="0" fontId="43" fillId="5" borderId="14" xfId="3" applyFont="1" applyFill="1" applyBorder="1" applyAlignment="1">
      <alignment horizontal="center" vertical="center"/>
    </xf>
    <xf numFmtId="0" fontId="0" fillId="0" borderId="0" xfId="0" applyAlignment="1">
      <alignment horizontal="center" vertical="center" wrapText="1"/>
    </xf>
    <xf numFmtId="164" fontId="1" fillId="2" borderId="18" xfId="8" applyNumberFormat="1" applyFont="1" applyFill="1" applyBorder="1" applyAlignment="1">
      <alignment horizontal="center" vertical="center"/>
    </xf>
  </cellXfs>
  <cellStyles count="9">
    <cellStyle name="Comma" xfId="1" builtinId="3" customBuiltin="1"/>
    <cellStyle name="Date" xfId="5" xr:uid="{00000000-0005-0000-0000-000001000000}"/>
    <cellStyle name="Explanatory Text" xfId="8" builtinId="53" customBuiltin="1"/>
    <cellStyle name="Followed Hyperlink" xfId="7" builtinId="9" customBuiltin="1"/>
    <cellStyle name="Heading 1" xfId="3" builtinId="16" customBuiltin="1"/>
    <cellStyle name="Hyperlink" xfId="6" builtinId="8" customBuiltin="1"/>
    <cellStyle name="Normal" xfId="0" builtinId="0" customBuiltin="1"/>
    <cellStyle name="Note" xfId="4" builtinId="10" customBuiltin="1"/>
    <cellStyle name="Title" xfId="2" builtinId="15" customBuiltin="1"/>
  </cellStyles>
  <dxfs count="932">
    <dxf>
      <font>
        <color rgb="FF006100"/>
      </font>
      <fill>
        <patternFill>
          <bgColor rgb="FFC6EFCE"/>
        </patternFill>
      </fill>
    </dxf>
    <dxf>
      <font>
        <color theme="8" tint="-0.24994659260841701"/>
      </font>
    </dxf>
    <dxf>
      <font>
        <color theme="7" tint="-0.24994659260841701"/>
      </font>
    </dxf>
    <dxf>
      <font>
        <color theme="0" tint="-0.24994659260841701"/>
      </font>
    </dxf>
    <dxf>
      <font>
        <color rgb="FF006100"/>
      </font>
      <fill>
        <patternFill>
          <bgColor rgb="FFC6EFCE"/>
        </patternFill>
      </fill>
    </dxf>
    <dxf>
      <font>
        <color theme="8" tint="-0.24994659260841701"/>
      </font>
    </dxf>
    <dxf>
      <font>
        <color theme="7" tint="-0.24994659260841701"/>
      </font>
      <fill>
        <patternFill patternType="none">
          <bgColor auto="1"/>
        </patternFill>
      </fill>
    </dxf>
    <dxf>
      <font>
        <color theme="7" tint="-0.24994659260841701"/>
      </font>
      <fill>
        <patternFill patternType="none">
          <bgColor auto="1"/>
        </patternFill>
      </fill>
    </dxf>
    <dxf>
      <font>
        <strike/>
        <color theme="0" tint="-0.24994659260841701"/>
      </font>
      <fill>
        <patternFill patternType="none">
          <bgColor auto="1"/>
        </patternFill>
      </fill>
    </dxf>
    <dxf>
      <font>
        <color theme="6" tint="-0.499984740745262"/>
      </font>
    </dxf>
    <dxf>
      <font>
        <color theme="9"/>
      </font>
    </dxf>
    <dxf>
      <font>
        <strike/>
        <color theme="0" tint="-0.24994659260841701"/>
      </font>
      <fill>
        <patternFill patternType="none">
          <bgColor auto="1"/>
        </patternFill>
      </fill>
    </dxf>
    <dxf>
      <font>
        <color theme="7" tint="-0.24994659260841701"/>
      </font>
      <fill>
        <patternFill patternType="none">
          <bgColor auto="1"/>
        </patternFill>
      </fill>
    </dxf>
    <dxf>
      <font>
        <color theme="6" tint="-0.499984740745262"/>
      </font>
    </dxf>
    <dxf>
      <font>
        <color theme="8" tint="-0.24994659260841701"/>
      </font>
    </dxf>
    <dxf>
      <font>
        <color theme="0" tint="-0.24994659260841701"/>
      </font>
    </dxf>
    <dxf>
      <font>
        <color theme="9"/>
      </font>
    </dxf>
    <dxf>
      <font>
        <color theme="7" tint="-0.24994659260841701"/>
      </font>
    </dxf>
    <dxf>
      <font>
        <color theme="7" tint="-0.24994659260841701"/>
      </font>
      <fill>
        <patternFill patternType="none">
          <bgColor auto="1"/>
        </patternFill>
      </fill>
    </dxf>
    <dxf>
      <font>
        <color rgb="FF006100"/>
      </font>
      <fill>
        <patternFill>
          <bgColor rgb="FFC6EFCE"/>
        </patternFill>
      </fill>
    </dxf>
    <dxf>
      <font>
        <color theme="7" tint="-0.24994659260841701"/>
      </font>
      <fill>
        <patternFill patternType="none">
          <bgColor auto="1"/>
        </patternFill>
      </fill>
    </dxf>
    <dxf>
      <font>
        <color theme="0" tint="-0.24994659260841701"/>
      </font>
    </dxf>
    <dxf>
      <font>
        <color theme="9"/>
      </font>
    </dxf>
    <dxf>
      <font>
        <color theme="7" tint="-0.24994659260841701"/>
      </font>
      <fill>
        <patternFill patternType="none">
          <bgColor auto="1"/>
        </patternFill>
      </fill>
    </dxf>
    <dxf>
      <font>
        <strike/>
        <color theme="0" tint="-0.24994659260841701"/>
      </font>
      <fill>
        <patternFill patternType="none">
          <bgColor auto="1"/>
        </patternFill>
      </fill>
    </dxf>
    <dxf>
      <font>
        <color theme="7" tint="-0.24994659260841701"/>
      </font>
    </dxf>
    <dxf>
      <font>
        <color theme="6" tint="-0.499984740745262"/>
      </font>
    </dxf>
    <dxf>
      <font>
        <color rgb="FF006100"/>
      </font>
      <fill>
        <patternFill>
          <bgColor rgb="FFC6EFCE"/>
        </patternFill>
      </fill>
    </dxf>
    <dxf>
      <font>
        <color theme="8" tint="-0.24994659260841701"/>
      </font>
    </dxf>
    <dxf>
      <font>
        <color theme="7" tint="-0.24994659260841701"/>
      </font>
      <fill>
        <patternFill patternType="none">
          <bgColor auto="1"/>
        </patternFill>
      </fill>
    </dxf>
    <dxf>
      <font>
        <strike/>
        <color theme="0" tint="-0.24994659260841701"/>
      </font>
      <fill>
        <patternFill patternType="none">
          <bgColor auto="1"/>
        </patternFill>
      </fill>
    </dxf>
    <dxf>
      <font>
        <color theme="7" tint="-0.24994659260841701"/>
      </font>
      <fill>
        <patternFill patternType="none">
          <bgColor auto="1"/>
        </patternFill>
      </fill>
    </dxf>
    <dxf>
      <font>
        <color theme="7" tint="-0.24994659260841701"/>
      </font>
      <fill>
        <patternFill patternType="none">
          <bgColor auto="1"/>
        </patternFill>
      </fill>
    </dxf>
    <dxf>
      <font>
        <color theme="8" tint="-0.24994659260841701"/>
      </font>
    </dxf>
    <dxf>
      <font>
        <color theme="0" tint="-0.24994659260841701"/>
      </font>
    </dxf>
    <dxf>
      <font>
        <color theme="9"/>
      </font>
    </dxf>
    <dxf>
      <font>
        <color theme="6" tint="-0.499984740745262"/>
      </font>
    </dxf>
    <dxf>
      <font>
        <color theme="7" tint="-0.24994659260841701"/>
      </font>
    </dxf>
    <dxf>
      <font>
        <color theme="9"/>
      </font>
    </dxf>
    <dxf>
      <font>
        <color theme="7" tint="-0.24994659260841701"/>
      </font>
    </dxf>
    <dxf>
      <font>
        <strike/>
        <color theme="0" tint="-0.24994659260841701"/>
      </font>
      <fill>
        <patternFill patternType="none">
          <bgColor auto="1"/>
        </patternFill>
      </fill>
    </dxf>
    <dxf>
      <font>
        <color theme="6" tint="-0.499984740745262"/>
      </font>
    </dxf>
    <dxf>
      <font>
        <color theme="7" tint="-0.24994659260841701"/>
      </font>
      <fill>
        <patternFill patternType="none">
          <bgColor auto="1"/>
        </patternFill>
      </fill>
    </dxf>
    <dxf>
      <font>
        <color theme="8" tint="-0.24994659260841701"/>
      </font>
    </dxf>
    <dxf>
      <font>
        <color theme="0" tint="-0.24994659260841701"/>
      </font>
    </dxf>
    <dxf>
      <font>
        <color theme="7" tint="-0.24994659260841701"/>
      </font>
      <fill>
        <patternFill patternType="none">
          <bgColor auto="1"/>
        </patternFill>
      </fill>
    </dxf>
    <dxf>
      <font>
        <color theme="7" tint="-0.24994659260841701"/>
      </font>
      <fill>
        <patternFill patternType="none">
          <bgColor auto="1"/>
        </patternFill>
      </fill>
    </dxf>
    <dxf>
      <font>
        <color theme="8" tint="-0.24994659260841701"/>
      </font>
    </dxf>
    <dxf>
      <font>
        <color theme="0" tint="-0.24994659260841701"/>
      </font>
    </dxf>
    <dxf>
      <font>
        <color theme="7" tint="-0.24994659260841701"/>
      </font>
      <fill>
        <patternFill patternType="none">
          <bgColor auto="1"/>
        </patternFill>
      </fill>
    </dxf>
    <dxf>
      <font>
        <color theme="7" tint="-0.24994659260841701"/>
      </font>
      <fill>
        <patternFill patternType="none">
          <bgColor auto="1"/>
        </patternFill>
      </fill>
    </dxf>
    <dxf>
      <font>
        <color theme="9"/>
      </font>
    </dxf>
    <dxf>
      <font>
        <color theme="6" tint="-0.499984740745262"/>
      </font>
    </dxf>
    <dxf>
      <font>
        <color theme="7" tint="-0.24994659260841701"/>
      </font>
    </dxf>
    <dxf>
      <font>
        <strike/>
        <color theme="0" tint="-0.24994659260841701"/>
      </font>
      <fill>
        <patternFill patternType="none">
          <bgColor auto="1"/>
        </patternFill>
      </fill>
    </dxf>
    <dxf>
      <font>
        <color theme="8" tint="-0.24994659260841701"/>
      </font>
    </dxf>
    <dxf>
      <font>
        <color theme="7" tint="-0.24994659260841701"/>
      </font>
      <fill>
        <patternFill patternType="none">
          <bgColor auto="1"/>
        </patternFill>
      </fill>
    </dxf>
    <dxf>
      <font>
        <color theme="7" tint="-0.24994659260841701"/>
      </font>
      <fill>
        <patternFill patternType="none">
          <bgColor auto="1"/>
        </patternFill>
      </fill>
    </dxf>
    <dxf>
      <font>
        <strike/>
        <color theme="0" tint="-0.24994659260841701"/>
      </font>
      <fill>
        <patternFill patternType="none">
          <bgColor auto="1"/>
        </patternFill>
      </fill>
    </dxf>
    <dxf>
      <font>
        <color theme="7" tint="-0.24994659260841701"/>
      </font>
    </dxf>
    <dxf>
      <font>
        <color theme="9"/>
      </font>
    </dxf>
    <dxf>
      <font>
        <color theme="6" tint="-0.499984740745262"/>
      </font>
    </dxf>
    <dxf>
      <font>
        <color theme="0" tint="-0.24994659260841701"/>
      </font>
    </dxf>
    <dxf>
      <font>
        <color theme="7" tint="-0.24994659260841701"/>
      </font>
      <fill>
        <patternFill patternType="none">
          <bgColor auto="1"/>
        </patternFill>
      </fill>
    </dxf>
    <dxf>
      <font>
        <color theme="9"/>
      </font>
    </dxf>
    <dxf>
      <font>
        <color theme="7" tint="-0.24994659260841701"/>
      </font>
      <fill>
        <patternFill patternType="none">
          <bgColor auto="1"/>
        </patternFill>
      </fill>
    </dxf>
    <dxf>
      <font>
        <color theme="8" tint="-0.24994659260841701"/>
      </font>
    </dxf>
    <dxf>
      <font>
        <color theme="0" tint="-0.24994659260841701"/>
      </font>
    </dxf>
    <dxf>
      <font>
        <color theme="6" tint="-0.499984740745262"/>
      </font>
    </dxf>
    <dxf>
      <font>
        <color theme="7" tint="-0.24994659260841701"/>
      </font>
    </dxf>
    <dxf>
      <font>
        <strike/>
        <color theme="0" tint="-0.24994659260841701"/>
      </font>
      <fill>
        <patternFill patternType="none">
          <bgColor auto="1"/>
        </patternFill>
      </fill>
    </dxf>
    <dxf>
      <font>
        <color theme="7" tint="-0.24994659260841701"/>
      </font>
      <fill>
        <patternFill patternType="none">
          <bgColor auto="1"/>
        </patternFill>
      </fill>
    </dxf>
    <dxf>
      <font>
        <strike/>
        <color theme="0" tint="-0.24994659260841701"/>
      </font>
      <fill>
        <patternFill patternType="none">
          <bgColor auto="1"/>
        </patternFill>
      </fill>
    </dxf>
    <dxf>
      <font>
        <color theme="7" tint="-0.24994659260841701"/>
      </font>
    </dxf>
    <dxf>
      <font>
        <color theme="9"/>
      </font>
    </dxf>
    <dxf>
      <font>
        <color theme="0" tint="-0.24994659260841701"/>
      </font>
    </dxf>
    <dxf>
      <font>
        <color theme="8" tint="-0.24994659260841701"/>
      </font>
    </dxf>
    <dxf>
      <font>
        <color theme="7" tint="-0.24994659260841701"/>
      </font>
      <fill>
        <patternFill patternType="none">
          <bgColor auto="1"/>
        </patternFill>
      </fill>
    </dxf>
    <dxf>
      <font>
        <color theme="6" tint="-0.499984740745262"/>
      </font>
    </dxf>
    <dxf>
      <font>
        <color theme="7" tint="-0.24994659260841701"/>
      </font>
      <fill>
        <patternFill patternType="none">
          <bgColor auto="1"/>
        </patternFill>
      </fill>
    </dxf>
    <dxf>
      <font>
        <color theme="7" tint="-0.24994659260841701"/>
      </font>
      <fill>
        <patternFill patternType="none">
          <bgColor auto="1"/>
        </patternFill>
      </fill>
    </dxf>
    <dxf>
      <font>
        <color theme="8" tint="-0.24994659260841701"/>
      </font>
    </dxf>
    <dxf>
      <font>
        <color theme="7" tint="-0.24994659260841701"/>
      </font>
      <fill>
        <patternFill patternType="none">
          <bgColor auto="1"/>
        </patternFill>
      </fill>
    </dxf>
    <dxf>
      <font>
        <strike/>
        <color theme="0" tint="-0.24994659260841701"/>
      </font>
      <fill>
        <patternFill patternType="none">
          <bgColor auto="1"/>
        </patternFill>
      </fill>
    </dxf>
    <dxf>
      <font>
        <color theme="7" tint="-0.24994659260841701"/>
      </font>
    </dxf>
    <dxf>
      <font>
        <color theme="6" tint="-0.499984740745262"/>
      </font>
    </dxf>
    <dxf>
      <font>
        <color theme="9"/>
      </font>
    </dxf>
    <dxf>
      <font>
        <color theme="0" tint="-0.24994659260841701"/>
      </font>
    </dxf>
    <dxf>
      <font>
        <color rgb="FF006100"/>
      </font>
      <fill>
        <patternFill>
          <bgColor rgb="FFC6EFCE"/>
        </patternFill>
      </fill>
    </dxf>
    <dxf>
      <font>
        <color theme="9"/>
      </font>
    </dxf>
    <dxf>
      <font>
        <color theme="7" tint="-0.24994659260841701"/>
      </font>
    </dxf>
    <dxf>
      <font>
        <strike/>
        <color theme="0" tint="-0.24994659260841701"/>
      </font>
      <fill>
        <patternFill patternType="none">
          <bgColor auto="1"/>
        </patternFill>
      </fill>
    </dxf>
    <dxf>
      <font>
        <color theme="7" tint="-0.24994659260841701"/>
      </font>
      <fill>
        <patternFill patternType="none">
          <bgColor auto="1"/>
        </patternFill>
      </fill>
    </dxf>
    <dxf>
      <font>
        <color theme="8" tint="-0.24994659260841701"/>
      </font>
    </dxf>
    <dxf>
      <font>
        <color theme="0" tint="-0.24994659260841701"/>
      </font>
    </dxf>
    <dxf>
      <font>
        <color theme="7" tint="-0.24994659260841701"/>
      </font>
      <fill>
        <patternFill patternType="none">
          <bgColor auto="1"/>
        </patternFill>
      </fill>
    </dxf>
    <dxf>
      <font>
        <color theme="6" tint="-0.499984740745262"/>
      </font>
    </dxf>
    <dxf>
      <font>
        <color theme="8" tint="-0.24994659260841701"/>
      </font>
    </dxf>
    <dxf>
      <font>
        <color theme="6" tint="-0.499984740745262"/>
      </font>
    </dxf>
    <dxf>
      <font>
        <strike/>
        <color theme="0" tint="-0.24994659260841701"/>
      </font>
      <fill>
        <patternFill patternType="none">
          <bgColor auto="1"/>
        </patternFill>
      </fill>
    </dxf>
    <dxf>
      <font>
        <color theme="7" tint="-0.24994659260841701"/>
      </font>
    </dxf>
    <dxf>
      <font>
        <color theme="7" tint="-0.24994659260841701"/>
      </font>
      <fill>
        <patternFill patternType="none">
          <bgColor auto="1"/>
        </patternFill>
      </fill>
    </dxf>
    <dxf>
      <font>
        <color theme="9"/>
      </font>
    </dxf>
    <dxf>
      <font>
        <color theme="0" tint="-0.24994659260841701"/>
      </font>
    </dxf>
    <dxf>
      <font>
        <color theme="8" tint="-0.24994659260841701"/>
      </font>
    </dxf>
    <dxf>
      <font>
        <color theme="7" tint="-0.24994659260841701"/>
      </font>
      <fill>
        <patternFill patternType="none">
          <bgColor auto="1"/>
        </patternFill>
      </fill>
    </dxf>
    <dxf>
      <font>
        <color theme="7" tint="-0.24994659260841701"/>
      </font>
    </dxf>
    <dxf>
      <font>
        <color theme="7" tint="-0.24994659260841701"/>
      </font>
      <fill>
        <patternFill patternType="none">
          <bgColor auto="1"/>
        </patternFill>
      </fill>
    </dxf>
    <dxf>
      <font>
        <color theme="7" tint="-0.24994659260841701"/>
      </font>
      <fill>
        <patternFill patternType="none">
          <bgColor auto="1"/>
        </patternFill>
      </fill>
    </dxf>
    <dxf>
      <font>
        <strike/>
        <color theme="0" tint="-0.24994659260841701"/>
      </font>
      <fill>
        <patternFill patternType="none">
          <bgColor auto="1"/>
        </patternFill>
      </fill>
    </dxf>
    <dxf>
      <font>
        <color theme="6" tint="-0.499984740745262"/>
      </font>
    </dxf>
    <dxf>
      <font>
        <color theme="9"/>
      </font>
    </dxf>
    <dxf>
      <font>
        <color theme="8" tint="-0.24994659260841701"/>
      </font>
    </dxf>
    <dxf>
      <font>
        <color theme="0" tint="-0.24994659260841701"/>
      </font>
    </dxf>
    <dxf>
      <font>
        <color theme="8" tint="-0.24994659260841701"/>
      </font>
    </dxf>
    <dxf>
      <font>
        <color theme="0" tint="-0.24994659260841701"/>
      </font>
    </dxf>
    <dxf>
      <font>
        <color theme="9"/>
      </font>
    </dxf>
    <dxf>
      <font>
        <color theme="7" tint="-0.24994659260841701"/>
      </font>
      <fill>
        <patternFill patternType="none">
          <bgColor auto="1"/>
        </patternFill>
      </fill>
    </dxf>
    <dxf>
      <font>
        <color theme="6" tint="-0.499984740745262"/>
      </font>
    </dxf>
    <dxf>
      <font>
        <strike/>
        <color theme="0" tint="-0.24994659260841701"/>
      </font>
      <fill>
        <patternFill patternType="none">
          <bgColor auto="1"/>
        </patternFill>
      </fill>
    </dxf>
    <dxf>
      <font>
        <color theme="7" tint="-0.24994659260841701"/>
      </font>
    </dxf>
    <dxf>
      <font>
        <color theme="7" tint="-0.24994659260841701"/>
      </font>
      <fill>
        <patternFill patternType="none">
          <bgColor auto="1"/>
        </patternFill>
      </fill>
    </dxf>
    <dxf>
      <font>
        <color theme="7" tint="-0.24994659260841701"/>
      </font>
      <fill>
        <patternFill patternType="none">
          <bgColor auto="1"/>
        </patternFill>
      </fill>
    </dxf>
    <dxf>
      <font>
        <color theme="0" tint="-0.24994659260841701"/>
      </font>
    </dxf>
    <dxf>
      <font>
        <color theme="9"/>
      </font>
    </dxf>
    <dxf>
      <font>
        <color theme="6" tint="-0.499984740745262"/>
      </font>
    </dxf>
    <dxf>
      <font>
        <color theme="7" tint="-0.24994659260841701"/>
      </font>
    </dxf>
    <dxf>
      <font>
        <strike/>
        <color theme="0" tint="-0.24994659260841701"/>
      </font>
      <fill>
        <patternFill patternType="none">
          <bgColor auto="1"/>
        </patternFill>
      </fill>
    </dxf>
    <dxf>
      <font>
        <color theme="8" tint="-0.24994659260841701"/>
      </font>
    </dxf>
    <dxf>
      <font>
        <color theme="7" tint="-0.24994659260841701"/>
      </font>
      <fill>
        <patternFill patternType="none">
          <bgColor auto="1"/>
        </patternFill>
      </fill>
    </dxf>
    <dxf>
      <font>
        <color theme="0" tint="-0.24994659260841701"/>
      </font>
    </dxf>
    <dxf>
      <font>
        <color theme="7" tint="-0.24994659260841701"/>
      </font>
      <fill>
        <patternFill patternType="none">
          <bgColor auto="1"/>
        </patternFill>
      </fill>
    </dxf>
    <dxf>
      <font>
        <color theme="7" tint="-0.24994659260841701"/>
      </font>
      <fill>
        <patternFill patternType="none">
          <bgColor auto="1"/>
        </patternFill>
      </fill>
    </dxf>
    <dxf>
      <font>
        <strike/>
        <color theme="0" tint="-0.24994659260841701"/>
      </font>
      <fill>
        <patternFill patternType="none">
          <bgColor auto="1"/>
        </patternFill>
      </fill>
    </dxf>
    <dxf>
      <font>
        <color theme="7" tint="-0.24994659260841701"/>
      </font>
    </dxf>
    <dxf>
      <font>
        <color theme="6" tint="-0.499984740745262"/>
      </font>
    </dxf>
    <dxf>
      <font>
        <color theme="9"/>
      </font>
    </dxf>
    <dxf>
      <font>
        <color theme="8" tint="-0.24994659260841701"/>
      </font>
    </dxf>
    <dxf>
      <font>
        <color theme="7" tint="-0.24994659260841701"/>
      </font>
    </dxf>
    <dxf>
      <font>
        <color theme="0" tint="-0.24994659260841701"/>
      </font>
    </dxf>
    <dxf>
      <font>
        <color theme="7" tint="-0.24994659260841701"/>
      </font>
      <fill>
        <patternFill patternType="none">
          <bgColor auto="1"/>
        </patternFill>
      </fill>
    </dxf>
    <dxf>
      <font>
        <color theme="7" tint="-0.24994659260841701"/>
      </font>
      <fill>
        <patternFill patternType="none">
          <bgColor auto="1"/>
        </patternFill>
      </fill>
    </dxf>
    <dxf>
      <font>
        <strike/>
        <color theme="0" tint="-0.24994659260841701"/>
      </font>
      <fill>
        <patternFill patternType="none">
          <bgColor auto="1"/>
        </patternFill>
      </fill>
    </dxf>
    <dxf>
      <font>
        <color theme="9"/>
      </font>
    </dxf>
    <dxf>
      <font>
        <color theme="8" tint="-0.24994659260841701"/>
      </font>
    </dxf>
    <dxf>
      <font>
        <color theme="6" tint="-0.499984740745262"/>
      </font>
    </dxf>
    <dxf>
      <font>
        <color theme="7" tint="-0.24994659260841701"/>
      </font>
      <fill>
        <patternFill patternType="none">
          <bgColor auto="1"/>
        </patternFill>
      </fill>
    </dxf>
    <dxf>
      <font>
        <color theme="7" tint="-0.24994659260841701"/>
      </font>
      <fill>
        <patternFill patternType="none">
          <bgColor auto="1"/>
        </patternFill>
      </fill>
    </dxf>
    <dxf>
      <font>
        <color theme="8" tint="-0.24994659260841701"/>
      </font>
    </dxf>
    <dxf>
      <font>
        <color theme="0" tint="-0.24994659260841701"/>
      </font>
    </dxf>
    <dxf>
      <font>
        <color theme="9"/>
      </font>
    </dxf>
    <dxf>
      <font>
        <color theme="6" tint="-0.499984740745262"/>
      </font>
    </dxf>
    <dxf>
      <font>
        <color theme="7" tint="-0.24994659260841701"/>
      </font>
    </dxf>
    <dxf>
      <font>
        <strike/>
        <color theme="0" tint="-0.24994659260841701"/>
      </font>
      <fill>
        <patternFill patternType="none">
          <bgColor auto="1"/>
        </patternFill>
      </fill>
    </dxf>
    <dxf>
      <font>
        <color theme="7" tint="-0.24994659260841701"/>
      </font>
      <fill>
        <patternFill patternType="none">
          <bgColor auto="1"/>
        </patternFill>
      </fill>
    </dxf>
    <dxf>
      <font>
        <color theme="7" tint="-0.24994659260841701"/>
      </font>
      <fill>
        <patternFill patternType="none">
          <bgColor auto="1"/>
        </patternFill>
      </fill>
    </dxf>
    <dxf>
      <font>
        <strike/>
        <color theme="0" tint="-0.24994659260841701"/>
      </font>
      <fill>
        <patternFill patternType="none">
          <bgColor auto="1"/>
        </patternFill>
      </fill>
    </dxf>
    <dxf>
      <font>
        <color theme="7" tint="-0.24994659260841701"/>
      </font>
    </dxf>
    <dxf>
      <font>
        <color theme="6" tint="-0.499984740745262"/>
      </font>
    </dxf>
    <dxf>
      <font>
        <color theme="9"/>
      </font>
    </dxf>
    <dxf>
      <font>
        <color theme="0" tint="-0.24994659260841701"/>
      </font>
    </dxf>
    <dxf>
      <font>
        <color theme="8" tint="-0.24994659260841701"/>
      </font>
    </dxf>
    <dxf>
      <font>
        <color theme="7" tint="-0.24994659260841701"/>
      </font>
    </dxf>
    <dxf>
      <font>
        <strike/>
        <color theme="0" tint="-0.24994659260841701"/>
      </font>
      <fill>
        <patternFill patternType="none">
          <bgColor auto="1"/>
        </patternFill>
      </fill>
    </dxf>
    <dxf>
      <font>
        <color theme="7" tint="-0.24994659260841701"/>
      </font>
      <fill>
        <patternFill patternType="none">
          <bgColor auto="1"/>
        </patternFill>
      </fill>
    </dxf>
    <dxf>
      <font>
        <color theme="7" tint="-0.24994659260841701"/>
      </font>
      <fill>
        <patternFill patternType="none">
          <bgColor auto="1"/>
        </patternFill>
      </fill>
    </dxf>
    <dxf>
      <font>
        <color theme="6" tint="-0.499984740745262"/>
      </font>
    </dxf>
    <dxf>
      <font>
        <color theme="9"/>
      </font>
    </dxf>
    <dxf>
      <font>
        <color theme="0" tint="-0.24994659260841701"/>
      </font>
    </dxf>
    <dxf>
      <font>
        <color theme="8" tint="-0.24994659260841701"/>
      </font>
    </dxf>
    <dxf>
      <font>
        <color theme="0" tint="-0.24994659260841701"/>
      </font>
    </dxf>
    <dxf>
      <font>
        <color theme="8" tint="-0.24994659260841701"/>
      </font>
    </dxf>
    <dxf>
      <font>
        <color theme="7" tint="-0.24994659260841701"/>
      </font>
      <fill>
        <patternFill patternType="none">
          <bgColor auto="1"/>
        </patternFill>
      </fill>
    </dxf>
    <dxf>
      <font>
        <color theme="7" tint="-0.24994659260841701"/>
      </font>
      <fill>
        <patternFill patternType="none">
          <bgColor auto="1"/>
        </patternFill>
      </fill>
    </dxf>
    <dxf>
      <font>
        <strike/>
        <color theme="0" tint="-0.24994659260841701"/>
      </font>
      <fill>
        <patternFill patternType="none">
          <bgColor auto="1"/>
        </patternFill>
      </fill>
    </dxf>
    <dxf>
      <font>
        <color theme="7" tint="-0.24994659260841701"/>
      </font>
    </dxf>
    <dxf>
      <font>
        <color theme="6" tint="-0.499984740745262"/>
      </font>
    </dxf>
    <dxf>
      <font>
        <color theme="9"/>
      </font>
    </dxf>
    <dxf>
      <font>
        <color theme="6" tint="-0.499984740745262"/>
      </font>
    </dxf>
    <dxf>
      <font>
        <color theme="9"/>
      </font>
    </dxf>
    <dxf>
      <font>
        <color theme="0" tint="-0.24994659260841701"/>
      </font>
    </dxf>
    <dxf>
      <font>
        <color theme="7" tint="-0.24994659260841701"/>
      </font>
      <fill>
        <patternFill patternType="none">
          <bgColor auto="1"/>
        </patternFill>
      </fill>
    </dxf>
    <dxf>
      <font>
        <color theme="7" tint="-0.24994659260841701"/>
      </font>
      <fill>
        <patternFill patternType="none">
          <bgColor auto="1"/>
        </patternFill>
      </fill>
    </dxf>
    <dxf>
      <font>
        <strike/>
        <color theme="0" tint="-0.24994659260841701"/>
      </font>
      <fill>
        <patternFill patternType="none">
          <bgColor auto="1"/>
        </patternFill>
      </fill>
    </dxf>
    <dxf>
      <font>
        <color theme="7" tint="-0.24994659260841701"/>
      </font>
    </dxf>
    <dxf>
      <font>
        <color theme="7" tint="-0.24994659260841701"/>
      </font>
      <fill>
        <patternFill patternType="none">
          <bgColor auto="1"/>
        </patternFill>
      </fill>
    </dxf>
    <dxf>
      <font>
        <color rgb="FF006100"/>
      </font>
      <fill>
        <patternFill>
          <bgColor rgb="FFC6EFCE"/>
        </patternFill>
      </fill>
    </dxf>
    <dxf>
      <font>
        <color theme="8" tint="-0.24994659260841701"/>
      </font>
    </dxf>
    <dxf>
      <font>
        <color theme="0" tint="-0.24994659260841701"/>
      </font>
    </dxf>
    <dxf>
      <font>
        <color theme="6" tint="-0.499984740745262"/>
      </font>
    </dxf>
    <dxf>
      <font>
        <color theme="7" tint="-0.24994659260841701"/>
      </font>
    </dxf>
    <dxf>
      <font>
        <strike/>
        <color theme="0" tint="-0.24994659260841701"/>
      </font>
      <fill>
        <patternFill patternType="none">
          <bgColor auto="1"/>
        </patternFill>
      </fill>
    </dxf>
    <dxf>
      <font>
        <color theme="7" tint="-0.24994659260841701"/>
      </font>
      <fill>
        <patternFill patternType="none">
          <bgColor auto="1"/>
        </patternFill>
      </fill>
    </dxf>
    <dxf>
      <font>
        <color theme="9"/>
      </font>
    </dxf>
    <dxf>
      <font>
        <color theme="7" tint="-0.24994659260841701"/>
      </font>
      <fill>
        <patternFill patternType="none">
          <bgColor auto="1"/>
        </patternFill>
      </fill>
    </dxf>
    <dxf>
      <font>
        <strike/>
        <color theme="0" tint="-0.24994659260841701"/>
      </font>
      <fill>
        <patternFill patternType="none">
          <bgColor auto="1"/>
        </patternFill>
      </fill>
    </dxf>
    <dxf>
      <font>
        <color theme="7" tint="-0.24994659260841701"/>
      </font>
    </dxf>
    <dxf>
      <font>
        <color theme="6" tint="-0.499984740745262"/>
      </font>
    </dxf>
    <dxf>
      <font>
        <color theme="9"/>
      </font>
    </dxf>
    <dxf>
      <font>
        <color theme="0" tint="-0.24994659260841701"/>
      </font>
    </dxf>
    <dxf>
      <font>
        <color theme="8" tint="-0.24994659260841701"/>
      </font>
    </dxf>
    <dxf>
      <font>
        <color theme="7" tint="-0.24994659260841701"/>
      </font>
      <fill>
        <patternFill patternType="none">
          <bgColor auto="1"/>
        </patternFill>
      </fill>
    </dxf>
    <dxf>
      <font>
        <color theme="7" tint="-0.24994659260841701"/>
      </font>
      <fill>
        <patternFill patternType="none">
          <bgColor auto="1"/>
        </patternFill>
      </fill>
    </dxf>
    <dxf>
      <font>
        <color theme="8" tint="-0.24994659260841701"/>
      </font>
    </dxf>
    <dxf>
      <font>
        <color theme="0" tint="-0.24994659260841701"/>
      </font>
    </dxf>
    <dxf>
      <font>
        <color theme="9"/>
      </font>
    </dxf>
    <dxf>
      <font>
        <color theme="6" tint="-0.499984740745262"/>
      </font>
    </dxf>
    <dxf>
      <font>
        <color theme="7" tint="-0.24994659260841701"/>
      </font>
    </dxf>
    <dxf>
      <font>
        <strike/>
        <color theme="0" tint="-0.24994659260841701"/>
      </font>
      <fill>
        <patternFill patternType="none">
          <bgColor auto="1"/>
        </patternFill>
      </fill>
    </dxf>
    <dxf>
      <font>
        <color theme="7" tint="-0.24994659260841701"/>
      </font>
      <fill>
        <patternFill patternType="none">
          <bgColor auto="1"/>
        </patternFill>
      </fill>
    </dxf>
    <dxf>
      <font>
        <color theme="7" tint="-0.24994659260841701"/>
      </font>
      <fill>
        <patternFill patternType="none">
          <bgColor auto="1"/>
        </patternFill>
      </fill>
    </dxf>
    <dxf>
      <font>
        <color theme="6" tint="-0.499984740745262"/>
      </font>
    </dxf>
    <dxf>
      <font>
        <color theme="0" tint="-0.24994659260841701"/>
      </font>
    </dxf>
    <dxf>
      <font>
        <color theme="8" tint="-0.24994659260841701"/>
      </font>
    </dxf>
    <dxf>
      <font>
        <color theme="9"/>
      </font>
    </dxf>
    <dxf>
      <font>
        <color theme="7" tint="-0.24994659260841701"/>
      </font>
      <fill>
        <patternFill patternType="none">
          <bgColor auto="1"/>
        </patternFill>
      </fill>
    </dxf>
    <dxf>
      <font>
        <color theme="7" tint="-0.24994659260841701"/>
      </font>
      <fill>
        <patternFill patternType="none">
          <bgColor auto="1"/>
        </patternFill>
      </fill>
    </dxf>
    <dxf>
      <font>
        <strike/>
        <color theme="0" tint="-0.24994659260841701"/>
      </font>
      <fill>
        <patternFill patternType="none">
          <bgColor auto="1"/>
        </patternFill>
      </fill>
    </dxf>
    <dxf>
      <font>
        <color theme="7" tint="-0.24994659260841701"/>
      </font>
    </dxf>
    <dxf>
      <font>
        <strike/>
        <color theme="0" tint="-0.24994659260841701"/>
      </font>
      <fill>
        <patternFill patternType="none">
          <bgColor auto="1"/>
        </patternFill>
      </fill>
    </dxf>
    <dxf>
      <font>
        <color theme="7" tint="-0.24994659260841701"/>
      </font>
      <fill>
        <patternFill patternType="none">
          <bgColor auto="1"/>
        </patternFill>
      </fill>
    </dxf>
    <dxf>
      <font>
        <color theme="7" tint="-0.24994659260841701"/>
      </font>
      <fill>
        <patternFill patternType="none">
          <bgColor auto="1"/>
        </patternFill>
      </fill>
    </dxf>
    <dxf>
      <font>
        <color theme="8" tint="-0.24994659260841701"/>
      </font>
    </dxf>
    <dxf>
      <font>
        <color theme="0" tint="-0.24994659260841701"/>
      </font>
    </dxf>
    <dxf>
      <font>
        <color theme="9"/>
      </font>
    </dxf>
    <dxf>
      <font>
        <color theme="6" tint="-0.499984740745262"/>
      </font>
    </dxf>
    <dxf>
      <font>
        <color theme="7" tint="-0.24994659260841701"/>
      </font>
    </dxf>
    <dxf>
      <font>
        <color theme="9"/>
      </font>
    </dxf>
    <dxf>
      <font>
        <color theme="8" tint="-0.24994659260841701"/>
      </font>
    </dxf>
    <dxf>
      <font>
        <color theme="0" tint="-0.24994659260841701"/>
      </font>
    </dxf>
    <dxf>
      <font>
        <color theme="6" tint="-0.499984740745262"/>
      </font>
    </dxf>
    <dxf>
      <font>
        <color theme="7" tint="-0.24994659260841701"/>
      </font>
    </dxf>
    <dxf>
      <font>
        <strike/>
        <color theme="0" tint="-0.24994659260841701"/>
      </font>
      <fill>
        <patternFill patternType="none">
          <bgColor auto="1"/>
        </patternFill>
      </fill>
    </dxf>
    <dxf>
      <font>
        <color theme="7" tint="-0.24994659260841701"/>
      </font>
      <fill>
        <patternFill patternType="none">
          <bgColor auto="1"/>
        </patternFill>
      </fill>
    </dxf>
    <dxf>
      <font>
        <color theme="7" tint="-0.24994659260841701"/>
      </font>
      <fill>
        <patternFill patternType="none">
          <bgColor auto="1"/>
        </patternFill>
      </fill>
    </dxf>
    <dxf>
      <font>
        <color rgb="FF006100"/>
      </font>
      <fill>
        <patternFill>
          <bgColor rgb="FFC6EFCE"/>
        </patternFill>
      </fill>
    </dxf>
    <dxf>
      <font>
        <color theme="9"/>
      </font>
    </dxf>
    <dxf>
      <font>
        <color theme="6" tint="-0.499984740745262"/>
      </font>
    </dxf>
    <dxf>
      <font>
        <color theme="7" tint="-0.24994659260841701"/>
      </font>
    </dxf>
    <dxf>
      <font>
        <strike/>
        <color theme="0" tint="-0.24994659260841701"/>
      </font>
      <fill>
        <patternFill patternType="none">
          <bgColor auto="1"/>
        </patternFill>
      </fill>
    </dxf>
    <dxf>
      <font>
        <color theme="7" tint="-0.24994659260841701"/>
      </font>
      <fill>
        <patternFill patternType="none">
          <bgColor auto="1"/>
        </patternFill>
      </fill>
    </dxf>
    <dxf>
      <font>
        <color theme="8" tint="-0.24994659260841701"/>
      </font>
    </dxf>
    <dxf>
      <font>
        <color theme="7" tint="-0.24994659260841701"/>
      </font>
      <fill>
        <patternFill patternType="none">
          <bgColor auto="1"/>
        </patternFill>
      </fill>
    </dxf>
    <dxf>
      <font>
        <color theme="0" tint="-0.24994659260841701"/>
      </font>
    </dxf>
    <dxf>
      <font>
        <strike/>
        <color theme="0" tint="-0.24994659260841701"/>
      </font>
      <fill>
        <patternFill patternType="none">
          <bgColor auto="1"/>
        </patternFill>
      </fill>
    </dxf>
    <dxf>
      <font>
        <color theme="7" tint="-0.24994659260841701"/>
      </font>
      <fill>
        <patternFill patternType="none">
          <bgColor auto="1"/>
        </patternFill>
      </fill>
    </dxf>
    <dxf>
      <font>
        <color theme="7" tint="-0.24994659260841701"/>
      </font>
      <fill>
        <patternFill patternType="none">
          <bgColor auto="1"/>
        </patternFill>
      </fill>
    </dxf>
    <dxf>
      <font>
        <color rgb="FF006100"/>
      </font>
      <fill>
        <patternFill>
          <bgColor rgb="FFC6EFCE"/>
        </patternFill>
      </fill>
    </dxf>
    <dxf>
      <font>
        <color theme="0" tint="-0.24994659260841701"/>
      </font>
    </dxf>
    <dxf>
      <font>
        <color theme="8" tint="-0.24994659260841701"/>
      </font>
    </dxf>
    <dxf>
      <font>
        <color theme="9"/>
      </font>
    </dxf>
    <dxf>
      <font>
        <color theme="6" tint="-0.499984740745262"/>
      </font>
    </dxf>
    <dxf>
      <font>
        <color theme="7" tint="-0.24994659260841701"/>
      </font>
    </dxf>
    <dxf>
      <font>
        <color theme="0" tint="-0.24994659260841701"/>
      </font>
    </dxf>
    <dxf>
      <font>
        <color theme="9"/>
      </font>
    </dxf>
    <dxf>
      <font>
        <color theme="6" tint="-0.499984740745262"/>
      </font>
    </dxf>
    <dxf>
      <font>
        <color theme="7" tint="-0.24994659260841701"/>
      </font>
    </dxf>
    <dxf>
      <font>
        <strike/>
        <color theme="0" tint="-0.24994659260841701"/>
      </font>
      <fill>
        <patternFill patternType="none">
          <bgColor auto="1"/>
        </patternFill>
      </fill>
    </dxf>
    <dxf>
      <font>
        <color theme="7" tint="-0.24994659260841701"/>
      </font>
      <fill>
        <patternFill patternType="none">
          <bgColor auto="1"/>
        </patternFill>
      </fill>
    </dxf>
    <dxf>
      <font>
        <color theme="7" tint="-0.24994659260841701"/>
      </font>
      <fill>
        <patternFill patternType="none">
          <bgColor auto="1"/>
        </patternFill>
      </fill>
    </dxf>
    <dxf>
      <font>
        <color theme="8" tint="-0.24994659260841701"/>
      </font>
    </dxf>
    <dxf>
      <font>
        <color theme="0" tint="-0.24994659260841701"/>
      </font>
    </dxf>
    <dxf>
      <font>
        <color theme="9"/>
      </font>
    </dxf>
    <dxf>
      <font>
        <color theme="7" tint="-0.24994659260841701"/>
      </font>
    </dxf>
    <dxf>
      <font>
        <color theme="7" tint="-0.24994659260841701"/>
      </font>
      <fill>
        <patternFill patternType="none">
          <bgColor auto="1"/>
        </patternFill>
      </fill>
    </dxf>
    <dxf>
      <font>
        <color theme="7" tint="-0.24994659260841701"/>
      </font>
      <fill>
        <patternFill patternType="none">
          <bgColor auto="1"/>
        </patternFill>
      </fill>
    </dxf>
    <dxf>
      <font>
        <color theme="6" tint="-0.499984740745262"/>
      </font>
    </dxf>
    <dxf>
      <font>
        <color theme="8" tint="-0.24994659260841701"/>
      </font>
    </dxf>
    <dxf>
      <font>
        <strike/>
        <color theme="0" tint="-0.24994659260841701"/>
      </font>
      <fill>
        <patternFill patternType="none">
          <bgColor auto="1"/>
        </patternFill>
      </fill>
    </dxf>
    <dxf>
      <font>
        <color rgb="FF006100"/>
      </font>
      <fill>
        <patternFill>
          <bgColor rgb="FFC6EFCE"/>
        </patternFill>
      </fill>
    </dxf>
    <dxf>
      <font>
        <color theme="7" tint="-0.24994659260841701"/>
      </font>
      <fill>
        <patternFill patternType="none">
          <bgColor auto="1"/>
        </patternFill>
      </fill>
    </dxf>
    <dxf>
      <font>
        <color theme="7" tint="-0.24994659260841701"/>
      </font>
    </dxf>
    <dxf>
      <font>
        <color theme="7" tint="-0.24994659260841701"/>
      </font>
      <fill>
        <patternFill patternType="none">
          <bgColor auto="1"/>
        </patternFill>
      </fill>
    </dxf>
    <dxf>
      <font>
        <strike/>
        <color theme="0" tint="-0.24994659260841701"/>
      </font>
      <fill>
        <patternFill patternType="none">
          <bgColor auto="1"/>
        </patternFill>
      </fill>
    </dxf>
    <dxf>
      <font>
        <color theme="6" tint="-0.499984740745262"/>
      </font>
    </dxf>
    <dxf>
      <font>
        <color theme="9"/>
      </font>
    </dxf>
    <dxf>
      <font>
        <color theme="0" tint="-0.24994659260841701"/>
      </font>
    </dxf>
    <dxf>
      <font>
        <color theme="8" tint="-0.24994659260841701"/>
      </font>
    </dxf>
    <dxf>
      <font>
        <color theme="6" tint="-0.499984740745262"/>
      </font>
    </dxf>
    <dxf>
      <font>
        <color theme="7" tint="-0.24994659260841701"/>
      </font>
    </dxf>
    <dxf>
      <font>
        <strike/>
        <color theme="0" tint="-0.24994659260841701"/>
      </font>
      <fill>
        <patternFill patternType="none">
          <bgColor auto="1"/>
        </patternFill>
      </fill>
    </dxf>
    <dxf>
      <font>
        <color theme="7" tint="-0.24994659260841701"/>
      </font>
      <fill>
        <patternFill patternType="none">
          <bgColor auto="1"/>
        </patternFill>
      </fill>
    </dxf>
    <dxf>
      <font>
        <color theme="8" tint="-0.24994659260841701"/>
      </font>
    </dxf>
    <dxf>
      <font>
        <color theme="0" tint="-0.24994659260841701"/>
      </font>
    </dxf>
    <dxf>
      <font>
        <color theme="9"/>
      </font>
    </dxf>
    <dxf>
      <font>
        <color theme="7" tint="-0.24994659260841701"/>
      </font>
      <fill>
        <patternFill patternType="none">
          <bgColor auto="1"/>
        </patternFill>
      </fill>
    </dxf>
    <dxf>
      <font>
        <color theme="7" tint="-0.24994659260841701"/>
      </font>
    </dxf>
    <dxf>
      <font>
        <strike/>
        <color theme="0" tint="-0.24994659260841701"/>
      </font>
      <fill>
        <patternFill patternType="none">
          <bgColor auto="1"/>
        </patternFill>
      </fill>
    </dxf>
    <dxf>
      <font>
        <color theme="9"/>
      </font>
    </dxf>
    <dxf>
      <font>
        <color theme="7" tint="-0.24994659260841701"/>
      </font>
      <fill>
        <patternFill patternType="none">
          <bgColor auto="1"/>
        </patternFill>
      </fill>
    </dxf>
    <dxf>
      <font>
        <color theme="7" tint="-0.24994659260841701"/>
      </font>
      <fill>
        <patternFill patternType="none">
          <bgColor auto="1"/>
        </patternFill>
      </fill>
    </dxf>
    <dxf>
      <font>
        <color theme="0" tint="-0.24994659260841701"/>
      </font>
    </dxf>
    <dxf>
      <font>
        <color theme="8" tint="-0.24994659260841701"/>
      </font>
    </dxf>
    <dxf>
      <font>
        <color theme="6" tint="-0.499984740745262"/>
      </font>
    </dxf>
    <dxf>
      <font>
        <color theme="7" tint="-0.24994659260841701"/>
      </font>
      <fill>
        <patternFill patternType="none">
          <bgColor auto="1"/>
        </patternFill>
      </fill>
    </dxf>
    <dxf>
      <font>
        <strike/>
        <color theme="0" tint="-0.24994659260841701"/>
      </font>
      <fill>
        <patternFill patternType="none">
          <bgColor auto="1"/>
        </patternFill>
      </fill>
    </dxf>
    <dxf>
      <font>
        <color theme="0" tint="-0.24994659260841701"/>
      </font>
    </dxf>
    <dxf>
      <font>
        <color theme="9"/>
      </font>
    </dxf>
    <dxf>
      <font>
        <color theme="7" tint="-0.24994659260841701"/>
      </font>
    </dxf>
    <dxf>
      <font>
        <color theme="6" tint="-0.499984740745262"/>
      </font>
    </dxf>
    <dxf>
      <font>
        <color theme="7" tint="-0.24994659260841701"/>
      </font>
      <fill>
        <patternFill patternType="none">
          <bgColor auto="1"/>
        </patternFill>
      </fill>
    </dxf>
    <dxf>
      <font>
        <color theme="7" tint="-0.24994659260841701"/>
      </font>
    </dxf>
    <dxf>
      <font>
        <color theme="7" tint="-0.24994659260841701"/>
      </font>
      <fill>
        <patternFill patternType="none">
          <bgColor auto="1"/>
        </patternFill>
      </fill>
    </dxf>
    <dxf>
      <font>
        <color theme="9"/>
      </font>
    </dxf>
    <dxf>
      <font>
        <color theme="0" tint="-0.24994659260841701"/>
      </font>
    </dxf>
    <dxf>
      <font>
        <color theme="8" tint="-0.24994659260841701"/>
      </font>
    </dxf>
    <dxf>
      <font>
        <color theme="6" tint="-0.499984740745262"/>
      </font>
    </dxf>
    <dxf>
      <font>
        <strike/>
        <color theme="0" tint="-0.24994659260841701"/>
      </font>
      <fill>
        <patternFill patternType="none">
          <bgColor auto="1"/>
        </patternFill>
      </fill>
    </dxf>
    <dxf>
      <font>
        <color theme="7" tint="-0.24994659260841701"/>
      </font>
      <fill>
        <patternFill patternType="none">
          <bgColor auto="1"/>
        </patternFill>
      </fill>
    </dxf>
    <dxf>
      <font>
        <color theme="8" tint="-0.24994659260841701"/>
      </font>
    </dxf>
    <dxf>
      <font>
        <color theme="7" tint="-0.24994659260841701"/>
      </font>
      <fill>
        <patternFill patternType="none">
          <bgColor auto="1"/>
        </patternFill>
      </fill>
    </dxf>
    <dxf>
      <font>
        <color theme="7" tint="-0.24994659260841701"/>
      </font>
      <fill>
        <patternFill patternType="none">
          <bgColor auto="1"/>
        </patternFill>
      </fill>
    </dxf>
    <dxf>
      <font>
        <strike/>
        <color theme="0" tint="-0.24994659260841701"/>
      </font>
      <fill>
        <patternFill patternType="none">
          <bgColor auto="1"/>
        </patternFill>
      </fill>
    </dxf>
    <dxf>
      <font>
        <color theme="7" tint="-0.24994659260841701"/>
      </font>
    </dxf>
    <dxf>
      <font>
        <color theme="6" tint="-0.499984740745262"/>
      </font>
    </dxf>
    <dxf>
      <font>
        <color theme="9"/>
      </font>
    </dxf>
    <dxf>
      <font>
        <color theme="0" tint="-0.24994659260841701"/>
      </font>
    </dxf>
    <dxf>
      <font>
        <color theme="9"/>
      </font>
    </dxf>
    <dxf>
      <font>
        <color theme="0" tint="-0.24994659260841701"/>
      </font>
    </dxf>
    <dxf>
      <font>
        <color theme="8" tint="-0.24994659260841701"/>
      </font>
    </dxf>
    <dxf>
      <font>
        <color theme="6" tint="-0.499984740745262"/>
      </font>
    </dxf>
    <dxf>
      <font>
        <color theme="7" tint="-0.24994659260841701"/>
      </font>
      <fill>
        <patternFill patternType="none">
          <bgColor auto="1"/>
        </patternFill>
      </fill>
    </dxf>
    <dxf>
      <font>
        <strike/>
        <color theme="0" tint="-0.24994659260841701"/>
      </font>
      <fill>
        <patternFill patternType="none">
          <bgColor auto="1"/>
        </patternFill>
      </fill>
    </dxf>
    <dxf>
      <font>
        <color theme="7" tint="-0.24994659260841701"/>
      </font>
    </dxf>
    <dxf>
      <font>
        <color theme="7" tint="-0.24994659260841701"/>
      </font>
      <fill>
        <patternFill patternType="none">
          <bgColor auto="1"/>
        </patternFill>
      </fill>
    </dxf>
    <dxf>
      <font>
        <color theme="7" tint="-0.24994659260841701"/>
      </font>
      <fill>
        <patternFill patternType="none">
          <bgColor auto="1"/>
        </patternFill>
      </fill>
    </dxf>
    <dxf>
      <font>
        <color theme="7" tint="-0.24994659260841701"/>
      </font>
      <fill>
        <patternFill patternType="none">
          <bgColor auto="1"/>
        </patternFill>
      </fill>
    </dxf>
    <dxf>
      <font>
        <strike/>
        <color theme="0" tint="-0.24994659260841701"/>
      </font>
      <fill>
        <patternFill patternType="none">
          <bgColor auto="1"/>
        </patternFill>
      </fill>
    </dxf>
    <dxf>
      <font>
        <color theme="7" tint="-0.24994659260841701"/>
      </font>
    </dxf>
    <dxf>
      <font>
        <color theme="6" tint="-0.499984740745262"/>
      </font>
    </dxf>
    <dxf>
      <font>
        <color theme="9"/>
      </font>
    </dxf>
    <dxf>
      <font>
        <color theme="0" tint="-0.24994659260841701"/>
      </font>
    </dxf>
    <dxf>
      <font>
        <color theme="8" tint="-0.24994659260841701"/>
      </font>
    </dxf>
    <dxf>
      <font>
        <color rgb="FF006100"/>
      </font>
      <fill>
        <patternFill>
          <bgColor rgb="FFC6EFCE"/>
        </patternFill>
      </fill>
    </dxf>
    <dxf>
      <font>
        <color theme="8" tint="-0.24994659260841701"/>
      </font>
    </dxf>
    <dxf>
      <font>
        <color theme="8" tint="-0.24994659260841701"/>
      </font>
    </dxf>
    <dxf>
      <font>
        <color theme="7" tint="-0.24994659260841701"/>
      </font>
    </dxf>
    <dxf>
      <font>
        <color rgb="FF006100"/>
      </font>
      <fill>
        <patternFill>
          <bgColor rgb="FFC6EFCE"/>
        </patternFill>
      </fill>
    </dxf>
    <dxf>
      <font>
        <color theme="0" tint="-0.24994659260841701"/>
      </font>
    </dxf>
    <dxf>
      <font>
        <strike/>
        <color theme="0" tint="-0.24994659260841701"/>
      </font>
      <fill>
        <patternFill patternType="none">
          <bgColor auto="1"/>
        </patternFill>
      </fill>
    </dxf>
    <dxf>
      <font>
        <color theme="7" tint="-0.24994659260841701"/>
      </font>
      <fill>
        <patternFill patternType="none">
          <bgColor auto="1"/>
        </patternFill>
      </fill>
    </dxf>
    <dxf>
      <font>
        <color theme="7" tint="-0.24994659260841701"/>
      </font>
      <fill>
        <patternFill patternType="none">
          <bgColor auto="1"/>
        </patternFill>
      </fill>
    </dxf>
    <dxf>
      <font>
        <color theme="9"/>
      </font>
    </dxf>
    <dxf>
      <font>
        <color theme="6" tint="-0.499984740745262"/>
      </font>
    </dxf>
    <dxf>
      <font>
        <color theme="7" tint="-0.24994659260841701"/>
      </font>
      <fill>
        <patternFill patternType="none">
          <bgColor auto="1"/>
        </patternFill>
      </fill>
    </dxf>
    <dxf>
      <font>
        <color theme="8" tint="-0.24994659260841701"/>
      </font>
    </dxf>
    <dxf>
      <font>
        <strike/>
        <color theme="0" tint="-0.24994659260841701"/>
      </font>
      <fill>
        <patternFill patternType="none">
          <bgColor auto="1"/>
        </patternFill>
      </fill>
    </dxf>
    <dxf>
      <font>
        <color theme="7" tint="-0.24994659260841701"/>
      </font>
    </dxf>
    <dxf>
      <font>
        <color theme="6" tint="-0.499984740745262"/>
      </font>
    </dxf>
    <dxf>
      <font>
        <color theme="9"/>
      </font>
    </dxf>
    <dxf>
      <font>
        <color theme="0" tint="-0.24994659260841701"/>
      </font>
    </dxf>
    <dxf>
      <font>
        <color theme="7" tint="-0.24994659260841701"/>
      </font>
      <fill>
        <patternFill patternType="none">
          <bgColor auto="1"/>
        </patternFill>
      </fill>
    </dxf>
    <dxf>
      <font>
        <color rgb="FF006100"/>
      </font>
      <fill>
        <patternFill>
          <bgColor rgb="FFC6EFCE"/>
        </patternFill>
      </fill>
    </dxf>
    <dxf>
      <font>
        <color theme="7" tint="-0.24994659260841701"/>
      </font>
      <fill>
        <patternFill patternType="none">
          <bgColor auto="1"/>
        </patternFill>
      </fill>
    </dxf>
    <dxf>
      <font>
        <strike/>
        <color theme="0" tint="-0.24994659260841701"/>
      </font>
      <fill>
        <patternFill patternType="none">
          <bgColor auto="1"/>
        </patternFill>
      </fill>
    </dxf>
    <dxf>
      <font>
        <color theme="0" tint="-0.24994659260841701"/>
      </font>
    </dxf>
    <dxf>
      <font>
        <color theme="9"/>
      </font>
    </dxf>
    <dxf>
      <font>
        <color theme="7" tint="-0.24994659260841701"/>
      </font>
      <fill>
        <patternFill patternType="none">
          <bgColor auto="1"/>
        </patternFill>
      </fill>
    </dxf>
    <dxf>
      <font>
        <color rgb="FF006100"/>
      </font>
      <fill>
        <patternFill>
          <bgColor rgb="FFC6EFCE"/>
        </patternFill>
      </fill>
    </dxf>
    <dxf>
      <font>
        <color theme="7" tint="-0.24994659260841701"/>
      </font>
    </dxf>
    <dxf>
      <font>
        <color theme="8" tint="-0.24994659260841701"/>
      </font>
    </dxf>
    <dxf>
      <font>
        <color theme="6" tint="-0.499984740745262"/>
      </font>
    </dxf>
    <dxf>
      <font>
        <color theme="7" tint="-0.24994659260841701"/>
      </font>
      <fill>
        <patternFill patternType="none">
          <bgColor auto="1"/>
        </patternFill>
      </fill>
    </dxf>
    <dxf>
      <font>
        <color theme="6" tint="-0.499984740745262"/>
      </font>
    </dxf>
    <dxf>
      <font>
        <color theme="9"/>
      </font>
    </dxf>
    <dxf>
      <font>
        <color theme="0" tint="-0.24994659260841701"/>
      </font>
    </dxf>
    <dxf>
      <font>
        <color theme="8" tint="-0.24994659260841701"/>
      </font>
    </dxf>
    <dxf>
      <font>
        <color theme="7" tint="-0.24994659260841701"/>
      </font>
      <fill>
        <patternFill patternType="none">
          <bgColor auto="1"/>
        </patternFill>
      </fill>
    </dxf>
    <dxf>
      <font>
        <color theme="7" tint="-0.24994659260841701"/>
      </font>
      <fill>
        <patternFill patternType="none">
          <bgColor auto="1"/>
        </patternFill>
      </fill>
    </dxf>
    <dxf>
      <font>
        <strike/>
        <color theme="0" tint="-0.24994659260841701"/>
      </font>
      <fill>
        <patternFill patternType="none">
          <bgColor auto="1"/>
        </patternFill>
      </fill>
    </dxf>
    <dxf>
      <font>
        <color theme="7" tint="-0.24994659260841701"/>
      </font>
    </dxf>
    <dxf>
      <font>
        <color theme="0" tint="-0.24994659260841701"/>
      </font>
    </dxf>
    <dxf>
      <font>
        <color theme="9"/>
      </font>
    </dxf>
    <dxf>
      <font>
        <color theme="6" tint="-0.499984740745262"/>
      </font>
    </dxf>
    <dxf>
      <font>
        <color theme="7" tint="-0.24994659260841701"/>
      </font>
    </dxf>
    <dxf>
      <font>
        <strike/>
        <color theme="0" tint="-0.24994659260841701"/>
      </font>
      <fill>
        <patternFill patternType="none">
          <bgColor auto="1"/>
        </patternFill>
      </fill>
    </dxf>
    <dxf>
      <font>
        <color theme="8" tint="-0.24994659260841701"/>
      </font>
    </dxf>
    <dxf>
      <font>
        <color theme="7" tint="-0.24994659260841701"/>
      </font>
      <fill>
        <patternFill patternType="none">
          <bgColor auto="1"/>
        </patternFill>
      </fill>
    </dxf>
    <dxf>
      <font>
        <strike/>
        <color theme="0" tint="-0.24994659260841701"/>
      </font>
      <fill>
        <patternFill patternType="none">
          <bgColor auto="1"/>
        </patternFill>
      </fill>
    </dxf>
    <dxf>
      <font>
        <color theme="9"/>
      </font>
    </dxf>
    <dxf>
      <font>
        <color theme="7" tint="-0.24994659260841701"/>
      </font>
      <fill>
        <patternFill patternType="none">
          <bgColor auto="1"/>
        </patternFill>
      </fill>
    </dxf>
    <dxf>
      <font>
        <color theme="7" tint="-0.24994659260841701"/>
      </font>
      <fill>
        <patternFill patternType="none">
          <bgColor auto="1"/>
        </patternFill>
      </fill>
    </dxf>
    <dxf>
      <font>
        <color theme="7" tint="-0.24994659260841701"/>
      </font>
      <fill>
        <patternFill patternType="none">
          <bgColor auto="1"/>
        </patternFill>
      </fill>
    </dxf>
    <dxf>
      <font>
        <color theme="8" tint="-0.24994659260841701"/>
      </font>
    </dxf>
    <dxf>
      <font>
        <color theme="7" tint="-0.24994659260841701"/>
      </font>
      <fill>
        <patternFill patternType="none">
          <bgColor auto="1"/>
        </patternFill>
      </fill>
    </dxf>
    <dxf>
      <font>
        <color theme="0" tint="-0.24994659260841701"/>
      </font>
    </dxf>
    <dxf>
      <font>
        <color theme="6" tint="-0.499984740745262"/>
      </font>
    </dxf>
    <dxf>
      <font>
        <color theme="7" tint="-0.24994659260841701"/>
      </font>
    </dxf>
    <dxf>
      <font>
        <color theme="8" tint="-0.24994659260841701"/>
      </font>
    </dxf>
    <dxf>
      <font>
        <color theme="7" tint="-0.24994659260841701"/>
      </font>
      <fill>
        <patternFill patternType="none">
          <bgColor auto="1"/>
        </patternFill>
      </fill>
    </dxf>
    <dxf>
      <font>
        <color theme="7" tint="-0.24994659260841701"/>
      </font>
      <fill>
        <patternFill patternType="none">
          <bgColor auto="1"/>
        </patternFill>
      </fill>
    </dxf>
    <dxf>
      <font>
        <strike/>
        <color theme="0" tint="-0.24994659260841701"/>
      </font>
      <fill>
        <patternFill patternType="none">
          <bgColor auto="1"/>
        </patternFill>
      </fill>
    </dxf>
    <dxf>
      <font>
        <color theme="7" tint="-0.24994659260841701"/>
      </font>
    </dxf>
    <dxf>
      <font>
        <color theme="0" tint="-0.24994659260841701"/>
      </font>
    </dxf>
    <dxf>
      <font>
        <color theme="6" tint="-0.499984740745262"/>
      </font>
    </dxf>
    <dxf>
      <font>
        <color theme="9"/>
      </font>
    </dxf>
    <dxf>
      <font>
        <color theme="7" tint="-0.24994659260841701"/>
      </font>
      <fill>
        <patternFill patternType="none">
          <bgColor auto="1"/>
        </patternFill>
      </fill>
    </dxf>
    <dxf>
      <font>
        <color theme="7" tint="-0.24994659260841701"/>
      </font>
      <fill>
        <patternFill patternType="none">
          <bgColor auto="1"/>
        </patternFill>
      </fill>
    </dxf>
    <dxf>
      <font>
        <color theme="7" tint="-0.24994659260841701"/>
      </font>
      <fill>
        <patternFill patternType="none">
          <bgColor auto="1"/>
        </patternFill>
      </fill>
    </dxf>
    <dxf>
      <font>
        <color theme="6" tint="-0.499984740745262"/>
      </font>
    </dxf>
    <dxf>
      <font>
        <color theme="7" tint="-0.24994659260841701"/>
      </font>
    </dxf>
    <dxf>
      <font>
        <strike/>
        <color theme="0" tint="-0.24994659260841701"/>
      </font>
      <fill>
        <patternFill patternType="none">
          <bgColor auto="1"/>
        </patternFill>
      </fill>
    </dxf>
    <dxf>
      <font>
        <color theme="9"/>
      </font>
    </dxf>
    <dxf>
      <font>
        <color theme="0" tint="-0.24994659260841701"/>
      </font>
    </dxf>
    <dxf>
      <font>
        <color theme="8" tint="-0.24994659260841701"/>
      </font>
    </dxf>
    <dxf>
      <font>
        <color theme="7" tint="-0.24994659260841701"/>
      </font>
      <fill>
        <patternFill patternType="none">
          <bgColor auto="1"/>
        </patternFill>
      </fill>
    </dxf>
    <dxf>
      <font>
        <color theme="7" tint="-0.24994659260841701"/>
      </font>
      <fill>
        <patternFill patternType="none">
          <bgColor auto="1"/>
        </patternFill>
      </fill>
    </dxf>
    <dxf>
      <font>
        <color theme="6" tint="-0.499984740745262"/>
      </font>
    </dxf>
    <dxf>
      <font>
        <color theme="8" tint="-0.24994659260841701"/>
      </font>
    </dxf>
    <dxf>
      <font>
        <color theme="7" tint="-0.24994659260841701"/>
      </font>
    </dxf>
    <dxf>
      <font>
        <strike/>
        <color theme="0" tint="-0.24994659260841701"/>
      </font>
      <fill>
        <patternFill patternType="none">
          <bgColor auto="1"/>
        </patternFill>
      </fill>
    </dxf>
    <dxf>
      <font>
        <color theme="9"/>
      </font>
    </dxf>
    <dxf>
      <font>
        <color theme="0" tint="-0.24994659260841701"/>
      </font>
    </dxf>
    <dxf>
      <font>
        <color theme="7" tint="-0.24994659260841701"/>
      </font>
      <fill>
        <patternFill patternType="none">
          <bgColor auto="1"/>
        </patternFill>
      </fill>
    </dxf>
    <dxf>
      <font>
        <color theme="8" tint="-0.24994659260841701"/>
      </font>
    </dxf>
    <dxf>
      <font>
        <color theme="0" tint="-0.24994659260841701"/>
      </font>
    </dxf>
    <dxf>
      <font>
        <color theme="7" tint="-0.24994659260841701"/>
      </font>
      <fill>
        <patternFill patternType="none">
          <bgColor auto="1"/>
        </patternFill>
      </fill>
    </dxf>
    <dxf>
      <font>
        <color theme="9"/>
      </font>
    </dxf>
    <dxf>
      <font>
        <color theme="7" tint="-0.24994659260841701"/>
      </font>
    </dxf>
    <dxf>
      <font>
        <strike/>
        <color theme="0" tint="-0.24994659260841701"/>
      </font>
      <fill>
        <patternFill patternType="none">
          <bgColor auto="1"/>
        </patternFill>
      </fill>
    </dxf>
    <dxf>
      <font>
        <color theme="6" tint="-0.499984740745262"/>
      </font>
    </dxf>
    <dxf>
      <font>
        <color rgb="FF006100"/>
      </font>
      <fill>
        <patternFill>
          <bgColor rgb="FFC6EFCE"/>
        </patternFill>
      </fill>
    </dxf>
    <dxf>
      <font>
        <color theme="7" tint="-0.24994659260841701"/>
      </font>
    </dxf>
    <dxf>
      <font>
        <strike/>
        <color theme="0" tint="-0.24994659260841701"/>
      </font>
      <fill>
        <patternFill patternType="none">
          <bgColor auto="1"/>
        </patternFill>
      </fill>
    </dxf>
    <dxf>
      <font>
        <color theme="7" tint="-0.24994659260841701"/>
      </font>
      <fill>
        <patternFill patternType="none">
          <bgColor auto="1"/>
        </patternFill>
      </fill>
    </dxf>
    <dxf>
      <font>
        <color theme="7" tint="-0.24994659260841701"/>
      </font>
      <fill>
        <patternFill patternType="none">
          <bgColor auto="1"/>
        </patternFill>
      </fill>
    </dxf>
    <dxf>
      <font>
        <color theme="8" tint="-0.24994659260841701"/>
      </font>
    </dxf>
    <dxf>
      <font>
        <color theme="0" tint="-0.24994659260841701"/>
      </font>
    </dxf>
    <dxf>
      <font>
        <color theme="9"/>
      </font>
    </dxf>
    <dxf>
      <font>
        <color theme="6" tint="-0.499984740745262"/>
      </font>
    </dxf>
    <dxf>
      <font>
        <color theme="8" tint="-0.24994659260841701"/>
      </font>
    </dxf>
    <dxf>
      <font>
        <color theme="9"/>
      </font>
    </dxf>
    <dxf>
      <font>
        <color theme="6" tint="-0.499984740745262"/>
      </font>
    </dxf>
    <dxf>
      <font>
        <strike/>
        <color theme="0" tint="-0.24994659260841701"/>
      </font>
      <fill>
        <patternFill patternType="none">
          <bgColor auto="1"/>
        </patternFill>
      </fill>
    </dxf>
    <dxf>
      <font>
        <color theme="7" tint="-0.24994659260841701"/>
      </font>
      <fill>
        <patternFill patternType="none">
          <bgColor auto="1"/>
        </patternFill>
      </fill>
    </dxf>
    <dxf>
      <font>
        <color theme="7" tint="-0.24994659260841701"/>
      </font>
      <fill>
        <patternFill patternType="none">
          <bgColor auto="1"/>
        </patternFill>
      </fill>
    </dxf>
    <dxf>
      <font>
        <color theme="7" tint="-0.24994659260841701"/>
      </font>
    </dxf>
    <dxf>
      <font>
        <color theme="8" tint="-0.24994659260841701"/>
      </font>
    </dxf>
    <dxf>
      <font>
        <color theme="0" tint="-0.24994659260841701"/>
      </font>
    </dxf>
    <dxf>
      <font>
        <color theme="8" tint="-0.24994659260841701"/>
      </font>
    </dxf>
    <dxf>
      <font>
        <color theme="0" tint="-0.24994659260841701"/>
      </font>
    </dxf>
    <dxf>
      <font>
        <color theme="9"/>
      </font>
    </dxf>
    <dxf>
      <font>
        <color theme="6" tint="-0.499984740745262"/>
      </font>
    </dxf>
    <dxf>
      <font>
        <strike/>
        <color theme="0" tint="-0.24994659260841701"/>
      </font>
      <fill>
        <patternFill patternType="none">
          <bgColor auto="1"/>
        </patternFill>
      </fill>
    </dxf>
    <dxf>
      <font>
        <color theme="7" tint="-0.24994659260841701"/>
      </font>
      <fill>
        <patternFill patternType="none">
          <bgColor auto="1"/>
        </patternFill>
      </fill>
    </dxf>
    <dxf>
      <font>
        <color theme="7" tint="-0.24994659260841701"/>
      </font>
      <fill>
        <patternFill patternType="none">
          <bgColor auto="1"/>
        </patternFill>
      </fill>
    </dxf>
    <dxf>
      <font>
        <color theme="8" tint="-0.24994659260841701"/>
      </font>
    </dxf>
    <dxf>
      <font>
        <color theme="7" tint="-0.24994659260841701"/>
      </font>
    </dxf>
    <dxf>
      <font>
        <color theme="0" tint="-0.24994659260841701"/>
      </font>
    </dxf>
    <dxf>
      <font>
        <color theme="9"/>
      </font>
    </dxf>
    <dxf>
      <font>
        <color theme="6" tint="-0.499984740745262"/>
      </font>
    </dxf>
    <dxf>
      <font>
        <color theme="7" tint="-0.24994659260841701"/>
      </font>
    </dxf>
    <dxf>
      <font>
        <color theme="7" tint="-0.24994659260841701"/>
      </font>
      <fill>
        <patternFill patternType="none">
          <bgColor auto="1"/>
        </patternFill>
      </fill>
    </dxf>
    <dxf>
      <font>
        <color theme="7" tint="-0.24994659260841701"/>
      </font>
      <fill>
        <patternFill patternType="none">
          <bgColor auto="1"/>
        </patternFill>
      </fill>
    </dxf>
    <dxf>
      <font>
        <strike/>
        <color theme="0" tint="-0.24994659260841701"/>
      </font>
      <fill>
        <patternFill patternType="none">
          <bgColor auto="1"/>
        </patternFill>
      </fill>
    </dxf>
    <dxf>
      <font>
        <color theme="8" tint="-0.24994659260841701"/>
      </font>
    </dxf>
    <dxf>
      <font>
        <strike/>
        <color theme="0" tint="-0.24994659260841701"/>
      </font>
      <fill>
        <patternFill patternType="none">
          <bgColor auto="1"/>
        </patternFill>
      </fill>
    </dxf>
    <dxf>
      <font>
        <color theme="6" tint="-0.499984740745262"/>
      </font>
    </dxf>
    <dxf>
      <font>
        <color theme="9"/>
      </font>
    </dxf>
    <dxf>
      <font>
        <color theme="0" tint="-0.24994659260841701"/>
      </font>
    </dxf>
    <dxf>
      <font>
        <color theme="8" tint="-0.24994659260841701"/>
      </font>
    </dxf>
    <dxf>
      <font>
        <color theme="7" tint="-0.24994659260841701"/>
      </font>
      <fill>
        <patternFill patternType="none">
          <bgColor auto="1"/>
        </patternFill>
      </fill>
    </dxf>
    <dxf>
      <font>
        <color theme="7" tint="-0.24994659260841701"/>
      </font>
    </dxf>
    <dxf>
      <font>
        <color theme="7" tint="-0.24994659260841701"/>
      </font>
      <fill>
        <patternFill patternType="none">
          <bgColor auto="1"/>
        </patternFill>
      </fill>
    </dxf>
    <dxf>
      <font>
        <strike/>
        <color theme="0" tint="-0.24994659260841701"/>
      </font>
      <fill>
        <patternFill patternType="none">
          <bgColor auto="1"/>
        </patternFill>
      </fill>
    </dxf>
    <dxf>
      <font>
        <color theme="8" tint="-0.24994659260841701"/>
      </font>
    </dxf>
    <dxf>
      <font>
        <color theme="0" tint="-0.24994659260841701"/>
      </font>
    </dxf>
    <dxf>
      <font>
        <color theme="9"/>
      </font>
    </dxf>
    <dxf>
      <font>
        <color theme="6" tint="-0.499984740745262"/>
      </font>
    </dxf>
    <dxf>
      <font>
        <color theme="7" tint="-0.24994659260841701"/>
      </font>
    </dxf>
    <dxf>
      <font>
        <color theme="7" tint="-0.24994659260841701"/>
      </font>
      <fill>
        <patternFill patternType="none">
          <bgColor auto="1"/>
        </patternFill>
      </fill>
    </dxf>
    <dxf>
      <font>
        <color theme="7" tint="-0.24994659260841701"/>
      </font>
      <fill>
        <patternFill patternType="none">
          <bgColor auto="1"/>
        </patternFill>
      </fill>
    </dxf>
    <dxf>
      <font>
        <color theme="7" tint="-0.24994659260841701"/>
      </font>
    </dxf>
    <dxf>
      <font>
        <strike/>
        <color theme="0" tint="-0.24994659260841701"/>
      </font>
      <fill>
        <patternFill patternType="none">
          <bgColor auto="1"/>
        </patternFill>
      </fill>
    </dxf>
    <dxf>
      <font>
        <color theme="7" tint="-0.24994659260841701"/>
      </font>
      <fill>
        <patternFill patternType="none">
          <bgColor auto="1"/>
        </patternFill>
      </fill>
    </dxf>
    <dxf>
      <font>
        <color theme="7" tint="-0.24994659260841701"/>
      </font>
      <fill>
        <patternFill patternType="none">
          <bgColor auto="1"/>
        </patternFill>
      </fill>
    </dxf>
    <dxf>
      <font>
        <color theme="9"/>
      </font>
    </dxf>
    <dxf>
      <font>
        <color theme="8" tint="-0.24994659260841701"/>
      </font>
    </dxf>
    <dxf>
      <font>
        <color theme="0" tint="-0.24994659260841701"/>
      </font>
    </dxf>
    <dxf>
      <font>
        <color theme="6" tint="-0.499984740745262"/>
      </font>
    </dxf>
    <dxf>
      <font>
        <color theme="7" tint="-0.24994659260841701"/>
      </font>
    </dxf>
    <dxf>
      <font>
        <strike/>
        <color theme="0" tint="-0.24994659260841701"/>
      </font>
      <fill>
        <patternFill patternType="none">
          <bgColor auto="1"/>
        </patternFill>
      </fill>
    </dxf>
    <dxf>
      <font>
        <color theme="7" tint="-0.24994659260841701"/>
      </font>
      <fill>
        <patternFill patternType="none">
          <bgColor auto="1"/>
        </patternFill>
      </fill>
    </dxf>
    <dxf>
      <font>
        <color theme="8" tint="-0.24994659260841701"/>
      </font>
    </dxf>
    <dxf>
      <font>
        <color theme="0" tint="-0.24994659260841701"/>
      </font>
    </dxf>
    <dxf>
      <font>
        <color theme="9"/>
      </font>
    </dxf>
    <dxf>
      <font>
        <color theme="6" tint="-0.499984740745262"/>
      </font>
    </dxf>
    <dxf>
      <font>
        <color theme="7" tint="-0.24994659260841701"/>
      </font>
      <fill>
        <patternFill patternType="none">
          <bgColor auto="1"/>
        </patternFill>
      </fill>
    </dxf>
    <dxf>
      <font>
        <color theme="6" tint="-0.499984740745262"/>
      </font>
    </dxf>
    <dxf>
      <font>
        <color theme="8" tint="-0.24994659260841701"/>
      </font>
    </dxf>
    <dxf>
      <font>
        <color theme="0" tint="-0.24994659260841701"/>
      </font>
    </dxf>
    <dxf>
      <font>
        <color theme="7" tint="-0.24994659260841701"/>
      </font>
    </dxf>
    <dxf>
      <font>
        <color theme="9"/>
      </font>
    </dxf>
    <dxf>
      <font>
        <strike/>
        <color theme="0" tint="-0.24994659260841701"/>
      </font>
      <fill>
        <patternFill patternType="none">
          <bgColor auto="1"/>
        </patternFill>
      </fill>
    </dxf>
    <dxf>
      <font>
        <color theme="7" tint="-0.24994659260841701"/>
      </font>
      <fill>
        <patternFill patternType="none">
          <bgColor auto="1"/>
        </patternFill>
      </fill>
    </dxf>
    <dxf>
      <font>
        <color theme="7" tint="-0.24994659260841701"/>
      </font>
      <fill>
        <patternFill patternType="none">
          <bgColor auto="1"/>
        </patternFill>
      </fill>
    </dxf>
    <dxf>
      <font>
        <color theme="8" tint="-0.24994659260841701"/>
      </font>
    </dxf>
    <dxf>
      <font>
        <color theme="7" tint="-0.24994659260841701"/>
      </font>
      <fill>
        <patternFill patternType="none">
          <bgColor auto="1"/>
        </patternFill>
      </fill>
    </dxf>
    <dxf>
      <font>
        <strike/>
        <color theme="0" tint="-0.24994659260841701"/>
      </font>
      <fill>
        <patternFill patternType="none">
          <bgColor auto="1"/>
        </patternFill>
      </fill>
    </dxf>
    <dxf>
      <font>
        <color theme="7" tint="-0.24994659260841701"/>
      </font>
    </dxf>
    <dxf>
      <font>
        <color theme="6" tint="-0.499984740745262"/>
      </font>
    </dxf>
    <dxf>
      <font>
        <color theme="9"/>
      </font>
    </dxf>
    <dxf>
      <font>
        <color theme="0" tint="-0.24994659260841701"/>
      </font>
    </dxf>
    <dxf>
      <font>
        <color theme="7" tint="-0.24994659260841701"/>
      </font>
      <fill>
        <patternFill patternType="none">
          <bgColor auto="1"/>
        </patternFill>
      </fill>
    </dxf>
    <dxf>
      <font>
        <color theme="6" tint="-0.499984740745262"/>
      </font>
    </dxf>
    <dxf>
      <font>
        <color theme="9"/>
      </font>
    </dxf>
    <dxf>
      <font>
        <color theme="0" tint="-0.24994659260841701"/>
      </font>
    </dxf>
    <dxf>
      <font>
        <color theme="8" tint="-0.24994659260841701"/>
      </font>
    </dxf>
    <dxf>
      <font>
        <color theme="7" tint="-0.24994659260841701"/>
      </font>
      <fill>
        <patternFill patternType="none">
          <bgColor auto="1"/>
        </patternFill>
      </fill>
    </dxf>
    <dxf>
      <font>
        <color theme="7" tint="-0.24994659260841701"/>
      </font>
      <fill>
        <patternFill patternType="none">
          <bgColor auto="1"/>
        </patternFill>
      </fill>
    </dxf>
    <dxf>
      <font>
        <strike/>
        <color theme="0" tint="-0.24994659260841701"/>
      </font>
      <fill>
        <patternFill patternType="none">
          <bgColor auto="1"/>
        </patternFill>
      </fill>
    </dxf>
    <dxf>
      <font>
        <color theme="7" tint="-0.24994659260841701"/>
      </font>
    </dxf>
    <dxf>
      <font>
        <color theme="8" tint="-0.24994659260841701"/>
      </font>
    </dxf>
    <dxf>
      <font>
        <color theme="0" tint="-0.24994659260841701"/>
      </font>
    </dxf>
    <dxf>
      <font>
        <color theme="9"/>
      </font>
    </dxf>
    <dxf>
      <font>
        <color theme="6" tint="-0.499984740745262"/>
      </font>
    </dxf>
    <dxf>
      <font>
        <color theme="7" tint="-0.24994659260841701"/>
      </font>
    </dxf>
    <dxf>
      <font>
        <strike/>
        <color theme="0" tint="-0.24994659260841701"/>
      </font>
      <fill>
        <patternFill patternType="none">
          <bgColor auto="1"/>
        </patternFill>
      </fill>
    </dxf>
    <dxf>
      <font>
        <color theme="7" tint="-0.24994659260841701"/>
      </font>
      <fill>
        <patternFill patternType="none">
          <bgColor auto="1"/>
        </patternFill>
      </fill>
    </dxf>
    <dxf>
      <font>
        <color theme="7" tint="-0.24994659260841701"/>
      </font>
      <fill>
        <patternFill patternType="none">
          <bgColor auto="1"/>
        </patternFill>
      </fill>
    </dxf>
    <dxf>
      <font>
        <color theme="7" tint="-0.24994659260841701"/>
      </font>
    </dxf>
    <dxf>
      <font>
        <strike/>
        <color theme="0" tint="-0.24994659260841701"/>
      </font>
      <fill>
        <patternFill patternType="none">
          <bgColor auto="1"/>
        </patternFill>
      </fill>
    </dxf>
    <dxf>
      <font>
        <color theme="7" tint="-0.24994659260841701"/>
      </font>
      <fill>
        <patternFill patternType="none">
          <bgColor auto="1"/>
        </patternFill>
      </fill>
    </dxf>
    <dxf>
      <font>
        <color theme="7" tint="-0.24994659260841701"/>
      </font>
      <fill>
        <patternFill patternType="none">
          <bgColor auto="1"/>
        </patternFill>
      </fill>
    </dxf>
    <dxf>
      <font>
        <color theme="6" tint="-0.499984740745262"/>
      </font>
    </dxf>
    <dxf>
      <font>
        <color theme="9"/>
      </font>
    </dxf>
    <dxf>
      <font>
        <color theme="0" tint="-0.24994659260841701"/>
      </font>
    </dxf>
    <dxf>
      <font>
        <color theme="7" tint="-0.24994659260841701"/>
      </font>
      <fill>
        <patternFill patternType="none">
          <bgColor auto="1"/>
        </patternFill>
      </fill>
    </dxf>
    <dxf>
      <font>
        <color rgb="FF006100"/>
      </font>
      <fill>
        <patternFill>
          <bgColor rgb="FFC6EFCE"/>
        </patternFill>
      </fill>
    </dxf>
    <dxf>
      <font>
        <color theme="0" tint="-0.24994659260841701"/>
      </font>
    </dxf>
    <dxf>
      <font>
        <color theme="7" tint="-0.24994659260841701"/>
      </font>
      <fill>
        <patternFill patternType="none">
          <bgColor auto="1"/>
        </patternFill>
      </fill>
    </dxf>
    <dxf>
      <font>
        <color theme="8" tint="-0.24994659260841701"/>
      </font>
    </dxf>
    <dxf>
      <font>
        <color theme="7" tint="-0.24994659260841701"/>
      </font>
    </dxf>
    <dxf>
      <font>
        <color theme="9"/>
      </font>
    </dxf>
    <dxf>
      <font>
        <color theme="6" tint="-0.499984740745262"/>
      </font>
    </dxf>
    <dxf>
      <font>
        <strike/>
        <color theme="0" tint="-0.24994659260841701"/>
      </font>
      <fill>
        <patternFill patternType="none">
          <bgColor auto="1"/>
        </patternFill>
      </fill>
    </dxf>
    <dxf>
      <font>
        <color theme="7" tint="-0.24994659260841701"/>
      </font>
      <fill>
        <patternFill patternType="none">
          <bgColor auto="1"/>
        </patternFill>
      </fill>
    </dxf>
    <dxf>
      <font>
        <color theme="7" tint="-0.24994659260841701"/>
      </font>
      <fill>
        <patternFill patternType="none">
          <bgColor auto="1"/>
        </patternFill>
      </fill>
    </dxf>
    <dxf>
      <font>
        <color theme="6" tint="-0.499984740745262"/>
      </font>
    </dxf>
    <dxf>
      <font>
        <color theme="0" tint="-0.24994659260841701"/>
      </font>
    </dxf>
    <dxf>
      <font>
        <color theme="8" tint="-0.24994659260841701"/>
      </font>
    </dxf>
    <dxf>
      <font>
        <color theme="9"/>
      </font>
    </dxf>
    <dxf>
      <font>
        <color theme="7" tint="-0.24994659260841701"/>
      </font>
    </dxf>
    <dxf>
      <font>
        <strike/>
        <color theme="0" tint="-0.24994659260841701"/>
      </font>
      <fill>
        <patternFill patternType="none">
          <bgColor auto="1"/>
        </patternFill>
      </fill>
    </dxf>
    <dxf>
      <font>
        <color theme="7" tint="-0.24994659260841701"/>
      </font>
      <fill>
        <patternFill patternType="none">
          <bgColor auto="1"/>
        </patternFill>
      </fill>
    </dxf>
    <dxf>
      <font>
        <color theme="7" tint="-0.24994659260841701"/>
      </font>
      <fill>
        <patternFill patternType="none">
          <bgColor auto="1"/>
        </patternFill>
      </fill>
    </dxf>
    <dxf>
      <font>
        <color theme="0" tint="-0.24994659260841701"/>
      </font>
    </dxf>
    <dxf>
      <font>
        <color theme="7" tint="-0.24994659260841701"/>
      </font>
      <fill>
        <patternFill patternType="none">
          <bgColor auto="1"/>
        </patternFill>
      </fill>
    </dxf>
    <dxf>
      <font>
        <color theme="9"/>
      </font>
    </dxf>
    <dxf>
      <font>
        <color theme="8" tint="-0.24994659260841701"/>
      </font>
    </dxf>
    <dxf>
      <font>
        <color theme="6" tint="-0.499984740745262"/>
      </font>
    </dxf>
    <dxf>
      <font>
        <color theme="7" tint="-0.24994659260841701"/>
      </font>
    </dxf>
    <dxf>
      <font>
        <strike/>
        <color theme="0" tint="-0.24994659260841701"/>
      </font>
      <fill>
        <patternFill patternType="none">
          <bgColor auto="1"/>
        </patternFill>
      </fill>
    </dxf>
    <dxf>
      <font>
        <color theme="7" tint="-0.24994659260841701"/>
      </font>
      <fill>
        <patternFill patternType="none">
          <bgColor auto="1"/>
        </patternFill>
      </fill>
    </dxf>
    <dxf>
      <font>
        <strike/>
        <color theme="0" tint="-0.24994659260841701"/>
      </font>
      <fill>
        <patternFill patternType="none">
          <bgColor auto="1"/>
        </patternFill>
      </fill>
    </dxf>
    <dxf>
      <font>
        <color theme="9"/>
      </font>
    </dxf>
    <dxf>
      <font>
        <color theme="8" tint="-0.24994659260841701"/>
      </font>
    </dxf>
    <dxf>
      <font>
        <color theme="7" tint="-0.24994659260841701"/>
      </font>
      <fill>
        <patternFill patternType="none">
          <bgColor auto="1"/>
        </patternFill>
      </fill>
    </dxf>
    <dxf>
      <font>
        <color theme="7" tint="-0.24994659260841701"/>
      </font>
    </dxf>
    <dxf>
      <font>
        <color theme="0" tint="-0.24994659260841701"/>
      </font>
    </dxf>
    <dxf>
      <font>
        <color theme="6" tint="-0.499984740745262"/>
      </font>
    </dxf>
    <dxf>
      <font>
        <color theme="8" tint="-0.24994659260841701"/>
      </font>
    </dxf>
    <dxf>
      <font>
        <color theme="0" tint="-0.24994659260841701"/>
      </font>
    </dxf>
    <dxf>
      <font>
        <color theme="9"/>
      </font>
    </dxf>
    <dxf>
      <font>
        <color theme="6" tint="-0.499984740745262"/>
      </font>
    </dxf>
    <dxf>
      <font>
        <color theme="7" tint="-0.24994659260841701"/>
      </font>
    </dxf>
    <dxf>
      <font>
        <strike/>
        <color theme="0" tint="-0.24994659260841701"/>
      </font>
      <fill>
        <patternFill patternType="none">
          <bgColor auto="1"/>
        </patternFill>
      </fill>
    </dxf>
    <dxf>
      <font>
        <color theme="7" tint="-0.24994659260841701"/>
      </font>
      <fill>
        <patternFill patternType="none">
          <bgColor auto="1"/>
        </patternFill>
      </fill>
    </dxf>
    <dxf>
      <font>
        <color theme="7" tint="-0.24994659260841701"/>
      </font>
      <fill>
        <patternFill patternType="none">
          <bgColor auto="1"/>
        </patternFill>
      </fill>
    </dxf>
    <dxf>
      <font>
        <color rgb="FF006100"/>
      </font>
      <fill>
        <patternFill>
          <bgColor rgb="FFC6EFCE"/>
        </patternFill>
      </fill>
    </dxf>
    <dxf>
      <font>
        <color theme="9"/>
      </font>
    </dxf>
    <dxf>
      <font>
        <color theme="0" tint="-0.24994659260841701"/>
      </font>
    </dxf>
    <dxf>
      <font>
        <color theme="8" tint="-0.24994659260841701"/>
      </font>
    </dxf>
    <dxf>
      <font>
        <color theme="7" tint="-0.24994659260841701"/>
      </font>
      <fill>
        <patternFill patternType="none">
          <bgColor auto="1"/>
        </patternFill>
      </fill>
    </dxf>
    <dxf>
      <font>
        <color theme="7" tint="-0.24994659260841701"/>
      </font>
      <fill>
        <patternFill patternType="none">
          <bgColor auto="1"/>
        </patternFill>
      </fill>
    </dxf>
    <dxf>
      <font>
        <strike/>
        <color theme="0" tint="-0.24994659260841701"/>
      </font>
      <fill>
        <patternFill patternType="none">
          <bgColor auto="1"/>
        </patternFill>
      </fill>
    </dxf>
    <dxf>
      <font>
        <color theme="7" tint="-0.24994659260841701"/>
      </font>
    </dxf>
    <dxf>
      <font>
        <color theme="6" tint="-0.499984740745262"/>
      </font>
    </dxf>
    <dxf>
      <font>
        <color theme="9"/>
      </font>
    </dxf>
    <dxf>
      <font>
        <color rgb="FF006100"/>
      </font>
      <fill>
        <patternFill>
          <bgColor rgb="FFC6EFCE"/>
        </patternFill>
      </fill>
    </dxf>
    <dxf>
      <font>
        <color theme="0" tint="-0.24994659260841701"/>
      </font>
    </dxf>
    <dxf>
      <font>
        <color theme="8" tint="-0.24994659260841701"/>
      </font>
    </dxf>
    <dxf>
      <font>
        <color theme="7" tint="-0.24994659260841701"/>
      </font>
      <fill>
        <patternFill patternType="none">
          <bgColor auto="1"/>
        </patternFill>
      </fill>
    </dxf>
    <dxf>
      <font>
        <color theme="7" tint="-0.24994659260841701"/>
      </font>
      <fill>
        <patternFill patternType="none">
          <bgColor auto="1"/>
        </patternFill>
      </fill>
    </dxf>
    <dxf>
      <font>
        <strike/>
        <color theme="0" tint="-0.24994659260841701"/>
      </font>
      <fill>
        <patternFill patternType="none">
          <bgColor auto="1"/>
        </patternFill>
      </fill>
    </dxf>
    <dxf>
      <font>
        <color theme="7" tint="-0.24994659260841701"/>
      </font>
    </dxf>
    <dxf>
      <font>
        <color theme="6" tint="-0.499984740745262"/>
      </font>
    </dxf>
    <dxf>
      <font>
        <color theme="7" tint="-0.24994659260841701"/>
      </font>
      <fill>
        <patternFill patternType="none">
          <bgColor auto="1"/>
        </patternFill>
      </fill>
    </dxf>
    <dxf>
      <font>
        <strike/>
        <color theme="0" tint="-0.24994659260841701"/>
      </font>
      <fill>
        <patternFill patternType="none">
          <bgColor auto="1"/>
        </patternFill>
      </fill>
    </dxf>
    <dxf>
      <font>
        <color theme="7" tint="-0.24994659260841701"/>
      </font>
    </dxf>
    <dxf>
      <font>
        <color theme="6" tint="-0.499984740745262"/>
      </font>
    </dxf>
    <dxf>
      <font>
        <color theme="9"/>
      </font>
    </dxf>
    <dxf>
      <font>
        <color theme="8" tint="-0.24994659260841701"/>
      </font>
    </dxf>
    <dxf>
      <font>
        <color theme="7" tint="-0.24994659260841701"/>
      </font>
      <fill>
        <patternFill patternType="none">
          <bgColor auto="1"/>
        </patternFill>
      </fill>
    </dxf>
    <dxf>
      <font>
        <color theme="0" tint="-0.24994659260841701"/>
      </font>
    </dxf>
    <dxf>
      <font>
        <color theme="7" tint="-0.24994659260841701"/>
      </font>
      <fill>
        <patternFill patternType="none">
          <bgColor auto="1"/>
        </patternFill>
      </fill>
    </dxf>
    <dxf>
      <font>
        <color theme="7" tint="-0.24994659260841701"/>
      </font>
      <fill>
        <patternFill patternType="none">
          <bgColor auto="1"/>
        </patternFill>
      </fill>
    </dxf>
    <dxf>
      <font>
        <strike/>
        <color theme="0" tint="-0.24994659260841701"/>
      </font>
      <fill>
        <patternFill patternType="none">
          <bgColor auto="1"/>
        </patternFill>
      </fill>
    </dxf>
    <dxf>
      <font>
        <color theme="7" tint="-0.24994659260841701"/>
      </font>
    </dxf>
    <dxf>
      <font>
        <color theme="6" tint="-0.499984740745262"/>
      </font>
    </dxf>
    <dxf>
      <font>
        <color theme="0" tint="-0.24994659260841701"/>
      </font>
    </dxf>
    <dxf>
      <font>
        <color theme="8" tint="-0.24994659260841701"/>
      </font>
    </dxf>
    <dxf>
      <font>
        <color rgb="FF006100"/>
      </font>
      <fill>
        <patternFill>
          <bgColor rgb="FFC6EFCE"/>
        </patternFill>
      </fill>
    </dxf>
    <dxf>
      <font>
        <color theme="9"/>
      </font>
    </dxf>
    <dxf>
      <font>
        <color theme="7" tint="-0.24994659260841701"/>
      </font>
      <fill>
        <patternFill patternType="none">
          <bgColor auto="1"/>
        </patternFill>
      </fill>
    </dxf>
    <dxf>
      <font>
        <strike/>
        <color theme="0" tint="-0.24994659260841701"/>
      </font>
      <fill>
        <patternFill patternType="none">
          <bgColor auto="1"/>
        </patternFill>
      </fill>
    </dxf>
    <dxf>
      <font>
        <color theme="7" tint="-0.24994659260841701"/>
      </font>
    </dxf>
    <dxf>
      <font>
        <color theme="6" tint="-0.499984740745262"/>
      </font>
    </dxf>
    <dxf>
      <font>
        <color theme="9"/>
      </font>
    </dxf>
    <dxf>
      <font>
        <color theme="0" tint="-0.24994659260841701"/>
      </font>
    </dxf>
    <dxf>
      <font>
        <color theme="8" tint="-0.24994659260841701"/>
      </font>
    </dxf>
    <dxf>
      <font>
        <color theme="7" tint="-0.24994659260841701"/>
      </font>
      <fill>
        <patternFill patternType="none">
          <bgColor auto="1"/>
        </patternFill>
      </fill>
    </dxf>
    <dxf>
      <font>
        <color theme="9"/>
      </font>
    </dxf>
    <dxf>
      <font>
        <color theme="6" tint="-0.499984740745262"/>
      </font>
    </dxf>
    <dxf>
      <font>
        <color theme="7" tint="-0.24994659260841701"/>
      </font>
    </dxf>
    <dxf>
      <font>
        <strike/>
        <color theme="0" tint="-0.24994659260841701"/>
      </font>
      <fill>
        <patternFill patternType="none">
          <bgColor auto="1"/>
        </patternFill>
      </fill>
    </dxf>
    <dxf>
      <font>
        <color theme="7" tint="-0.24994659260841701"/>
      </font>
      <fill>
        <patternFill patternType="none">
          <bgColor auto="1"/>
        </patternFill>
      </fill>
    </dxf>
    <dxf>
      <font>
        <color theme="0" tint="-0.24994659260841701"/>
      </font>
    </dxf>
    <dxf>
      <font>
        <color theme="7" tint="-0.24994659260841701"/>
      </font>
      <fill>
        <patternFill patternType="none">
          <bgColor auto="1"/>
        </patternFill>
      </fill>
    </dxf>
    <dxf>
      <font>
        <strike/>
        <color theme="0" tint="-0.24994659260841701"/>
      </font>
      <fill>
        <patternFill patternType="none">
          <bgColor auto="1"/>
        </patternFill>
      </fill>
    </dxf>
    <dxf>
      <font>
        <color theme="7" tint="-0.24994659260841701"/>
      </font>
    </dxf>
    <dxf>
      <font>
        <color theme="7" tint="-0.24994659260841701"/>
      </font>
      <fill>
        <patternFill patternType="none">
          <bgColor auto="1"/>
        </patternFill>
      </fill>
    </dxf>
    <dxf>
      <font>
        <color theme="9"/>
      </font>
    </dxf>
    <dxf>
      <font>
        <color theme="6" tint="-0.499984740745262"/>
      </font>
    </dxf>
    <dxf>
      <font>
        <color theme="8" tint="-0.24994659260841701"/>
      </font>
    </dxf>
    <dxf>
      <font>
        <color theme="0" tint="-0.24994659260841701"/>
      </font>
    </dxf>
    <dxf>
      <font>
        <color theme="7" tint="-0.24994659260841701"/>
      </font>
      <fill>
        <patternFill patternType="none">
          <bgColor auto="1"/>
        </patternFill>
      </fill>
    </dxf>
    <dxf>
      <font>
        <color theme="6" tint="-0.499984740745262"/>
      </font>
    </dxf>
    <dxf>
      <font>
        <color theme="0" tint="-0.24994659260841701"/>
      </font>
    </dxf>
    <dxf>
      <font>
        <color theme="7" tint="-0.24994659260841701"/>
      </font>
      <fill>
        <patternFill patternType="none">
          <bgColor auto="1"/>
        </patternFill>
      </fill>
    </dxf>
    <dxf>
      <font>
        <color theme="7" tint="-0.24994659260841701"/>
      </font>
      <fill>
        <patternFill patternType="none">
          <bgColor auto="1"/>
        </patternFill>
      </fill>
    </dxf>
    <dxf>
      <font>
        <strike/>
        <color theme="0" tint="-0.24994659260841701"/>
      </font>
      <fill>
        <patternFill patternType="none">
          <bgColor auto="1"/>
        </patternFill>
      </fill>
    </dxf>
    <dxf>
      <font>
        <color theme="7" tint="-0.24994659260841701"/>
      </font>
    </dxf>
    <dxf>
      <font>
        <color theme="9"/>
      </font>
    </dxf>
    <dxf>
      <font>
        <color theme="7" tint="-0.24994659260841701"/>
      </font>
    </dxf>
    <dxf>
      <font>
        <color theme="9"/>
      </font>
    </dxf>
    <dxf>
      <font>
        <color theme="0" tint="-0.24994659260841701"/>
      </font>
    </dxf>
    <dxf>
      <font>
        <color theme="8" tint="-0.24994659260841701"/>
      </font>
    </dxf>
    <dxf>
      <font>
        <color theme="7" tint="-0.24994659260841701"/>
      </font>
      <fill>
        <patternFill patternType="none">
          <bgColor auto="1"/>
        </patternFill>
      </fill>
    </dxf>
    <dxf>
      <font>
        <color theme="6" tint="-0.499984740745262"/>
      </font>
    </dxf>
    <dxf>
      <font>
        <color theme="7" tint="-0.24994659260841701"/>
      </font>
      <fill>
        <patternFill patternType="none">
          <bgColor auto="1"/>
        </patternFill>
      </fill>
    </dxf>
    <dxf>
      <font>
        <strike/>
        <color theme="0" tint="-0.24994659260841701"/>
      </font>
      <fill>
        <patternFill patternType="none">
          <bgColor auto="1"/>
        </patternFill>
      </fill>
    </dxf>
    <dxf>
      <font>
        <color theme="8" tint="-0.24994659260841701"/>
      </font>
    </dxf>
    <dxf>
      <font>
        <color theme="6" tint="-0.499984740745262"/>
      </font>
    </dxf>
    <dxf>
      <font>
        <color theme="9"/>
      </font>
    </dxf>
    <dxf>
      <font>
        <strike/>
        <color theme="0" tint="-0.24994659260841701"/>
      </font>
      <fill>
        <patternFill patternType="none">
          <bgColor auto="1"/>
        </patternFill>
      </fill>
    </dxf>
    <dxf>
      <font>
        <color theme="7" tint="-0.24994659260841701"/>
      </font>
      <fill>
        <patternFill patternType="none">
          <bgColor auto="1"/>
        </patternFill>
      </fill>
    </dxf>
    <dxf>
      <font>
        <color theme="7" tint="-0.24994659260841701"/>
      </font>
      <fill>
        <patternFill patternType="none">
          <bgColor auto="1"/>
        </patternFill>
      </fill>
    </dxf>
    <dxf>
      <font>
        <color theme="7" tint="-0.24994659260841701"/>
      </font>
    </dxf>
    <dxf>
      <font>
        <color theme="0" tint="-0.24994659260841701"/>
      </font>
    </dxf>
    <dxf>
      <font>
        <color theme="8" tint="-0.24994659260841701"/>
      </font>
    </dxf>
    <dxf>
      <font>
        <color theme="7" tint="-0.24994659260841701"/>
      </font>
      <fill>
        <patternFill patternType="none">
          <bgColor auto="1"/>
        </patternFill>
      </fill>
    </dxf>
    <dxf>
      <font>
        <color theme="0" tint="-0.24994659260841701"/>
      </font>
    </dxf>
    <dxf>
      <font>
        <color theme="9"/>
      </font>
    </dxf>
    <dxf>
      <font>
        <strike/>
        <color theme="0" tint="-0.24994659260841701"/>
      </font>
      <fill>
        <patternFill patternType="none">
          <bgColor auto="1"/>
        </patternFill>
      </fill>
    </dxf>
    <dxf>
      <font>
        <color theme="6" tint="-0.499984740745262"/>
      </font>
    </dxf>
    <dxf>
      <font>
        <color theme="7" tint="-0.24994659260841701"/>
      </font>
    </dxf>
    <dxf>
      <font>
        <color theme="7" tint="-0.24994659260841701"/>
      </font>
      <fill>
        <patternFill patternType="none">
          <bgColor auto="1"/>
        </patternFill>
      </fill>
    </dxf>
    <dxf>
      <font>
        <color theme="8" tint="-0.24994659260841701"/>
      </font>
    </dxf>
    <dxf>
      <font>
        <color theme="0" tint="-0.24994659260841701"/>
      </font>
    </dxf>
    <dxf>
      <font>
        <color theme="6" tint="-0.499984740745262"/>
      </font>
    </dxf>
    <dxf>
      <font>
        <color theme="7" tint="-0.24994659260841701"/>
      </font>
    </dxf>
    <dxf>
      <font>
        <strike/>
        <color theme="0" tint="-0.24994659260841701"/>
      </font>
      <fill>
        <patternFill patternType="none">
          <bgColor auto="1"/>
        </patternFill>
      </fill>
    </dxf>
    <dxf>
      <font>
        <color theme="7" tint="-0.24994659260841701"/>
      </font>
      <fill>
        <patternFill patternType="none">
          <bgColor auto="1"/>
        </patternFill>
      </fill>
    </dxf>
    <dxf>
      <font>
        <color theme="7" tint="-0.24994659260841701"/>
      </font>
      <fill>
        <patternFill patternType="none">
          <bgColor auto="1"/>
        </patternFill>
      </fill>
    </dxf>
    <dxf>
      <font>
        <color theme="9"/>
      </font>
    </dxf>
    <dxf>
      <font>
        <b/>
        <i val="0"/>
        <strike/>
      </font>
      <fill>
        <patternFill>
          <bgColor theme="0" tint="-0.34998626667073579"/>
        </patternFill>
      </fill>
    </dxf>
    <dxf>
      <font>
        <b/>
        <i val="0"/>
        <strike/>
      </font>
      <fill>
        <patternFill>
          <bgColor rgb="FF7030A0"/>
        </patternFill>
      </fill>
    </dxf>
    <dxf>
      <font>
        <b/>
        <i val="0"/>
        <strike/>
      </font>
      <fill>
        <patternFill>
          <bgColor rgb="FF0070C0"/>
        </patternFill>
      </fill>
    </dxf>
    <dxf>
      <font>
        <b/>
        <i val="0"/>
        <strike val="0"/>
      </font>
      <fill>
        <patternFill>
          <bgColor rgb="FF92D050"/>
        </patternFill>
      </fill>
    </dxf>
    <dxf>
      <font>
        <b/>
        <i val="0"/>
        <strike val="0"/>
      </font>
      <fill>
        <patternFill>
          <bgColor rgb="FFFFC000"/>
        </patternFill>
      </fill>
    </dxf>
    <dxf>
      <font>
        <b/>
        <i val="0"/>
        <strike val="0"/>
      </font>
      <fill>
        <patternFill>
          <bgColor rgb="FFFF0000"/>
        </patternFill>
      </fill>
    </dxf>
    <dxf>
      <font>
        <b/>
        <i val="0"/>
        <strike val="0"/>
      </font>
      <fill>
        <patternFill>
          <bgColor rgb="FFC00000"/>
        </patternFill>
      </fill>
    </dxf>
    <dxf>
      <font>
        <b/>
        <i val="0"/>
        <strike val="0"/>
      </font>
      <fill>
        <patternFill patternType="solid">
          <bgColor theme="8" tint="0.39994506668294322"/>
        </patternFill>
      </fill>
    </dxf>
    <dxf>
      <font>
        <color rgb="FF9C0006"/>
      </font>
      <fill>
        <patternFill>
          <bgColor rgb="FFFFC7CE"/>
        </patternFill>
      </fill>
    </dxf>
    <dxf>
      <font>
        <color theme="8" tint="-0.24994659260841701"/>
      </font>
    </dxf>
    <dxf>
      <font>
        <color theme="0" tint="-0.24994659260841701"/>
      </font>
    </dxf>
    <dxf>
      <font>
        <color theme="9"/>
      </font>
    </dxf>
    <dxf>
      <font>
        <color theme="6" tint="-0.499984740745262"/>
      </font>
    </dxf>
    <dxf>
      <font>
        <color theme="7" tint="-0.24994659260841701"/>
      </font>
    </dxf>
    <dxf>
      <font>
        <strike/>
        <color theme="0" tint="-0.24994659260841701"/>
      </font>
      <fill>
        <patternFill patternType="none">
          <bgColor auto="1"/>
        </patternFill>
      </fill>
    </dxf>
    <dxf>
      <font>
        <color theme="7" tint="-0.24994659260841701"/>
      </font>
      <fill>
        <patternFill patternType="none">
          <bgColor auto="1"/>
        </patternFill>
      </fill>
    </dxf>
    <dxf>
      <font>
        <color theme="7" tint="-0.24994659260841701"/>
      </font>
      <fill>
        <patternFill patternType="none">
          <bgColor auto="1"/>
        </patternFill>
      </fill>
    </dxf>
    <dxf>
      <font>
        <color rgb="FF006100"/>
      </font>
      <fill>
        <patternFill>
          <bgColor rgb="FFC6EFCE"/>
        </patternFill>
      </fill>
    </dxf>
    <dxf>
      <font>
        <color rgb="FF006100"/>
      </font>
      <fill>
        <patternFill>
          <bgColor rgb="FFC6EFCE"/>
        </patternFill>
      </fill>
    </dxf>
    <dxf>
      <font>
        <color theme="0"/>
      </font>
    </dxf>
    <dxf>
      <font>
        <color theme="0"/>
      </font>
    </dxf>
    <dxf>
      <font>
        <color theme="7" tint="-0.24994659260841701"/>
      </font>
      <fill>
        <patternFill patternType="none">
          <bgColor auto="1"/>
        </patternFill>
      </fill>
    </dxf>
    <dxf>
      <font>
        <color theme="7" tint="-0.24994659260841701"/>
      </font>
      <fill>
        <patternFill patternType="none">
          <bgColor auto="1"/>
        </patternFill>
      </fill>
    </dxf>
    <dxf>
      <font>
        <strike/>
        <color theme="0" tint="-0.24994659260841701"/>
      </font>
      <fill>
        <patternFill patternType="none">
          <bgColor auto="1"/>
        </patternFill>
      </fill>
    </dxf>
    <dxf>
      <font>
        <color theme="7" tint="-0.24994659260841701"/>
      </font>
    </dxf>
    <dxf>
      <font>
        <color theme="6" tint="-0.499984740745262"/>
      </font>
    </dxf>
    <dxf>
      <font>
        <color theme="9"/>
      </font>
    </dxf>
    <dxf>
      <font>
        <color theme="0" tint="-0.24994659260841701"/>
      </font>
    </dxf>
    <dxf>
      <font>
        <color theme="8" tint="-0.24994659260841701"/>
      </font>
    </dxf>
    <dxf>
      <font>
        <color rgb="FF006100"/>
      </font>
      <fill>
        <patternFill>
          <bgColor rgb="FFC6EFCE"/>
        </patternFill>
      </fill>
    </dxf>
    <dxf>
      <font>
        <color theme="0"/>
      </font>
    </dxf>
    <dxf>
      <font>
        <color theme="7" tint="-0.24994659260841701"/>
      </font>
      <fill>
        <patternFill patternType="none">
          <bgColor auto="1"/>
        </patternFill>
      </fill>
    </dxf>
    <dxf>
      <font>
        <strike/>
        <color theme="0" tint="-0.24994659260841701"/>
      </font>
      <fill>
        <patternFill patternType="none">
          <bgColor auto="1"/>
        </patternFill>
      </fill>
    </dxf>
    <dxf>
      <font>
        <color theme="7" tint="-0.24994659260841701"/>
      </font>
    </dxf>
    <dxf>
      <font>
        <color theme="6" tint="-0.499984740745262"/>
      </font>
    </dxf>
    <dxf>
      <font>
        <color theme="9"/>
      </font>
    </dxf>
    <dxf>
      <font>
        <color theme="0" tint="-0.24994659260841701"/>
      </font>
    </dxf>
    <dxf>
      <font>
        <color theme="8" tint="-0.24994659260841701"/>
      </font>
    </dxf>
    <dxf>
      <font>
        <color rgb="FF006100"/>
      </font>
      <fill>
        <patternFill>
          <bgColor rgb="FFC6EFCE"/>
        </patternFill>
      </fill>
    </dxf>
    <dxf>
      <font>
        <color theme="7" tint="-0.24994659260841701"/>
      </font>
      <fill>
        <patternFill patternType="none">
          <bgColor auto="1"/>
        </patternFill>
      </fill>
    </dxf>
    <dxf>
      <font>
        <strike/>
        <color theme="0" tint="-0.24994659260841701"/>
      </font>
      <fill>
        <patternFill patternType="none">
          <bgColor auto="1"/>
        </patternFill>
      </fill>
    </dxf>
    <dxf>
      <font>
        <color theme="7" tint="-0.24994659260841701"/>
      </font>
    </dxf>
    <dxf>
      <font>
        <color theme="6" tint="-0.499984740745262"/>
      </font>
    </dxf>
    <dxf>
      <font>
        <color theme="9"/>
      </font>
    </dxf>
    <dxf>
      <font>
        <color theme="0" tint="-0.24994659260841701"/>
      </font>
    </dxf>
    <dxf>
      <font>
        <color theme="8" tint="-0.24994659260841701"/>
      </font>
    </dxf>
    <dxf>
      <font>
        <color rgb="FF006100"/>
      </font>
      <fill>
        <patternFill>
          <bgColor rgb="FFC6EFCE"/>
        </patternFill>
      </fill>
    </dxf>
    <dxf>
      <font>
        <color theme="7" tint="-0.24994659260841701"/>
      </font>
      <fill>
        <patternFill patternType="none">
          <bgColor auto="1"/>
        </patternFill>
      </fill>
    </dxf>
    <dxf>
      <font>
        <color theme="7" tint="-0.24994659260841701"/>
      </font>
      <fill>
        <patternFill patternType="none">
          <bgColor auto="1"/>
        </patternFill>
      </fill>
    </dxf>
    <dxf>
      <font>
        <color theme="7" tint="-0.24994659260841701"/>
      </font>
      <fill>
        <patternFill patternType="none">
          <bgColor auto="1"/>
        </patternFill>
      </fill>
    </dxf>
    <dxf>
      <font>
        <color rgb="FF006100"/>
      </font>
      <fill>
        <patternFill>
          <bgColor rgb="FFC6EFCE"/>
        </patternFill>
      </fill>
    </dxf>
    <dxf>
      <font>
        <color theme="7" tint="-0.24994659260841701"/>
      </font>
      <fill>
        <patternFill patternType="none">
          <bgColor auto="1"/>
        </patternFill>
      </fill>
    </dxf>
    <dxf>
      <font>
        <strike/>
        <color theme="0" tint="-0.24994659260841701"/>
      </font>
      <fill>
        <patternFill patternType="none">
          <bgColor auto="1"/>
        </patternFill>
      </fill>
    </dxf>
    <dxf>
      <font>
        <color theme="7" tint="-0.24994659260841701"/>
      </font>
    </dxf>
    <dxf>
      <font>
        <color theme="6" tint="-0.499984740745262"/>
      </font>
    </dxf>
    <dxf>
      <font>
        <color theme="9"/>
      </font>
    </dxf>
    <dxf>
      <font>
        <color theme="0" tint="-0.24994659260841701"/>
      </font>
    </dxf>
    <dxf>
      <font>
        <color theme="8" tint="-0.24994659260841701"/>
      </font>
    </dxf>
    <dxf>
      <font>
        <color rgb="FF006100"/>
      </font>
      <fill>
        <patternFill>
          <bgColor rgb="FFC6EFCE"/>
        </patternFill>
      </fill>
    </dxf>
    <dxf>
      <font>
        <color theme="8" tint="-0.24994659260841701"/>
      </font>
    </dxf>
    <dxf>
      <font>
        <color theme="0" tint="-0.24994659260841701"/>
      </font>
    </dxf>
    <dxf>
      <font>
        <color theme="9"/>
      </font>
    </dxf>
    <dxf>
      <font>
        <color theme="6" tint="-0.499984740745262"/>
      </font>
    </dxf>
    <dxf>
      <font>
        <color theme="7" tint="-0.24994659260841701"/>
      </font>
    </dxf>
    <dxf>
      <font>
        <strike/>
        <color theme="0" tint="-0.24994659260841701"/>
      </font>
      <fill>
        <patternFill patternType="none">
          <bgColor auto="1"/>
        </patternFill>
      </fill>
    </dxf>
    <dxf>
      <font>
        <color theme="7" tint="-0.24994659260841701"/>
      </font>
      <fill>
        <patternFill patternType="none">
          <bgColor auto="1"/>
        </patternFill>
      </fill>
    </dxf>
    <dxf>
      <font>
        <color theme="7" tint="-0.24994659260841701"/>
      </font>
      <fill>
        <patternFill patternType="none">
          <bgColor auto="1"/>
        </patternFill>
      </fill>
    </dxf>
    <dxf>
      <font>
        <strike/>
        <color theme="0" tint="-0.24994659260841701"/>
      </font>
      <fill>
        <patternFill patternType="none">
          <bgColor auto="1"/>
        </patternFill>
      </fill>
    </dxf>
    <dxf>
      <font>
        <color theme="7" tint="-0.24994659260841701"/>
      </font>
    </dxf>
    <dxf>
      <font>
        <color theme="6" tint="-0.499984740745262"/>
      </font>
    </dxf>
    <dxf>
      <font>
        <color theme="9"/>
      </font>
    </dxf>
    <dxf>
      <font>
        <color theme="0" tint="-0.24994659260841701"/>
      </font>
    </dxf>
    <dxf>
      <font>
        <color theme="7" tint="-0.24994659260841701"/>
      </font>
      <fill>
        <patternFill patternType="none">
          <bgColor auto="1"/>
        </patternFill>
      </fill>
    </dxf>
    <dxf>
      <font>
        <color theme="8" tint="-0.24994659260841701"/>
      </font>
    </dxf>
    <dxf>
      <font>
        <color theme="7" tint="-0.24994659260841701"/>
      </font>
      <fill>
        <patternFill patternType="none">
          <bgColor auto="1"/>
        </patternFill>
      </fill>
    </dxf>
    <dxf>
      <font>
        <color theme="8" tint="-0.24994659260841701"/>
      </font>
    </dxf>
    <dxf>
      <font>
        <color rgb="FF006100"/>
      </font>
      <fill>
        <patternFill>
          <bgColor rgb="FFC6EFCE"/>
        </patternFill>
      </fill>
    </dxf>
    <dxf>
      <font>
        <color theme="7" tint="-0.24994659260841701"/>
      </font>
      <fill>
        <patternFill patternType="none">
          <bgColor auto="1"/>
        </patternFill>
      </fill>
    </dxf>
    <dxf>
      <font>
        <color theme="7" tint="-0.24994659260841701"/>
      </font>
      <fill>
        <patternFill patternType="none">
          <bgColor auto="1"/>
        </patternFill>
      </fill>
    </dxf>
    <dxf>
      <font>
        <strike/>
        <color theme="0" tint="-0.24994659260841701"/>
      </font>
      <fill>
        <patternFill patternType="none">
          <bgColor auto="1"/>
        </patternFill>
      </fill>
    </dxf>
    <dxf>
      <font>
        <color theme="7" tint="-0.24994659260841701"/>
      </font>
    </dxf>
    <dxf>
      <font>
        <color theme="6" tint="-0.499984740745262"/>
      </font>
    </dxf>
    <dxf>
      <font>
        <color theme="9"/>
      </font>
    </dxf>
    <dxf>
      <font>
        <color theme="0" tint="-0.24994659260841701"/>
      </font>
    </dxf>
    <dxf>
      <font>
        <b val="0"/>
        <i val="0"/>
        <strike val="0"/>
        <condense val="0"/>
        <extend val="0"/>
        <outline val="0"/>
        <shadow val="0"/>
        <u val="none"/>
        <vertAlign val="baseline"/>
        <sz val="9"/>
        <color theme="1"/>
        <name val="Franklin Gothic Book"/>
        <family val="2"/>
        <scheme val="none"/>
      </font>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9"/>
        <color theme="1"/>
        <name val="Franklin Gothic Book"/>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9"/>
        <color theme="1"/>
        <name val="Franklin Gothic Book"/>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9"/>
        <color theme="1"/>
        <name val="Franklin Gothic Book"/>
        <family val="2"/>
        <scheme val="none"/>
      </font>
      <alignment horizontal="general" vertical="center" textRotation="0" wrapText="0" indent="0" justifyLastLine="0" shrinkToFit="0" readingOrder="0"/>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font>
        <strike val="0"/>
        <outline val="0"/>
        <shadow val="0"/>
        <u val="none"/>
        <vertAlign val="baseline"/>
        <sz val="9"/>
        <color theme="1"/>
        <name val="Franklin Gothic Book"/>
        <family val="2"/>
        <scheme val="none"/>
      </font>
    </dxf>
    <dxf>
      <border outline="0">
        <bottom style="thin">
          <color indexed="64"/>
        </bottom>
      </border>
    </dxf>
    <dxf>
      <font>
        <b/>
        <i val="0"/>
        <strike val="0"/>
        <condense val="0"/>
        <extend val="0"/>
        <outline val="0"/>
        <shadow val="0"/>
        <u val="none"/>
        <vertAlign val="baseline"/>
        <sz val="9"/>
        <color theme="1"/>
        <name val="Franklin Gothic Book"/>
        <family val="2"/>
        <scheme val="none"/>
      </font>
      <fill>
        <patternFill patternType="solid">
          <fgColor indexed="64"/>
          <bgColor rgb="FFFF0000"/>
        </patternFill>
      </fill>
      <alignment horizontal="center" vertical="center" textRotation="0" wrapText="0" indent="0" justifyLastLine="0" shrinkToFit="0" readingOrder="0"/>
      <border diagonalUp="0" diagonalDown="0" outline="0">
        <left style="thin">
          <color indexed="64"/>
        </left>
        <right style="thin">
          <color indexed="64"/>
        </right>
        <top/>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font>
        <b/>
      </font>
    </dxf>
    <dxf>
      <font>
        <b/>
      </font>
    </dxf>
    <dxf>
      <font>
        <b/>
      </font>
    </dxf>
    <dxf>
      <font>
        <b/>
      </font>
    </dxf>
    <dxf>
      <font>
        <b/>
      </font>
    </dxf>
    <dxf>
      <font>
        <b/>
      </font>
    </dxf>
    <dxf>
      <font>
        <b/>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name val="Franklin Gothic Book"/>
        <scheme val="none"/>
      </font>
    </dxf>
    <dxf>
      <font>
        <name val="Franklin Gothic Book"/>
        <scheme val="none"/>
      </font>
    </dxf>
    <dxf>
      <font>
        <name val="Franklin Gothic Book"/>
        <scheme val="none"/>
      </font>
    </dxf>
    <dxf>
      <font>
        <name val="Franklin Gothic Book"/>
        <scheme val="none"/>
      </font>
    </dxf>
    <dxf>
      <font>
        <name val="Franklin Gothic Book"/>
        <scheme val="none"/>
      </font>
    </dxf>
    <dxf>
      <font>
        <name val="Franklin Gothic Book"/>
        <scheme val="none"/>
      </font>
    </dxf>
    <dxf>
      <font>
        <name val="Franklin Gothic Book"/>
        <scheme val="none"/>
      </font>
    </dxf>
    <dxf>
      <font>
        <name val="Franklin Gothic Book"/>
        <scheme val="none"/>
      </font>
    </dxf>
    <dxf>
      <font>
        <name val="Franklin Gothic Book"/>
        <scheme val="none"/>
      </font>
    </dxf>
    <dxf>
      <font>
        <name val="Franklin Gothic Book"/>
        <scheme val="none"/>
      </font>
    </dxf>
    <dxf>
      <font>
        <name val="Franklin Gothic Book"/>
        <scheme val="none"/>
      </font>
    </dxf>
    <dxf>
      <font>
        <name val="Franklin Gothic Book"/>
        <scheme val="none"/>
      </font>
    </dxf>
    <dxf>
      <font>
        <name val="Franklin Gothic Book"/>
        <scheme val="none"/>
      </font>
    </dxf>
    <dxf>
      <font>
        <name val="Franklin Gothic Book"/>
        <scheme val="none"/>
      </font>
    </dxf>
    <dxf>
      <font>
        <name val="Franklin Gothic Book"/>
        <scheme val="none"/>
      </fon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0"/>
    </dxf>
    <dxf>
      <alignment wrapText="0"/>
    </dxf>
    <dxf>
      <alignment wrapText="0"/>
    </dxf>
    <dxf>
      <alignment wrapText="0"/>
    </dxf>
    <dxf>
      <alignment wrapText="0"/>
    </dxf>
    <dxf>
      <alignment wrapText="0"/>
    </dxf>
    <dxf>
      <font>
        <b val="0"/>
        <i val="0"/>
        <strike val="0"/>
        <outline val="0"/>
        <shadow val="0"/>
        <u val="none"/>
        <vertAlign val="baseline"/>
        <sz val="8"/>
        <name val="Franklin Gothic Book"/>
        <family val="2"/>
        <scheme val="none"/>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8"/>
        <name val="Franklin Gothic Book"/>
        <family val="2"/>
        <scheme val="none"/>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8"/>
        <name val="Franklin Gothic Book"/>
        <family val="2"/>
        <scheme val="none"/>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8"/>
        <name val="Franklin Gothic Book"/>
        <family val="2"/>
        <scheme val="none"/>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8"/>
        <name val="Franklin Gothic Book"/>
        <family val="2"/>
        <scheme val="none"/>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8"/>
        <name val="Franklin Gothic Book"/>
        <family val="2"/>
        <scheme val="none"/>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8"/>
        <name val="Franklin Gothic Book"/>
        <family val="2"/>
        <scheme val="none"/>
      </font>
      <numFmt numFmtId="165" formatCode="yyyy\-mm\-dd;@"/>
      <alignment horizontal="left"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8"/>
        <color theme="1"/>
        <name val="Franklin Gothic Book"/>
        <family val="2"/>
        <scheme val="none"/>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8"/>
        <color theme="1"/>
        <name val="Franklin Gothic Book"/>
        <family val="2"/>
        <scheme val="none"/>
      </font>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8"/>
        <color theme="1"/>
        <name val="Franklin Gothic Book"/>
        <family val="2"/>
        <scheme val="none"/>
      </font>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8"/>
        <color theme="1"/>
        <name val="Franklin Gothic Book"/>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8"/>
        <name val="Franklin Gothic Book"/>
        <family val="2"/>
        <scheme val="none"/>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8"/>
        <name val="Franklin Gothic Book"/>
        <family val="2"/>
        <scheme val="none"/>
      </font>
      <alignment vertical="center" textRotation="0" wrapText="0" indent="0" justifyLastLine="0" shrinkToFit="0" readingOrder="0"/>
    </dxf>
    <dxf>
      <font>
        <sz val="9"/>
        <name val="Calibri"/>
      </font>
      <alignment horizontal="center" vertical="center"/>
    </dxf>
    <dxf>
      <font>
        <b val="0"/>
        <i val="0"/>
        <strike val="0"/>
        <outline val="0"/>
        <shadow val="0"/>
        <u val="none"/>
        <vertAlign val="baseline"/>
        <sz val="8"/>
        <name val="Franklin Gothic Book"/>
        <family val="2"/>
        <scheme val="none"/>
      </font>
      <alignmen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8"/>
        <name val="Franklin Gothic Book"/>
        <family val="2"/>
        <scheme val="none"/>
      </font>
      <alignment wrapText="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8"/>
        <name val="Franklin Gothic Book"/>
        <family val="2"/>
        <scheme val="none"/>
      </font>
      <alignment wrapText="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8"/>
        <name val="Franklin Gothic Book"/>
        <family val="2"/>
        <scheme val="none"/>
      </font>
      <alignment wrapText="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8"/>
        <name val="Franklin Gothic Book"/>
        <family val="2"/>
        <scheme val="none"/>
      </font>
      <alignment wrapText="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8"/>
        <name val="Franklin Gothic Book"/>
        <family val="2"/>
        <scheme val="none"/>
      </font>
      <alignment wrapText="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8"/>
        <name val="Franklin Gothic Book"/>
        <family val="2"/>
        <scheme val="none"/>
      </font>
      <alignment wrapText="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8"/>
        <name val="Franklin Gothic Book"/>
        <family val="2"/>
        <scheme val="none"/>
      </font>
      <numFmt numFmtId="165" formatCode="yyyy\-mm\-dd;@"/>
      <alignment horizontal="left"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8"/>
        <color theme="1"/>
        <name val="Franklin Gothic Book"/>
        <family val="2"/>
        <scheme val="none"/>
      </font>
      <alignment wrapText="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8"/>
        <color theme="1"/>
        <name val="Franklin Gothic Book"/>
        <family val="2"/>
        <scheme val="none"/>
      </font>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8"/>
        <color theme="1"/>
        <name val="Franklin Gothic Book"/>
        <family val="2"/>
        <scheme val="none"/>
      </font>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8"/>
        <color theme="1"/>
        <name val="Franklin Gothic Book"/>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8"/>
        <name val="Franklin Gothic Book"/>
        <family val="2"/>
        <scheme val="none"/>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8"/>
        <name val="Franklin Gothic Book"/>
        <family val="2"/>
        <scheme val="none"/>
      </font>
      <alignment vertical="center" textRotation="0" wrapText="0" indent="0" justifyLastLine="0" shrinkToFit="0" readingOrder="0"/>
    </dxf>
    <dxf>
      <font>
        <strike val="0"/>
        <outline val="0"/>
        <shadow val="0"/>
        <u val="none"/>
        <vertAlign val="baseline"/>
        <sz val="9"/>
        <name val="Franklin Gothic Book"/>
        <family val="2"/>
        <scheme val="none"/>
      </font>
      <fill>
        <patternFill patternType="solid">
          <fgColor indexed="64"/>
          <bgColor rgb="FFFF0000"/>
        </patternFill>
      </fill>
      <alignment horizontal="center" vertical="center" wrapText="0"/>
    </dxf>
    <dxf>
      <font>
        <strike val="0"/>
        <outline val="0"/>
        <shadow val="0"/>
        <u val="none"/>
        <vertAlign val="baseline"/>
        <sz val="9"/>
        <color theme="1"/>
        <name val="Calibri"/>
        <family val="2"/>
        <scheme val="none"/>
      </font>
      <fill>
        <patternFill patternType="none">
          <fgColor indexed="64"/>
          <bgColor auto="1"/>
        </patternFill>
      </fill>
      <border diagonalUp="0" diagonalDown="0">
        <left style="thin">
          <color theme="0"/>
        </left>
        <right/>
        <top style="thin">
          <color theme="0"/>
        </top>
        <bottom style="thin">
          <color theme="0"/>
        </bottom>
        <vertical style="thin">
          <color theme="0"/>
        </vertical>
        <horizontal style="thin">
          <color theme="0"/>
        </horizontal>
      </border>
    </dxf>
    <dxf>
      <font>
        <b val="0"/>
        <i val="0"/>
        <strike val="0"/>
        <condense val="0"/>
        <extend val="0"/>
        <outline val="0"/>
        <shadow val="0"/>
        <u val="none"/>
        <vertAlign val="baseline"/>
        <sz val="9"/>
        <color theme="1"/>
        <name val="Calibri"/>
        <family val="2"/>
        <scheme val="none"/>
      </font>
      <fill>
        <patternFill patternType="none">
          <fgColor indexed="64"/>
          <bgColor auto="1"/>
        </patternFill>
      </fill>
      <border diagonalUp="0" diagonalDown="0">
        <left style="thin">
          <color theme="0"/>
        </left>
        <right style="thin">
          <color theme="0"/>
        </right>
        <top style="thin">
          <color theme="0"/>
        </top>
        <bottom style="thin">
          <color theme="0"/>
        </bottom>
        <vertical style="thin">
          <color theme="0"/>
        </vertical>
        <horizontal style="thin">
          <color theme="0"/>
        </horizontal>
      </border>
    </dxf>
    <dxf>
      <font>
        <strike val="0"/>
        <outline val="0"/>
        <shadow val="0"/>
        <u val="none"/>
        <vertAlign val="baseline"/>
        <sz val="9"/>
        <color theme="1"/>
        <name val="Calibri"/>
        <family val="2"/>
        <scheme val="none"/>
      </font>
      <numFmt numFmtId="1" formatCode="0"/>
      <fill>
        <patternFill patternType="none">
          <fgColor indexed="64"/>
          <bgColor auto="1"/>
        </patternFill>
      </fill>
      <border diagonalUp="0" diagonalDown="0">
        <left style="thin">
          <color theme="0"/>
        </left>
        <right style="thin">
          <color theme="0"/>
        </right>
        <top style="thin">
          <color theme="0"/>
        </top>
        <bottom style="thin">
          <color theme="0"/>
        </bottom>
        <vertical style="thin">
          <color theme="0"/>
        </vertical>
        <horizontal style="thin">
          <color theme="0"/>
        </horizontal>
      </border>
    </dxf>
    <dxf>
      <font>
        <strike val="0"/>
        <outline val="0"/>
        <shadow val="0"/>
        <u val="none"/>
        <vertAlign val="baseline"/>
        <sz val="9"/>
        <color theme="1"/>
        <name val="Calibri"/>
        <family val="2"/>
        <scheme val="none"/>
      </font>
      <numFmt numFmtId="30" formatCode="@"/>
      <fill>
        <patternFill patternType="none">
          <fgColor indexed="64"/>
          <bgColor auto="1"/>
        </patternFill>
      </fill>
      <alignment horizontal="general" vertical="bottom" textRotation="0" wrapText="0" indent="0" justifyLastLine="0" shrinkToFit="0" readingOrder="0"/>
      <border diagonalUp="0" diagonalDown="0">
        <left style="thin">
          <color theme="0"/>
        </left>
        <right style="thin">
          <color theme="0"/>
        </right>
        <top style="thin">
          <color theme="0"/>
        </top>
        <bottom style="thin">
          <color theme="0"/>
        </bottom>
        <vertical style="thin">
          <color theme="0"/>
        </vertical>
        <horizontal style="thin">
          <color theme="0"/>
        </horizontal>
      </border>
    </dxf>
    <dxf>
      <font>
        <strike val="0"/>
        <outline val="0"/>
        <shadow val="0"/>
        <u val="none"/>
        <vertAlign val="baseline"/>
        <sz val="9"/>
        <color theme="1"/>
        <name val="Calibri"/>
        <family val="2"/>
        <scheme val="none"/>
      </font>
      <numFmt numFmtId="165" formatCode="yyyy\-mm\-dd;@"/>
      <fill>
        <patternFill patternType="none">
          <fgColor indexed="64"/>
          <bgColor auto="1"/>
        </patternFill>
      </fill>
      <alignment horizontal="general" vertical="bottom" textRotation="0" wrapText="0" indent="0" justifyLastLine="0" shrinkToFit="0" readingOrder="0"/>
      <border diagonalUp="0" diagonalDown="0">
        <left style="thin">
          <color theme="0"/>
        </left>
        <right style="thin">
          <color theme="0"/>
        </right>
        <top style="thin">
          <color theme="0"/>
        </top>
        <bottom style="thin">
          <color theme="0"/>
        </bottom>
        <vertical style="thin">
          <color theme="0"/>
        </vertical>
        <horizontal style="thin">
          <color theme="0"/>
        </horizontal>
      </border>
    </dxf>
    <dxf>
      <font>
        <strike val="0"/>
        <outline val="0"/>
        <shadow val="0"/>
        <u val="none"/>
        <vertAlign val="baseline"/>
        <sz val="9"/>
        <color theme="1"/>
        <name val="Calibri"/>
        <family val="2"/>
        <scheme val="none"/>
      </font>
      <numFmt numFmtId="1" formatCode="0"/>
      <fill>
        <patternFill patternType="none">
          <fgColor indexed="64"/>
          <bgColor auto="1"/>
        </patternFill>
      </fill>
      <alignment horizontal="general" vertical="bottom" textRotation="0" wrapText="0" indent="0" justifyLastLine="0" shrinkToFit="0" readingOrder="0"/>
      <border diagonalUp="0" diagonalDown="0">
        <left style="thin">
          <color theme="0"/>
        </left>
        <right style="thin">
          <color theme="0"/>
        </right>
        <top style="thin">
          <color theme="0"/>
        </top>
        <bottom style="thin">
          <color theme="0"/>
        </bottom>
        <vertical style="thin">
          <color theme="0"/>
        </vertical>
        <horizontal style="thin">
          <color theme="0"/>
        </horizontal>
      </border>
    </dxf>
    <dxf>
      <font>
        <strike val="0"/>
        <outline val="0"/>
        <shadow val="0"/>
        <u val="none"/>
        <vertAlign val="baseline"/>
        <sz val="9"/>
        <color theme="1"/>
        <name val="Calibri"/>
        <family val="2"/>
        <scheme val="none"/>
      </font>
      <numFmt numFmtId="165" formatCode="yyyy\-mm\-dd;@"/>
      <fill>
        <patternFill patternType="none">
          <fgColor indexed="64"/>
          <bgColor auto="1"/>
        </patternFill>
      </fill>
      <alignment horizontal="left" vertical="center" textRotation="0" wrapText="1" indent="0" justifyLastLine="0" shrinkToFit="0" readingOrder="0"/>
      <border diagonalUp="0" diagonalDown="0">
        <left style="thin">
          <color theme="0"/>
        </left>
        <right style="thin">
          <color theme="0"/>
        </right>
        <top style="thin">
          <color theme="0"/>
        </top>
        <bottom style="thin">
          <color theme="0"/>
        </bottom>
        <vertical style="thin">
          <color theme="0"/>
        </vertical>
        <horizontal style="thin">
          <color theme="0"/>
        </horizontal>
      </border>
    </dxf>
    <dxf>
      <font>
        <b val="0"/>
        <i val="0"/>
        <strike val="0"/>
        <condense val="0"/>
        <extend val="0"/>
        <outline val="0"/>
        <shadow val="0"/>
        <u val="none"/>
        <vertAlign val="baseline"/>
        <sz val="9"/>
        <color theme="1"/>
        <name val="Calibri"/>
        <family val="2"/>
        <scheme val="none"/>
      </font>
      <fill>
        <patternFill patternType="none">
          <fgColor indexed="64"/>
          <bgColor auto="1"/>
        </patternFill>
      </fill>
      <border diagonalUp="0" diagonalDown="0">
        <left style="thin">
          <color theme="0"/>
        </left>
        <right style="thin">
          <color theme="0"/>
        </right>
        <top style="thin">
          <color theme="0"/>
        </top>
        <bottom style="thin">
          <color theme="0"/>
        </bottom>
        <vertical style="thin">
          <color theme="0"/>
        </vertical>
        <horizontal style="thin">
          <color theme="0"/>
        </horizontal>
      </border>
    </dxf>
    <dxf>
      <font>
        <b val="0"/>
        <i val="0"/>
        <strike val="0"/>
        <condense val="0"/>
        <extend val="0"/>
        <outline val="0"/>
        <shadow val="0"/>
        <u val="none"/>
        <vertAlign val="baseline"/>
        <sz val="9"/>
        <color theme="1"/>
        <name val="Calibri"/>
        <family val="2"/>
        <scheme val="none"/>
      </font>
      <fill>
        <patternFill patternType="none">
          <fgColor indexed="64"/>
          <bgColor auto="1"/>
        </patternFill>
      </fill>
      <alignment horizontal="general" vertical="bottom" textRotation="0" wrapText="0" indent="0" justifyLastLine="0" shrinkToFit="0" readingOrder="0"/>
      <border diagonalUp="0" diagonalDown="0">
        <left style="thin">
          <color theme="0"/>
        </left>
        <right style="thin">
          <color theme="0"/>
        </right>
        <top style="thin">
          <color theme="0"/>
        </top>
        <bottom style="thin">
          <color theme="0"/>
        </bottom>
        <vertical style="thin">
          <color theme="0"/>
        </vertical>
        <horizontal style="thin">
          <color theme="0"/>
        </horizontal>
      </border>
    </dxf>
    <dxf>
      <font>
        <b val="0"/>
        <i val="0"/>
        <strike val="0"/>
        <condense val="0"/>
        <extend val="0"/>
        <outline val="0"/>
        <shadow val="0"/>
        <u val="none"/>
        <vertAlign val="baseline"/>
        <sz val="9"/>
        <color theme="1"/>
        <name val="Calibri"/>
        <family val="2"/>
        <scheme val="none"/>
      </font>
      <fill>
        <patternFill patternType="none">
          <fgColor indexed="64"/>
          <bgColor auto="1"/>
        </patternFill>
      </fill>
      <alignment horizontal="general" vertical="bottom" textRotation="0" wrapText="0" indent="0" justifyLastLine="0" shrinkToFit="0" readingOrder="0"/>
      <border diagonalUp="0" diagonalDown="0">
        <left style="thin">
          <color theme="0"/>
        </left>
        <right style="thin">
          <color theme="0"/>
        </right>
        <top style="thin">
          <color theme="0"/>
        </top>
        <bottom style="thin">
          <color theme="0"/>
        </bottom>
        <vertical style="thin">
          <color theme="0"/>
        </vertical>
        <horizontal style="thin">
          <color theme="0"/>
        </horizontal>
      </border>
    </dxf>
    <dxf>
      <font>
        <b val="0"/>
        <i val="0"/>
        <strike val="0"/>
        <condense val="0"/>
        <extend val="0"/>
        <outline val="0"/>
        <shadow val="0"/>
        <u val="none"/>
        <vertAlign val="baseline"/>
        <sz val="9"/>
        <color theme="1"/>
        <name val="Calibri"/>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left>
        <right style="thin">
          <color theme="0"/>
        </right>
        <top style="thin">
          <color theme="0"/>
        </top>
        <bottom style="thin">
          <color theme="0"/>
        </bottom>
        <vertical style="thin">
          <color theme="0"/>
        </vertical>
        <horizontal style="thin">
          <color theme="0"/>
        </horizontal>
      </border>
    </dxf>
    <dxf>
      <font>
        <strike val="0"/>
        <outline val="0"/>
        <shadow val="0"/>
        <u val="none"/>
        <vertAlign val="baseline"/>
        <sz val="9"/>
        <color theme="1"/>
        <name val="Calibri"/>
        <family val="2"/>
        <scheme val="none"/>
      </font>
      <fill>
        <patternFill patternType="none">
          <fgColor indexed="64"/>
          <bgColor auto="1"/>
        </patternFill>
      </fill>
      <alignment horizontal="general" vertical="center" textRotation="0" wrapText="0" indent="0" justifyLastLine="0" shrinkToFit="0" readingOrder="0"/>
      <border diagonalUp="0" diagonalDown="0">
        <left/>
        <right style="thin">
          <color theme="0"/>
        </right>
        <top style="thin">
          <color theme="0"/>
        </top>
        <bottom style="thin">
          <color theme="0"/>
        </bottom>
        <vertical style="thin">
          <color theme="0"/>
        </vertical>
        <horizontal style="thin">
          <color theme="0"/>
        </horizontal>
      </border>
    </dxf>
    <dxf>
      <border>
        <top style="thin">
          <color rgb="FFFFFFFF"/>
        </top>
      </border>
    </dxf>
    <dxf>
      <border diagonalUp="0" diagonalDown="0">
        <left style="thin">
          <color rgb="FFFFFFFF"/>
        </left>
        <right style="thin">
          <color rgb="FFFFFFFF"/>
        </right>
        <top style="thin">
          <color rgb="FFFFFFFF"/>
        </top>
        <bottom style="thin">
          <color rgb="FFFFFFFF"/>
        </bottom>
      </border>
    </dxf>
    <dxf>
      <font>
        <strike val="0"/>
        <outline val="0"/>
        <shadow val="0"/>
        <u val="none"/>
        <vertAlign val="baseline"/>
        <sz val="9"/>
        <color rgb="FF000000"/>
        <name val="Calibri"/>
        <family val="2"/>
        <scheme val="none"/>
      </font>
      <fill>
        <patternFill patternType="none">
          <fgColor rgb="FF000000"/>
          <bgColor auto="1"/>
        </patternFill>
      </fill>
    </dxf>
    <dxf>
      <border>
        <bottom style="thin">
          <color rgb="FFFFFFFF"/>
        </bottom>
      </border>
    </dxf>
    <dxf>
      <font>
        <strike val="0"/>
        <outline val="0"/>
        <shadow val="0"/>
        <u val="none"/>
        <vertAlign val="baseline"/>
        <sz val="9"/>
        <color theme="1"/>
        <name val="Calibri"/>
        <family val="2"/>
        <scheme val="none"/>
      </font>
      <fill>
        <patternFill patternType="none">
          <fgColor indexed="64"/>
          <bgColor auto="1"/>
        </patternFill>
      </fill>
      <alignment horizontal="left" vertical="bottom" textRotation="0" wrapText="0" indent="0" justifyLastLine="0" shrinkToFit="0" readingOrder="0"/>
      <border diagonalUp="0" diagonalDown="0" outline="0">
        <left style="thin">
          <color theme="0"/>
        </left>
        <right style="thin">
          <color theme="0"/>
        </right>
        <top/>
        <bottom/>
      </border>
    </dxf>
    <dxf>
      <font>
        <strike val="0"/>
        <outline val="0"/>
        <shadow val="0"/>
        <u val="none"/>
        <vertAlign val="baseline"/>
        <sz val="10"/>
        <color theme="1"/>
        <name val="Agency FB"/>
        <family val="2"/>
        <scheme val="none"/>
      </font>
      <fill>
        <patternFill patternType="none">
          <fgColor indexed="64"/>
          <bgColor auto="1"/>
        </patternFill>
      </fill>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Agency FB"/>
        <family val="2"/>
        <scheme val="none"/>
      </font>
      <fill>
        <patternFill patternType="none">
          <fgColor indexed="64"/>
          <bgColor auto="1"/>
        </patternFill>
      </fill>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0"/>
        <color theme="1"/>
        <name val="Agency FB"/>
        <family val="2"/>
        <scheme val="none"/>
      </font>
      <numFmt numFmtId="1" formatCode="0"/>
      <fill>
        <patternFill patternType="none">
          <fgColor indexed="64"/>
          <bgColor auto="1"/>
        </patternFill>
      </fill>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0"/>
        <color theme="1"/>
        <name val="Agency FB"/>
        <family val="2"/>
        <scheme val="none"/>
      </font>
      <numFmt numFmtId="30" formatCode="@"/>
      <fill>
        <patternFill patternType="none">
          <fgColor indexed="64"/>
          <bgColor auto="1"/>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0"/>
        <color theme="1"/>
        <name val="Agency FB"/>
        <family val="2"/>
        <scheme val="none"/>
      </font>
      <numFmt numFmtId="165" formatCode="yyyy\-mm\-dd;@"/>
      <fill>
        <patternFill patternType="none">
          <fgColor indexed="64"/>
          <bgColor auto="1"/>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0"/>
        <color theme="1"/>
        <name val="Agency FB"/>
        <family val="2"/>
        <scheme val="none"/>
      </font>
      <numFmt numFmtId="1" formatCode="0"/>
      <fill>
        <patternFill patternType="none">
          <fgColor indexed="64"/>
          <bgColor auto="1"/>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0"/>
        <color theme="1"/>
        <name val="Agency FB"/>
        <family val="2"/>
        <scheme val="none"/>
      </font>
      <numFmt numFmtId="165" formatCode="yyyy\-mm\-dd;@"/>
      <fill>
        <patternFill patternType="none">
          <fgColor indexed="64"/>
          <bgColor auto="1"/>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Agency FB"/>
        <family val="2"/>
        <scheme val="none"/>
      </font>
      <fill>
        <patternFill patternType="none">
          <fgColor indexed="64"/>
          <bgColor auto="1"/>
        </patternFill>
      </fill>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Agency FB"/>
        <family val="2"/>
        <scheme val="none"/>
      </font>
      <fill>
        <patternFill patternType="none">
          <fgColor indexed="64"/>
          <bgColor auto="1"/>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Agency FB"/>
        <family val="2"/>
        <scheme val="none"/>
      </font>
      <fill>
        <patternFill patternType="none">
          <fgColor indexed="64"/>
          <bgColor auto="1"/>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Agency FB"/>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0"/>
        <color theme="1"/>
        <name val="Agency FB"/>
        <family val="2"/>
        <scheme val="none"/>
      </font>
      <fill>
        <patternFill patternType="none">
          <fgColor indexed="64"/>
          <bgColor auto="1"/>
        </patternFill>
      </fill>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border>
        <top style="thin">
          <color theme="0"/>
        </top>
      </border>
    </dxf>
    <dxf>
      <border diagonalUp="0" diagonalDown="0">
        <left style="thin">
          <color theme="0"/>
        </left>
        <right style="thin">
          <color theme="0"/>
        </right>
        <top style="thin">
          <color theme="0"/>
        </top>
        <bottom style="thin">
          <color theme="0"/>
        </bottom>
      </border>
    </dxf>
    <dxf>
      <font>
        <strike val="0"/>
        <outline val="0"/>
        <shadow val="0"/>
        <u val="none"/>
        <vertAlign val="baseline"/>
        <sz val="10"/>
        <color theme="1"/>
        <name val="Agency FB"/>
        <family val="2"/>
        <scheme val="none"/>
      </font>
      <fill>
        <patternFill patternType="none">
          <fgColor indexed="64"/>
          <bgColor auto="1"/>
        </patternFill>
      </fill>
    </dxf>
    <dxf>
      <border>
        <bottom style="thin">
          <color indexed="64"/>
        </bottom>
      </border>
    </dxf>
    <dxf>
      <font>
        <strike val="0"/>
        <outline val="0"/>
        <shadow val="0"/>
        <u val="none"/>
        <vertAlign val="baseline"/>
        <sz val="11"/>
        <color theme="0"/>
        <name val="Agency FB"/>
        <family val="2"/>
        <scheme val="none"/>
      </font>
      <fill>
        <patternFill patternType="solid">
          <fgColor indexed="64"/>
          <bgColor rgb="FFFF0000"/>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val="0"/>
        <strike val="0"/>
        <outline val="0"/>
        <shadow val="0"/>
        <u val="none"/>
        <vertAlign val="baseline"/>
        <sz val="9"/>
        <color theme="1"/>
        <name val="Calibri"/>
        <family val="2"/>
        <scheme val="none"/>
      </font>
      <alignment horizontal="general" vertical="center" textRotation="0" wrapText="0" indent="0" justifyLastLine="0" shrinkToFit="0" readingOrder="0"/>
    </dxf>
    <dxf>
      <font>
        <b val="0"/>
        <strike val="0"/>
        <outline val="0"/>
        <shadow val="0"/>
        <u val="none"/>
        <vertAlign val="baseline"/>
        <sz val="9"/>
        <color theme="1"/>
        <name val="Calibri"/>
        <family val="2"/>
        <scheme val="none"/>
      </font>
      <alignment horizontal="general" vertical="center" textRotation="0" wrapText="0" indent="0" justifyLastLine="0" shrinkToFit="0" readingOrder="0"/>
    </dxf>
    <dxf>
      <font>
        <b val="0"/>
        <strike val="0"/>
        <outline val="0"/>
        <shadow val="0"/>
        <u val="none"/>
        <vertAlign val="baseline"/>
        <sz val="9"/>
        <color theme="1"/>
        <name val="Calibri"/>
        <family val="2"/>
        <scheme val="none"/>
      </font>
    </dxf>
    <dxf>
      <font>
        <b val="0"/>
        <strike val="0"/>
        <outline val="0"/>
        <shadow val="0"/>
        <u val="none"/>
        <vertAlign val="baseline"/>
        <sz val="9"/>
        <color theme="1"/>
        <name val="Calibri"/>
        <family val="2"/>
        <scheme val="none"/>
      </font>
    </dxf>
    <dxf>
      <font>
        <b val="0"/>
        <strike val="0"/>
        <outline val="0"/>
        <shadow val="0"/>
        <u val="none"/>
        <vertAlign val="baseline"/>
        <sz val="9"/>
        <color theme="1"/>
        <name val="Calibri"/>
        <family val="2"/>
        <scheme val="none"/>
      </font>
    </dxf>
    <dxf>
      <font>
        <b val="0"/>
        <strike val="0"/>
        <outline val="0"/>
        <shadow val="0"/>
        <u val="none"/>
        <vertAlign val="baseline"/>
        <sz val="9"/>
        <color theme="1"/>
        <name val="Calibri"/>
        <family val="2"/>
        <scheme val="none"/>
      </font>
    </dxf>
    <dxf>
      <font>
        <b val="0"/>
        <i val="0"/>
        <strike val="0"/>
        <condense val="0"/>
        <extend val="0"/>
        <outline val="0"/>
        <shadow val="0"/>
        <u val="none"/>
        <vertAlign val="baseline"/>
        <sz val="11"/>
        <color theme="1"/>
        <name val="Euphemia"/>
        <family val="2"/>
        <scheme val="minor"/>
      </font>
      <fill>
        <patternFill patternType="none">
          <fgColor indexed="64"/>
          <bgColor indexed="65"/>
        </patternFill>
      </fill>
    </dxf>
    <dxf>
      <numFmt numFmtId="1" formatCode="0"/>
    </dxf>
    <dxf>
      <alignment horizontal="general" vertical="bottom" textRotation="0" wrapText="0" indent="0" justifyLastLine="0" shrinkToFit="0" readingOrder="0"/>
    </dxf>
    <dxf>
      <alignment horizontal="general" vertical="bottom" textRotation="0" wrapText="0" indent="0" justifyLastLine="0" shrinkToFit="0" readingOrder="0"/>
    </dxf>
    <dxf>
      <numFmt numFmtId="1" formatCode="0"/>
      <alignment horizontal="general" vertical="bottom" textRotation="0" wrapText="0" indent="0" justifyLastLine="0" shrinkToFit="0" readingOrder="0"/>
    </dxf>
    <dxf>
      <alignment horizontal="general" vertical="bottom" textRotation="0" wrapText="0" indent="0" justifyLastLine="0" shrinkToFit="0" readingOrder="0"/>
    </dxf>
    <dxf>
      <font>
        <b val="0"/>
        <i val="0"/>
        <strike val="0"/>
        <condense val="0"/>
        <extend val="0"/>
        <outline val="0"/>
        <shadow val="0"/>
        <u val="none"/>
        <vertAlign val="baseline"/>
        <sz val="11"/>
        <color theme="1"/>
        <name val="Euphemia"/>
        <family val="2"/>
        <scheme val="minor"/>
      </font>
    </dxf>
    <dxf>
      <font>
        <b val="0"/>
        <i val="0"/>
        <strike val="0"/>
        <condense val="0"/>
        <extend val="0"/>
        <outline val="0"/>
        <shadow val="0"/>
        <u val="none"/>
        <vertAlign val="baseline"/>
        <sz val="11"/>
        <color theme="1"/>
        <name val="Euphemia"/>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Euphemia"/>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Euphemia"/>
        <family val="2"/>
        <scheme val="minor"/>
      </font>
      <alignment horizontal="general" vertical="bottom" textRotation="0" wrapText="0" indent="0" justifyLastLine="0" shrinkToFit="0" readingOrder="0"/>
    </dxf>
    <dxf>
      <alignment horizontal="general" vertical="bottom" textRotation="0" wrapText="0" indent="0" justifyLastLine="0" shrinkToFit="0" readingOrder="0"/>
    </dxf>
    <dxf>
      <font>
        <b val="0"/>
        <strike val="0"/>
        <outline val="0"/>
        <shadow val="0"/>
        <u val="none"/>
        <vertAlign val="baseline"/>
        <sz val="11"/>
        <name val="Franklin Gothic Medium"/>
        <scheme val="major"/>
      </font>
      <alignment vertical="center" textRotation="0" wrapText="0" indent="0" justifyLastLine="0" shrinkToFit="0" readingOrder="0"/>
    </dxf>
    <dxf>
      <font>
        <b val="0"/>
        <i val="0"/>
        <color theme="1" tint="0.24994659260841701"/>
      </font>
      <fill>
        <patternFill patternType="none">
          <fgColor indexed="64"/>
          <bgColor auto="1"/>
        </patternFill>
      </fill>
      <border diagonalUp="0" diagonalDown="0">
        <left/>
        <right/>
        <top/>
        <bottom style="thin">
          <color theme="0" tint="-0.14996795556505021"/>
        </bottom>
        <vertical/>
        <horizontal/>
      </border>
    </dxf>
    <dxf>
      <font>
        <b val="0"/>
        <i val="0"/>
        <color theme="1" tint="0.24994659260841701"/>
      </font>
      <border diagonalUp="0" diagonalDown="0">
        <left/>
        <right/>
        <top style="thin">
          <color theme="0" tint="-0.14996795556505021"/>
        </top>
        <bottom style="thin">
          <color theme="0" tint="-0.14996795556505021"/>
        </bottom>
        <vertical/>
        <horizontal style="thin">
          <color theme="0" tint="-0.14996795556505021"/>
        </horizontal>
      </border>
    </dxf>
    <dxf>
      <font>
        <sz val="11"/>
        <color theme="1"/>
        <name val="Euphemia"/>
        <scheme val="minor"/>
      </font>
      <border>
        <bottom style="thin">
          <color theme="0" tint="-0.34998626667073579"/>
        </bottom>
        <vertical/>
        <horizontal/>
      </border>
    </dxf>
    <dxf>
      <font>
        <sz val="11"/>
        <color theme="1"/>
        <name val="Euphemia"/>
        <scheme val="minor"/>
      </font>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i val="0"/>
        <strike val="0"/>
        <sz val="12"/>
        <color theme="1"/>
        <name val="Agency FB"/>
        <family val="2"/>
        <scheme val="none"/>
      </font>
      <fill>
        <patternFill>
          <bgColor theme="0"/>
        </patternFill>
      </fill>
      <border diagonalUp="0" diagonalDown="0">
        <left/>
        <right/>
        <top/>
        <bottom/>
        <vertical/>
        <horizontal/>
      </border>
    </dxf>
    <dxf>
      <font>
        <b val="0"/>
        <i val="0"/>
        <strike val="0"/>
        <sz val="12"/>
        <name val="Agency FB"/>
        <family val="2"/>
        <scheme val="none"/>
      </font>
      <fill>
        <patternFill>
          <bgColor theme="0"/>
        </patternFill>
      </fill>
      <border diagonalUp="0" diagonalDown="0">
        <left/>
        <right/>
        <top/>
        <bottom/>
        <vertical/>
        <horizontal/>
      </border>
    </dxf>
  </dxfs>
  <tableStyles count="3" defaultTableStyle="Teacher's To Do List" defaultPivotStyle="PivotStyleMedium2">
    <tableStyle name="Slicer_Style_SR" pivot="0" table="0" count="10" xr9:uid="{C6BF5887-AB57-4BEA-9A78-10797FB73ABD}">
      <tableStyleElement type="wholeTable" dxfId="931"/>
      <tableStyleElement type="headerRow" dxfId="930"/>
    </tableStyle>
    <tableStyle name="Teacher To-Do List Slicer" pivot="0" table="0" count="10" xr9:uid="{00000000-0011-0000-FFFF-FFFF00000000}">
      <tableStyleElement type="wholeTable" dxfId="929"/>
      <tableStyleElement type="headerRow" dxfId="928"/>
    </tableStyle>
    <tableStyle name="Teacher's To Do List" pivot="0" count="2" xr9:uid="{00000000-0011-0000-FFFF-FFFF01000000}">
      <tableStyleElement type="wholeTable" dxfId="927"/>
      <tableStyleElement type="headerRow" dxfId="926"/>
    </tableStyle>
  </tableStyles>
  <extLst>
    <ext xmlns:x14="http://schemas.microsoft.com/office/spreadsheetml/2009/9/main" uri="{46F421CA-312F-682f-3DD2-61675219B42D}">
      <x14:dxfs count="16">
        <dxf>
          <font>
            <color theme="0" tint="-0.14996795556505021"/>
          </font>
          <fill>
            <patternFill patternType="solid">
              <fgColor auto="1"/>
              <bgColor theme="0" tint="-0.24994659260841701"/>
            </patternFill>
          </fill>
          <border>
            <left style="thin">
              <color rgb="FF999999"/>
            </left>
            <right style="thin">
              <color rgb="FF999999"/>
            </right>
            <top style="thin">
              <color rgb="FF999999"/>
            </top>
            <bottom style="thin">
              <color rgb="FF999999"/>
            </bottom>
            <vertical/>
            <horizontal/>
          </border>
        </dxf>
        <dxf>
          <font>
            <color theme="0" tint="-0.14996795556505021"/>
          </font>
          <fill>
            <patternFill patternType="solid">
              <fgColor auto="1"/>
              <bgColor theme="0" tint="-0.24994659260841701"/>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theme="4" tint="-0.24994659260841701"/>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theme="4" tint="-0.24994659260841701"/>
            </patternFill>
          </fill>
          <border>
            <left style="thin">
              <color rgb="FF999999"/>
            </left>
            <right style="thin">
              <color rgb="FF999999"/>
            </right>
            <top style="thin">
              <color rgb="FF999999"/>
            </top>
            <bottom style="thin">
              <color rgb="FF999999"/>
            </bottom>
            <vertical/>
            <horizontal/>
          </border>
        </dxf>
        <dxf>
          <font>
            <color theme="0" tint="-0.14996795556505021"/>
          </font>
          <fill>
            <patternFill patternType="solid">
              <fgColor theme="0" tint="-0.14996795556505021"/>
              <bgColor theme="0" tint="-0.24994659260841701"/>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0" tint="-0.249977111117893"/>
              <bgColor theme="4" tint="-0.24994659260841701"/>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theme="0"/>
              <bgColor theme="0" tint="-0.34998626667073579"/>
            </patternFill>
          </fill>
          <border>
            <left style="thin">
              <color rgb="FFCCCCCC"/>
            </left>
            <right style="thin">
              <color rgb="FFCCCCCC"/>
            </right>
            <top style="thin">
              <color rgb="FFCCCCCC"/>
            </top>
            <bottom style="thin">
              <color rgb="FFCCCCCC"/>
            </bottom>
            <vertical/>
            <horizontal/>
          </border>
        </dxf>
        <dxf>
          <font>
            <b/>
            <i val="0"/>
            <strike val="0"/>
            <sz val="9"/>
            <color theme="0"/>
            <name val="Franklin Gothic Medium"/>
            <family val="2"/>
            <scheme val="major"/>
          </font>
          <fill>
            <patternFill>
              <bgColor theme="1"/>
            </patternFill>
          </fill>
        </dxf>
        <dxf>
          <font>
            <b val="0"/>
            <i val="0"/>
            <strike val="0"/>
            <sz val="9"/>
            <color theme="0"/>
            <name val="Franklin Gothic Medium"/>
            <family val="2"/>
            <scheme val="major"/>
          </font>
          <fill>
            <patternFill>
              <bgColor theme="1"/>
            </patternFill>
          </fill>
        </dxf>
        <dxf>
          <font>
            <b/>
            <i val="0"/>
            <strike val="0"/>
            <sz val="9"/>
            <color theme="0"/>
            <name val="Franklin Gothic Medium"/>
            <family val="2"/>
            <scheme val="major"/>
          </font>
          <fill>
            <patternFill>
              <bgColor theme="1"/>
            </patternFill>
          </fill>
        </dxf>
        <dxf>
          <font>
            <b/>
            <i val="0"/>
            <strike val="0"/>
            <sz val="9"/>
            <color theme="0"/>
            <name val="Franklin Gothic Medium"/>
            <family val="2"/>
            <scheme val="major"/>
          </font>
          <fill>
            <patternFill>
              <bgColor theme="1"/>
            </patternFill>
          </fill>
        </dxf>
        <dxf>
          <font>
            <b val="0"/>
            <i val="0"/>
            <strike val="0"/>
            <sz val="9"/>
            <color theme="0"/>
            <name val="Franklin Gothic Medium"/>
            <family val="2"/>
            <scheme val="none"/>
          </font>
          <fill>
            <patternFill>
              <bgColor rgb="FFFF0000"/>
            </patternFill>
          </fill>
          <border diagonalUp="0" diagonalDown="0">
            <left/>
            <right/>
            <top/>
            <bottom/>
            <vertical/>
            <horizontal/>
          </border>
        </dxf>
        <dxf>
          <font>
            <b val="0"/>
            <i val="0"/>
            <strike val="0"/>
            <sz val="9"/>
            <color theme="0"/>
            <name val="Franklin Gothic Medium"/>
            <family val="2"/>
            <scheme val="none"/>
          </font>
          <fill>
            <patternFill>
              <bgColor rgb="FFFF0000"/>
            </patternFill>
          </fill>
          <border diagonalUp="0" diagonalDown="0">
            <left/>
            <right/>
            <top/>
            <bottom/>
            <vertical/>
            <horizontal/>
          </border>
        </dxf>
        <dxf>
          <font>
            <b val="0"/>
            <i val="0"/>
            <strike val="0"/>
            <sz val="9"/>
            <color theme="0"/>
            <name val="Franklin Gothic Medium"/>
            <family val="2"/>
            <scheme val="major"/>
          </font>
          <fill>
            <patternFill>
              <bgColor theme="8" tint="0.39994506668294322"/>
            </patternFill>
          </fill>
        </dxf>
        <dxf>
          <font>
            <b val="0"/>
            <i val="0"/>
            <strike val="0"/>
            <sz val="9"/>
            <color theme="0"/>
            <name val="Franklin Gothic Medium"/>
            <family val="2"/>
            <scheme val="major"/>
          </font>
          <fill>
            <patternFill>
              <bgColor theme="8" tint="0.39994506668294322"/>
            </patternFill>
          </fill>
        </dxf>
      </x14:dxfs>
    </ext>
    <ext xmlns:x14="http://schemas.microsoft.com/office/spreadsheetml/2009/9/main" uri="{EB79DEF2-80B8-43e5-95BD-54CBDDF9020C}">
      <x14:slicerStyles defaultSlicerStyle="SlicerStyleLight1">
        <x14:slicerStyle name="Slicer_Style_SR">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Teacher To-Do List 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3.xml"/><Relationship Id="rId10" Type="http://schemas.microsoft.com/office/2007/relationships/slicerCache" Target="slicerCaches/slicerCache1.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5.xml"/><Relationship Id="rId22"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[DEG Jersey Overview.xlsx]Pivot_2023!PivotTable1</c:name>
    <c:fmtId val="8"/>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square"/>
          <c:size val="6"/>
          <c:spPr>
            <a:solidFill>
              <a:schemeClr val="accent2"/>
            </a:solidFill>
            <a:ln w="9525">
              <a:solidFill>
                <a:schemeClr val="accent2"/>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triangle"/>
          <c:size val="6"/>
          <c:spPr>
            <a:solidFill>
              <a:schemeClr val="accent3"/>
            </a:solidFill>
            <a:ln w="9525">
              <a:solidFill>
                <a:schemeClr val="accent3"/>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x"/>
          <c:size val="6"/>
          <c:spPr>
            <a:noFill/>
            <a:ln w="9525">
              <a:solidFill>
                <a:schemeClr val="accent4"/>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0070C0"/>
          </a:solidFill>
          <a:ln>
            <a:solidFill>
              <a:srgbClr val="0070C0"/>
            </a:solid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j-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92D050"/>
          </a:solidFill>
          <a:ln>
            <a:solidFill>
              <a:srgbClr val="92D050"/>
            </a:solid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j-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FFC000"/>
          </a:solidFill>
          <a:ln>
            <a:solidFill>
              <a:srgbClr val="FFC000"/>
            </a:solid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j-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C00000"/>
          </a:solidFill>
          <a:ln>
            <a:solidFill>
              <a:srgbClr val="C00000"/>
            </a:solid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j-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Pivot_2023!$J$3:$J$4</c:f>
              <c:strCache>
                <c:ptCount val="1"/>
                <c:pt idx="0">
                  <c:v>Completed</c:v>
                </c:pt>
              </c:strCache>
            </c:strRef>
          </c:tx>
          <c:spPr>
            <a:solidFill>
              <a:srgbClr val="0070C0"/>
            </a:solidFill>
            <a:ln>
              <a:solidFill>
                <a:srgbClr val="0070C0"/>
              </a:solid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j-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Pivot_2023!$H$5:$I$25</c:f>
              <c:multiLvlStrCache>
                <c:ptCount val="17"/>
                <c:lvl>
                  <c:pt idx="0">
                    <c:v>Sep</c:v>
                  </c:pt>
                  <c:pt idx="1">
                    <c:v>Jan</c:v>
                  </c:pt>
                  <c:pt idx="2">
                    <c:v>Feb</c:v>
                  </c:pt>
                  <c:pt idx="3">
                    <c:v>Mar</c:v>
                  </c:pt>
                  <c:pt idx="4">
                    <c:v>Apr</c:v>
                  </c:pt>
                  <c:pt idx="5">
                    <c:v>May</c:v>
                  </c:pt>
                  <c:pt idx="6">
                    <c:v>Jun</c:v>
                  </c:pt>
                  <c:pt idx="7">
                    <c:v>Jul</c:v>
                  </c:pt>
                  <c:pt idx="8">
                    <c:v>Aug</c:v>
                  </c:pt>
                  <c:pt idx="9">
                    <c:v>Sep</c:v>
                  </c:pt>
                  <c:pt idx="10">
                    <c:v>Oct</c:v>
                  </c:pt>
                  <c:pt idx="11">
                    <c:v>Nov</c:v>
                  </c:pt>
                  <c:pt idx="12">
                    <c:v>Dec</c:v>
                  </c:pt>
                  <c:pt idx="13">
                    <c:v>Jan</c:v>
                  </c:pt>
                  <c:pt idx="14">
                    <c:v>Apr</c:v>
                  </c:pt>
                  <c:pt idx="15">
                    <c:v>Jun</c:v>
                  </c:pt>
                  <c:pt idx="16">
                    <c:v>Sep</c:v>
                  </c:pt>
                </c:lvl>
                <c:lvl>
                  <c:pt idx="0">
                    <c:v>2022</c:v>
                  </c:pt>
                  <c:pt idx="1">
                    <c:v>2023</c:v>
                  </c:pt>
                  <c:pt idx="13">
                    <c:v>2024</c:v>
                  </c:pt>
                </c:lvl>
              </c:multiLvlStrCache>
            </c:multiLvlStrRef>
          </c:cat>
          <c:val>
            <c:numRef>
              <c:f>Pivot_2023!$J$5:$J$25</c:f>
              <c:numCache>
                <c:formatCode>General</c:formatCode>
                <c:ptCount val="17"/>
                <c:pt idx="1">
                  <c:v>6</c:v>
                </c:pt>
                <c:pt idx="2">
                  <c:v>5</c:v>
                </c:pt>
                <c:pt idx="3">
                  <c:v>6</c:v>
                </c:pt>
                <c:pt idx="4">
                  <c:v>8</c:v>
                </c:pt>
                <c:pt idx="5">
                  <c:v>2</c:v>
                </c:pt>
                <c:pt idx="6">
                  <c:v>2</c:v>
                </c:pt>
              </c:numCache>
            </c:numRef>
          </c:val>
          <c:extLst>
            <c:ext xmlns:c16="http://schemas.microsoft.com/office/drawing/2014/chart" uri="{C3380CC4-5D6E-409C-BE32-E72D297353CC}">
              <c16:uniqueId val="{00000000-A017-40D2-8F7E-56A4D19B963D}"/>
            </c:ext>
          </c:extLst>
        </c:ser>
        <c:ser>
          <c:idx val="1"/>
          <c:order val="1"/>
          <c:tx>
            <c:strRef>
              <c:f>Pivot_2023!$K$3:$K$4</c:f>
              <c:strCache>
                <c:ptCount val="1"/>
                <c:pt idx="0">
                  <c:v>In Progress</c:v>
                </c:pt>
              </c:strCache>
            </c:strRef>
          </c:tx>
          <c:spPr>
            <a:solidFill>
              <a:srgbClr val="92D050"/>
            </a:solidFill>
            <a:ln>
              <a:solidFill>
                <a:srgbClr val="92D050"/>
              </a:solid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j-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Pivot_2023!$H$5:$I$25</c:f>
              <c:multiLvlStrCache>
                <c:ptCount val="17"/>
                <c:lvl>
                  <c:pt idx="0">
                    <c:v>Sep</c:v>
                  </c:pt>
                  <c:pt idx="1">
                    <c:v>Jan</c:v>
                  </c:pt>
                  <c:pt idx="2">
                    <c:v>Feb</c:v>
                  </c:pt>
                  <c:pt idx="3">
                    <c:v>Mar</c:v>
                  </c:pt>
                  <c:pt idx="4">
                    <c:v>Apr</c:v>
                  </c:pt>
                  <c:pt idx="5">
                    <c:v>May</c:v>
                  </c:pt>
                  <c:pt idx="6">
                    <c:v>Jun</c:v>
                  </c:pt>
                  <c:pt idx="7">
                    <c:v>Jul</c:v>
                  </c:pt>
                  <c:pt idx="8">
                    <c:v>Aug</c:v>
                  </c:pt>
                  <c:pt idx="9">
                    <c:v>Sep</c:v>
                  </c:pt>
                  <c:pt idx="10">
                    <c:v>Oct</c:v>
                  </c:pt>
                  <c:pt idx="11">
                    <c:v>Nov</c:v>
                  </c:pt>
                  <c:pt idx="12">
                    <c:v>Dec</c:v>
                  </c:pt>
                  <c:pt idx="13">
                    <c:v>Jan</c:v>
                  </c:pt>
                  <c:pt idx="14">
                    <c:v>Apr</c:v>
                  </c:pt>
                  <c:pt idx="15">
                    <c:v>Jun</c:v>
                  </c:pt>
                  <c:pt idx="16">
                    <c:v>Sep</c:v>
                  </c:pt>
                </c:lvl>
                <c:lvl>
                  <c:pt idx="0">
                    <c:v>2022</c:v>
                  </c:pt>
                  <c:pt idx="1">
                    <c:v>2023</c:v>
                  </c:pt>
                  <c:pt idx="13">
                    <c:v>2024</c:v>
                  </c:pt>
                </c:lvl>
              </c:multiLvlStrCache>
            </c:multiLvlStrRef>
          </c:cat>
          <c:val>
            <c:numRef>
              <c:f>Pivot_2023!$K$5:$K$25</c:f>
              <c:numCache>
                <c:formatCode>General</c:formatCode>
                <c:ptCount val="17"/>
                <c:pt idx="6">
                  <c:v>1</c:v>
                </c:pt>
              </c:numCache>
            </c:numRef>
          </c:val>
          <c:extLst>
            <c:ext xmlns:c16="http://schemas.microsoft.com/office/drawing/2014/chart" uri="{C3380CC4-5D6E-409C-BE32-E72D297353CC}">
              <c16:uniqueId val="{00000001-A017-40D2-8F7E-56A4D19B963D}"/>
            </c:ext>
          </c:extLst>
        </c:ser>
        <c:ser>
          <c:idx val="2"/>
          <c:order val="2"/>
          <c:tx>
            <c:strRef>
              <c:f>Pivot_2023!$L$3:$L$4</c:f>
              <c:strCache>
                <c:ptCount val="1"/>
                <c:pt idx="0">
                  <c:v>Not Started</c:v>
                </c:pt>
              </c:strCache>
            </c:strRef>
          </c:tx>
          <c:spPr>
            <a:solidFill>
              <a:srgbClr val="FFC000"/>
            </a:solidFill>
            <a:ln>
              <a:solidFill>
                <a:srgbClr val="FFC000"/>
              </a:solid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j-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Pivot_2023!$H$5:$I$25</c:f>
              <c:multiLvlStrCache>
                <c:ptCount val="17"/>
                <c:lvl>
                  <c:pt idx="0">
                    <c:v>Sep</c:v>
                  </c:pt>
                  <c:pt idx="1">
                    <c:v>Jan</c:v>
                  </c:pt>
                  <c:pt idx="2">
                    <c:v>Feb</c:v>
                  </c:pt>
                  <c:pt idx="3">
                    <c:v>Mar</c:v>
                  </c:pt>
                  <c:pt idx="4">
                    <c:v>Apr</c:v>
                  </c:pt>
                  <c:pt idx="5">
                    <c:v>May</c:v>
                  </c:pt>
                  <c:pt idx="6">
                    <c:v>Jun</c:v>
                  </c:pt>
                  <c:pt idx="7">
                    <c:v>Jul</c:v>
                  </c:pt>
                  <c:pt idx="8">
                    <c:v>Aug</c:v>
                  </c:pt>
                  <c:pt idx="9">
                    <c:v>Sep</c:v>
                  </c:pt>
                  <c:pt idx="10">
                    <c:v>Oct</c:v>
                  </c:pt>
                  <c:pt idx="11">
                    <c:v>Nov</c:v>
                  </c:pt>
                  <c:pt idx="12">
                    <c:v>Dec</c:v>
                  </c:pt>
                  <c:pt idx="13">
                    <c:v>Jan</c:v>
                  </c:pt>
                  <c:pt idx="14">
                    <c:v>Apr</c:v>
                  </c:pt>
                  <c:pt idx="15">
                    <c:v>Jun</c:v>
                  </c:pt>
                  <c:pt idx="16">
                    <c:v>Sep</c:v>
                  </c:pt>
                </c:lvl>
                <c:lvl>
                  <c:pt idx="0">
                    <c:v>2022</c:v>
                  </c:pt>
                  <c:pt idx="1">
                    <c:v>2023</c:v>
                  </c:pt>
                  <c:pt idx="13">
                    <c:v>2024</c:v>
                  </c:pt>
                </c:lvl>
              </c:multiLvlStrCache>
            </c:multiLvlStrRef>
          </c:cat>
          <c:val>
            <c:numRef>
              <c:f>Pivot_2023!$L$5:$L$25</c:f>
              <c:numCache>
                <c:formatCode>General</c:formatCode>
                <c:ptCount val="17"/>
                <c:pt idx="6">
                  <c:v>3</c:v>
                </c:pt>
                <c:pt idx="7">
                  <c:v>14</c:v>
                </c:pt>
                <c:pt idx="8">
                  <c:v>23</c:v>
                </c:pt>
                <c:pt idx="9">
                  <c:v>12</c:v>
                </c:pt>
                <c:pt idx="10">
                  <c:v>6</c:v>
                </c:pt>
                <c:pt idx="11">
                  <c:v>3</c:v>
                </c:pt>
                <c:pt idx="12">
                  <c:v>1</c:v>
                </c:pt>
                <c:pt idx="13">
                  <c:v>5</c:v>
                </c:pt>
                <c:pt idx="14">
                  <c:v>1</c:v>
                </c:pt>
                <c:pt idx="15">
                  <c:v>2</c:v>
                </c:pt>
                <c:pt idx="16">
                  <c:v>1</c:v>
                </c:pt>
              </c:numCache>
            </c:numRef>
          </c:val>
          <c:extLst>
            <c:ext xmlns:c16="http://schemas.microsoft.com/office/drawing/2014/chart" uri="{C3380CC4-5D6E-409C-BE32-E72D297353CC}">
              <c16:uniqueId val="{00000002-A017-40D2-8F7E-56A4D19B963D}"/>
            </c:ext>
          </c:extLst>
        </c:ser>
        <c:ser>
          <c:idx val="3"/>
          <c:order val="3"/>
          <c:tx>
            <c:strRef>
              <c:f>Pivot_2023!$M$3:$M$4</c:f>
              <c:strCache>
                <c:ptCount val="1"/>
                <c:pt idx="0">
                  <c:v>Overdue</c:v>
                </c:pt>
              </c:strCache>
            </c:strRef>
          </c:tx>
          <c:spPr>
            <a:solidFill>
              <a:srgbClr val="C00000"/>
            </a:solidFill>
            <a:ln>
              <a:solidFill>
                <a:srgbClr val="C00000"/>
              </a:solid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j-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Pivot_2023!$H$5:$I$25</c:f>
              <c:multiLvlStrCache>
                <c:ptCount val="17"/>
                <c:lvl>
                  <c:pt idx="0">
                    <c:v>Sep</c:v>
                  </c:pt>
                  <c:pt idx="1">
                    <c:v>Jan</c:v>
                  </c:pt>
                  <c:pt idx="2">
                    <c:v>Feb</c:v>
                  </c:pt>
                  <c:pt idx="3">
                    <c:v>Mar</c:v>
                  </c:pt>
                  <c:pt idx="4">
                    <c:v>Apr</c:v>
                  </c:pt>
                  <c:pt idx="5">
                    <c:v>May</c:v>
                  </c:pt>
                  <c:pt idx="6">
                    <c:v>Jun</c:v>
                  </c:pt>
                  <c:pt idx="7">
                    <c:v>Jul</c:v>
                  </c:pt>
                  <c:pt idx="8">
                    <c:v>Aug</c:v>
                  </c:pt>
                  <c:pt idx="9">
                    <c:v>Sep</c:v>
                  </c:pt>
                  <c:pt idx="10">
                    <c:v>Oct</c:v>
                  </c:pt>
                  <c:pt idx="11">
                    <c:v>Nov</c:v>
                  </c:pt>
                  <c:pt idx="12">
                    <c:v>Dec</c:v>
                  </c:pt>
                  <c:pt idx="13">
                    <c:v>Jan</c:v>
                  </c:pt>
                  <c:pt idx="14">
                    <c:v>Apr</c:v>
                  </c:pt>
                  <c:pt idx="15">
                    <c:v>Jun</c:v>
                  </c:pt>
                  <c:pt idx="16">
                    <c:v>Sep</c:v>
                  </c:pt>
                </c:lvl>
                <c:lvl>
                  <c:pt idx="0">
                    <c:v>2022</c:v>
                  </c:pt>
                  <c:pt idx="1">
                    <c:v>2023</c:v>
                  </c:pt>
                  <c:pt idx="13">
                    <c:v>2024</c:v>
                  </c:pt>
                </c:lvl>
              </c:multiLvlStrCache>
            </c:multiLvlStrRef>
          </c:cat>
          <c:val>
            <c:numRef>
              <c:f>Pivot_2023!$M$5:$M$25</c:f>
              <c:numCache>
                <c:formatCode>General</c:formatCode>
                <c:ptCount val="17"/>
                <c:pt idx="0">
                  <c:v>1</c:v>
                </c:pt>
                <c:pt idx="2">
                  <c:v>2</c:v>
                </c:pt>
                <c:pt idx="4">
                  <c:v>3</c:v>
                </c:pt>
              </c:numCache>
            </c:numRef>
          </c:val>
          <c:extLst>
            <c:ext xmlns:c16="http://schemas.microsoft.com/office/drawing/2014/chart" uri="{C3380CC4-5D6E-409C-BE32-E72D297353CC}">
              <c16:uniqueId val="{00000003-A017-40D2-8F7E-56A4D19B963D}"/>
            </c:ext>
          </c:extLst>
        </c:ser>
        <c:dLbls>
          <c:dLblPos val="outEnd"/>
          <c:showLegendKey val="0"/>
          <c:showVal val="1"/>
          <c:showCatName val="0"/>
          <c:showSerName val="0"/>
          <c:showPercent val="0"/>
          <c:showBubbleSize val="0"/>
        </c:dLbls>
        <c:gapWidth val="444"/>
        <c:overlap val="-90"/>
        <c:axId val="711388576"/>
        <c:axId val="711389056"/>
      </c:barChart>
      <c:catAx>
        <c:axId val="711388576"/>
        <c:scaling>
          <c:orientation val="minMax"/>
        </c:scaling>
        <c:delete val="0"/>
        <c:axPos val="b"/>
        <c:majorGridlines>
          <c:spPr>
            <a:ln w="9525" cap="flat" cmpd="sng" algn="ctr">
              <a:solidFill>
                <a:schemeClr val="bg2">
                  <a:lumMod val="7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j-lt"/>
                <a:ea typeface="+mn-ea"/>
                <a:cs typeface="+mn-cs"/>
              </a:defRPr>
            </a:pPr>
            <a:endParaRPr lang="en-US"/>
          </a:p>
        </c:txPr>
        <c:crossAx val="711389056"/>
        <c:crosses val="autoZero"/>
        <c:auto val="1"/>
        <c:lblAlgn val="ctr"/>
        <c:lblOffset val="100"/>
        <c:noMultiLvlLbl val="0"/>
      </c:catAx>
      <c:valAx>
        <c:axId val="711389056"/>
        <c:scaling>
          <c:orientation val="minMax"/>
          <c:max val="27"/>
        </c:scaling>
        <c:delete val="1"/>
        <c:axPos val="l"/>
        <c:numFmt formatCode="General" sourceLinked="1"/>
        <c:majorTickMark val="none"/>
        <c:minorTickMark val="none"/>
        <c:tickLblPos val="nextTo"/>
        <c:crossAx val="711388576"/>
        <c:crosses val="autoZero"/>
        <c:crossBetween val="between"/>
        <c:majorUnit val="3"/>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sz="800">
          <a:latin typeface="+mj-l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0967600002480885E-2"/>
          <c:y val="0.12162670638738873"/>
          <c:w val="0.89806479999503819"/>
          <c:h val="0.61332902435518677"/>
        </c:manualLayout>
      </c:layout>
      <c:barChart>
        <c:barDir val="col"/>
        <c:grouping val="clustered"/>
        <c:varyColors val="0"/>
        <c:ser>
          <c:idx val="0"/>
          <c:order val="0"/>
          <c:tx>
            <c:strRef>
              <c:f>Pivot_2023!$C$3</c:f>
              <c:strCache>
                <c:ptCount val="1"/>
                <c:pt idx="0">
                  <c:v>Not started</c:v>
                </c:pt>
              </c:strCache>
            </c:strRef>
          </c:tx>
          <c:spPr>
            <a:solidFill>
              <a:srgbClr val="FFC000"/>
            </a:solidFill>
            <a:ln>
              <a:solidFill>
                <a:srgbClr val="FFC000"/>
              </a:solid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j-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Pivot_2023!$B$4:$B$6</c:f>
              <c:strCache>
                <c:ptCount val="3"/>
                <c:pt idx="0">
                  <c:v>Started in &gt; 14 days</c:v>
                </c:pt>
                <c:pt idx="1">
                  <c:v>Starts in &gt; 7 days</c:v>
                </c:pt>
                <c:pt idx="2">
                  <c:v>Starts in 15-30 days</c:v>
                </c:pt>
              </c:strCache>
            </c:strRef>
          </c:cat>
          <c:val>
            <c:numRef>
              <c:f>Pivot_2023!$C$4:$C$6</c:f>
              <c:numCache>
                <c:formatCode>General</c:formatCode>
                <c:ptCount val="3"/>
                <c:pt idx="0">
                  <c:v>0</c:v>
                </c:pt>
                <c:pt idx="1">
                  <c:v>2</c:v>
                </c:pt>
                <c:pt idx="2">
                  <c:v>8</c:v>
                </c:pt>
              </c:numCache>
            </c:numRef>
          </c:val>
          <c:extLst>
            <c:ext xmlns:c16="http://schemas.microsoft.com/office/drawing/2014/chart" uri="{C3380CC4-5D6E-409C-BE32-E72D297353CC}">
              <c16:uniqueId val="{00000000-B565-4CCA-A664-941420ED741F}"/>
            </c:ext>
          </c:extLst>
        </c:ser>
        <c:ser>
          <c:idx val="1"/>
          <c:order val="1"/>
          <c:tx>
            <c:strRef>
              <c:f>Pivot_2023!$D$3</c:f>
              <c:strCache>
                <c:ptCount val="1"/>
                <c:pt idx="0">
                  <c:v>In progress</c:v>
                </c:pt>
              </c:strCache>
            </c:strRef>
          </c:tx>
          <c:spPr>
            <a:solidFill>
              <a:srgbClr val="92D050"/>
            </a:solidFill>
            <a:ln>
              <a:solidFill>
                <a:srgbClr val="92D050"/>
              </a:solid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j-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Pivot_2023!$B$4:$B$6</c:f>
              <c:strCache>
                <c:ptCount val="3"/>
                <c:pt idx="0">
                  <c:v>Started in &gt; 14 days</c:v>
                </c:pt>
                <c:pt idx="1">
                  <c:v>Starts in &gt; 7 days</c:v>
                </c:pt>
                <c:pt idx="2">
                  <c:v>Starts in 15-30 days</c:v>
                </c:pt>
              </c:strCache>
            </c:strRef>
          </c:cat>
          <c:val>
            <c:numRef>
              <c:f>Pivot_2023!$D$4:$D$6</c:f>
              <c:numCache>
                <c:formatCode>General</c:formatCode>
                <c:ptCount val="3"/>
                <c:pt idx="0">
                  <c:v>0</c:v>
                </c:pt>
                <c:pt idx="1">
                  <c:v>2</c:v>
                </c:pt>
                <c:pt idx="2">
                  <c:v>0</c:v>
                </c:pt>
              </c:numCache>
            </c:numRef>
          </c:val>
          <c:extLst>
            <c:ext xmlns:c16="http://schemas.microsoft.com/office/drawing/2014/chart" uri="{C3380CC4-5D6E-409C-BE32-E72D297353CC}">
              <c16:uniqueId val="{00000001-B565-4CCA-A664-941420ED741F}"/>
            </c:ext>
          </c:extLst>
        </c:ser>
        <c:ser>
          <c:idx val="2"/>
          <c:order val="2"/>
          <c:tx>
            <c:strRef>
              <c:f>Pivot_2023!$E$3</c:f>
              <c:strCache>
                <c:ptCount val="1"/>
                <c:pt idx="0">
                  <c:v>Completed</c:v>
                </c:pt>
              </c:strCache>
            </c:strRef>
          </c:tx>
          <c:spPr>
            <a:solidFill>
              <a:srgbClr val="0070C0"/>
            </a:solidFill>
            <a:ln>
              <a:solidFill>
                <a:srgbClr val="0070C0"/>
              </a:solid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j-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Pivot_2023!$B$4:$B$6</c:f>
              <c:strCache>
                <c:ptCount val="3"/>
                <c:pt idx="0">
                  <c:v>Started in &gt; 14 days</c:v>
                </c:pt>
                <c:pt idx="1">
                  <c:v>Starts in &gt; 7 days</c:v>
                </c:pt>
                <c:pt idx="2">
                  <c:v>Starts in 15-30 days</c:v>
                </c:pt>
              </c:strCache>
            </c:strRef>
          </c:cat>
          <c:val>
            <c:numRef>
              <c:f>Pivot_2023!$E$4:$E$6</c:f>
              <c:numCache>
                <c:formatCode>General</c:formatCode>
                <c:ptCount val="3"/>
                <c:pt idx="0">
                  <c:v>2</c:v>
                </c:pt>
                <c:pt idx="1">
                  <c:v>0</c:v>
                </c:pt>
                <c:pt idx="2">
                  <c:v>0</c:v>
                </c:pt>
              </c:numCache>
            </c:numRef>
          </c:val>
          <c:extLst>
            <c:ext xmlns:c16="http://schemas.microsoft.com/office/drawing/2014/chart" uri="{C3380CC4-5D6E-409C-BE32-E72D297353CC}">
              <c16:uniqueId val="{00000002-B565-4CCA-A664-941420ED741F}"/>
            </c:ext>
          </c:extLst>
        </c:ser>
        <c:dLbls>
          <c:dLblPos val="outEnd"/>
          <c:showLegendKey val="0"/>
          <c:showVal val="1"/>
          <c:showCatName val="0"/>
          <c:showSerName val="0"/>
          <c:showPercent val="0"/>
          <c:showBubbleSize val="0"/>
        </c:dLbls>
        <c:gapWidth val="444"/>
        <c:overlap val="-90"/>
        <c:axId val="601276991"/>
        <c:axId val="601295343"/>
      </c:barChart>
      <c:catAx>
        <c:axId val="601276991"/>
        <c:scaling>
          <c:orientation val="minMax"/>
        </c:scaling>
        <c:delete val="0"/>
        <c:axPos val="b"/>
        <c:majorGridlines>
          <c:spPr>
            <a:ln w="9525" cap="flat" cmpd="sng" algn="ctr">
              <a:solidFill>
                <a:schemeClr val="accent5">
                  <a:lumMod val="60000"/>
                  <a:lumOff val="40000"/>
                </a:schemeClr>
              </a:solidFill>
              <a:round/>
            </a:ln>
            <a:effectLst/>
          </c:spPr>
        </c:majorGridlines>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j-lt"/>
                <a:ea typeface="+mn-ea"/>
                <a:cs typeface="+mn-cs"/>
              </a:defRPr>
            </a:pPr>
            <a:endParaRPr lang="en-US"/>
          </a:p>
        </c:txPr>
        <c:crossAx val="601295343"/>
        <c:crosses val="autoZero"/>
        <c:auto val="1"/>
        <c:lblAlgn val="ctr"/>
        <c:lblOffset val="100"/>
        <c:noMultiLvlLbl val="0"/>
      </c:catAx>
      <c:valAx>
        <c:axId val="601295343"/>
        <c:scaling>
          <c:orientation val="minMax"/>
          <c:max val="10"/>
        </c:scaling>
        <c:delete val="1"/>
        <c:axPos val="l"/>
        <c:numFmt formatCode="General" sourceLinked="1"/>
        <c:majorTickMark val="none"/>
        <c:minorTickMark val="none"/>
        <c:tickLblPos val="nextTo"/>
        <c:crossAx val="601276991"/>
        <c:crosses val="autoZero"/>
        <c:crossBetween val="between"/>
        <c:maj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latin typeface="+mj-lt"/>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Pivot_2023!$C$3</c:f>
              <c:strCache>
                <c:ptCount val="1"/>
                <c:pt idx="0">
                  <c:v>Not started</c:v>
                </c:pt>
              </c:strCache>
            </c:strRef>
          </c:tx>
          <c:spPr>
            <a:solidFill>
              <a:srgbClr val="FFC000"/>
            </a:solidFill>
            <a:ln>
              <a:noFill/>
            </a:ln>
            <a:effectLst/>
          </c:spPr>
          <c:invertIfNegative val="0"/>
          <c:cat>
            <c:strRef>
              <c:f>Pivot_2023!$B$4:$B$6</c:f>
              <c:strCache>
                <c:ptCount val="3"/>
                <c:pt idx="0">
                  <c:v>Started in &gt; 14 days</c:v>
                </c:pt>
                <c:pt idx="1">
                  <c:v>Starts in &gt; 7 days</c:v>
                </c:pt>
                <c:pt idx="2">
                  <c:v>Starts in 15-30 days</c:v>
                </c:pt>
              </c:strCache>
            </c:strRef>
          </c:cat>
          <c:val>
            <c:numRef>
              <c:f>Pivot_2023!$C$4:$C$6</c:f>
              <c:numCache>
                <c:formatCode>General</c:formatCode>
                <c:ptCount val="3"/>
                <c:pt idx="0">
                  <c:v>0</c:v>
                </c:pt>
                <c:pt idx="1">
                  <c:v>2</c:v>
                </c:pt>
                <c:pt idx="2">
                  <c:v>8</c:v>
                </c:pt>
              </c:numCache>
            </c:numRef>
          </c:val>
          <c:extLst>
            <c:ext xmlns:c16="http://schemas.microsoft.com/office/drawing/2014/chart" uri="{C3380CC4-5D6E-409C-BE32-E72D297353CC}">
              <c16:uniqueId val="{00000000-3F74-4FD6-9735-E96EAEDA6463}"/>
            </c:ext>
          </c:extLst>
        </c:ser>
        <c:ser>
          <c:idx val="1"/>
          <c:order val="1"/>
          <c:tx>
            <c:strRef>
              <c:f>Pivot_2023!$D$3</c:f>
              <c:strCache>
                <c:ptCount val="1"/>
                <c:pt idx="0">
                  <c:v>In progress</c:v>
                </c:pt>
              </c:strCache>
            </c:strRef>
          </c:tx>
          <c:spPr>
            <a:solidFill>
              <a:srgbClr val="92D050"/>
            </a:solidFill>
            <a:ln>
              <a:noFill/>
            </a:ln>
            <a:effectLst/>
          </c:spPr>
          <c:invertIfNegative val="0"/>
          <c:cat>
            <c:strRef>
              <c:f>Pivot_2023!$B$4:$B$6</c:f>
              <c:strCache>
                <c:ptCount val="3"/>
                <c:pt idx="0">
                  <c:v>Started in &gt; 14 days</c:v>
                </c:pt>
                <c:pt idx="1">
                  <c:v>Starts in &gt; 7 days</c:v>
                </c:pt>
                <c:pt idx="2">
                  <c:v>Starts in 15-30 days</c:v>
                </c:pt>
              </c:strCache>
            </c:strRef>
          </c:cat>
          <c:val>
            <c:numRef>
              <c:f>Pivot_2023!$D$4:$D$6</c:f>
              <c:numCache>
                <c:formatCode>General</c:formatCode>
                <c:ptCount val="3"/>
                <c:pt idx="0">
                  <c:v>0</c:v>
                </c:pt>
                <c:pt idx="1">
                  <c:v>2</c:v>
                </c:pt>
                <c:pt idx="2">
                  <c:v>0</c:v>
                </c:pt>
              </c:numCache>
            </c:numRef>
          </c:val>
          <c:extLst>
            <c:ext xmlns:c16="http://schemas.microsoft.com/office/drawing/2014/chart" uri="{C3380CC4-5D6E-409C-BE32-E72D297353CC}">
              <c16:uniqueId val="{00000001-3F74-4FD6-9735-E96EAEDA6463}"/>
            </c:ext>
          </c:extLst>
        </c:ser>
        <c:ser>
          <c:idx val="2"/>
          <c:order val="2"/>
          <c:tx>
            <c:strRef>
              <c:f>Pivot_2023!$E$3</c:f>
              <c:strCache>
                <c:ptCount val="1"/>
                <c:pt idx="0">
                  <c:v>Completed</c:v>
                </c:pt>
              </c:strCache>
            </c:strRef>
          </c:tx>
          <c:spPr>
            <a:solidFill>
              <a:srgbClr val="0070C0"/>
            </a:solidFill>
            <a:ln>
              <a:noFill/>
            </a:ln>
            <a:effectLst/>
          </c:spPr>
          <c:invertIfNegative val="0"/>
          <c:cat>
            <c:strRef>
              <c:f>Pivot_2023!$B$4:$B$6</c:f>
              <c:strCache>
                <c:ptCount val="3"/>
                <c:pt idx="0">
                  <c:v>Started in &gt; 14 days</c:v>
                </c:pt>
                <c:pt idx="1">
                  <c:v>Starts in &gt; 7 days</c:v>
                </c:pt>
                <c:pt idx="2">
                  <c:v>Starts in 15-30 days</c:v>
                </c:pt>
              </c:strCache>
            </c:strRef>
          </c:cat>
          <c:val>
            <c:numRef>
              <c:f>Pivot_2023!$E$4:$E$6</c:f>
              <c:numCache>
                <c:formatCode>General</c:formatCode>
                <c:ptCount val="3"/>
                <c:pt idx="0">
                  <c:v>2</c:v>
                </c:pt>
                <c:pt idx="1">
                  <c:v>0</c:v>
                </c:pt>
                <c:pt idx="2">
                  <c:v>0</c:v>
                </c:pt>
              </c:numCache>
            </c:numRef>
          </c:val>
          <c:extLst>
            <c:ext xmlns:c16="http://schemas.microsoft.com/office/drawing/2014/chart" uri="{C3380CC4-5D6E-409C-BE32-E72D297353CC}">
              <c16:uniqueId val="{00000002-3F74-4FD6-9735-E96EAEDA6463}"/>
            </c:ext>
          </c:extLst>
        </c:ser>
        <c:dLbls>
          <c:showLegendKey val="0"/>
          <c:showVal val="0"/>
          <c:showCatName val="0"/>
          <c:showSerName val="0"/>
          <c:showPercent val="0"/>
          <c:showBubbleSize val="0"/>
        </c:dLbls>
        <c:gapWidth val="219"/>
        <c:overlap val="-27"/>
        <c:axId val="601276991"/>
        <c:axId val="601295343"/>
      </c:barChart>
      <c:catAx>
        <c:axId val="601276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601295343"/>
        <c:crosses val="autoZero"/>
        <c:auto val="1"/>
        <c:lblAlgn val="ctr"/>
        <c:lblOffset val="100"/>
        <c:noMultiLvlLbl val="0"/>
      </c:catAx>
      <c:valAx>
        <c:axId val="601295343"/>
        <c:scaling>
          <c:orientation val="minMax"/>
          <c:max val="1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601276991"/>
        <c:crosses val="autoZero"/>
        <c:crossBetween val="between"/>
        <c:majorUnit val="2"/>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75000"/>
      </a:schemeClr>
    </a:solidFill>
    <a:ln w="9525" cap="flat" cmpd="sng" algn="ctr">
      <a:noFill/>
      <a:round/>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0070C0"/>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j-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FFC000"/>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j-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j-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92D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rgbClr val="0070C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rgbClr val="92D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rgbClr val="FFC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rgbClr val="0070C0"/>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rgbClr val="92D050"/>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rgbClr val="FFC000"/>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Completed</c:v>
          </c:tx>
          <c:spPr>
            <a:ln w="28575" cap="rnd">
              <a:solidFill>
                <a:srgbClr val="0070C0"/>
              </a:solidFill>
              <a:round/>
            </a:ln>
            <a:effectLst/>
          </c:spPr>
          <c:marker>
            <c:symbol val="none"/>
          </c:marker>
          <c:cat>
            <c:strLit>
              <c:ptCount val="21"/>
              <c:pt idx="0">
                <c:v>2022 Sep</c:v>
              </c:pt>
              <c:pt idx="1">
                <c:v>2023 Jan</c:v>
              </c:pt>
              <c:pt idx="2">
                <c:v>2023 Feb</c:v>
              </c:pt>
              <c:pt idx="3">
                <c:v>2023 Mar</c:v>
              </c:pt>
              <c:pt idx="4">
                <c:v>2023 Apr</c:v>
              </c:pt>
              <c:pt idx="5">
                <c:v>2023 May</c:v>
              </c:pt>
              <c:pt idx="6">
                <c:v>2023 Jun</c:v>
              </c:pt>
              <c:pt idx="7">
                <c:v>2023 Jul</c:v>
              </c:pt>
              <c:pt idx="8">
                <c:v>2023 Aug</c:v>
              </c:pt>
              <c:pt idx="9">
                <c:v>2023 Sep</c:v>
              </c:pt>
              <c:pt idx="10">
                <c:v>2023 Oct</c:v>
              </c:pt>
              <c:pt idx="11">
                <c:v>2023 Nov</c:v>
              </c:pt>
              <c:pt idx="12">
                <c:v>2023 Dec</c:v>
              </c:pt>
              <c:pt idx="13">
                <c:v>2024 Jan</c:v>
              </c:pt>
              <c:pt idx="14">
                <c:v>2024 Apr</c:v>
              </c:pt>
              <c:pt idx="15">
                <c:v>2024 Jun</c:v>
              </c:pt>
              <c:pt idx="16">
                <c:v>2024 Sep</c:v>
              </c:pt>
              <c:pt idx="17">
                <c:v>2025 Jan</c:v>
              </c:pt>
              <c:pt idx="18">
                <c:v>2025 Mar</c:v>
              </c:pt>
              <c:pt idx="19">
                <c:v>2026 Jan</c:v>
              </c:pt>
              <c:pt idx="20">
                <c:v>2026 Feb</c:v>
              </c:pt>
            </c:strLit>
          </c:cat>
          <c:val>
            <c:numLit>
              <c:formatCode>General</c:formatCode>
              <c:ptCount val="21"/>
              <c:pt idx="0">
                <c:v>0</c:v>
              </c:pt>
              <c:pt idx="1">
                <c:v>6</c:v>
              </c:pt>
              <c:pt idx="2">
                <c:v>5</c:v>
              </c:pt>
              <c:pt idx="3">
                <c:v>6</c:v>
              </c:pt>
              <c:pt idx="4">
                <c:v>8</c:v>
              </c:pt>
              <c:pt idx="5">
                <c:v>2</c:v>
              </c:pt>
              <c:pt idx="6">
                <c:v>2</c:v>
              </c:pt>
              <c:pt idx="7">
                <c:v>1</c:v>
              </c:pt>
              <c:pt idx="8">
                <c:v>0</c:v>
              </c:pt>
              <c:pt idx="9">
                <c:v>0</c:v>
              </c:pt>
              <c:pt idx="10">
                <c:v>0</c:v>
              </c:pt>
              <c:pt idx="11">
                <c:v>0</c:v>
              </c:pt>
              <c:pt idx="12">
                <c:v>0</c:v>
              </c:pt>
              <c:pt idx="13">
                <c:v>0</c:v>
              </c:pt>
              <c:pt idx="14">
                <c:v>0</c:v>
              </c:pt>
              <c:pt idx="15">
                <c:v>0</c:v>
              </c:pt>
              <c:pt idx="16">
                <c:v>0</c:v>
              </c:pt>
              <c:pt idx="17">
                <c:v>0</c:v>
              </c:pt>
              <c:pt idx="18">
                <c:v>0</c:v>
              </c:pt>
              <c:pt idx="19">
                <c:v>0</c:v>
              </c:pt>
              <c:pt idx="20">
                <c:v>0</c:v>
              </c:pt>
            </c:numLit>
          </c:val>
          <c:smooth val="0"/>
          <c:extLst>
            <c:ext xmlns:c16="http://schemas.microsoft.com/office/drawing/2014/chart" uri="{C3380CC4-5D6E-409C-BE32-E72D297353CC}">
              <c16:uniqueId val="{00000000-235D-43C9-B19D-E6A2DA7442F5}"/>
            </c:ext>
          </c:extLst>
        </c:ser>
        <c:ser>
          <c:idx val="1"/>
          <c:order val="1"/>
          <c:tx>
            <c:v>In Progress</c:v>
          </c:tx>
          <c:spPr>
            <a:ln w="28575" cap="rnd">
              <a:solidFill>
                <a:srgbClr val="92D050"/>
              </a:solidFill>
              <a:round/>
            </a:ln>
            <a:effectLst/>
          </c:spPr>
          <c:marker>
            <c:symbol val="none"/>
          </c:marker>
          <c:cat>
            <c:strLit>
              <c:ptCount val="21"/>
              <c:pt idx="0">
                <c:v>2022 Sep</c:v>
              </c:pt>
              <c:pt idx="1">
                <c:v>2023 Jan</c:v>
              </c:pt>
              <c:pt idx="2">
                <c:v>2023 Feb</c:v>
              </c:pt>
              <c:pt idx="3">
                <c:v>2023 Mar</c:v>
              </c:pt>
              <c:pt idx="4">
                <c:v>2023 Apr</c:v>
              </c:pt>
              <c:pt idx="5">
                <c:v>2023 May</c:v>
              </c:pt>
              <c:pt idx="6">
                <c:v>2023 Jun</c:v>
              </c:pt>
              <c:pt idx="7">
                <c:v>2023 Jul</c:v>
              </c:pt>
              <c:pt idx="8">
                <c:v>2023 Aug</c:v>
              </c:pt>
              <c:pt idx="9">
                <c:v>2023 Sep</c:v>
              </c:pt>
              <c:pt idx="10">
                <c:v>2023 Oct</c:v>
              </c:pt>
              <c:pt idx="11">
                <c:v>2023 Nov</c:v>
              </c:pt>
              <c:pt idx="12">
                <c:v>2023 Dec</c:v>
              </c:pt>
              <c:pt idx="13">
                <c:v>2024 Jan</c:v>
              </c:pt>
              <c:pt idx="14">
                <c:v>2024 Apr</c:v>
              </c:pt>
              <c:pt idx="15">
                <c:v>2024 Jun</c:v>
              </c:pt>
              <c:pt idx="16">
                <c:v>2024 Sep</c:v>
              </c:pt>
              <c:pt idx="17">
                <c:v>2025 Jan</c:v>
              </c:pt>
              <c:pt idx="18">
                <c:v>2025 Mar</c:v>
              </c:pt>
              <c:pt idx="19">
                <c:v>2026 Jan</c:v>
              </c:pt>
              <c:pt idx="20">
                <c:v>2026 Feb</c:v>
              </c:pt>
            </c:strLit>
          </c:cat>
          <c:val>
            <c:numLit>
              <c:formatCode>General</c:formatCode>
              <c:ptCount val="21"/>
              <c:pt idx="0">
                <c:v>0</c:v>
              </c:pt>
              <c:pt idx="1">
                <c:v>0</c:v>
              </c:pt>
              <c:pt idx="2">
                <c:v>0</c:v>
              </c:pt>
              <c:pt idx="3">
                <c:v>0</c:v>
              </c:pt>
              <c:pt idx="4">
                <c:v>0</c:v>
              </c:pt>
              <c:pt idx="5">
                <c:v>0</c:v>
              </c:pt>
              <c:pt idx="6">
                <c:v>1</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Lit>
          </c:val>
          <c:smooth val="0"/>
          <c:extLst>
            <c:ext xmlns:c16="http://schemas.microsoft.com/office/drawing/2014/chart" uri="{C3380CC4-5D6E-409C-BE32-E72D297353CC}">
              <c16:uniqueId val="{00000001-235D-43C9-B19D-E6A2DA7442F5}"/>
            </c:ext>
          </c:extLst>
        </c:ser>
        <c:ser>
          <c:idx val="2"/>
          <c:order val="2"/>
          <c:tx>
            <c:v>Not Started</c:v>
          </c:tx>
          <c:spPr>
            <a:ln w="28575" cap="rnd">
              <a:solidFill>
                <a:srgbClr val="FFC000"/>
              </a:solidFill>
              <a:round/>
            </a:ln>
            <a:effectLst/>
          </c:spPr>
          <c:marker>
            <c:symbol val="none"/>
          </c:marker>
          <c:cat>
            <c:strLit>
              <c:ptCount val="21"/>
              <c:pt idx="0">
                <c:v>2022 Sep</c:v>
              </c:pt>
              <c:pt idx="1">
                <c:v>2023 Jan</c:v>
              </c:pt>
              <c:pt idx="2">
                <c:v>2023 Feb</c:v>
              </c:pt>
              <c:pt idx="3">
                <c:v>2023 Mar</c:v>
              </c:pt>
              <c:pt idx="4">
                <c:v>2023 Apr</c:v>
              </c:pt>
              <c:pt idx="5">
                <c:v>2023 May</c:v>
              </c:pt>
              <c:pt idx="6">
                <c:v>2023 Jun</c:v>
              </c:pt>
              <c:pt idx="7">
                <c:v>2023 Jul</c:v>
              </c:pt>
              <c:pt idx="8">
                <c:v>2023 Aug</c:v>
              </c:pt>
              <c:pt idx="9">
                <c:v>2023 Sep</c:v>
              </c:pt>
              <c:pt idx="10">
                <c:v>2023 Oct</c:v>
              </c:pt>
              <c:pt idx="11">
                <c:v>2023 Nov</c:v>
              </c:pt>
              <c:pt idx="12">
                <c:v>2023 Dec</c:v>
              </c:pt>
              <c:pt idx="13">
                <c:v>2024 Jan</c:v>
              </c:pt>
              <c:pt idx="14">
                <c:v>2024 Apr</c:v>
              </c:pt>
              <c:pt idx="15">
                <c:v>2024 Jun</c:v>
              </c:pt>
              <c:pt idx="16">
                <c:v>2024 Sep</c:v>
              </c:pt>
              <c:pt idx="17">
                <c:v>2025 Jan</c:v>
              </c:pt>
              <c:pt idx="18">
                <c:v>2025 Mar</c:v>
              </c:pt>
              <c:pt idx="19">
                <c:v>2026 Jan</c:v>
              </c:pt>
              <c:pt idx="20">
                <c:v>2026 Feb</c:v>
              </c:pt>
            </c:strLit>
          </c:cat>
          <c:val>
            <c:numLit>
              <c:formatCode>General</c:formatCode>
              <c:ptCount val="21"/>
              <c:pt idx="0">
                <c:v>0</c:v>
              </c:pt>
              <c:pt idx="1">
                <c:v>0</c:v>
              </c:pt>
              <c:pt idx="2">
                <c:v>0</c:v>
              </c:pt>
              <c:pt idx="3">
                <c:v>0</c:v>
              </c:pt>
              <c:pt idx="4">
                <c:v>0</c:v>
              </c:pt>
              <c:pt idx="5">
                <c:v>0</c:v>
              </c:pt>
              <c:pt idx="6">
                <c:v>3</c:v>
              </c:pt>
              <c:pt idx="7">
                <c:v>13</c:v>
              </c:pt>
              <c:pt idx="8">
                <c:v>23</c:v>
              </c:pt>
              <c:pt idx="9">
                <c:v>12</c:v>
              </c:pt>
              <c:pt idx="10">
                <c:v>6</c:v>
              </c:pt>
              <c:pt idx="11">
                <c:v>3</c:v>
              </c:pt>
              <c:pt idx="12">
                <c:v>1</c:v>
              </c:pt>
              <c:pt idx="13">
                <c:v>5</c:v>
              </c:pt>
              <c:pt idx="14">
                <c:v>1</c:v>
              </c:pt>
              <c:pt idx="15">
                <c:v>2</c:v>
              </c:pt>
              <c:pt idx="16">
                <c:v>1</c:v>
              </c:pt>
              <c:pt idx="17">
                <c:v>1</c:v>
              </c:pt>
              <c:pt idx="18">
                <c:v>1</c:v>
              </c:pt>
              <c:pt idx="19">
                <c:v>3</c:v>
              </c:pt>
              <c:pt idx="20">
                <c:v>3</c:v>
              </c:pt>
            </c:numLit>
          </c:val>
          <c:smooth val="0"/>
          <c:extLst>
            <c:ext xmlns:c16="http://schemas.microsoft.com/office/drawing/2014/chart" uri="{C3380CC4-5D6E-409C-BE32-E72D297353CC}">
              <c16:uniqueId val="{00000002-235D-43C9-B19D-E6A2DA7442F5}"/>
            </c:ext>
          </c:extLst>
        </c:ser>
        <c:ser>
          <c:idx val="3"/>
          <c:order val="3"/>
          <c:tx>
            <c:v>Overdue</c:v>
          </c:tx>
          <c:spPr>
            <a:ln w="28575" cap="rnd">
              <a:solidFill>
                <a:srgbClr val="C00000"/>
              </a:solidFill>
              <a:round/>
            </a:ln>
            <a:effectLst/>
          </c:spPr>
          <c:marker>
            <c:symbol val="none"/>
          </c:marker>
          <c:cat>
            <c:strLit>
              <c:ptCount val="21"/>
              <c:pt idx="0">
                <c:v>2022 Sep</c:v>
              </c:pt>
              <c:pt idx="1">
                <c:v>2023 Jan</c:v>
              </c:pt>
              <c:pt idx="2">
                <c:v>2023 Feb</c:v>
              </c:pt>
              <c:pt idx="3">
                <c:v>2023 Mar</c:v>
              </c:pt>
              <c:pt idx="4">
                <c:v>2023 Apr</c:v>
              </c:pt>
              <c:pt idx="5">
                <c:v>2023 May</c:v>
              </c:pt>
              <c:pt idx="6">
                <c:v>2023 Jun</c:v>
              </c:pt>
              <c:pt idx="7">
                <c:v>2023 Jul</c:v>
              </c:pt>
              <c:pt idx="8">
                <c:v>2023 Aug</c:v>
              </c:pt>
              <c:pt idx="9">
                <c:v>2023 Sep</c:v>
              </c:pt>
              <c:pt idx="10">
                <c:v>2023 Oct</c:v>
              </c:pt>
              <c:pt idx="11">
                <c:v>2023 Nov</c:v>
              </c:pt>
              <c:pt idx="12">
                <c:v>2023 Dec</c:v>
              </c:pt>
              <c:pt idx="13">
                <c:v>2024 Jan</c:v>
              </c:pt>
              <c:pt idx="14">
                <c:v>2024 Apr</c:v>
              </c:pt>
              <c:pt idx="15">
                <c:v>2024 Jun</c:v>
              </c:pt>
              <c:pt idx="16">
                <c:v>2024 Sep</c:v>
              </c:pt>
              <c:pt idx="17">
                <c:v>2025 Jan</c:v>
              </c:pt>
              <c:pt idx="18">
                <c:v>2025 Mar</c:v>
              </c:pt>
              <c:pt idx="19">
                <c:v>2026 Jan</c:v>
              </c:pt>
              <c:pt idx="20">
                <c:v>2026 Feb</c:v>
              </c:pt>
            </c:strLit>
          </c:cat>
          <c:val>
            <c:numLit>
              <c:formatCode>General</c:formatCode>
              <c:ptCount val="21"/>
              <c:pt idx="0">
                <c:v>1</c:v>
              </c:pt>
              <c:pt idx="1">
                <c:v>0</c:v>
              </c:pt>
              <c:pt idx="2">
                <c:v>2</c:v>
              </c:pt>
              <c:pt idx="3">
                <c:v>0</c:v>
              </c:pt>
              <c:pt idx="4">
                <c:v>3</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Lit>
          </c:val>
          <c:smooth val="0"/>
          <c:extLst>
            <c:ext xmlns:c16="http://schemas.microsoft.com/office/drawing/2014/chart" uri="{C3380CC4-5D6E-409C-BE32-E72D297353CC}">
              <c16:uniqueId val="{00000003-235D-43C9-B19D-E6A2DA7442F5}"/>
            </c:ext>
          </c:extLst>
        </c:ser>
        <c:dLbls>
          <c:showLegendKey val="0"/>
          <c:showVal val="0"/>
          <c:showCatName val="0"/>
          <c:showSerName val="0"/>
          <c:showPercent val="0"/>
          <c:showBubbleSize val="0"/>
        </c:dLbls>
        <c:smooth val="0"/>
        <c:axId val="633161551"/>
        <c:axId val="633186847"/>
      </c:lineChart>
      <c:catAx>
        <c:axId val="633161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lt1"/>
                </a:solidFill>
                <a:latin typeface="+mn-lt"/>
                <a:ea typeface="+mn-ea"/>
                <a:cs typeface="+mn-cs"/>
              </a:defRPr>
            </a:pPr>
            <a:endParaRPr lang="en-US"/>
          </a:p>
        </c:txPr>
        <c:crossAx val="633186847"/>
        <c:crosses val="autoZero"/>
        <c:auto val="1"/>
        <c:lblAlgn val="ctr"/>
        <c:lblOffset val="100"/>
        <c:noMultiLvlLbl val="0"/>
      </c:catAx>
      <c:valAx>
        <c:axId val="633186847"/>
        <c:scaling>
          <c:orientation val="minMax"/>
          <c:max val="3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633161551"/>
        <c:crosses val="autoZero"/>
        <c:crossBetween val="between"/>
        <c:majorUnit val="5"/>
      </c:valAx>
      <c:spPr>
        <a:noFill/>
        <a:ln>
          <a:solidFill>
            <a:schemeClr val="bg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75000"/>
      </a:schemeClr>
    </a:solidFill>
    <a:ln w="9525" cap="flat" cmpd="sng" algn="ctr">
      <a:noFill/>
      <a:round/>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Pivot_2023!$C$3</c:f>
              <c:strCache>
                <c:ptCount val="1"/>
                <c:pt idx="0">
                  <c:v>Not started</c:v>
                </c:pt>
              </c:strCache>
            </c:strRef>
          </c:tx>
          <c:spPr>
            <a:solidFill>
              <a:srgbClr val="FFC000"/>
            </a:solidFill>
            <a:ln>
              <a:noFill/>
            </a:ln>
            <a:effectLst/>
          </c:spPr>
          <c:invertIfNegative val="0"/>
          <c:cat>
            <c:strRef>
              <c:f>Pivot_2023!$B$4:$B$6</c:f>
              <c:strCache>
                <c:ptCount val="3"/>
                <c:pt idx="0">
                  <c:v>Started in &gt; 14 days</c:v>
                </c:pt>
                <c:pt idx="1">
                  <c:v>Starts in &gt; 7 days</c:v>
                </c:pt>
                <c:pt idx="2">
                  <c:v>Starts in 15-30 days</c:v>
                </c:pt>
              </c:strCache>
            </c:strRef>
          </c:cat>
          <c:val>
            <c:numRef>
              <c:f>Pivot_2023!$C$4:$C$6</c:f>
              <c:numCache>
                <c:formatCode>General</c:formatCode>
                <c:ptCount val="3"/>
                <c:pt idx="0">
                  <c:v>0</c:v>
                </c:pt>
                <c:pt idx="1">
                  <c:v>2</c:v>
                </c:pt>
                <c:pt idx="2">
                  <c:v>8</c:v>
                </c:pt>
              </c:numCache>
            </c:numRef>
          </c:val>
          <c:extLst>
            <c:ext xmlns:c16="http://schemas.microsoft.com/office/drawing/2014/chart" uri="{C3380CC4-5D6E-409C-BE32-E72D297353CC}">
              <c16:uniqueId val="{00000000-2426-4FC1-956F-A677AFB6D26B}"/>
            </c:ext>
          </c:extLst>
        </c:ser>
        <c:ser>
          <c:idx val="1"/>
          <c:order val="1"/>
          <c:tx>
            <c:strRef>
              <c:f>Pivot_2023!$D$3</c:f>
              <c:strCache>
                <c:ptCount val="1"/>
                <c:pt idx="0">
                  <c:v>In progress</c:v>
                </c:pt>
              </c:strCache>
            </c:strRef>
          </c:tx>
          <c:spPr>
            <a:solidFill>
              <a:srgbClr val="92D050"/>
            </a:solidFill>
            <a:ln>
              <a:noFill/>
            </a:ln>
            <a:effectLst/>
          </c:spPr>
          <c:invertIfNegative val="0"/>
          <c:cat>
            <c:strRef>
              <c:f>Pivot_2023!$B$4:$B$6</c:f>
              <c:strCache>
                <c:ptCount val="3"/>
                <c:pt idx="0">
                  <c:v>Started in &gt; 14 days</c:v>
                </c:pt>
                <c:pt idx="1">
                  <c:v>Starts in &gt; 7 days</c:v>
                </c:pt>
                <c:pt idx="2">
                  <c:v>Starts in 15-30 days</c:v>
                </c:pt>
              </c:strCache>
            </c:strRef>
          </c:cat>
          <c:val>
            <c:numRef>
              <c:f>Pivot_2023!$D$4:$D$6</c:f>
              <c:numCache>
                <c:formatCode>General</c:formatCode>
                <c:ptCount val="3"/>
                <c:pt idx="0">
                  <c:v>0</c:v>
                </c:pt>
                <c:pt idx="1">
                  <c:v>2</c:v>
                </c:pt>
                <c:pt idx="2">
                  <c:v>0</c:v>
                </c:pt>
              </c:numCache>
            </c:numRef>
          </c:val>
          <c:extLst>
            <c:ext xmlns:c16="http://schemas.microsoft.com/office/drawing/2014/chart" uri="{C3380CC4-5D6E-409C-BE32-E72D297353CC}">
              <c16:uniqueId val="{00000001-2426-4FC1-956F-A677AFB6D26B}"/>
            </c:ext>
          </c:extLst>
        </c:ser>
        <c:ser>
          <c:idx val="2"/>
          <c:order val="2"/>
          <c:tx>
            <c:strRef>
              <c:f>Pivot_2023!$E$3</c:f>
              <c:strCache>
                <c:ptCount val="1"/>
                <c:pt idx="0">
                  <c:v>Completed</c:v>
                </c:pt>
              </c:strCache>
            </c:strRef>
          </c:tx>
          <c:spPr>
            <a:solidFill>
              <a:srgbClr val="0070C0"/>
            </a:solidFill>
            <a:ln>
              <a:noFill/>
            </a:ln>
            <a:effectLst/>
          </c:spPr>
          <c:invertIfNegative val="0"/>
          <c:cat>
            <c:strRef>
              <c:f>Pivot_2023!$B$4:$B$6</c:f>
              <c:strCache>
                <c:ptCount val="3"/>
                <c:pt idx="0">
                  <c:v>Started in &gt; 14 days</c:v>
                </c:pt>
                <c:pt idx="1">
                  <c:v>Starts in &gt; 7 days</c:v>
                </c:pt>
                <c:pt idx="2">
                  <c:v>Starts in 15-30 days</c:v>
                </c:pt>
              </c:strCache>
            </c:strRef>
          </c:cat>
          <c:val>
            <c:numRef>
              <c:f>Pivot_2023!$E$4:$E$6</c:f>
              <c:numCache>
                <c:formatCode>General</c:formatCode>
                <c:ptCount val="3"/>
                <c:pt idx="0">
                  <c:v>2</c:v>
                </c:pt>
                <c:pt idx="1">
                  <c:v>0</c:v>
                </c:pt>
                <c:pt idx="2">
                  <c:v>0</c:v>
                </c:pt>
              </c:numCache>
            </c:numRef>
          </c:val>
          <c:extLst>
            <c:ext xmlns:c16="http://schemas.microsoft.com/office/drawing/2014/chart" uri="{C3380CC4-5D6E-409C-BE32-E72D297353CC}">
              <c16:uniqueId val="{00000002-2426-4FC1-956F-A677AFB6D26B}"/>
            </c:ext>
          </c:extLst>
        </c:ser>
        <c:dLbls>
          <c:showLegendKey val="0"/>
          <c:showVal val="0"/>
          <c:showCatName val="0"/>
          <c:showSerName val="0"/>
          <c:showPercent val="0"/>
          <c:showBubbleSize val="0"/>
        </c:dLbls>
        <c:gapWidth val="219"/>
        <c:overlap val="-27"/>
        <c:axId val="601276991"/>
        <c:axId val="601295343"/>
      </c:barChart>
      <c:catAx>
        <c:axId val="601276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j-lt"/>
                <a:ea typeface="+mn-ea"/>
                <a:cs typeface="+mn-cs"/>
              </a:defRPr>
            </a:pPr>
            <a:endParaRPr lang="en-US"/>
          </a:p>
        </c:txPr>
        <c:crossAx val="601295343"/>
        <c:crosses val="autoZero"/>
        <c:auto val="1"/>
        <c:lblAlgn val="ctr"/>
        <c:lblOffset val="100"/>
        <c:noMultiLvlLbl val="0"/>
      </c:catAx>
      <c:valAx>
        <c:axId val="601295343"/>
        <c:scaling>
          <c:orientation val="minMax"/>
          <c:max val="1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j-lt"/>
                <a:ea typeface="+mn-ea"/>
                <a:cs typeface="+mn-cs"/>
              </a:defRPr>
            </a:pPr>
            <a:endParaRPr lang="en-US"/>
          </a:p>
        </c:txPr>
        <c:crossAx val="601276991"/>
        <c:crosses val="autoZero"/>
        <c:crossBetween val="between"/>
        <c:majorUnit val="2"/>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j-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900" b="0">
          <a:latin typeface="+mj-lt"/>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[DEG Jersey Overview.xlsx]Pivot_2023!PivotTable1</c:name>
    <c:fmtId val="6"/>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Pivot_2023!$J$3:$J$4</c:f>
              <c:strCache>
                <c:ptCount val="1"/>
                <c:pt idx="0">
                  <c:v>Completed</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Pivot_2023!$H$5:$I$25</c:f>
              <c:multiLvlStrCache>
                <c:ptCount val="17"/>
                <c:lvl>
                  <c:pt idx="0">
                    <c:v>Sep</c:v>
                  </c:pt>
                  <c:pt idx="1">
                    <c:v>Jan</c:v>
                  </c:pt>
                  <c:pt idx="2">
                    <c:v>Feb</c:v>
                  </c:pt>
                  <c:pt idx="3">
                    <c:v>Mar</c:v>
                  </c:pt>
                  <c:pt idx="4">
                    <c:v>Apr</c:v>
                  </c:pt>
                  <c:pt idx="5">
                    <c:v>May</c:v>
                  </c:pt>
                  <c:pt idx="6">
                    <c:v>Jun</c:v>
                  </c:pt>
                  <c:pt idx="7">
                    <c:v>Jul</c:v>
                  </c:pt>
                  <c:pt idx="8">
                    <c:v>Aug</c:v>
                  </c:pt>
                  <c:pt idx="9">
                    <c:v>Sep</c:v>
                  </c:pt>
                  <c:pt idx="10">
                    <c:v>Oct</c:v>
                  </c:pt>
                  <c:pt idx="11">
                    <c:v>Nov</c:v>
                  </c:pt>
                  <c:pt idx="12">
                    <c:v>Dec</c:v>
                  </c:pt>
                  <c:pt idx="13">
                    <c:v>Jan</c:v>
                  </c:pt>
                  <c:pt idx="14">
                    <c:v>Apr</c:v>
                  </c:pt>
                  <c:pt idx="15">
                    <c:v>Jun</c:v>
                  </c:pt>
                  <c:pt idx="16">
                    <c:v>Sep</c:v>
                  </c:pt>
                </c:lvl>
                <c:lvl>
                  <c:pt idx="0">
                    <c:v>2022</c:v>
                  </c:pt>
                  <c:pt idx="1">
                    <c:v>2023</c:v>
                  </c:pt>
                  <c:pt idx="13">
                    <c:v>2024</c:v>
                  </c:pt>
                </c:lvl>
              </c:multiLvlStrCache>
            </c:multiLvlStrRef>
          </c:cat>
          <c:val>
            <c:numRef>
              <c:f>Pivot_2023!$J$5:$J$25</c:f>
              <c:numCache>
                <c:formatCode>General</c:formatCode>
                <c:ptCount val="17"/>
                <c:pt idx="1">
                  <c:v>6</c:v>
                </c:pt>
                <c:pt idx="2">
                  <c:v>5</c:v>
                </c:pt>
                <c:pt idx="3">
                  <c:v>6</c:v>
                </c:pt>
                <c:pt idx="4">
                  <c:v>8</c:v>
                </c:pt>
                <c:pt idx="5">
                  <c:v>2</c:v>
                </c:pt>
                <c:pt idx="6">
                  <c:v>2</c:v>
                </c:pt>
              </c:numCache>
            </c:numRef>
          </c:val>
          <c:extLst>
            <c:ext xmlns:c16="http://schemas.microsoft.com/office/drawing/2014/chart" uri="{C3380CC4-5D6E-409C-BE32-E72D297353CC}">
              <c16:uniqueId val="{00000000-40E2-4776-A266-BB38EF3AA499}"/>
            </c:ext>
          </c:extLst>
        </c:ser>
        <c:ser>
          <c:idx val="1"/>
          <c:order val="1"/>
          <c:tx>
            <c:strRef>
              <c:f>Pivot_2023!$K$3:$K$4</c:f>
              <c:strCache>
                <c:ptCount val="1"/>
                <c:pt idx="0">
                  <c:v>In Progress</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Pivot_2023!$H$5:$I$25</c:f>
              <c:multiLvlStrCache>
                <c:ptCount val="17"/>
                <c:lvl>
                  <c:pt idx="0">
                    <c:v>Sep</c:v>
                  </c:pt>
                  <c:pt idx="1">
                    <c:v>Jan</c:v>
                  </c:pt>
                  <c:pt idx="2">
                    <c:v>Feb</c:v>
                  </c:pt>
                  <c:pt idx="3">
                    <c:v>Mar</c:v>
                  </c:pt>
                  <c:pt idx="4">
                    <c:v>Apr</c:v>
                  </c:pt>
                  <c:pt idx="5">
                    <c:v>May</c:v>
                  </c:pt>
                  <c:pt idx="6">
                    <c:v>Jun</c:v>
                  </c:pt>
                  <c:pt idx="7">
                    <c:v>Jul</c:v>
                  </c:pt>
                  <c:pt idx="8">
                    <c:v>Aug</c:v>
                  </c:pt>
                  <c:pt idx="9">
                    <c:v>Sep</c:v>
                  </c:pt>
                  <c:pt idx="10">
                    <c:v>Oct</c:v>
                  </c:pt>
                  <c:pt idx="11">
                    <c:v>Nov</c:v>
                  </c:pt>
                  <c:pt idx="12">
                    <c:v>Dec</c:v>
                  </c:pt>
                  <c:pt idx="13">
                    <c:v>Jan</c:v>
                  </c:pt>
                  <c:pt idx="14">
                    <c:v>Apr</c:v>
                  </c:pt>
                  <c:pt idx="15">
                    <c:v>Jun</c:v>
                  </c:pt>
                  <c:pt idx="16">
                    <c:v>Sep</c:v>
                  </c:pt>
                </c:lvl>
                <c:lvl>
                  <c:pt idx="0">
                    <c:v>2022</c:v>
                  </c:pt>
                  <c:pt idx="1">
                    <c:v>2023</c:v>
                  </c:pt>
                  <c:pt idx="13">
                    <c:v>2024</c:v>
                  </c:pt>
                </c:lvl>
              </c:multiLvlStrCache>
            </c:multiLvlStrRef>
          </c:cat>
          <c:val>
            <c:numRef>
              <c:f>Pivot_2023!$K$5:$K$25</c:f>
              <c:numCache>
                <c:formatCode>General</c:formatCode>
                <c:ptCount val="17"/>
                <c:pt idx="6">
                  <c:v>1</c:v>
                </c:pt>
              </c:numCache>
            </c:numRef>
          </c:val>
          <c:extLst>
            <c:ext xmlns:c16="http://schemas.microsoft.com/office/drawing/2014/chart" uri="{C3380CC4-5D6E-409C-BE32-E72D297353CC}">
              <c16:uniqueId val="{00000001-40E2-4776-A266-BB38EF3AA499}"/>
            </c:ext>
          </c:extLst>
        </c:ser>
        <c:ser>
          <c:idx val="2"/>
          <c:order val="2"/>
          <c:tx>
            <c:strRef>
              <c:f>Pivot_2023!$L$3:$L$4</c:f>
              <c:strCache>
                <c:ptCount val="1"/>
                <c:pt idx="0">
                  <c:v>Not Started</c:v>
                </c:pt>
              </c:strCache>
            </c:strRef>
          </c:tx>
          <c:spPr>
            <a:solidFill>
              <a:schemeClr val="accent3"/>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Pivot_2023!$H$5:$I$25</c:f>
              <c:multiLvlStrCache>
                <c:ptCount val="17"/>
                <c:lvl>
                  <c:pt idx="0">
                    <c:v>Sep</c:v>
                  </c:pt>
                  <c:pt idx="1">
                    <c:v>Jan</c:v>
                  </c:pt>
                  <c:pt idx="2">
                    <c:v>Feb</c:v>
                  </c:pt>
                  <c:pt idx="3">
                    <c:v>Mar</c:v>
                  </c:pt>
                  <c:pt idx="4">
                    <c:v>Apr</c:v>
                  </c:pt>
                  <c:pt idx="5">
                    <c:v>May</c:v>
                  </c:pt>
                  <c:pt idx="6">
                    <c:v>Jun</c:v>
                  </c:pt>
                  <c:pt idx="7">
                    <c:v>Jul</c:v>
                  </c:pt>
                  <c:pt idx="8">
                    <c:v>Aug</c:v>
                  </c:pt>
                  <c:pt idx="9">
                    <c:v>Sep</c:v>
                  </c:pt>
                  <c:pt idx="10">
                    <c:v>Oct</c:v>
                  </c:pt>
                  <c:pt idx="11">
                    <c:v>Nov</c:v>
                  </c:pt>
                  <c:pt idx="12">
                    <c:v>Dec</c:v>
                  </c:pt>
                  <c:pt idx="13">
                    <c:v>Jan</c:v>
                  </c:pt>
                  <c:pt idx="14">
                    <c:v>Apr</c:v>
                  </c:pt>
                  <c:pt idx="15">
                    <c:v>Jun</c:v>
                  </c:pt>
                  <c:pt idx="16">
                    <c:v>Sep</c:v>
                  </c:pt>
                </c:lvl>
                <c:lvl>
                  <c:pt idx="0">
                    <c:v>2022</c:v>
                  </c:pt>
                  <c:pt idx="1">
                    <c:v>2023</c:v>
                  </c:pt>
                  <c:pt idx="13">
                    <c:v>2024</c:v>
                  </c:pt>
                </c:lvl>
              </c:multiLvlStrCache>
            </c:multiLvlStrRef>
          </c:cat>
          <c:val>
            <c:numRef>
              <c:f>Pivot_2023!$L$5:$L$25</c:f>
              <c:numCache>
                <c:formatCode>General</c:formatCode>
                <c:ptCount val="17"/>
                <c:pt idx="6">
                  <c:v>3</c:v>
                </c:pt>
                <c:pt idx="7">
                  <c:v>14</c:v>
                </c:pt>
                <c:pt idx="8">
                  <c:v>23</c:v>
                </c:pt>
                <c:pt idx="9">
                  <c:v>12</c:v>
                </c:pt>
                <c:pt idx="10">
                  <c:v>6</c:v>
                </c:pt>
                <c:pt idx="11">
                  <c:v>3</c:v>
                </c:pt>
                <c:pt idx="12">
                  <c:v>1</c:v>
                </c:pt>
                <c:pt idx="13">
                  <c:v>5</c:v>
                </c:pt>
                <c:pt idx="14">
                  <c:v>1</c:v>
                </c:pt>
                <c:pt idx="15">
                  <c:v>2</c:v>
                </c:pt>
                <c:pt idx="16">
                  <c:v>1</c:v>
                </c:pt>
              </c:numCache>
            </c:numRef>
          </c:val>
          <c:extLst>
            <c:ext xmlns:c16="http://schemas.microsoft.com/office/drawing/2014/chart" uri="{C3380CC4-5D6E-409C-BE32-E72D297353CC}">
              <c16:uniqueId val="{00000002-40E2-4776-A266-BB38EF3AA499}"/>
            </c:ext>
          </c:extLst>
        </c:ser>
        <c:ser>
          <c:idx val="3"/>
          <c:order val="3"/>
          <c:tx>
            <c:strRef>
              <c:f>Pivot_2023!$M$3:$M$4</c:f>
              <c:strCache>
                <c:ptCount val="1"/>
                <c:pt idx="0">
                  <c:v>Overdue</c:v>
                </c:pt>
              </c:strCache>
            </c:strRef>
          </c:tx>
          <c:spPr>
            <a:solidFill>
              <a:schemeClr val="accent4"/>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Pivot_2023!$H$5:$I$25</c:f>
              <c:multiLvlStrCache>
                <c:ptCount val="17"/>
                <c:lvl>
                  <c:pt idx="0">
                    <c:v>Sep</c:v>
                  </c:pt>
                  <c:pt idx="1">
                    <c:v>Jan</c:v>
                  </c:pt>
                  <c:pt idx="2">
                    <c:v>Feb</c:v>
                  </c:pt>
                  <c:pt idx="3">
                    <c:v>Mar</c:v>
                  </c:pt>
                  <c:pt idx="4">
                    <c:v>Apr</c:v>
                  </c:pt>
                  <c:pt idx="5">
                    <c:v>May</c:v>
                  </c:pt>
                  <c:pt idx="6">
                    <c:v>Jun</c:v>
                  </c:pt>
                  <c:pt idx="7">
                    <c:v>Jul</c:v>
                  </c:pt>
                  <c:pt idx="8">
                    <c:v>Aug</c:v>
                  </c:pt>
                  <c:pt idx="9">
                    <c:v>Sep</c:v>
                  </c:pt>
                  <c:pt idx="10">
                    <c:v>Oct</c:v>
                  </c:pt>
                  <c:pt idx="11">
                    <c:v>Nov</c:v>
                  </c:pt>
                  <c:pt idx="12">
                    <c:v>Dec</c:v>
                  </c:pt>
                  <c:pt idx="13">
                    <c:v>Jan</c:v>
                  </c:pt>
                  <c:pt idx="14">
                    <c:v>Apr</c:v>
                  </c:pt>
                  <c:pt idx="15">
                    <c:v>Jun</c:v>
                  </c:pt>
                  <c:pt idx="16">
                    <c:v>Sep</c:v>
                  </c:pt>
                </c:lvl>
                <c:lvl>
                  <c:pt idx="0">
                    <c:v>2022</c:v>
                  </c:pt>
                  <c:pt idx="1">
                    <c:v>2023</c:v>
                  </c:pt>
                  <c:pt idx="13">
                    <c:v>2024</c:v>
                  </c:pt>
                </c:lvl>
              </c:multiLvlStrCache>
            </c:multiLvlStrRef>
          </c:cat>
          <c:val>
            <c:numRef>
              <c:f>Pivot_2023!$M$5:$M$25</c:f>
              <c:numCache>
                <c:formatCode>General</c:formatCode>
                <c:ptCount val="17"/>
                <c:pt idx="0">
                  <c:v>1</c:v>
                </c:pt>
                <c:pt idx="2">
                  <c:v>2</c:v>
                </c:pt>
                <c:pt idx="4">
                  <c:v>3</c:v>
                </c:pt>
              </c:numCache>
            </c:numRef>
          </c:val>
          <c:extLst>
            <c:ext xmlns:c16="http://schemas.microsoft.com/office/drawing/2014/chart" uri="{C3380CC4-5D6E-409C-BE32-E72D297353CC}">
              <c16:uniqueId val="{00000003-40E2-4776-A266-BB38EF3AA499}"/>
            </c:ext>
          </c:extLst>
        </c:ser>
        <c:dLbls>
          <c:dLblPos val="outEnd"/>
          <c:showLegendKey val="0"/>
          <c:showVal val="1"/>
          <c:showCatName val="0"/>
          <c:showSerName val="0"/>
          <c:showPercent val="0"/>
          <c:showBubbleSize val="0"/>
        </c:dLbls>
        <c:gapWidth val="444"/>
        <c:overlap val="-90"/>
        <c:axId val="711388576"/>
        <c:axId val="711389056"/>
      </c:barChart>
      <c:catAx>
        <c:axId val="7113885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711389056"/>
        <c:crosses val="autoZero"/>
        <c:auto val="1"/>
        <c:lblAlgn val="ctr"/>
        <c:lblOffset val="100"/>
        <c:noMultiLvlLbl val="0"/>
      </c:catAx>
      <c:valAx>
        <c:axId val="711389056"/>
        <c:scaling>
          <c:orientation val="minMax"/>
          <c:max val="27"/>
        </c:scaling>
        <c:delete val="1"/>
        <c:axPos val="l"/>
        <c:numFmt formatCode="General" sourceLinked="1"/>
        <c:majorTickMark val="none"/>
        <c:minorTickMark val="none"/>
        <c:tickLblPos val="nextTo"/>
        <c:crossAx val="711388576"/>
        <c:crosses val="autoZero"/>
        <c:crossBetween val="between"/>
        <c:majorUnit val="3"/>
      </c:valAx>
      <c:spPr>
        <a:noFill/>
        <a:ln>
          <a:noFill/>
        </a:ln>
        <a:effectLst/>
      </c:spPr>
    </c:plotArea>
    <c:legend>
      <c:legendPos val="b"/>
      <c:layout>
        <c:manualLayout>
          <c:xMode val="edge"/>
          <c:yMode val="edge"/>
          <c:x val="8.9095649873601288E-2"/>
          <c:y val="0.91642205125983878"/>
          <c:w val="0.83247895295654817"/>
          <c:h val="6.242052081702101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hyperlink" Target="#Screenshots!A1"/><Relationship Id="rId2" Type="http://schemas.openxmlformats.org/officeDocument/2006/relationships/image" Target="../media/image1.emf"/><Relationship Id="rId1" Type="http://schemas.openxmlformats.org/officeDocument/2006/relationships/hyperlink" Target="#' List_Data'!A1"/><Relationship Id="rId6" Type="http://schemas.openxmlformats.org/officeDocument/2006/relationships/hyperlink" Target="https://admin.sportradar.ag/data_entry/team_info_admin/index" TargetMode="External"/><Relationship Id="rId5" Type="http://schemas.openxmlformats.org/officeDocument/2006/relationships/hyperlink" Target="https://confluence.sportradar.ag/display/DJH/JERSEY+COLOR+MANUAL" TargetMode="External"/><Relationship Id="rId4" Type="http://schemas.openxmlformats.org/officeDocument/2006/relationships/hyperlink" Target="#'Draft (2024)'!A1"/></Relationships>
</file>

<file path=xl/drawings/_rels/drawing2.xml.rels><?xml version="1.0" encoding="UTF-8" standalone="yes"?>
<Relationships xmlns="http://schemas.openxmlformats.org/package/2006/relationships"><Relationship Id="rId1" Type="http://schemas.openxmlformats.org/officeDocument/2006/relationships/hyperlink" Target="#Jersey_Overview!A1"/></Relationships>
</file>

<file path=xl/drawings/_rels/drawing3.xml.rels><?xml version="1.0" encoding="UTF-8" standalone="yes"?>
<Relationships xmlns="http://schemas.openxmlformats.org/package/2006/relationships"><Relationship Id="rId26" Type="http://schemas.openxmlformats.org/officeDocument/2006/relationships/image" Target="../media/image27.png"/><Relationship Id="rId21" Type="http://schemas.openxmlformats.org/officeDocument/2006/relationships/image" Target="../media/image22.png"/><Relationship Id="rId42" Type="http://schemas.openxmlformats.org/officeDocument/2006/relationships/image" Target="../media/image43.png"/><Relationship Id="rId47" Type="http://schemas.openxmlformats.org/officeDocument/2006/relationships/image" Target="../media/image48.png"/><Relationship Id="rId63" Type="http://schemas.openxmlformats.org/officeDocument/2006/relationships/image" Target="../media/image64.png"/><Relationship Id="rId68" Type="http://schemas.openxmlformats.org/officeDocument/2006/relationships/image" Target="../media/image69.png"/><Relationship Id="rId84" Type="http://schemas.openxmlformats.org/officeDocument/2006/relationships/image" Target="../media/image85.png"/><Relationship Id="rId89" Type="http://schemas.openxmlformats.org/officeDocument/2006/relationships/image" Target="../media/image90.png"/><Relationship Id="rId16" Type="http://schemas.openxmlformats.org/officeDocument/2006/relationships/image" Target="../media/image17.png"/><Relationship Id="rId11" Type="http://schemas.openxmlformats.org/officeDocument/2006/relationships/image" Target="../media/image12.png"/><Relationship Id="rId32" Type="http://schemas.openxmlformats.org/officeDocument/2006/relationships/image" Target="../media/image33.png"/><Relationship Id="rId37" Type="http://schemas.openxmlformats.org/officeDocument/2006/relationships/image" Target="../media/image38.png"/><Relationship Id="rId53" Type="http://schemas.openxmlformats.org/officeDocument/2006/relationships/image" Target="../media/image54.png"/><Relationship Id="rId58" Type="http://schemas.openxmlformats.org/officeDocument/2006/relationships/image" Target="../media/image59.png"/><Relationship Id="rId74" Type="http://schemas.openxmlformats.org/officeDocument/2006/relationships/image" Target="../media/image75.png"/><Relationship Id="rId79" Type="http://schemas.openxmlformats.org/officeDocument/2006/relationships/image" Target="../media/image80.png"/><Relationship Id="rId5" Type="http://schemas.openxmlformats.org/officeDocument/2006/relationships/image" Target="../media/image6.png"/><Relationship Id="rId90" Type="http://schemas.openxmlformats.org/officeDocument/2006/relationships/image" Target="../media/image91.pn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 Id="rId30" Type="http://schemas.openxmlformats.org/officeDocument/2006/relationships/image" Target="../media/image31.png"/><Relationship Id="rId35" Type="http://schemas.openxmlformats.org/officeDocument/2006/relationships/image" Target="../media/image36.png"/><Relationship Id="rId43" Type="http://schemas.openxmlformats.org/officeDocument/2006/relationships/image" Target="../media/image44.png"/><Relationship Id="rId48" Type="http://schemas.openxmlformats.org/officeDocument/2006/relationships/image" Target="../media/image49.png"/><Relationship Id="rId56" Type="http://schemas.openxmlformats.org/officeDocument/2006/relationships/image" Target="../media/image57.png"/><Relationship Id="rId64" Type="http://schemas.openxmlformats.org/officeDocument/2006/relationships/image" Target="../media/image65.png"/><Relationship Id="rId69" Type="http://schemas.openxmlformats.org/officeDocument/2006/relationships/image" Target="../media/image70.png"/><Relationship Id="rId77" Type="http://schemas.openxmlformats.org/officeDocument/2006/relationships/image" Target="../media/image78.png"/><Relationship Id="rId8" Type="http://schemas.openxmlformats.org/officeDocument/2006/relationships/image" Target="../media/image9.png"/><Relationship Id="rId51" Type="http://schemas.openxmlformats.org/officeDocument/2006/relationships/image" Target="../media/image52.png"/><Relationship Id="rId72" Type="http://schemas.openxmlformats.org/officeDocument/2006/relationships/image" Target="../media/image73.png"/><Relationship Id="rId80" Type="http://schemas.openxmlformats.org/officeDocument/2006/relationships/image" Target="../media/image81.png"/><Relationship Id="rId85" Type="http://schemas.openxmlformats.org/officeDocument/2006/relationships/image" Target="../media/image86.png"/><Relationship Id="rId3" Type="http://schemas.openxmlformats.org/officeDocument/2006/relationships/image" Target="../media/image4.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33" Type="http://schemas.openxmlformats.org/officeDocument/2006/relationships/image" Target="../media/image34.png"/><Relationship Id="rId38" Type="http://schemas.openxmlformats.org/officeDocument/2006/relationships/image" Target="../media/image39.png"/><Relationship Id="rId46" Type="http://schemas.openxmlformats.org/officeDocument/2006/relationships/image" Target="../media/image47.png"/><Relationship Id="rId59" Type="http://schemas.openxmlformats.org/officeDocument/2006/relationships/image" Target="../media/image60.png"/><Relationship Id="rId67" Type="http://schemas.openxmlformats.org/officeDocument/2006/relationships/image" Target="../media/image68.png"/><Relationship Id="rId20" Type="http://schemas.openxmlformats.org/officeDocument/2006/relationships/image" Target="../media/image21.png"/><Relationship Id="rId41" Type="http://schemas.openxmlformats.org/officeDocument/2006/relationships/image" Target="../media/image42.png"/><Relationship Id="rId54" Type="http://schemas.openxmlformats.org/officeDocument/2006/relationships/image" Target="../media/image55.png"/><Relationship Id="rId62" Type="http://schemas.openxmlformats.org/officeDocument/2006/relationships/image" Target="../media/image63.png"/><Relationship Id="rId70" Type="http://schemas.openxmlformats.org/officeDocument/2006/relationships/image" Target="../media/image71.png"/><Relationship Id="rId75" Type="http://schemas.openxmlformats.org/officeDocument/2006/relationships/image" Target="../media/image76.png"/><Relationship Id="rId83" Type="http://schemas.openxmlformats.org/officeDocument/2006/relationships/image" Target="../media/image84.png"/><Relationship Id="rId88" Type="http://schemas.openxmlformats.org/officeDocument/2006/relationships/image" Target="../media/image89.png"/><Relationship Id="rId91" Type="http://schemas.openxmlformats.org/officeDocument/2006/relationships/image" Target="../media/image92.png"/><Relationship Id="rId1" Type="http://schemas.openxmlformats.org/officeDocument/2006/relationships/image" Target="../media/image2.png"/><Relationship Id="rId6" Type="http://schemas.openxmlformats.org/officeDocument/2006/relationships/image" Target="../media/image7.png"/><Relationship Id="rId15" Type="http://schemas.openxmlformats.org/officeDocument/2006/relationships/image" Target="../media/image16.png"/><Relationship Id="rId23" Type="http://schemas.openxmlformats.org/officeDocument/2006/relationships/image" Target="../media/image24.png"/><Relationship Id="rId28" Type="http://schemas.openxmlformats.org/officeDocument/2006/relationships/image" Target="../media/image29.png"/><Relationship Id="rId36" Type="http://schemas.openxmlformats.org/officeDocument/2006/relationships/image" Target="../media/image37.png"/><Relationship Id="rId49" Type="http://schemas.openxmlformats.org/officeDocument/2006/relationships/image" Target="../media/image50.png"/><Relationship Id="rId57" Type="http://schemas.openxmlformats.org/officeDocument/2006/relationships/image" Target="../media/image58.png"/><Relationship Id="rId10" Type="http://schemas.openxmlformats.org/officeDocument/2006/relationships/image" Target="../media/image11.png"/><Relationship Id="rId31" Type="http://schemas.openxmlformats.org/officeDocument/2006/relationships/image" Target="../media/image32.png"/><Relationship Id="rId44" Type="http://schemas.openxmlformats.org/officeDocument/2006/relationships/image" Target="../media/image45.png"/><Relationship Id="rId52" Type="http://schemas.openxmlformats.org/officeDocument/2006/relationships/image" Target="../media/image53.png"/><Relationship Id="rId60" Type="http://schemas.openxmlformats.org/officeDocument/2006/relationships/image" Target="../media/image61.png"/><Relationship Id="rId65" Type="http://schemas.openxmlformats.org/officeDocument/2006/relationships/image" Target="../media/image66.png"/><Relationship Id="rId73" Type="http://schemas.openxmlformats.org/officeDocument/2006/relationships/image" Target="../media/image74.png"/><Relationship Id="rId78" Type="http://schemas.openxmlformats.org/officeDocument/2006/relationships/image" Target="../media/image79.png"/><Relationship Id="rId81" Type="http://schemas.openxmlformats.org/officeDocument/2006/relationships/image" Target="../media/image82.png"/><Relationship Id="rId86" Type="http://schemas.openxmlformats.org/officeDocument/2006/relationships/image" Target="../media/image87.png"/><Relationship Id="rId4" Type="http://schemas.openxmlformats.org/officeDocument/2006/relationships/image" Target="../media/image5.png"/><Relationship Id="rId9" Type="http://schemas.openxmlformats.org/officeDocument/2006/relationships/image" Target="../media/image10.png"/><Relationship Id="rId13" Type="http://schemas.openxmlformats.org/officeDocument/2006/relationships/image" Target="../media/image14.png"/><Relationship Id="rId18" Type="http://schemas.openxmlformats.org/officeDocument/2006/relationships/image" Target="../media/image19.png"/><Relationship Id="rId39" Type="http://schemas.openxmlformats.org/officeDocument/2006/relationships/image" Target="../media/image40.png"/><Relationship Id="rId34" Type="http://schemas.openxmlformats.org/officeDocument/2006/relationships/image" Target="../media/image35.png"/><Relationship Id="rId50" Type="http://schemas.openxmlformats.org/officeDocument/2006/relationships/image" Target="../media/image51.png"/><Relationship Id="rId55" Type="http://schemas.openxmlformats.org/officeDocument/2006/relationships/image" Target="../media/image56.png"/><Relationship Id="rId76" Type="http://schemas.openxmlformats.org/officeDocument/2006/relationships/image" Target="../media/image77.png"/><Relationship Id="rId7" Type="http://schemas.openxmlformats.org/officeDocument/2006/relationships/image" Target="../media/image8.png"/><Relationship Id="rId71" Type="http://schemas.openxmlformats.org/officeDocument/2006/relationships/image" Target="../media/image72.png"/><Relationship Id="rId92" Type="http://schemas.openxmlformats.org/officeDocument/2006/relationships/image" Target="../media/image93.png"/><Relationship Id="rId2" Type="http://schemas.openxmlformats.org/officeDocument/2006/relationships/image" Target="../media/image3.png"/><Relationship Id="rId29" Type="http://schemas.openxmlformats.org/officeDocument/2006/relationships/image" Target="../media/image30.png"/><Relationship Id="rId24" Type="http://schemas.openxmlformats.org/officeDocument/2006/relationships/image" Target="../media/image25.png"/><Relationship Id="rId40" Type="http://schemas.openxmlformats.org/officeDocument/2006/relationships/image" Target="../media/image41.png"/><Relationship Id="rId45" Type="http://schemas.openxmlformats.org/officeDocument/2006/relationships/image" Target="../media/image46.png"/><Relationship Id="rId66" Type="http://schemas.openxmlformats.org/officeDocument/2006/relationships/image" Target="../media/image67.png"/><Relationship Id="rId87" Type="http://schemas.openxmlformats.org/officeDocument/2006/relationships/image" Target="../media/image88.png"/><Relationship Id="rId61" Type="http://schemas.openxmlformats.org/officeDocument/2006/relationships/image" Target="../media/image62.png"/><Relationship Id="rId82" Type="http://schemas.openxmlformats.org/officeDocument/2006/relationships/image" Target="../media/image83.png"/><Relationship Id="rId19" Type="http://schemas.openxmlformats.org/officeDocument/2006/relationships/image" Target="../media/image20.png"/></Relationships>
</file>

<file path=xl/drawings/_rels/drawing4.xml.rels><?xml version="1.0" encoding="UTF-8" standalone="yes"?>
<Relationships xmlns="http://schemas.openxmlformats.org/package/2006/relationships"><Relationship Id="rId8" Type="http://schemas.openxmlformats.org/officeDocument/2006/relationships/image" Target="../media/image97.png"/><Relationship Id="rId3" Type="http://schemas.openxmlformats.org/officeDocument/2006/relationships/image" Target="../media/image94.png"/><Relationship Id="rId7" Type="http://schemas.openxmlformats.org/officeDocument/2006/relationships/image" Target="../media/image96.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hyperlink" Target="https://confluence.sportradar.ag/display/DJH/JERSEY+COLOR+MANUAL" TargetMode="External"/><Relationship Id="rId5" Type="http://schemas.openxmlformats.org/officeDocument/2006/relationships/image" Target="../media/image95.png"/><Relationship Id="rId4" Type="http://schemas.openxmlformats.org/officeDocument/2006/relationships/hyperlink" Target="https://admin.sportradar.ag/data_entry/team_info_admin/index" TargetMode="External"/></Relationships>
</file>

<file path=xl/drawings/_rels/drawing5.xml.rels><?xml version="1.0" encoding="UTF-8" standalone="yes"?>
<Relationships xmlns="http://schemas.openxmlformats.org/package/2006/relationships"><Relationship Id="rId3" Type="http://schemas.openxmlformats.org/officeDocument/2006/relationships/hyperlink" Target="https://admin.sportradar.ag/data_entry/team_info_admin/index" TargetMode="External"/><Relationship Id="rId2" Type="http://schemas.openxmlformats.org/officeDocument/2006/relationships/hyperlink" Target="#Screenshots!A1"/><Relationship Id="rId1" Type="http://schemas.openxmlformats.org/officeDocument/2006/relationships/hyperlink" Target="https://confluence.sportradar.ag/display/DJH/JERSEY+COLOR+MANUAL" TargetMode="External"/><Relationship Id="rId5" Type="http://schemas.openxmlformats.org/officeDocument/2006/relationships/chart" Target="../charts/chart4.xml"/><Relationship Id="rId4" Type="http://schemas.openxmlformats.org/officeDocument/2006/relationships/chart" Target="../charts/chart3.xml"/></Relationships>
</file>

<file path=xl/drawings/_rels/drawing6.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9</xdr:col>
      <xdr:colOff>114300</xdr:colOff>
      <xdr:row>0</xdr:row>
      <xdr:rowOff>107837</xdr:rowOff>
    </xdr:from>
    <xdr:to>
      <xdr:col>9</xdr:col>
      <xdr:colOff>1589134</xdr:colOff>
      <xdr:row>0</xdr:row>
      <xdr:rowOff>627901</xdr:rowOff>
    </xdr:to>
    <xdr:sp macro="" textlink="">
      <xdr:nvSpPr>
        <xdr:cNvPr id="59" name="View List Data" descr="Navigation link to List Data worksheet">
          <a:hlinkClick xmlns:r="http://schemas.openxmlformats.org/officeDocument/2006/relationships" r:id="rId1" tooltip="Select to navigate to List Data worksheet"/>
          <a:extLst>
            <a:ext uri="{FF2B5EF4-FFF2-40B4-BE49-F238E27FC236}">
              <a16:creationId xmlns:a16="http://schemas.microsoft.com/office/drawing/2014/main" id="{00000000-0008-0000-0000-000005000000}"/>
            </a:ext>
          </a:extLst>
        </xdr:cNvPr>
        <xdr:cNvSpPr/>
      </xdr:nvSpPr>
      <xdr:spPr>
        <a:xfrm>
          <a:off x="10877550" y="107837"/>
          <a:ext cx="1474834" cy="520064"/>
        </a:xfrm>
        <a:prstGeom prst="roundRect">
          <a:avLst/>
        </a:prstGeom>
        <a:solidFill>
          <a:schemeClr val="accent1">
            <a:lumMod val="75000"/>
          </a:schemeClr>
        </a:solidFill>
        <a:ln w="9525">
          <a:solidFill>
            <a:schemeClr val="bg1"/>
          </a:solidFill>
        </a:ln>
        <a:effectLst>
          <a:outerShdw blurRad="50800" dist="38100" dir="5400000" sx="87000" sy="87000" algn="t" rotWithShape="0">
            <a:prstClr val="black">
              <a:alpha val="40000"/>
            </a:prstClr>
          </a:outerShdw>
        </a:effectLst>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100" b="1" spc="100" baseline="0">
              <a:solidFill>
                <a:schemeClr val="bg1"/>
              </a:solidFill>
              <a:latin typeface="+mn-lt"/>
            </a:rPr>
            <a:t>LIST</a:t>
          </a:r>
          <a:r>
            <a:rPr lang="en-US" sz="1100" b="1" spc="100">
              <a:solidFill>
                <a:schemeClr val="bg1"/>
              </a:solidFill>
              <a:latin typeface="+mn-lt"/>
            </a:rPr>
            <a:t> DATA</a:t>
          </a:r>
        </a:p>
      </xdr:txBody>
    </xdr:sp>
    <xdr:clientData fPrintsWithSheet="0"/>
  </xdr:twoCellAnchor>
  <xdr:twoCellAnchor editAs="oneCell">
    <xdr:from>
      <xdr:col>1</xdr:col>
      <xdr:colOff>223546</xdr:colOff>
      <xdr:row>0</xdr:row>
      <xdr:rowOff>3905</xdr:rowOff>
    </xdr:from>
    <xdr:to>
      <xdr:col>2</xdr:col>
      <xdr:colOff>426410</xdr:colOff>
      <xdr:row>0</xdr:row>
      <xdr:rowOff>664432</xdr:rowOff>
    </xdr:to>
    <xdr:sp macro="" textlink="">
      <xdr:nvSpPr>
        <xdr:cNvPr id="1029" name="Header Artwork" descr="Vertical banner with checkmark in a circle">
          <a:extLst>
            <a:ext uri="{FF2B5EF4-FFF2-40B4-BE49-F238E27FC236}">
              <a16:creationId xmlns:a16="http://schemas.microsoft.com/office/drawing/2014/main" id="{00000000-0008-0000-0000-000005040000}"/>
            </a:ext>
            <a:ext uri="{147F2762-F138-4A5C-976F-8EAC2B608ADB}">
              <a16:predDERef xmlns:a16="http://schemas.microsoft.com/office/drawing/2014/main" pred="{00000000-0008-0000-0000-000005000000}"/>
            </a:ext>
          </a:extLst>
        </xdr:cNvPr>
        <xdr:cNvSpPr>
          <a:spLocks noEditPoints="1"/>
        </xdr:cNvSpPr>
      </xdr:nvSpPr>
      <xdr:spPr bwMode="auto">
        <a:xfrm>
          <a:off x="461671" y="3905"/>
          <a:ext cx="440989" cy="660527"/>
        </a:xfrm>
        <a:custGeom>
          <a:avLst/>
          <a:gdLst>
            <a:gd name="T0" fmla="*/ 1335 w 2067"/>
            <a:gd name="T1" fmla="*/ 1360 h 3292"/>
            <a:gd name="T2" fmla="*/ 1350 w 2067"/>
            <a:gd name="T3" fmla="*/ 1371 h 3292"/>
            <a:gd name="T4" fmla="*/ 1384 w 2067"/>
            <a:gd name="T5" fmla="*/ 1396 h 3292"/>
            <a:gd name="T6" fmla="*/ 1416 w 2067"/>
            <a:gd name="T7" fmla="*/ 1421 h 3292"/>
            <a:gd name="T8" fmla="*/ 1439 w 2067"/>
            <a:gd name="T9" fmla="*/ 1444 h 3292"/>
            <a:gd name="T10" fmla="*/ 1441 w 2067"/>
            <a:gd name="T11" fmla="*/ 1499 h 3292"/>
            <a:gd name="T12" fmla="*/ 617 w 2067"/>
            <a:gd name="T13" fmla="*/ 1749 h 3292"/>
            <a:gd name="T14" fmla="*/ 598 w 2067"/>
            <a:gd name="T15" fmla="*/ 1701 h 3292"/>
            <a:gd name="T16" fmla="*/ 621 w 2067"/>
            <a:gd name="T17" fmla="*/ 1655 h 3292"/>
            <a:gd name="T18" fmla="*/ 634 w 2067"/>
            <a:gd name="T19" fmla="*/ 1642 h 3292"/>
            <a:gd name="T20" fmla="*/ 662 w 2067"/>
            <a:gd name="T21" fmla="*/ 1615 h 3292"/>
            <a:gd name="T22" fmla="*/ 692 w 2067"/>
            <a:gd name="T23" fmla="*/ 1589 h 3292"/>
            <a:gd name="T24" fmla="*/ 740 w 2067"/>
            <a:gd name="T25" fmla="*/ 1571 h 3292"/>
            <a:gd name="T26" fmla="*/ 795 w 2067"/>
            <a:gd name="T27" fmla="*/ 1596 h 3292"/>
            <a:gd name="T28" fmla="*/ 950 w 2067"/>
            <a:gd name="T29" fmla="*/ 1749 h 3292"/>
            <a:gd name="T30" fmla="*/ 980 w 2067"/>
            <a:gd name="T31" fmla="*/ 1711 h 3292"/>
            <a:gd name="T32" fmla="*/ 1027 w 2067"/>
            <a:gd name="T33" fmla="*/ 1652 h 3292"/>
            <a:gd name="T34" fmla="*/ 1084 w 2067"/>
            <a:gd name="T35" fmla="*/ 1579 h 3292"/>
            <a:gd name="T36" fmla="*/ 1142 w 2067"/>
            <a:gd name="T37" fmla="*/ 1505 h 3292"/>
            <a:gd name="T38" fmla="*/ 1195 w 2067"/>
            <a:gd name="T39" fmla="*/ 1437 h 3292"/>
            <a:gd name="T40" fmla="*/ 1233 w 2067"/>
            <a:gd name="T41" fmla="*/ 1388 h 3292"/>
            <a:gd name="T42" fmla="*/ 1251 w 2067"/>
            <a:gd name="T43" fmla="*/ 1367 h 3292"/>
            <a:gd name="T44" fmla="*/ 1295 w 2067"/>
            <a:gd name="T45" fmla="*/ 1348 h 3292"/>
            <a:gd name="T46" fmla="*/ 902 w 2067"/>
            <a:gd name="T47" fmla="*/ 986 h 3292"/>
            <a:gd name="T48" fmla="*/ 716 w 2067"/>
            <a:gd name="T49" fmla="*/ 1045 h 3292"/>
            <a:gd name="T50" fmla="*/ 557 w 2067"/>
            <a:gd name="T51" fmla="*/ 1146 h 3292"/>
            <a:gd name="T52" fmla="*/ 428 w 2067"/>
            <a:gd name="T53" fmla="*/ 1285 h 3292"/>
            <a:gd name="T54" fmla="*/ 339 w 2067"/>
            <a:gd name="T55" fmla="*/ 1452 h 3292"/>
            <a:gd name="T56" fmla="*/ 296 w 2067"/>
            <a:gd name="T57" fmla="*/ 1642 h 3292"/>
            <a:gd name="T58" fmla="*/ 304 w 2067"/>
            <a:gd name="T59" fmla="*/ 1840 h 3292"/>
            <a:gd name="T60" fmla="*/ 364 w 2067"/>
            <a:gd name="T61" fmla="*/ 2023 h 3292"/>
            <a:gd name="T62" fmla="*/ 467 w 2067"/>
            <a:gd name="T63" fmla="*/ 2181 h 3292"/>
            <a:gd name="T64" fmla="*/ 606 w 2067"/>
            <a:gd name="T65" fmla="*/ 2308 h 3292"/>
            <a:gd name="T66" fmla="*/ 775 w 2067"/>
            <a:gd name="T67" fmla="*/ 2396 h 3292"/>
            <a:gd name="T68" fmla="*/ 967 w 2067"/>
            <a:gd name="T69" fmla="*/ 2439 h 3292"/>
            <a:gd name="T70" fmla="*/ 1168 w 2067"/>
            <a:gd name="T71" fmla="*/ 2431 h 3292"/>
            <a:gd name="T72" fmla="*/ 1352 w 2067"/>
            <a:gd name="T73" fmla="*/ 2371 h 3292"/>
            <a:gd name="T74" fmla="*/ 1513 w 2067"/>
            <a:gd name="T75" fmla="*/ 2270 h 3292"/>
            <a:gd name="T76" fmla="*/ 1641 w 2067"/>
            <a:gd name="T77" fmla="*/ 2132 h 3292"/>
            <a:gd name="T78" fmla="*/ 1730 w 2067"/>
            <a:gd name="T79" fmla="*/ 1965 h 3292"/>
            <a:gd name="T80" fmla="*/ 1774 w 2067"/>
            <a:gd name="T81" fmla="*/ 1774 h 3292"/>
            <a:gd name="T82" fmla="*/ 1764 w 2067"/>
            <a:gd name="T83" fmla="*/ 1576 h 3292"/>
            <a:gd name="T84" fmla="*/ 1705 w 2067"/>
            <a:gd name="T85" fmla="*/ 1394 h 3292"/>
            <a:gd name="T86" fmla="*/ 1602 w 2067"/>
            <a:gd name="T87" fmla="*/ 1235 h 3292"/>
            <a:gd name="T88" fmla="*/ 1462 w 2067"/>
            <a:gd name="T89" fmla="*/ 1108 h 3292"/>
            <a:gd name="T90" fmla="*/ 1293 w 2067"/>
            <a:gd name="T91" fmla="*/ 1021 h 3292"/>
            <a:gd name="T92" fmla="*/ 1102 w 2067"/>
            <a:gd name="T93" fmla="*/ 977 h 3292"/>
            <a:gd name="T94" fmla="*/ 2067 w 2067"/>
            <a:gd name="T95" fmla="*/ 0 h 3292"/>
            <a:gd name="T96" fmla="*/ 0 w 2067"/>
            <a:gd name="T97" fmla="*/ 3292 h 32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Lst>
          <a:rect l="0" t="0" r="r" b="b"/>
          <a:pathLst>
            <a:path w="2067" h="3292">
              <a:moveTo>
                <a:pt x="1295" y="1348"/>
              </a:moveTo>
              <a:lnTo>
                <a:pt x="1315" y="1351"/>
              </a:lnTo>
              <a:lnTo>
                <a:pt x="1335" y="1360"/>
              </a:lnTo>
              <a:lnTo>
                <a:pt x="1336" y="1361"/>
              </a:lnTo>
              <a:lnTo>
                <a:pt x="1342" y="1365"/>
              </a:lnTo>
              <a:lnTo>
                <a:pt x="1350" y="1371"/>
              </a:lnTo>
              <a:lnTo>
                <a:pt x="1360" y="1379"/>
              </a:lnTo>
              <a:lnTo>
                <a:pt x="1372" y="1387"/>
              </a:lnTo>
              <a:lnTo>
                <a:pt x="1384" y="1396"/>
              </a:lnTo>
              <a:lnTo>
                <a:pt x="1396" y="1405"/>
              </a:lnTo>
              <a:lnTo>
                <a:pt x="1407" y="1414"/>
              </a:lnTo>
              <a:lnTo>
                <a:pt x="1416" y="1421"/>
              </a:lnTo>
              <a:lnTo>
                <a:pt x="1425" y="1426"/>
              </a:lnTo>
              <a:lnTo>
                <a:pt x="1429" y="1430"/>
              </a:lnTo>
              <a:lnTo>
                <a:pt x="1439" y="1444"/>
              </a:lnTo>
              <a:lnTo>
                <a:pt x="1445" y="1461"/>
              </a:lnTo>
              <a:lnTo>
                <a:pt x="1446" y="1480"/>
              </a:lnTo>
              <a:lnTo>
                <a:pt x="1441" y="1499"/>
              </a:lnTo>
              <a:lnTo>
                <a:pt x="1430" y="1517"/>
              </a:lnTo>
              <a:lnTo>
                <a:pt x="960" y="2116"/>
              </a:lnTo>
              <a:lnTo>
                <a:pt x="617" y="1749"/>
              </a:lnTo>
              <a:lnTo>
                <a:pt x="606" y="1735"/>
              </a:lnTo>
              <a:lnTo>
                <a:pt x="600" y="1718"/>
              </a:lnTo>
              <a:lnTo>
                <a:pt x="598" y="1701"/>
              </a:lnTo>
              <a:lnTo>
                <a:pt x="601" y="1684"/>
              </a:lnTo>
              <a:lnTo>
                <a:pt x="608" y="1669"/>
              </a:lnTo>
              <a:lnTo>
                <a:pt x="621" y="1655"/>
              </a:lnTo>
              <a:lnTo>
                <a:pt x="622" y="1653"/>
              </a:lnTo>
              <a:lnTo>
                <a:pt x="627" y="1649"/>
              </a:lnTo>
              <a:lnTo>
                <a:pt x="634" y="1642"/>
              </a:lnTo>
              <a:lnTo>
                <a:pt x="642" y="1634"/>
              </a:lnTo>
              <a:lnTo>
                <a:pt x="652" y="1624"/>
              </a:lnTo>
              <a:lnTo>
                <a:pt x="662" y="1615"/>
              </a:lnTo>
              <a:lnTo>
                <a:pt x="674" y="1606"/>
              </a:lnTo>
              <a:lnTo>
                <a:pt x="683" y="1597"/>
              </a:lnTo>
              <a:lnTo>
                <a:pt x="692" y="1589"/>
              </a:lnTo>
              <a:lnTo>
                <a:pt x="706" y="1580"/>
              </a:lnTo>
              <a:lnTo>
                <a:pt x="722" y="1573"/>
              </a:lnTo>
              <a:lnTo>
                <a:pt x="740" y="1571"/>
              </a:lnTo>
              <a:lnTo>
                <a:pt x="758" y="1574"/>
              </a:lnTo>
              <a:lnTo>
                <a:pt x="776" y="1582"/>
              </a:lnTo>
              <a:lnTo>
                <a:pt x="795" y="1596"/>
              </a:lnTo>
              <a:lnTo>
                <a:pt x="944" y="1757"/>
              </a:lnTo>
              <a:lnTo>
                <a:pt x="945" y="1755"/>
              </a:lnTo>
              <a:lnTo>
                <a:pt x="950" y="1749"/>
              </a:lnTo>
              <a:lnTo>
                <a:pt x="957" y="1740"/>
              </a:lnTo>
              <a:lnTo>
                <a:pt x="968" y="1727"/>
              </a:lnTo>
              <a:lnTo>
                <a:pt x="980" y="1711"/>
              </a:lnTo>
              <a:lnTo>
                <a:pt x="994" y="1694"/>
              </a:lnTo>
              <a:lnTo>
                <a:pt x="1009" y="1673"/>
              </a:lnTo>
              <a:lnTo>
                <a:pt x="1027" y="1652"/>
              </a:lnTo>
              <a:lnTo>
                <a:pt x="1045" y="1628"/>
              </a:lnTo>
              <a:lnTo>
                <a:pt x="1064" y="1603"/>
              </a:lnTo>
              <a:lnTo>
                <a:pt x="1084" y="1579"/>
              </a:lnTo>
              <a:lnTo>
                <a:pt x="1103" y="1554"/>
              </a:lnTo>
              <a:lnTo>
                <a:pt x="1122" y="1529"/>
              </a:lnTo>
              <a:lnTo>
                <a:pt x="1142" y="1505"/>
              </a:lnTo>
              <a:lnTo>
                <a:pt x="1160" y="1481"/>
              </a:lnTo>
              <a:lnTo>
                <a:pt x="1178" y="1458"/>
              </a:lnTo>
              <a:lnTo>
                <a:pt x="1195" y="1437"/>
              </a:lnTo>
              <a:lnTo>
                <a:pt x="1209" y="1418"/>
              </a:lnTo>
              <a:lnTo>
                <a:pt x="1222" y="1402"/>
              </a:lnTo>
              <a:lnTo>
                <a:pt x="1233" y="1388"/>
              </a:lnTo>
              <a:lnTo>
                <a:pt x="1241" y="1377"/>
              </a:lnTo>
              <a:lnTo>
                <a:pt x="1247" y="1370"/>
              </a:lnTo>
              <a:lnTo>
                <a:pt x="1251" y="1367"/>
              </a:lnTo>
              <a:lnTo>
                <a:pt x="1263" y="1356"/>
              </a:lnTo>
              <a:lnTo>
                <a:pt x="1278" y="1350"/>
              </a:lnTo>
              <a:lnTo>
                <a:pt x="1295" y="1348"/>
              </a:lnTo>
              <a:close/>
              <a:moveTo>
                <a:pt x="1035" y="974"/>
              </a:moveTo>
              <a:lnTo>
                <a:pt x="967" y="977"/>
              </a:lnTo>
              <a:lnTo>
                <a:pt x="902" y="986"/>
              </a:lnTo>
              <a:lnTo>
                <a:pt x="837" y="1001"/>
              </a:lnTo>
              <a:lnTo>
                <a:pt x="775" y="1021"/>
              </a:lnTo>
              <a:lnTo>
                <a:pt x="716" y="1045"/>
              </a:lnTo>
              <a:lnTo>
                <a:pt x="660" y="1075"/>
              </a:lnTo>
              <a:lnTo>
                <a:pt x="606" y="1108"/>
              </a:lnTo>
              <a:lnTo>
                <a:pt x="557" y="1146"/>
              </a:lnTo>
              <a:lnTo>
                <a:pt x="510" y="1190"/>
              </a:lnTo>
              <a:lnTo>
                <a:pt x="467" y="1235"/>
              </a:lnTo>
              <a:lnTo>
                <a:pt x="428" y="1285"/>
              </a:lnTo>
              <a:lnTo>
                <a:pt x="394" y="1338"/>
              </a:lnTo>
              <a:lnTo>
                <a:pt x="364" y="1394"/>
              </a:lnTo>
              <a:lnTo>
                <a:pt x="339" y="1452"/>
              </a:lnTo>
              <a:lnTo>
                <a:pt x="319" y="1513"/>
              </a:lnTo>
              <a:lnTo>
                <a:pt x="304" y="1576"/>
              </a:lnTo>
              <a:lnTo>
                <a:pt x="296" y="1642"/>
              </a:lnTo>
              <a:lnTo>
                <a:pt x="293" y="1708"/>
              </a:lnTo>
              <a:lnTo>
                <a:pt x="296" y="1774"/>
              </a:lnTo>
              <a:lnTo>
                <a:pt x="304" y="1840"/>
              </a:lnTo>
              <a:lnTo>
                <a:pt x="319" y="1903"/>
              </a:lnTo>
              <a:lnTo>
                <a:pt x="339" y="1965"/>
              </a:lnTo>
              <a:lnTo>
                <a:pt x="364" y="2023"/>
              </a:lnTo>
              <a:lnTo>
                <a:pt x="394" y="2078"/>
              </a:lnTo>
              <a:lnTo>
                <a:pt x="428" y="2132"/>
              </a:lnTo>
              <a:lnTo>
                <a:pt x="467" y="2181"/>
              </a:lnTo>
              <a:lnTo>
                <a:pt x="510" y="2227"/>
              </a:lnTo>
              <a:lnTo>
                <a:pt x="557" y="2270"/>
              </a:lnTo>
              <a:lnTo>
                <a:pt x="606" y="2308"/>
              </a:lnTo>
              <a:lnTo>
                <a:pt x="660" y="2342"/>
              </a:lnTo>
              <a:lnTo>
                <a:pt x="716" y="2371"/>
              </a:lnTo>
              <a:lnTo>
                <a:pt x="775" y="2396"/>
              </a:lnTo>
              <a:lnTo>
                <a:pt x="837" y="2415"/>
              </a:lnTo>
              <a:lnTo>
                <a:pt x="902" y="2431"/>
              </a:lnTo>
              <a:lnTo>
                <a:pt x="967" y="2439"/>
              </a:lnTo>
              <a:lnTo>
                <a:pt x="1035" y="2442"/>
              </a:lnTo>
              <a:lnTo>
                <a:pt x="1102" y="2439"/>
              </a:lnTo>
              <a:lnTo>
                <a:pt x="1168" y="2431"/>
              </a:lnTo>
              <a:lnTo>
                <a:pt x="1232" y="2415"/>
              </a:lnTo>
              <a:lnTo>
                <a:pt x="1293" y="2396"/>
              </a:lnTo>
              <a:lnTo>
                <a:pt x="1352" y="2371"/>
              </a:lnTo>
              <a:lnTo>
                <a:pt x="1409" y="2342"/>
              </a:lnTo>
              <a:lnTo>
                <a:pt x="1462" y="2308"/>
              </a:lnTo>
              <a:lnTo>
                <a:pt x="1513" y="2270"/>
              </a:lnTo>
              <a:lnTo>
                <a:pt x="1559" y="2227"/>
              </a:lnTo>
              <a:lnTo>
                <a:pt x="1602" y="2181"/>
              </a:lnTo>
              <a:lnTo>
                <a:pt x="1641" y="2132"/>
              </a:lnTo>
              <a:lnTo>
                <a:pt x="1675" y="2078"/>
              </a:lnTo>
              <a:lnTo>
                <a:pt x="1705" y="2023"/>
              </a:lnTo>
              <a:lnTo>
                <a:pt x="1730" y="1965"/>
              </a:lnTo>
              <a:lnTo>
                <a:pt x="1750" y="1903"/>
              </a:lnTo>
              <a:lnTo>
                <a:pt x="1764" y="1840"/>
              </a:lnTo>
              <a:lnTo>
                <a:pt x="1774" y="1774"/>
              </a:lnTo>
              <a:lnTo>
                <a:pt x="1777" y="1708"/>
              </a:lnTo>
              <a:lnTo>
                <a:pt x="1774" y="1642"/>
              </a:lnTo>
              <a:lnTo>
                <a:pt x="1764" y="1576"/>
              </a:lnTo>
              <a:lnTo>
                <a:pt x="1750" y="1513"/>
              </a:lnTo>
              <a:lnTo>
                <a:pt x="1730" y="1452"/>
              </a:lnTo>
              <a:lnTo>
                <a:pt x="1705" y="1394"/>
              </a:lnTo>
              <a:lnTo>
                <a:pt x="1675" y="1338"/>
              </a:lnTo>
              <a:lnTo>
                <a:pt x="1641" y="1285"/>
              </a:lnTo>
              <a:lnTo>
                <a:pt x="1602" y="1235"/>
              </a:lnTo>
              <a:lnTo>
                <a:pt x="1559" y="1190"/>
              </a:lnTo>
              <a:lnTo>
                <a:pt x="1513" y="1146"/>
              </a:lnTo>
              <a:lnTo>
                <a:pt x="1462" y="1108"/>
              </a:lnTo>
              <a:lnTo>
                <a:pt x="1409" y="1075"/>
              </a:lnTo>
              <a:lnTo>
                <a:pt x="1352" y="1045"/>
              </a:lnTo>
              <a:lnTo>
                <a:pt x="1293" y="1021"/>
              </a:lnTo>
              <a:lnTo>
                <a:pt x="1232" y="1001"/>
              </a:lnTo>
              <a:lnTo>
                <a:pt x="1168" y="986"/>
              </a:lnTo>
              <a:lnTo>
                <a:pt x="1102" y="977"/>
              </a:lnTo>
              <a:lnTo>
                <a:pt x="1035" y="974"/>
              </a:lnTo>
              <a:close/>
              <a:moveTo>
                <a:pt x="0" y="0"/>
              </a:moveTo>
              <a:lnTo>
                <a:pt x="2067" y="0"/>
              </a:lnTo>
              <a:lnTo>
                <a:pt x="2067" y="3292"/>
              </a:lnTo>
              <a:lnTo>
                <a:pt x="1041" y="2911"/>
              </a:lnTo>
              <a:lnTo>
                <a:pt x="0" y="3292"/>
              </a:lnTo>
              <a:lnTo>
                <a:pt x="0" y="0"/>
              </a:lnTo>
              <a:close/>
            </a:path>
          </a:pathLst>
        </a:custGeom>
        <a:solidFill>
          <a:schemeClr val="bg1"/>
        </a:solidFill>
        <a:ln w="0">
          <a:noFill/>
          <a:prstDash val="solid"/>
          <a:round/>
          <a:headEnd/>
          <a:tailEnd/>
        </a:ln>
      </xdr:spPr>
    </xdr:sp>
    <xdr:clientData/>
  </xdr:twoCellAnchor>
  <xdr:twoCellAnchor editAs="oneCell">
    <xdr:from>
      <xdr:col>14</xdr:col>
      <xdr:colOff>408214</xdr:colOff>
      <xdr:row>0</xdr:row>
      <xdr:rowOff>0</xdr:rowOff>
    </xdr:from>
    <xdr:to>
      <xdr:col>16</xdr:col>
      <xdr:colOff>952501</xdr:colOff>
      <xdr:row>0</xdr:row>
      <xdr:rowOff>664842</xdr:rowOff>
    </xdr:to>
    <xdr:grpSp>
      <xdr:nvGrpSpPr>
        <xdr:cNvPr id="11" name="Color Legend" descr="Color Legend for Status is in this cell: Not started is normal style, In Progress is R=91 G=133 B=49, Due Today is R=118 G=88 B=0, On Hold is R=109 G=66 B=111, Completed is Strikethrough, Cancelled is R=191 G=191 B=191, and Overdue is R=191 G=33 B=28.">
          <a:extLst>
            <a:ext uri="{FF2B5EF4-FFF2-40B4-BE49-F238E27FC236}">
              <a16:creationId xmlns:a16="http://schemas.microsoft.com/office/drawing/2014/main" id="{00000000-0008-0000-0000-00000B000000}"/>
            </a:ext>
          </a:extLst>
        </xdr:cNvPr>
        <xdr:cNvGrpSpPr/>
      </xdr:nvGrpSpPr>
      <xdr:grpSpPr>
        <a:xfrm>
          <a:off x="17866178" y="0"/>
          <a:ext cx="7225394" cy="664842"/>
          <a:chOff x="4369012" y="0"/>
          <a:chExt cx="6323748" cy="657222"/>
        </a:xfrm>
      </xdr:grpSpPr>
      <xdr:sp macro="" textlink="">
        <xdr:nvSpPr>
          <xdr:cNvPr id="7" name="Round Same Side Corner Rectangle 6" descr="Rounded rectangle">
            <a:extLst>
              <a:ext uri="{FF2B5EF4-FFF2-40B4-BE49-F238E27FC236}">
                <a16:creationId xmlns:a16="http://schemas.microsoft.com/office/drawing/2014/main" id="{00000000-0008-0000-0000-000007000000}"/>
              </a:ext>
            </a:extLst>
          </xdr:cNvPr>
          <xdr:cNvSpPr/>
        </xdr:nvSpPr>
        <xdr:spPr>
          <a:xfrm flipV="1">
            <a:off x="4369012" y="0"/>
            <a:ext cx="6323748" cy="657222"/>
          </a:xfrm>
          <a:prstGeom prst="round2SameRect">
            <a:avLst>
              <a:gd name="adj1" fmla="val 15932"/>
              <a:gd name="adj2" fmla="val 0"/>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 name="TextBox 7" descr="Color Legend Header">
            <a:extLst>
              <a:ext uri="{FF2B5EF4-FFF2-40B4-BE49-F238E27FC236}">
                <a16:creationId xmlns:a16="http://schemas.microsoft.com/office/drawing/2014/main" id="{00000000-0008-0000-0000-000008000000}"/>
              </a:ext>
            </a:extLst>
          </xdr:cNvPr>
          <xdr:cNvSpPr txBox="1"/>
        </xdr:nvSpPr>
        <xdr:spPr>
          <a:xfrm>
            <a:off x="4613831" y="20722"/>
            <a:ext cx="1364996" cy="2381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a:solidFill>
                  <a:schemeClr val="tx1">
                    <a:lumMod val="75000"/>
                    <a:lumOff val="25000"/>
                  </a:schemeClr>
                </a:solidFill>
              </a:rPr>
              <a:t>COLOR</a:t>
            </a:r>
            <a:r>
              <a:rPr lang="en-US" sz="1100" b="1" baseline="0">
                <a:solidFill>
                  <a:schemeClr val="tx1">
                    <a:lumMod val="75000"/>
                    <a:lumOff val="25000"/>
                  </a:schemeClr>
                </a:solidFill>
              </a:rPr>
              <a:t> LEGEND</a:t>
            </a:r>
            <a:endParaRPr lang="en-US" sz="1100" b="1">
              <a:solidFill>
                <a:schemeClr val="tx1">
                  <a:lumMod val="75000"/>
                  <a:lumOff val="25000"/>
                </a:schemeClr>
              </a:solidFill>
            </a:endParaRPr>
          </a:p>
        </xdr:txBody>
      </xdr:sp>
      <xdr:sp macro="" textlink="">
        <xdr:nvSpPr>
          <xdr:cNvPr id="13" name="TextBox 12" descr="Not Started">
            <a:extLst>
              <a:ext uri="{FF2B5EF4-FFF2-40B4-BE49-F238E27FC236}">
                <a16:creationId xmlns:a16="http://schemas.microsoft.com/office/drawing/2014/main" id="{00000000-0008-0000-0000-00000D000000}"/>
              </a:ext>
            </a:extLst>
          </xdr:cNvPr>
          <xdr:cNvSpPr txBox="1"/>
        </xdr:nvSpPr>
        <xdr:spPr>
          <a:xfrm>
            <a:off x="6439611" y="304816"/>
            <a:ext cx="938975" cy="2668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a:solidFill>
                  <a:schemeClr val="tx1">
                    <a:lumMod val="75000"/>
                    <a:lumOff val="25000"/>
                  </a:schemeClr>
                </a:solidFill>
                <a:latin typeface="+mj-lt"/>
              </a:rPr>
              <a:t>Not Started</a:t>
            </a:r>
          </a:p>
        </xdr:txBody>
      </xdr:sp>
      <xdr:sp macro="" textlink="">
        <xdr:nvSpPr>
          <xdr:cNvPr id="14" name="TextBox 13" descr="In Progress">
            <a:extLst>
              <a:ext uri="{FF2B5EF4-FFF2-40B4-BE49-F238E27FC236}">
                <a16:creationId xmlns:a16="http://schemas.microsoft.com/office/drawing/2014/main" id="{00000000-0008-0000-0000-00000E000000}"/>
              </a:ext>
            </a:extLst>
          </xdr:cNvPr>
          <xdr:cNvSpPr txBox="1"/>
        </xdr:nvSpPr>
        <xdr:spPr>
          <a:xfrm>
            <a:off x="7652689" y="304816"/>
            <a:ext cx="781953" cy="2668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a:solidFill>
                  <a:schemeClr val="accent4">
                    <a:lumMod val="75000"/>
                  </a:schemeClr>
                </a:solidFill>
                <a:latin typeface="+mj-lt"/>
              </a:rPr>
              <a:t>In Progress</a:t>
            </a:r>
          </a:p>
        </xdr:txBody>
      </xdr:sp>
      <xdr:sp macro="" textlink="">
        <xdr:nvSpPr>
          <xdr:cNvPr id="15" name="TextBox 14" descr="Due Today">
            <a:extLst>
              <a:ext uri="{FF2B5EF4-FFF2-40B4-BE49-F238E27FC236}">
                <a16:creationId xmlns:a16="http://schemas.microsoft.com/office/drawing/2014/main" id="{00000000-0008-0000-0000-00000F000000}"/>
              </a:ext>
            </a:extLst>
          </xdr:cNvPr>
          <xdr:cNvSpPr txBox="1"/>
        </xdr:nvSpPr>
        <xdr:spPr>
          <a:xfrm>
            <a:off x="6596439" y="295275"/>
            <a:ext cx="177783" cy="2637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200">
              <a:solidFill>
                <a:schemeClr val="accent3">
                  <a:lumMod val="50000"/>
                </a:schemeClr>
              </a:solidFill>
              <a:latin typeface="+mj-lt"/>
            </a:endParaRPr>
          </a:p>
        </xdr:txBody>
      </xdr:sp>
      <xdr:sp macro="" textlink="">
        <xdr:nvSpPr>
          <xdr:cNvPr id="16" name="TextBox 15" descr="On Hold">
            <a:extLst>
              <a:ext uri="{FF2B5EF4-FFF2-40B4-BE49-F238E27FC236}">
                <a16:creationId xmlns:a16="http://schemas.microsoft.com/office/drawing/2014/main" id="{00000000-0008-0000-0000-000010000000}"/>
              </a:ext>
            </a:extLst>
          </xdr:cNvPr>
          <xdr:cNvSpPr txBox="1"/>
        </xdr:nvSpPr>
        <xdr:spPr>
          <a:xfrm>
            <a:off x="5561678" y="303381"/>
            <a:ext cx="707148" cy="2696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a:solidFill>
                  <a:schemeClr val="accent6"/>
                </a:solidFill>
                <a:latin typeface="+mj-lt"/>
              </a:rPr>
              <a:t>On Hold</a:t>
            </a:r>
          </a:p>
        </xdr:txBody>
      </xdr:sp>
      <xdr:sp macro="" textlink="">
        <xdr:nvSpPr>
          <xdr:cNvPr id="17" name="TextBox 16" descr="Completed">
            <a:extLst>
              <a:ext uri="{FF2B5EF4-FFF2-40B4-BE49-F238E27FC236}">
                <a16:creationId xmlns:a16="http://schemas.microsoft.com/office/drawing/2014/main" id="{00000000-0008-0000-0000-000011000000}"/>
              </a:ext>
            </a:extLst>
          </xdr:cNvPr>
          <xdr:cNvSpPr txBox="1"/>
        </xdr:nvSpPr>
        <xdr:spPr>
          <a:xfrm>
            <a:off x="8800331" y="306344"/>
            <a:ext cx="877388" cy="2637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strike="sngStrike" baseline="0">
                <a:solidFill>
                  <a:schemeClr val="bg1">
                    <a:lumMod val="75000"/>
                  </a:schemeClr>
                </a:solidFill>
                <a:latin typeface="+mj-lt"/>
              </a:rPr>
              <a:t>Completed</a:t>
            </a:r>
          </a:p>
        </xdr:txBody>
      </xdr:sp>
      <xdr:sp macro="" textlink="">
        <xdr:nvSpPr>
          <xdr:cNvPr id="18" name="TextBox 17" descr="Cancelled">
            <a:extLst>
              <a:ext uri="{FF2B5EF4-FFF2-40B4-BE49-F238E27FC236}">
                <a16:creationId xmlns:a16="http://schemas.microsoft.com/office/drawing/2014/main" id="{00000000-0008-0000-0000-000012000000}"/>
              </a:ext>
            </a:extLst>
          </xdr:cNvPr>
          <xdr:cNvSpPr txBox="1"/>
        </xdr:nvSpPr>
        <xdr:spPr>
          <a:xfrm>
            <a:off x="4627159" y="306344"/>
            <a:ext cx="838102" cy="2637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a:solidFill>
                  <a:schemeClr val="bg1">
                    <a:lumMod val="75000"/>
                  </a:schemeClr>
                </a:solidFill>
                <a:latin typeface="+mj-lt"/>
              </a:rPr>
              <a:t>Cancelled</a:t>
            </a:r>
          </a:p>
        </xdr:txBody>
      </xdr:sp>
      <xdr:sp macro="" textlink="">
        <xdr:nvSpPr>
          <xdr:cNvPr id="19" name="TextBox 18" descr="Overdue">
            <a:extLst>
              <a:ext uri="{FF2B5EF4-FFF2-40B4-BE49-F238E27FC236}">
                <a16:creationId xmlns:a16="http://schemas.microsoft.com/office/drawing/2014/main" id="{00000000-0008-0000-0000-000013000000}"/>
              </a:ext>
            </a:extLst>
          </xdr:cNvPr>
          <xdr:cNvSpPr txBox="1"/>
        </xdr:nvSpPr>
        <xdr:spPr>
          <a:xfrm>
            <a:off x="10163175" y="295275"/>
            <a:ext cx="177783" cy="2637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200">
              <a:solidFill>
                <a:schemeClr val="accent5">
                  <a:lumMod val="75000"/>
                </a:schemeClr>
              </a:solidFill>
              <a:latin typeface="+mj-lt"/>
            </a:endParaRPr>
          </a:p>
        </xdr:txBody>
      </xdr:sp>
      <xdr:cxnSp macro="">
        <xdr:nvCxnSpPr>
          <xdr:cNvPr id="10" name="Straight Connector 9" descr="Separator Line">
            <a:extLst>
              <a:ext uri="{FF2B5EF4-FFF2-40B4-BE49-F238E27FC236}">
                <a16:creationId xmlns:a16="http://schemas.microsoft.com/office/drawing/2014/main" id="{00000000-0008-0000-0000-00000A000000}"/>
              </a:ext>
            </a:extLst>
          </xdr:cNvPr>
          <xdr:cNvCxnSpPr/>
        </xdr:nvCxnSpPr>
        <xdr:spPr>
          <a:xfrm>
            <a:off x="5484655" y="295343"/>
            <a:ext cx="4193" cy="28575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Straight Connector 23" descr="Separator Line">
            <a:extLst>
              <a:ext uri="{FF2B5EF4-FFF2-40B4-BE49-F238E27FC236}">
                <a16:creationId xmlns:a16="http://schemas.microsoft.com/office/drawing/2014/main" id="{00000000-0008-0000-0000-000018000000}"/>
              </a:ext>
            </a:extLst>
          </xdr:cNvPr>
          <xdr:cNvCxnSpPr/>
        </xdr:nvCxnSpPr>
        <xdr:spPr>
          <a:xfrm>
            <a:off x="8697266" y="295343"/>
            <a:ext cx="4193" cy="28575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5" name="Straight Connector 24" descr="Separator Line">
            <a:extLst>
              <a:ext uri="{FF2B5EF4-FFF2-40B4-BE49-F238E27FC236}">
                <a16:creationId xmlns:a16="http://schemas.microsoft.com/office/drawing/2014/main" id="{00000000-0008-0000-0000-000019000000}"/>
              </a:ext>
            </a:extLst>
          </xdr:cNvPr>
          <xdr:cNvCxnSpPr/>
        </xdr:nvCxnSpPr>
        <xdr:spPr>
          <a:xfrm>
            <a:off x="7511032" y="295343"/>
            <a:ext cx="4193" cy="28575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6" name="Straight Connector 25" descr="Separator Line">
            <a:extLst>
              <a:ext uri="{FF2B5EF4-FFF2-40B4-BE49-F238E27FC236}">
                <a16:creationId xmlns:a16="http://schemas.microsoft.com/office/drawing/2014/main" id="{00000000-0008-0000-0000-00001A000000}"/>
              </a:ext>
            </a:extLst>
          </xdr:cNvPr>
          <xdr:cNvCxnSpPr/>
        </xdr:nvCxnSpPr>
        <xdr:spPr>
          <a:xfrm>
            <a:off x="6306642" y="295343"/>
            <a:ext cx="4193" cy="28575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grpSp>
    <xdr:clientData fPrintsWithSheet="0"/>
  </xdr:twoCellAnchor>
  <xdr:twoCellAnchor editAs="absolute">
    <xdr:from>
      <xdr:col>14</xdr:col>
      <xdr:colOff>208067</xdr:colOff>
      <xdr:row>198</xdr:row>
      <xdr:rowOff>356232</xdr:rowOff>
    </xdr:from>
    <xdr:to>
      <xdr:col>15</xdr:col>
      <xdr:colOff>2864862</xdr:colOff>
      <xdr:row>202</xdr:row>
      <xdr:rowOff>29658</xdr:rowOff>
    </xdr:to>
    <mc:AlternateContent xmlns:mc="http://schemas.openxmlformats.org/markup-compatibility/2006" xmlns:sle15="http://schemas.microsoft.com/office/drawing/2012/slicer">
      <mc:Choice Requires="sle15">
        <xdr:graphicFrame macro="">
          <xdr:nvGraphicFramePr>
            <xdr:cNvPr id="1036" name="STATUS" descr="Status slicer that filters List table data by Status">
              <a:extLst>
                <a:ext uri="{FF2B5EF4-FFF2-40B4-BE49-F238E27FC236}">
                  <a16:creationId xmlns:a16="http://schemas.microsoft.com/office/drawing/2014/main" id="{00000000-0008-0000-0000-000003000000}"/>
                </a:ext>
                <a:ext uri="{147F2762-F138-4A5C-976F-8EAC2B608ADB}">
                  <a16:predDERef xmlns:a16="http://schemas.microsoft.com/office/drawing/2014/main" pred="{00000000-0008-0000-0000-00000B000000}"/>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STATUS"/>
            </a:graphicData>
          </a:graphic>
        </xdr:graphicFrame>
      </mc:Choice>
      <mc:Fallback xmlns="">
        <xdr:sp macro="" textlink="">
          <xdr:nvSpPr>
            <xdr:cNvPr id="0" name=""/>
            <xdr:cNvSpPr>
              <a:spLocks noTextEdit="1"/>
            </xdr:cNvSpPr>
          </xdr:nvSpPr>
          <xdr:spPr>
            <a:xfrm>
              <a:off x="15720210" y="3588329"/>
              <a:ext cx="5595938" cy="1197426"/>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PrintsWithSheet="0"/>
  </xdr:twoCellAnchor>
  <xdr:twoCellAnchor editAs="oneCell">
    <xdr:from>
      <xdr:col>8</xdr:col>
      <xdr:colOff>0</xdr:colOff>
      <xdr:row>0</xdr:row>
      <xdr:rowOff>0</xdr:rowOff>
    </xdr:from>
    <xdr:to>
      <xdr:col>8</xdr:col>
      <xdr:colOff>1114425</xdr:colOff>
      <xdr:row>0</xdr:row>
      <xdr:rowOff>685800</xdr:rowOff>
    </xdr:to>
    <xdr:pic>
      <xdr:nvPicPr>
        <xdr:cNvPr id="53" name="Picture 52">
          <a:extLst>
            <a:ext uri="{FF2B5EF4-FFF2-40B4-BE49-F238E27FC236}">
              <a16:creationId xmlns:a16="http://schemas.microsoft.com/office/drawing/2014/main" id="{60FFBE24-4085-4F65-E388-4E17D1702DCB}"/>
            </a:ext>
            <a:ext uri="{147F2762-F138-4A5C-976F-8EAC2B608ADB}">
              <a16:predDERef xmlns:a16="http://schemas.microsoft.com/office/drawing/2014/main" pred="{6E1C7231-E2FC-A611-DC17-115A1CECCD0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44025" y="0"/>
          <a:ext cx="1114425" cy="685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1903640</xdr:colOff>
      <xdr:row>0</xdr:row>
      <xdr:rowOff>107837</xdr:rowOff>
    </xdr:from>
    <xdr:to>
      <xdr:col>11</xdr:col>
      <xdr:colOff>515531</xdr:colOff>
      <xdr:row>0</xdr:row>
      <xdr:rowOff>627901</xdr:rowOff>
    </xdr:to>
    <xdr:sp macro="" textlink="">
      <xdr:nvSpPr>
        <xdr:cNvPr id="60" name="View List Data" descr="Navigation link to List Data worksheet">
          <a:hlinkClick xmlns:r="http://schemas.openxmlformats.org/officeDocument/2006/relationships" r:id="rId3" tooltip="Select to navigate to List Data worksheet"/>
          <a:extLst>
            <a:ext uri="{FF2B5EF4-FFF2-40B4-BE49-F238E27FC236}">
              <a16:creationId xmlns:a16="http://schemas.microsoft.com/office/drawing/2014/main" id="{BF267713-D076-4C5B-B2CD-82A9F306DE39}"/>
            </a:ext>
          </a:extLst>
        </xdr:cNvPr>
        <xdr:cNvSpPr/>
      </xdr:nvSpPr>
      <xdr:spPr>
        <a:xfrm>
          <a:off x="12666890" y="107837"/>
          <a:ext cx="1583691" cy="520064"/>
        </a:xfrm>
        <a:prstGeom prst="roundRect">
          <a:avLst/>
        </a:prstGeom>
        <a:solidFill>
          <a:schemeClr val="accent1">
            <a:lumMod val="75000"/>
          </a:schemeClr>
        </a:solidFill>
        <a:ln w="9525">
          <a:solidFill>
            <a:schemeClr val="bg1"/>
          </a:solidFill>
        </a:ln>
        <a:effectLst>
          <a:outerShdw blurRad="50800" dist="38100" dir="5400000" sx="87000" sy="87000" algn="t" rotWithShape="0">
            <a:prstClr val="black">
              <a:alpha val="40000"/>
            </a:prstClr>
          </a:outerShdw>
        </a:effectLst>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100" b="1" spc="100" baseline="0">
              <a:solidFill>
                <a:schemeClr val="bg1"/>
              </a:solidFill>
              <a:latin typeface="+mn-lt"/>
            </a:rPr>
            <a:t>SCREENSHOTS</a:t>
          </a:r>
          <a:endParaRPr lang="en-US" sz="1100" b="1" spc="100">
            <a:solidFill>
              <a:schemeClr val="bg1"/>
            </a:solidFill>
            <a:latin typeface="+mn-lt"/>
          </a:endParaRPr>
        </a:p>
      </xdr:txBody>
    </xdr:sp>
    <xdr:clientData fPrintsWithSheet="0"/>
  </xdr:twoCellAnchor>
  <xdr:twoCellAnchor editAs="oneCell">
    <xdr:from>
      <xdr:col>11</xdr:col>
      <xdr:colOff>835479</xdr:colOff>
      <xdr:row>0</xdr:row>
      <xdr:rowOff>107837</xdr:rowOff>
    </xdr:from>
    <xdr:to>
      <xdr:col>12</xdr:col>
      <xdr:colOff>1371420</xdr:colOff>
      <xdr:row>0</xdr:row>
      <xdr:rowOff>627901</xdr:rowOff>
    </xdr:to>
    <xdr:sp macro="" textlink="">
      <xdr:nvSpPr>
        <xdr:cNvPr id="63" name="View List Data" descr="Navigation link to List Data worksheet">
          <a:hlinkClick xmlns:r="http://schemas.openxmlformats.org/officeDocument/2006/relationships" r:id="rId4" tooltip="Select to navigate to List Data worksheet"/>
          <a:extLst>
            <a:ext uri="{FF2B5EF4-FFF2-40B4-BE49-F238E27FC236}">
              <a16:creationId xmlns:a16="http://schemas.microsoft.com/office/drawing/2014/main" id="{5D0F8DC3-379C-4CC8-89C3-82658807DC7E}"/>
            </a:ext>
          </a:extLst>
        </xdr:cNvPr>
        <xdr:cNvSpPr/>
      </xdr:nvSpPr>
      <xdr:spPr>
        <a:xfrm>
          <a:off x="14565086" y="107837"/>
          <a:ext cx="1583691" cy="520064"/>
        </a:xfrm>
        <a:prstGeom prst="roundRect">
          <a:avLst/>
        </a:prstGeom>
        <a:solidFill>
          <a:schemeClr val="accent1">
            <a:lumMod val="75000"/>
          </a:schemeClr>
        </a:solidFill>
        <a:ln w="9525">
          <a:solidFill>
            <a:schemeClr val="bg1"/>
          </a:solidFill>
        </a:ln>
        <a:effectLst>
          <a:outerShdw blurRad="50800" dist="38100" dir="5400000" sx="87000" sy="87000" algn="t" rotWithShape="0">
            <a:prstClr val="black">
              <a:alpha val="40000"/>
            </a:prstClr>
          </a:outerShdw>
        </a:effectLst>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100" b="1" spc="100" baseline="0">
              <a:solidFill>
                <a:schemeClr val="bg1"/>
              </a:solidFill>
              <a:latin typeface="+mn-lt"/>
            </a:rPr>
            <a:t>DRAFT (2023)</a:t>
          </a:r>
          <a:endParaRPr lang="en-US" sz="1100" b="1" spc="100">
            <a:solidFill>
              <a:schemeClr val="bg1"/>
            </a:solidFill>
            <a:latin typeface="+mn-lt"/>
          </a:endParaRPr>
        </a:p>
      </xdr:txBody>
    </xdr:sp>
    <xdr:clientData fPrintsWithSheet="0"/>
  </xdr:twoCellAnchor>
  <xdr:twoCellAnchor editAs="oneCell">
    <xdr:from>
      <xdr:col>14</xdr:col>
      <xdr:colOff>141636</xdr:colOff>
      <xdr:row>1</xdr:row>
      <xdr:rowOff>297005</xdr:rowOff>
    </xdr:from>
    <xdr:to>
      <xdr:col>15</xdr:col>
      <xdr:colOff>3005569</xdr:colOff>
      <xdr:row>198</xdr:row>
      <xdr:rowOff>122557</xdr:rowOff>
    </xdr:to>
    <xdr:grpSp>
      <xdr:nvGrpSpPr>
        <xdr:cNvPr id="52" name="Group 51">
          <a:extLst>
            <a:ext uri="{FF2B5EF4-FFF2-40B4-BE49-F238E27FC236}">
              <a16:creationId xmlns:a16="http://schemas.microsoft.com/office/drawing/2014/main" id="{6E1C7231-E2FC-A611-DC17-115A1CECCD0C}"/>
            </a:ext>
            <a:ext uri="{147F2762-F138-4A5C-976F-8EAC2B608ADB}">
              <a16:predDERef xmlns:a16="http://schemas.microsoft.com/office/drawing/2014/main" pred="{5D0F8DC3-379C-4CC8-89C3-82658807DC7E}"/>
            </a:ext>
          </a:extLst>
        </xdr:cNvPr>
        <xdr:cNvGrpSpPr>
          <a:grpSpLocks/>
        </xdr:cNvGrpSpPr>
      </xdr:nvGrpSpPr>
      <xdr:grpSpPr>
        <a:xfrm>
          <a:off x="17599600" y="1086219"/>
          <a:ext cx="6156862" cy="2261231"/>
          <a:chOff x="18703266" y="411925"/>
          <a:chExt cx="5788013" cy="1507675"/>
        </a:xfrm>
      </xdr:grpSpPr>
      <xdr:sp macro="" textlink="' List_Data'!Q3">
        <xdr:nvSpPr>
          <xdr:cNvPr id="42" name="TextBox 41">
            <a:extLst>
              <a:ext uri="{FF2B5EF4-FFF2-40B4-BE49-F238E27FC236}">
                <a16:creationId xmlns:a16="http://schemas.microsoft.com/office/drawing/2014/main" id="{E6DA87A7-693C-44FC-BA84-CF4BB493DF0C}"/>
              </a:ext>
            </a:extLst>
          </xdr:cNvPr>
          <xdr:cNvSpPr txBox="1"/>
        </xdr:nvSpPr>
        <xdr:spPr>
          <a:xfrm>
            <a:off x="20896766" y="790946"/>
            <a:ext cx="1131415" cy="361950"/>
          </a:xfrm>
          <a:prstGeom prst="roundRect">
            <a:avLst/>
          </a:prstGeom>
          <a:solidFill>
            <a:schemeClr val="accent1"/>
          </a:solidFill>
          <a:ln>
            <a:solidFill>
              <a:srgbClr val="0070BF">
                <a:alpha val="0"/>
              </a:srgbClr>
            </a:solid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ctr"/>
            <a:fld id="{A5CAC5B8-E15C-484E-9CB1-4C59FB150A56}" type="TxLink">
              <a:rPr lang="en-US" sz="1400" b="0" i="0" u="none" strike="noStrike">
                <a:ln>
                  <a:noFill/>
                </a:ln>
                <a:solidFill>
                  <a:schemeClr val="bg1"/>
                </a:solidFill>
                <a:latin typeface="Euphemia"/>
              </a:rPr>
              <a:pPr algn="ctr"/>
              <a:t>0</a:t>
            </a:fld>
            <a:endParaRPr lang="en-US" sz="1200" b="0">
              <a:ln>
                <a:noFill/>
              </a:ln>
              <a:solidFill>
                <a:schemeClr val="bg1"/>
              </a:solidFill>
              <a:latin typeface="+mj-lt"/>
            </a:endParaRPr>
          </a:p>
        </xdr:txBody>
      </xdr:sp>
      <xdr:sp macro="" textlink="' List_Data'!R3">
        <xdr:nvSpPr>
          <xdr:cNvPr id="45" name="TextBox 44">
            <a:extLst>
              <a:ext uri="{FF2B5EF4-FFF2-40B4-BE49-F238E27FC236}">
                <a16:creationId xmlns:a16="http://schemas.microsoft.com/office/drawing/2014/main" id="{EF995C3F-AFD9-468C-9CA5-BD682CA789E5}"/>
              </a:ext>
            </a:extLst>
          </xdr:cNvPr>
          <xdr:cNvSpPr txBox="1"/>
        </xdr:nvSpPr>
        <xdr:spPr>
          <a:xfrm>
            <a:off x="22122618" y="790946"/>
            <a:ext cx="1149970" cy="361950"/>
          </a:xfrm>
          <a:prstGeom prst="roundRect">
            <a:avLst/>
          </a:prstGeom>
          <a:solidFill>
            <a:schemeClr val="accent1"/>
          </a:solidFill>
          <a:ln>
            <a:solidFill>
              <a:srgbClr val="0070BF">
                <a:alpha val="0"/>
              </a:srgbClr>
            </a:solid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ctr"/>
            <a:fld id="{772E3E7E-911A-4BED-9DE3-DE0075BC39D5}" type="TxLink">
              <a:rPr lang="en-US" sz="1200" b="0" i="0" u="none" strike="noStrike">
                <a:ln>
                  <a:noFill/>
                </a:ln>
                <a:solidFill>
                  <a:schemeClr val="bg1"/>
                </a:solidFill>
                <a:latin typeface="Euphemia"/>
              </a:rPr>
              <a:pPr algn="ctr"/>
              <a:t>0</a:t>
            </a:fld>
            <a:endParaRPr lang="en-US" sz="1200" b="0">
              <a:ln>
                <a:noFill/>
              </a:ln>
              <a:solidFill>
                <a:schemeClr val="bg1"/>
              </a:solidFill>
              <a:latin typeface="+mj-lt"/>
            </a:endParaRPr>
          </a:p>
        </xdr:txBody>
      </xdr:sp>
      <xdr:grpSp>
        <xdr:nvGrpSpPr>
          <xdr:cNvPr id="51" name="Group 50">
            <a:extLst>
              <a:ext uri="{FF2B5EF4-FFF2-40B4-BE49-F238E27FC236}">
                <a16:creationId xmlns:a16="http://schemas.microsoft.com/office/drawing/2014/main" id="{A73C31B2-3162-4CFC-5F9F-418C3F54A284}"/>
              </a:ext>
            </a:extLst>
          </xdr:cNvPr>
          <xdr:cNvGrpSpPr>
            <a:grpSpLocks noChangeAspect="1"/>
          </xdr:cNvGrpSpPr>
        </xdr:nvGrpSpPr>
        <xdr:grpSpPr>
          <a:xfrm>
            <a:off x="18703266" y="411925"/>
            <a:ext cx="5788013" cy="1507675"/>
            <a:chOff x="18695844" y="398318"/>
            <a:chExt cx="5781828" cy="1520922"/>
          </a:xfrm>
        </xdr:grpSpPr>
        <xdr:sp macro="" textlink="' List_Data'!P2">
          <xdr:nvSpPr>
            <xdr:cNvPr id="34" name="TextBox 33">
              <a:extLst>
                <a:ext uri="{FF2B5EF4-FFF2-40B4-BE49-F238E27FC236}">
                  <a16:creationId xmlns:a16="http://schemas.microsoft.com/office/drawing/2014/main" id="{4ACA982F-624A-40B3-8405-3594DE290018}"/>
                </a:ext>
              </a:extLst>
            </xdr:cNvPr>
            <xdr:cNvSpPr txBox="1"/>
          </xdr:nvSpPr>
          <xdr:spPr>
            <a:xfrm>
              <a:off x="18703637" y="398318"/>
              <a:ext cx="2085975" cy="361950"/>
            </a:xfrm>
            <a:prstGeom prst="roundRect">
              <a:avLst/>
            </a:prstGeom>
            <a:solidFill>
              <a:schemeClr val="accent1"/>
            </a:solidFill>
            <a:ln>
              <a:solidFill>
                <a:srgbClr val="0070BF">
                  <a:alpha val="0"/>
                </a:srgbClr>
              </a:solid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ctr"/>
              <a:fld id="{C9F7BB61-B156-45FA-8408-65811DED4640}" type="TxLink">
                <a:rPr lang="en-US" sz="1200" b="0" i="0" u="none" strike="noStrike">
                  <a:ln>
                    <a:noFill/>
                  </a:ln>
                  <a:solidFill>
                    <a:schemeClr val="bg1"/>
                  </a:solidFill>
                  <a:latin typeface="Euphemia"/>
                </a:rPr>
                <a:pPr algn="ctr"/>
                <a:t>Competition Status</a:t>
              </a:fld>
              <a:endParaRPr lang="en-US" sz="1200" b="0">
                <a:ln>
                  <a:noFill/>
                </a:ln>
                <a:solidFill>
                  <a:schemeClr val="bg1"/>
                </a:solidFill>
                <a:latin typeface="+mj-lt"/>
              </a:endParaRPr>
            </a:p>
          </xdr:txBody>
        </xdr:sp>
        <xdr:sp macro="" textlink="' List_Data'!P3">
          <xdr:nvSpPr>
            <xdr:cNvPr id="35" name="TextBox 34">
              <a:extLst>
                <a:ext uri="{FF2B5EF4-FFF2-40B4-BE49-F238E27FC236}">
                  <a16:creationId xmlns:a16="http://schemas.microsoft.com/office/drawing/2014/main" id="{70D20F13-0D1F-4763-B100-99316466AB5A}"/>
                </a:ext>
              </a:extLst>
            </xdr:cNvPr>
            <xdr:cNvSpPr txBox="1"/>
          </xdr:nvSpPr>
          <xdr:spPr>
            <a:xfrm>
              <a:off x="18695844" y="775117"/>
              <a:ext cx="2085975" cy="361950"/>
            </a:xfrm>
            <a:prstGeom prst="roundRect">
              <a:avLst/>
            </a:prstGeom>
            <a:solidFill>
              <a:schemeClr val="accent1"/>
            </a:solidFill>
            <a:ln>
              <a:solidFill>
                <a:srgbClr val="0070BF">
                  <a:alpha val="0"/>
                </a:srgbClr>
              </a:solid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ctr"/>
              <a:fld id="{2D7E0D82-DEC3-4228-B2FB-AEB5FCA02D38}" type="TxLink">
                <a:rPr lang="en-US" sz="1200" b="0" i="0" u="none" strike="noStrike">
                  <a:ln>
                    <a:noFill/>
                  </a:ln>
                  <a:solidFill>
                    <a:schemeClr val="bg1"/>
                  </a:solidFill>
                  <a:latin typeface="Euphemia"/>
                </a:rPr>
                <a:pPr algn="ctr"/>
                <a:t>Started in the last 14 days</a:t>
              </a:fld>
              <a:endParaRPr lang="en-US" sz="1200" b="0">
                <a:ln>
                  <a:noFill/>
                </a:ln>
                <a:solidFill>
                  <a:schemeClr val="bg1"/>
                </a:solidFill>
                <a:latin typeface="+mj-lt"/>
              </a:endParaRPr>
            </a:p>
          </xdr:txBody>
        </xdr:sp>
        <xdr:sp macro="" textlink="' List_Data'!P4">
          <xdr:nvSpPr>
            <xdr:cNvPr id="37" name="TextBox 36">
              <a:extLst>
                <a:ext uri="{FF2B5EF4-FFF2-40B4-BE49-F238E27FC236}">
                  <a16:creationId xmlns:a16="http://schemas.microsoft.com/office/drawing/2014/main" id="{AA06AC61-D003-49A4-BBA7-54A9B95CF787}"/>
                </a:ext>
              </a:extLst>
            </xdr:cNvPr>
            <xdr:cNvSpPr txBox="1"/>
          </xdr:nvSpPr>
          <xdr:spPr>
            <a:xfrm>
              <a:off x="18695844" y="1165640"/>
              <a:ext cx="2085975" cy="361950"/>
            </a:xfrm>
            <a:prstGeom prst="roundRect">
              <a:avLst/>
            </a:prstGeom>
            <a:solidFill>
              <a:schemeClr val="accent1"/>
            </a:solidFill>
            <a:ln>
              <a:solidFill>
                <a:srgbClr val="0070BF">
                  <a:alpha val="0"/>
                </a:srgbClr>
              </a:solid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ctr"/>
              <a:fld id="{EB5B99F3-97E1-47EB-A84E-1B283C2E607A}" type="TxLink">
                <a:rPr lang="en-US" sz="1200" b="0" i="0" u="none" strike="noStrike">
                  <a:ln>
                    <a:noFill/>
                  </a:ln>
                  <a:solidFill>
                    <a:schemeClr val="bg1"/>
                  </a:solidFill>
                  <a:latin typeface="Euphemia"/>
                </a:rPr>
                <a:pPr algn="ctr"/>
                <a:t>Starts in the next 7 days</a:t>
              </a:fld>
              <a:endParaRPr lang="en-US" sz="1200" b="0">
                <a:ln>
                  <a:noFill/>
                </a:ln>
                <a:solidFill>
                  <a:schemeClr val="bg1"/>
                </a:solidFill>
                <a:latin typeface="+mj-lt"/>
              </a:endParaRPr>
            </a:p>
          </xdr:txBody>
        </xdr:sp>
        <xdr:sp macro="" textlink="' List_Data'!P5">
          <xdr:nvSpPr>
            <xdr:cNvPr id="38" name="TextBox 37">
              <a:extLst>
                <a:ext uri="{FF2B5EF4-FFF2-40B4-BE49-F238E27FC236}">
                  <a16:creationId xmlns:a16="http://schemas.microsoft.com/office/drawing/2014/main" id="{369AD0B6-F41F-44D4-A213-E86C90FD9707}"/>
                </a:ext>
              </a:extLst>
            </xdr:cNvPr>
            <xdr:cNvSpPr txBox="1"/>
          </xdr:nvSpPr>
          <xdr:spPr>
            <a:xfrm>
              <a:off x="18695844" y="1556168"/>
              <a:ext cx="2085975" cy="361950"/>
            </a:xfrm>
            <a:prstGeom prst="roundRect">
              <a:avLst/>
            </a:prstGeom>
            <a:solidFill>
              <a:schemeClr val="accent1"/>
            </a:solidFill>
            <a:ln>
              <a:solidFill>
                <a:srgbClr val="0070BF">
                  <a:alpha val="0"/>
                </a:srgbClr>
              </a:solid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ctr"/>
              <a:fld id="{38A73C59-9180-43D0-9633-8EEE1A6DBECA}" type="TxLink">
                <a:rPr lang="en-US" sz="1200" b="0" i="0" u="none" strike="noStrike">
                  <a:ln>
                    <a:noFill/>
                  </a:ln>
                  <a:solidFill>
                    <a:schemeClr val="bg1"/>
                  </a:solidFill>
                  <a:latin typeface="Euphemia"/>
                </a:rPr>
                <a:pPr algn="ctr"/>
                <a:t>Starts in the next 15-30 days</a:t>
              </a:fld>
              <a:endParaRPr lang="en-US" sz="1200" b="0">
                <a:ln>
                  <a:noFill/>
                </a:ln>
                <a:solidFill>
                  <a:schemeClr val="bg1"/>
                </a:solidFill>
                <a:latin typeface="+mj-lt"/>
              </a:endParaRPr>
            </a:p>
          </xdr:txBody>
        </xdr:sp>
        <xdr:sp macro="" textlink="' List_Data'!Q2">
          <xdr:nvSpPr>
            <xdr:cNvPr id="39" name="TextBox 38">
              <a:extLst>
                <a:ext uri="{FF2B5EF4-FFF2-40B4-BE49-F238E27FC236}">
                  <a16:creationId xmlns:a16="http://schemas.microsoft.com/office/drawing/2014/main" id="{043E42CE-F803-455D-8BDE-24BE220F8311}"/>
                </a:ext>
              </a:extLst>
            </xdr:cNvPr>
            <xdr:cNvSpPr txBox="1"/>
          </xdr:nvSpPr>
          <xdr:spPr>
            <a:xfrm>
              <a:off x="20879820" y="398318"/>
              <a:ext cx="1138517" cy="361950"/>
            </a:xfrm>
            <a:prstGeom prst="roundRect">
              <a:avLst/>
            </a:prstGeom>
            <a:solidFill>
              <a:schemeClr val="accent1"/>
            </a:solidFill>
            <a:ln>
              <a:solidFill>
                <a:srgbClr val="0070BF">
                  <a:alpha val="0"/>
                </a:srgbClr>
              </a:solid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ctr"/>
              <a:fld id="{D87C167D-626E-4183-82FE-B1CC31163B3C}" type="TxLink">
                <a:rPr lang="en-US" sz="1200" b="0" i="0" u="none" strike="noStrike">
                  <a:ln>
                    <a:noFill/>
                  </a:ln>
                  <a:solidFill>
                    <a:schemeClr val="tx1"/>
                  </a:solidFill>
                  <a:latin typeface="Euphemia"/>
                </a:rPr>
                <a:pPr algn="ctr"/>
                <a:t>Not started</a:t>
              </a:fld>
              <a:endParaRPr lang="en-US" sz="1200" b="0">
                <a:ln>
                  <a:noFill/>
                </a:ln>
                <a:solidFill>
                  <a:schemeClr val="tx1"/>
                </a:solidFill>
                <a:latin typeface="+mj-lt"/>
              </a:endParaRPr>
            </a:p>
          </xdr:txBody>
        </xdr:sp>
        <xdr:sp macro="" textlink="' List_Data'!R2">
          <xdr:nvSpPr>
            <xdr:cNvPr id="40" name="TextBox 39">
              <a:extLst>
                <a:ext uri="{FF2B5EF4-FFF2-40B4-BE49-F238E27FC236}">
                  <a16:creationId xmlns:a16="http://schemas.microsoft.com/office/drawing/2014/main" id="{7F868258-D4FE-4426-A06D-0089C9DA3AB6}"/>
                </a:ext>
              </a:extLst>
            </xdr:cNvPr>
            <xdr:cNvSpPr txBox="1"/>
          </xdr:nvSpPr>
          <xdr:spPr>
            <a:xfrm>
              <a:off x="22111857" y="398318"/>
              <a:ext cx="1137600" cy="361950"/>
            </a:xfrm>
            <a:prstGeom prst="roundRect">
              <a:avLst/>
            </a:prstGeom>
            <a:solidFill>
              <a:schemeClr val="accent1"/>
            </a:solidFill>
            <a:ln>
              <a:solidFill>
                <a:srgbClr val="0070BF">
                  <a:alpha val="0"/>
                </a:srgbClr>
              </a:solid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ctr"/>
              <a:fld id="{0CE96326-A679-4A72-93E8-47C5E612E8C8}" type="TxLink">
                <a:rPr lang="en-US" sz="1200" b="0" i="0" u="none" strike="noStrike">
                  <a:ln>
                    <a:noFill/>
                  </a:ln>
                  <a:solidFill>
                    <a:schemeClr val="accent4"/>
                  </a:solidFill>
                  <a:latin typeface="Euphemia"/>
                </a:rPr>
                <a:pPr algn="ctr"/>
                <a:t>In progress</a:t>
              </a:fld>
              <a:endParaRPr lang="en-US" sz="1200" b="0">
                <a:ln>
                  <a:noFill/>
                </a:ln>
                <a:solidFill>
                  <a:schemeClr val="accent4"/>
                </a:solidFill>
                <a:latin typeface="+mj-lt"/>
              </a:endParaRPr>
            </a:p>
          </xdr:txBody>
        </xdr:sp>
        <xdr:sp macro="" textlink="' List_Data'!S2">
          <xdr:nvSpPr>
            <xdr:cNvPr id="41" name="TextBox 40">
              <a:extLst>
                <a:ext uri="{FF2B5EF4-FFF2-40B4-BE49-F238E27FC236}">
                  <a16:creationId xmlns:a16="http://schemas.microsoft.com/office/drawing/2014/main" id="{17C1D65D-3C0F-4649-9957-0EF6D98EB46D}"/>
                </a:ext>
              </a:extLst>
            </xdr:cNvPr>
            <xdr:cNvSpPr txBox="1"/>
          </xdr:nvSpPr>
          <xdr:spPr>
            <a:xfrm>
              <a:off x="23330549" y="399999"/>
              <a:ext cx="1137600" cy="361950"/>
            </a:xfrm>
            <a:prstGeom prst="roundRect">
              <a:avLst/>
            </a:prstGeom>
            <a:solidFill>
              <a:schemeClr val="accent1"/>
            </a:solidFill>
            <a:ln>
              <a:solidFill>
                <a:srgbClr val="0070BF">
                  <a:alpha val="0"/>
                </a:srgbClr>
              </a:solid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ctr"/>
              <a:fld id="{E605FF82-BA59-46A1-AAE5-D7758F893C27}" type="TxLink">
                <a:rPr lang="en-US" sz="1200" b="0" i="0" u="none" strike="noStrike">
                  <a:ln>
                    <a:noFill/>
                  </a:ln>
                  <a:solidFill>
                    <a:schemeClr val="tx2"/>
                  </a:solidFill>
                  <a:latin typeface="Euphemia"/>
                </a:rPr>
                <a:pPr algn="ctr"/>
                <a:t>Completed</a:t>
              </a:fld>
              <a:endParaRPr lang="en-US" sz="1200" b="0">
                <a:ln>
                  <a:noFill/>
                </a:ln>
                <a:solidFill>
                  <a:schemeClr val="tx2"/>
                </a:solidFill>
                <a:latin typeface="+mj-lt"/>
              </a:endParaRPr>
            </a:p>
          </xdr:txBody>
        </xdr:sp>
        <xdr:sp macro="" textlink="' List_Data'!Q4">
          <xdr:nvSpPr>
            <xdr:cNvPr id="43" name="TextBox 42">
              <a:extLst>
                <a:ext uri="{FF2B5EF4-FFF2-40B4-BE49-F238E27FC236}">
                  <a16:creationId xmlns:a16="http://schemas.microsoft.com/office/drawing/2014/main" id="{AF3B3BB1-AD8A-4582-8CC4-69D8F28C72A2}"/>
                </a:ext>
              </a:extLst>
            </xdr:cNvPr>
            <xdr:cNvSpPr txBox="1"/>
          </xdr:nvSpPr>
          <xdr:spPr>
            <a:xfrm>
              <a:off x="20879820" y="1170965"/>
              <a:ext cx="1137600" cy="361950"/>
            </a:xfrm>
            <a:prstGeom prst="roundRect">
              <a:avLst/>
            </a:prstGeom>
            <a:solidFill>
              <a:schemeClr val="accent1"/>
            </a:solidFill>
            <a:ln>
              <a:solidFill>
                <a:srgbClr val="0070BF">
                  <a:alpha val="0"/>
                </a:srgbClr>
              </a:solid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ctr"/>
              <a:fld id="{D943BF06-C4F9-4110-8EE7-672745A0C1CB}" type="TxLink">
                <a:rPr lang="en-US" sz="1200" b="0" i="0" u="none" strike="noStrike">
                  <a:ln>
                    <a:noFill/>
                  </a:ln>
                  <a:solidFill>
                    <a:schemeClr val="bg1"/>
                  </a:solidFill>
                  <a:latin typeface="Euphemia"/>
                </a:rPr>
                <a:pPr algn="ctr"/>
                <a:t>0</a:t>
              </a:fld>
              <a:endParaRPr lang="en-US" sz="1200" b="0">
                <a:ln>
                  <a:noFill/>
                </a:ln>
                <a:solidFill>
                  <a:schemeClr val="bg1"/>
                </a:solidFill>
                <a:latin typeface="+mj-lt"/>
              </a:endParaRPr>
            </a:p>
          </xdr:txBody>
        </xdr:sp>
        <xdr:sp macro="" textlink="' List_Data'!Q5">
          <xdr:nvSpPr>
            <xdr:cNvPr id="44" name="TextBox 43">
              <a:extLst>
                <a:ext uri="{FF2B5EF4-FFF2-40B4-BE49-F238E27FC236}">
                  <a16:creationId xmlns:a16="http://schemas.microsoft.com/office/drawing/2014/main" id="{1553E2EE-EC07-4E5B-9132-873E39479184}"/>
                </a:ext>
              </a:extLst>
            </xdr:cNvPr>
            <xdr:cNvSpPr txBox="1"/>
          </xdr:nvSpPr>
          <xdr:spPr>
            <a:xfrm>
              <a:off x="20879820" y="1557288"/>
              <a:ext cx="1137600" cy="361950"/>
            </a:xfrm>
            <a:prstGeom prst="roundRect">
              <a:avLst/>
            </a:prstGeom>
            <a:solidFill>
              <a:schemeClr val="accent1"/>
            </a:solidFill>
            <a:ln>
              <a:solidFill>
                <a:srgbClr val="0070BF">
                  <a:alpha val="0"/>
                </a:srgbClr>
              </a:solid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ctr"/>
              <a:fld id="{3CA1C586-DA49-45D3-A157-4EFA1DE5B699}" type="TxLink">
                <a:rPr lang="en-US" sz="1200" b="0" i="0" u="none" strike="noStrike">
                  <a:ln>
                    <a:noFill/>
                  </a:ln>
                  <a:solidFill>
                    <a:schemeClr val="bg1"/>
                  </a:solidFill>
                  <a:latin typeface="Euphemia"/>
                </a:rPr>
                <a:pPr algn="ctr"/>
                <a:t>2</a:t>
              </a:fld>
              <a:endParaRPr lang="en-US" sz="1200" b="0">
                <a:ln>
                  <a:noFill/>
                </a:ln>
                <a:solidFill>
                  <a:schemeClr val="bg1"/>
                </a:solidFill>
                <a:latin typeface="+mj-lt"/>
              </a:endParaRPr>
            </a:p>
          </xdr:txBody>
        </xdr:sp>
        <xdr:sp macro="" textlink="' List_Data'!S3">
          <xdr:nvSpPr>
            <xdr:cNvPr id="46" name="TextBox 45">
              <a:extLst>
                <a:ext uri="{FF2B5EF4-FFF2-40B4-BE49-F238E27FC236}">
                  <a16:creationId xmlns:a16="http://schemas.microsoft.com/office/drawing/2014/main" id="{61291995-6887-4D08-BD35-41D29CA6F3CF}"/>
                </a:ext>
              </a:extLst>
            </xdr:cNvPr>
            <xdr:cNvSpPr txBox="1"/>
          </xdr:nvSpPr>
          <xdr:spPr>
            <a:xfrm>
              <a:off x="23340072" y="784642"/>
              <a:ext cx="1137600" cy="361950"/>
            </a:xfrm>
            <a:prstGeom prst="roundRect">
              <a:avLst/>
            </a:prstGeom>
            <a:solidFill>
              <a:schemeClr val="accent1"/>
            </a:solidFill>
            <a:ln>
              <a:solidFill>
                <a:srgbClr val="0070BF">
                  <a:alpha val="0"/>
                </a:srgbClr>
              </a:solid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ctr"/>
              <a:fld id="{06BBE97D-F7A6-46B9-B434-C991CE1CE68D}" type="TxLink">
                <a:rPr lang="en-US" sz="1200" b="0" i="0" u="none" strike="noStrike">
                  <a:ln>
                    <a:noFill/>
                  </a:ln>
                  <a:solidFill>
                    <a:schemeClr val="bg1"/>
                  </a:solidFill>
                  <a:latin typeface="Euphemia"/>
                </a:rPr>
                <a:pPr algn="ctr"/>
                <a:t>2</a:t>
              </a:fld>
              <a:endParaRPr lang="en-US" sz="1200" b="0">
                <a:ln>
                  <a:noFill/>
                </a:ln>
                <a:solidFill>
                  <a:schemeClr val="bg1"/>
                </a:solidFill>
                <a:latin typeface="+mj-lt"/>
              </a:endParaRPr>
            </a:p>
          </xdr:txBody>
        </xdr:sp>
        <xdr:sp macro="" textlink="' List_Data'!R4">
          <xdr:nvSpPr>
            <xdr:cNvPr id="47" name="TextBox 46">
              <a:extLst>
                <a:ext uri="{FF2B5EF4-FFF2-40B4-BE49-F238E27FC236}">
                  <a16:creationId xmlns:a16="http://schemas.microsoft.com/office/drawing/2014/main" id="{E1DE44BB-C520-49C5-B5D4-2F94DBF2F3D2}"/>
                </a:ext>
              </a:extLst>
            </xdr:cNvPr>
            <xdr:cNvSpPr txBox="1"/>
          </xdr:nvSpPr>
          <xdr:spPr>
            <a:xfrm>
              <a:off x="22113588" y="1170965"/>
              <a:ext cx="1137600" cy="361950"/>
            </a:xfrm>
            <a:prstGeom prst="roundRect">
              <a:avLst/>
            </a:prstGeom>
            <a:solidFill>
              <a:schemeClr val="accent1"/>
            </a:solidFill>
            <a:ln>
              <a:solidFill>
                <a:srgbClr val="0070BF">
                  <a:alpha val="0"/>
                </a:srgbClr>
              </a:solid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ctr"/>
              <a:fld id="{702CEC8C-B9B3-4AF6-811A-A7F2A78902B7}" type="TxLink">
                <a:rPr lang="en-US" sz="1200" b="0" i="0" u="none" strike="noStrike">
                  <a:ln>
                    <a:noFill/>
                  </a:ln>
                  <a:solidFill>
                    <a:schemeClr val="bg1"/>
                  </a:solidFill>
                  <a:latin typeface="Euphemia"/>
                </a:rPr>
                <a:pPr algn="ctr"/>
                <a:t>1</a:t>
              </a:fld>
              <a:endParaRPr lang="en-US" sz="1200" b="0">
                <a:ln>
                  <a:noFill/>
                </a:ln>
                <a:solidFill>
                  <a:schemeClr val="bg1"/>
                </a:solidFill>
                <a:latin typeface="+mj-lt"/>
              </a:endParaRPr>
            </a:p>
          </xdr:txBody>
        </xdr:sp>
        <xdr:sp macro="" textlink="' List_Data'!R5">
          <xdr:nvSpPr>
            <xdr:cNvPr id="48" name="TextBox 47">
              <a:extLst>
                <a:ext uri="{FF2B5EF4-FFF2-40B4-BE49-F238E27FC236}">
                  <a16:creationId xmlns:a16="http://schemas.microsoft.com/office/drawing/2014/main" id="{1CC7B109-0B37-4AF4-9D8A-76B72E1F1155}"/>
                </a:ext>
              </a:extLst>
            </xdr:cNvPr>
            <xdr:cNvSpPr txBox="1"/>
          </xdr:nvSpPr>
          <xdr:spPr>
            <a:xfrm>
              <a:off x="22123113" y="1557288"/>
              <a:ext cx="1137600" cy="361950"/>
            </a:xfrm>
            <a:prstGeom prst="roundRect">
              <a:avLst/>
            </a:prstGeom>
            <a:solidFill>
              <a:schemeClr val="accent1"/>
            </a:solidFill>
            <a:ln>
              <a:solidFill>
                <a:srgbClr val="0070BF">
                  <a:alpha val="0"/>
                </a:srgbClr>
              </a:solid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ctr"/>
              <a:fld id="{8B03BAA3-AAA4-4737-A789-0702C55F7ADA}" type="TxLink">
                <a:rPr lang="en-US" sz="1200" b="0" i="0" u="none" strike="noStrike">
                  <a:ln>
                    <a:noFill/>
                  </a:ln>
                  <a:solidFill>
                    <a:schemeClr val="bg1"/>
                  </a:solidFill>
                  <a:latin typeface="Euphemia"/>
                </a:rPr>
                <a:pPr algn="ctr"/>
                <a:t>0</a:t>
              </a:fld>
              <a:endParaRPr lang="en-US" sz="1200" b="0">
                <a:ln>
                  <a:noFill/>
                </a:ln>
                <a:solidFill>
                  <a:schemeClr val="bg1"/>
                </a:solidFill>
                <a:latin typeface="+mj-lt"/>
              </a:endParaRPr>
            </a:p>
          </xdr:txBody>
        </xdr:sp>
        <xdr:sp macro="" textlink="' List_Data'!S4">
          <xdr:nvSpPr>
            <xdr:cNvPr id="49" name="TextBox 48">
              <a:extLst>
                <a:ext uri="{FF2B5EF4-FFF2-40B4-BE49-F238E27FC236}">
                  <a16:creationId xmlns:a16="http://schemas.microsoft.com/office/drawing/2014/main" id="{D9D8384B-3A09-4093-A02C-708340F1F142}"/>
                </a:ext>
              </a:extLst>
            </xdr:cNvPr>
            <xdr:cNvSpPr txBox="1"/>
          </xdr:nvSpPr>
          <xdr:spPr>
            <a:xfrm>
              <a:off x="23340072" y="1170966"/>
              <a:ext cx="1137600" cy="361950"/>
            </a:xfrm>
            <a:prstGeom prst="roundRect">
              <a:avLst/>
            </a:prstGeom>
            <a:solidFill>
              <a:schemeClr val="accent1"/>
            </a:solidFill>
            <a:ln>
              <a:solidFill>
                <a:srgbClr val="0070BF">
                  <a:alpha val="0"/>
                </a:srgbClr>
              </a:solid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ctr"/>
              <a:fld id="{F9C01F1D-3F2A-4FB8-ADAC-D108F411142A}" type="TxLink">
                <a:rPr lang="en-US" sz="1200" b="0" i="0" u="none" strike="noStrike">
                  <a:ln>
                    <a:noFill/>
                  </a:ln>
                  <a:solidFill>
                    <a:schemeClr val="bg1"/>
                  </a:solidFill>
                  <a:latin typeface="Euphemia"/>
                </a:rPr>
                <a:pPr algn="ctr"/>
                <a:t>0</a:t>
              </a:fld>
              <a:endParaRPr lang="en-US" sz="1200" b="0">
                <a:ln>
                  <a:noFill/>
                </a:ln>
                <a:solidFill>
                  <a:schemeClr val="bg1"/>
                </a:solidFill>
                <a:latin typeface="+mj-lt"/>
              </a:endParaRPr>
            </a:p>
          </xdr:txBody>
        </xdr:sp>
        <xdr:sp macro="" textlink="' List_Data'!S5">
          <xdr:nvSpPr>
            <xdr:cNvPr id="50" name="TextBox 49">
              <a:extLst>
                <a:ext uri="{FF2B5EF4-FFF2-40B4-BE49-F238E27FC236}">
                  <a16:creationId xmlns:a16="http://schemas.microsoft.com/office/drawing/2014/main" id="{654E5649-7CA1-4862-9DF9-80E848040FC1}"/>
                </a:ext>
              </a:extLst>
            </xdr:cNvPr>
            <xdr:cNvSpPr txBox="1"/>
          </xdr:nvSpPr>
          <xdr:spPr>
            <a:xfrm>
              <a:off x="23340072" y="1557290"/>
              <a:ext cx="1137600" cy="361950"/>
            </a:xfrm>
            <a:prstGeom prst="roundRect">
              <a:avLst/>
            </a:prstGeom>
            <a:solidFill>
              <a:schemeClr val="accent1"/>
            </a:solidFill>
            <a:ln>
              <a:solidFill>
                <a:srgbClr val="0070BF">
                  <a:alpha val="0"/>
                </a:srgbClr>
              </a:solid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ctr"/>
              <a:fld id="{7FBAF2CF-00C8-44F0-86D9-53C7E34D9959}" type="TxLink">
                <a:rPr lang="en-US" sz="1200" b="0" i="0" u="none" strike="noStrike">
                  <a:ln>
                    <a:noFill/>
                  </a:ln>
                  <a:solidFill>
                    <a:schemeClr val="bg1"/>
                  </a:solidFill>
                  <a:latin typeface="Euphemia"/>
                </a:rPr>
                <a:pPr algn="ctr"/>
                <a:t>0</a:t>
              </a:fld>
              <a:endParaRPr lang="en-US" sz="1200" b="0">
                <a:ln>
                  <a:noFill/>
                </a:ln>
                <a:solidFill>
                  <a:schemeClr val="bg1"/>
                </a:solidFill>
                <a:latin typeface="+mj-lt"/>
              </a:endParaRPr>
            </a:p>
          </xdr:txBody>
        </xdr:sp>
      </xdr:grpSp>
    </xdr:grpSp>
    <xdr:clientData/>
  </xdr:twoCellAnchor>
  <xdr:twoCellAnchor>
    <xdr:from>
      <xdr:col>7</xdr:col>
      <xdr:colOff>670832</xdr:colOff>
      <xdr:row>0</xdr:row>
      <xdr:rowOff>107837</xdr:rowOff>
    </xdr:from>
    <xdr:to>
      <xdr:col>8</xdr:col>
      <xdr:colOff>1187723</xdr:colOff>
      <xdr:row>0</xdr:row>
      <xdr:rowOff>627901</xdr:rowOff>
    </xdr:to>
    <xdr:sp macro="" textlink="">
      <xdr:nvSpPr>
        <xdr:cNvPr id="58" name="Rounded Rectangle 1" descr="Navigation link to List Data worksheet">
          <a:hlinkClick xmlns:r="http://schemas.openxmlformats.org/officeDocument/2006/relationships" r:id="rId5" tooltip="Select to navigate to List Data worksheet"/>
          <a:extLst>
            <a:ext uri="{FF2B5EF4-FFF2-40B4-BE49-F238E27FC236}">
              <a16:creationId xmlns:a16="http://schemas.microsoft.com/office/drawing/2014/main" id="{099B7B78-2DFD-42AD-89AD-09A32CD520BF}"/>
            </a:ext>
            <a:ext uri="{147F2762-F138-4A5C-976F-8EAC2B608ADB}">
              <a16:predDERef xmlns:a16="http://schemas.microsoft.com/office/drawing/2014/main" pred="{5D0F8DC3-379C-4CC8-89C3-82658807DC7E}"/>
            </a:ext>
          </a:extLst>
        </xdr:cNvPr>
        <xdr:cNvSpPr/>
      </xdr:nvSpPr>
      <xdr:spPr>
        <a:xfrm>
          <a:off x="9039225" y="107837"/>
          <a:ext cx="1523819" cy="520064"/>
        </a:xfrm>
        <a:prstGeom prst="roundRect">
          <a:avLst/>
        </a:prstGeom>
        <a:solidFill>
          <a:schemeClr val="accent1">
            <a:lumMod val="75000"/>
          </a:schemeClr>
        </a:solidFill>
        <a:ln w="9525">
          <a:solidFill>
            <a:schemeClr val="bg1"/>
          </a:solidFill>
        </a:ln>
        <a:effectLst>
          <a:outerShdw blurRad="50800" dist="38100" dir="5400000" sx="87000" sy="87000" algn="t" rotWithShape="0">
            <a:prstClr val="black">
              <a:alpha val="40000"/>
            </a:prstClr>
          </a:outerShdw>
        </a:effectLst>
      </xdr:spPr>
      <xdr:style>
        <a:lnRef idx="1">
          <a:schemeClr val="dk1"/>
        </a:lnRef>
        <a:fillRef idx="2">
          <a:schemeClr val="dk1"/>
        </a:fillRef>
        <a:effectRef idx="1">
          <a:schemeClr val="dk1"/>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b="1" spc="100" baseline="0">
              <a:solidFill>
                <a:schemeClr val="bg1"/>
              </a:solidFill>
              <a:latin typeface="+mn-lt"/>
            </a:rPr>
            <a:t>MANUAL</a:t>
          </a:r>
          <a:endParaRPr lang="en-US" sz="1100" b="1" spc="100">
            <a:solidFill>
              <a:schemeClr val="bg1"/>
            </a:solidFill>
            <a:latin typeface="+mn-lt"/>
          </a:endParaRPr>
        </a:p>
      </xdr:txBody>
    </xdr:sp>
    <xdr:clientData/>
  </xdr:twoCellAnchor>
  <xdr:twoCellAnchor>
    <xdr:from>
      <xdr:col>6</xdr:col>
      <xdr:colOff>70757</xdr:colOff>
      <xdr:row>0</xdr:row>
      <xdr:rowOff>107837</xdr:rowOff>
    </xdr:from>
    <xdr:to>
      <xdr:col>7</xdr:col>
      <xdr:colOff>356326</xdr:colOff>
      <xdr:row>0</xdr:row>
      <xdr:rowOff>627901</xdr:rowOff>
    </xdr:to>
    <xdr:sp macro="" textlink="">
      <xdr:nvSpPr>
        <xdr:cNvPr id="57" name="Rounded Rectangle 1" descr="Navigation link to List Data worksheet">
          <a:hlinkClick xmlns:r="http://schemas.openxmlformats.org/officeDocument/2006/relationships" r:id="rId6" tooltip="Select to navigate to List Data worksheet"/>
          <a:extLst>
            <a:ext uri="{FF2B5EF4-FFF2-40B4-BE49-F238E27FC236}">
              <a16:creationId xmlns:a16="http://schemas.microsoft.com/office/drawing/2014/main" id="{7046EB31-E822-419F-9D41-7F504C8DFDB6}"/>
            </a:ext>
            <a:ext uri="{147F2762-F138-4A5C-976F-8EAC2B608ADB}">
              <a16:predDERef xmlns:a16="http://schemas.microsoft.com/office/drawing/2014/main" pred="{5D0F8DC3-379C-4CC8-89C3-82658807DC7E}"/>
            </a:ext>
          </a:extLst>
        </xdr:cNvPr>
        <xdr:cNvSpPr/>
      </xdr:nvSpPr>
      <xdr:spPr>
        <a:xfrm>
          <a:off x="7200900" y="107837"/>
          <a:ext cx="1523819" cy="520064"/>
        </a:xfrm>
        <a:prstGeom prst="roundRect">
          <a:avLst/>
        </a:prstGeom>
        <a:solidFill>
          <a:schemeClr val="accent1">
            <a:lumMod val="75000"/>
          </a:schemeClr>
        </a:solidFill>
        <a:ln w="9525">
          <a:solidFill>
            <a:schemeClr val="bg1"/>
          </a:solidFill>
        </a:ln>
        <a:effectLst>
          <a:outerShdw blurRad="50800" dist="38100" dir="5400000" sx="87000" sy="87000" algn="t" rotWithShape="0">
            <a:prstClr val="black">
              <a:alpha val="40000"/>
            </a:prstClr>
          </a:outerShdw>
        </a:effectLst>
      </xdr:spPr>
      <xdr:style>
        <a:lnRef idx="1">
          <a:schemeClr val="dk1"/>
        </a:lnRef>
        <a:fillRef idx="2">
          <a:schemeClr val="dk1"/>
        </a:fillRef>
        <a:effectRef idx="1">
          <a:schemeClr val="dk1"/>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b="1" spc="100" baseline="0">
              <a:solidFill>
                <a:schemeClr val="bg1"/>
              </a:solidFill>
              <a:latin typeface="+mn-lt"/>
            </a:rPr>
            <a:t>INTERFACE</a:t>
          </a:r>
          <a:endParaRPr lang="en-US" sz="1100" b="1" spc="100">
            <a:solidFill>
              <a:schemeClr val="bg1"/>
            </a:solidFill>
            <a:latin typeface="+mn-lt"/>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22599</xdr:colOff>
      <xdr:row>0</xdr:row>
      <xdr:rowOff>122704</xdr:rowOff>
    </xdr:from>
    <xdr:to>
      <xdr:col>2</xdr:col>
      <xdr:colOff>1209414</xdr:colOff>
      <xdr:row>0</xdr:row>
      <xdr:rowOff>643912</xdr:rowOff>
    </xdr:to>
    <xdr:sp macro="" textlink="">
      <xdr:nvSpPr>
        <xdr:cNvPr id="3" name="View Teacher's List" descr="Navigation link to Teacher's List worksheet">
          <a:hlinkClick xmlns:r="http://schemas.openxmlformats.org/officeDocument/2006/relationships" r:id="rId1" tooltip="Select to navigate to Teacher's List worksheet"/>
          <a:extLst>
            <a:ext uri="{FF2B5EF4-FFF2-40B4-BE49-F238E27FC236}">
              <a16:creationId xmlns:a16="http://schemas.microsoft.com/office/drawing/2014/main" id="{00000000-0008-0000-0100-000003000000}"/>
            </a:ext>
          </a:extLst>
        </xdr:cNvPr>
        <xdr:cNvSpPr/>
      </xdr:nvSpPr>
      <xdr:spPr>
        <a:xfrm>
          <a:off x="2410199" y="122704"/>
          <a:ext cx="1188720" cy="521208"/>
        </a:xfrm>
        <a:prstGeom prst="roundRect">
          <a:avLst/>
        </a:prstGeom>
        <a:solidFill>
          <a:schemeClr val="accent1">
            <a:lumMod val="75000"/>
          </a:schemeClr>
        </a:solidFill>
        <a:ln w="9525">
          <a:solidFill>
            <a:schemeClr val="bg1"/>
          </a:solidFill>
        </a:ln>
        <a:effectLst>
          <a:outerShdw blurRad="50800" dist="38100" dir="5400000" sx="87000" sy="87000" algn="t" rotWithShape="0">
            <a:prstClr val="black">
              <a:alpha val="40000"/>
            </a:prstClr>
          </a:outerShdw>
        </a:effectLst>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b="1" spc="100" noProof="0">
              <a:solidFill>
                <a:schemeClr val="bg1"/>
              </a:solidFill>
              <a:latin typeface="+mn-lt"/>
              <a:ea typeface="+mn-ea"/>
              <a:cs typeface="+mn-cs"/>
            </a:rPr>
            <a:t>Jersey Overview</a:t>
          </a:r>
        </a:p>
      </xdr:txBody>
    </xdr:sp>
    <xdr:clientData fPrintsWithSheet="0"/>
  </xdr:twoCellAnchor>
  <xdr:twoCellAnchor editAs="oneCell">
    <xdr:from>
      <xdr:col>1</xdr:col>
      <xdr:colOff>26695</xdr:colOff>
      <xdr:row>0</xdr:row>
      <xdr:rowOff>3905</xdr:rowOff>
    </xdr:from>
    <xdr:to>
      <xdr:col>1</xdr:col>
      <xdr:colOff>456254</xdr:colOff>
      <xdr:row>0</xdr:row>
      <xdr:rowOff>654907</xdr:rowOff>
    </xdr:to>
    <xdr:sp macro="" textlink="">
      <xdr:nvSpPr>
        <xdr:cNvPr id="6" name="Header Artwork" descr="Vertical banner with checkmark in a circle">
          <a:extLst>
            <a:ext uri="{FF2B5EF4-FFF2-40B4-BE49-F238E27FC236}">
              <a16:creationId xmlns:a16="http://schemas.microsoft.com/office/drawing/2014/main" id="{00000000-0008-0000-0100-000006000000}"/>
            </a:ext>
          </a:extLst>
        </xdr:cNvPr>
        <xdr:cNvSpPr>
          <a:spLocks noEditPoints="1"/>
        </xdr:cNvSpPr>
      </xdr:nvSpPr>
      <xdr:spPr bwMode="auto">
        <a:xfrm>
          <a:off x="236245" y="3905"/>
          <a:ext cx="429559" cy="649097"/>
        </a:xfrm>
        <a:custGeom>
          <a:avLst/>
          <a:gdLst>
            <a:gd name="T0" fmla="*/ 1335 w 2067"/>
            <a:gd name="T1" fmla="*/ 1360 h 3292"/>
            <a:gd name="T2" fmla="*/ 1350 w 2067"/>
            <a:gd name="T3" fmla="*/ 1371 h 3292"/>
            <a:gd name="T4" fmla="*/ 1384 w 2067"/>
            <a:gd name="T5" fmla="*/ 1396 h 3292"/>
            <a:gd name="T6" fmla="*/ 1416 w 2067"/>
            <a:gd name="T7" fmla="*/ 1421 h 3292"/>
            <a:gd name="T8" fmla="*/ 1439 w 2067"/>
            <a:gd name="T9" fmla="*/ 1444 h 3292"/>
            <a:gd name="T10" fmla="*/ 1441 w 2067"/>
            <a:gd name="T11" fmla="*/ 1499 h 3292"/>
            <a:gd name="T12" fmla="*/ 617 w 2067"/>
            <a:gd name="T13" fmla="*/ 1749 h 3292"/>
            <a:gd name="T14" fmla="*/ 598 w 2067"/>
            <a:gd name="T15" fmla="*/ 1701 h 3292"/>
            <a:gd name="T16" fmla="*/ 621 w 2067"/>
            <a:gd name="T17" fmla="*/ 1655 h 3292"/>
            <a:gd name="T18" fmla="*/ 634 w 2067"/>
            <a:gd name="T19" fmla="*/ 1642 h 3292"/>
            <a:gd name="T20" fmla="*/ 662 w 2067"/>
            <a:gd name="T21" fmla="*/ 1615 h 3292"/>
            <a:gd name="T22" fmla="*/ 692 w 2067"/>
            <a:gd name="T23" fmla="*/ 1589 h 3292"/>
            <a:gd name="T24" fmla="*/ 740 w 2067"/>
            <a:gd name="T25" fmla="*/ 1571 h 3292"/>
            <a:gd name="T26" fmla="*/ 795 w 2067"/>
            <a:gd name="T27" fmla="*/ 1596 h 3292"/>
            <a:gd name="T28" fmla="*/ 950 w 2067"/>
            <a:gd name="T29" fmla="*/ 1749 h 3292"/>
            <a:gd name="T30" fmla="*/ 980 w 2067"/>
            <a:gd name="T31" fmla="*/ 1711 h 3292"/>
            <a:gd name="T32" fmla="*/ 1027 w 2067"/>
            <a:gd name="T33" fmla="*/ 1652 h 3292"/>
            <a:gd name="T34" fmla="*/ 1084 w 2067"/>
            <a:gd name="T35" fmla="*/ 1579 h 3292"/>
            <a:gd name="T36" fmla="*/ 1142 w 2067"/>
            <a:gd name="T37" fmla="*/ 1505 h 3292"/>
            <a:gd name="T38" fmla="*/ 1195 w 2067"/>
            <a:gd name="T39" fmla="*/ 1437 h 3292"/>
            <a:gd name="T40" fmla="*/ 1233 w 2067"/>
            <a:gd name="T41" fmla="*/ 1388 h 3292"/>
            <a:gd name="T42" fmla="*/ 1251 w 2067"/>
            <a:gd name="T43" fmla="*/ 1367 h 3292"/>
            <a:gd name="T44" fmla="*/ 1295 w 2067"/>
            <a:gd name="T45" fmla="*/ 1348 h 3292"/>
            <a:gd name="T46" fmla="*/ 902 w 2067"/>
            <a:gd name="T47" fmla="*/ 986 h 3292"/>
            <a:gd name="T48" fmla="*/ 716 w 2067"/>
            <a:gd name="T49" fmla="*/ 1045 h 3292"/>
            <a:gd name="T50" fmla="*/ 557 w 2067"/>
            <a:gd name="T51" fmla="*/ 1146 h 3292"/>
            <a:gd name="T52" fmla="*/ 428 w 2067"/>
            <a:gd name="T53" fmla="*/ 1285 h 3292"/>
            <a:gd name="T54" fmla="*/ 339 w 2067"/>
            <a:gd name="T55" fmla="*/ 1452 h 3292"/>
            <a:gd name="T56" fmla="*/ 296 w 2067"/>
            <a:gd name="T57" fmla="*/ 1642 h 3292"/>
            <a:gd name="T58" fmla="*/ 304 w 2067"/>
            <a:gd name="T59" fmla="*/ 1840 h 3292"/>
            <a:gd name="T60" fmla="*/ 364 w 2067"/>
            <a:gd name="T61" fmla="*/ 2023 h 3292"/>
            <a:gd name="T62" fmla="*/ 467 w 2067"/>
            <a:gd name="T63" fmla="*/ 2181 h 3292"/>
            <a:gd name="T64" fmla="*/ 606 w 2067"/>
            <a:gd name="T65" fmla="*/ 2308 h 3292"/>
            <a:gd name="T66" fmla="*/ 775 w 2067"/>
            <a:gd name="T67" fmla="*/ 2396 h 3292"/>
            <a:gd name="T68" fmla="*/ 967 w 2067"/>
            <a:gd name="T69" fmla="*/ 2439 h 3292"/>
            <a:gd name="T70" fmla="*/ 1168 w 2067"/>
            <a:gd name="T71" fmla="*/ 2431 h 3292"/>
            <a:gd name="T72" fmla="*/ 1352 w 2067"/>
            <a:gd name="T73" fmla="*/ 2371 h 3292"/>
            <a:gd name="T74" fmla="*/ 1513 w 2067"/>
            <a:gd name="T75" fmla="*/ 2270 h 3292"/>
            <a:gd name="T76" fmla="*/ 1641 w 2067"/>
            <a:gd name="T77" fmla="*/ 2132 h 3292"/>
            <a:gd name="T78" fmla="*/ 1730 w 2067"/>
            <a:gd name="T79" fmla="*/ 1965 h 3292"/>
            <a:gd name="T80" fmla="*/ 1774 w 2067"/>
            <a:gd name="T81" fmla="*/ 1774 h 3292"/>
            <a:gd name="T82" fmla="*/ 1764 w 2067"/>
            <a:gd name="T83" fmla="*/ 1576 h 3292"/>
            <a:gd name="T84" fmla="*/ 1705 w 2067"/>
            <a:gd name="T85" fmla="*/ 1394 h 3292"/>
            <a:gd name="T86" fmla="*/ 1602 w 2067"/>
            <a:gd name="T87" fmla="*/ 1235 h 3292"/>
            <a:gd name="T88" fmla="*/ 1462 w 2067"/>
            <a:gd name="T89" fmla="*/ 1108 h 3292"/>
            <a:gd name="T90" fmla="*/ 1293 w 2067"/>
            <a:gd name="T91" fmla="*/ 1021 h 3292"/>
            <a:gd name="T92" fmla="*/ 1102 w 2067"/>
            <a:gd name="T93" fmla="*/ 977 h 3292"/>
            <a:gd name="T94" fmla="*/ 2067 w 2067"/>
            <a:gd name="T95" fmla="*/ 0 h 3292"/>
            <a:gd name="T96" fmla="*/ 0 w 2067"/>
            <a:gd name="T97" fmla="*/ 3292 h 32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Lst>
          <a:rect l="0" t="0" r="r" b="b"/>
          <a:pathLst>
            <a:path w="2067" h="3292">
              <a:moveTo>
                <a:pt x="1295" y="1348"/>
              </a:moveTo>
              <a:lnTo>
                <a:pt x="1315" y="1351"/>
              </a:lnTo>
              <a:lnTo>
                <a:pt x="1335" y="1360"/>
              </a:lnTo>
              <a:lnTo>
                <a:pt x="1336" y="1361"/>
              </a:lnTo>
              <a:lnTo>
                <a:pt x="1342" y="1365"/>
              </a:lnTo>
              <a:lnTo>
                <a:pt x="1350" y="1371"/>
              </a:lnTo>
              <a:lnTo>
                <a:pt x="1360" y="1379"/>
              </a:lnTo>
              <a:lnTo>
                <a:pt x="1372" y="1387"/>
              </a:lnTo>
              <a:lnTo>
                <a:pt x="1384" y="1396"/>
              </a:lnTo>
              <a:lnTo>
                <a:pt x="1396" y="1405"/>
              </a:lnTo>
              <a:lnTo>
                <a:pt x="1407" y="1414"/>
              </a:lnTo>
              <a:lnTo>
                <a:pt x="1416" y="1421"/>
              </a:lnTo>
              <a:lnTo>
                <a:pt x="1425" y="1426"/>
              </a:lnTo>
              <a:lnTo>
                <a:pt x="1429" y="1430"/>
              </a:lnTo>
              <a:lnTo>
                <a:pt x="1439" y="1444"/>
              </a:lnTo>
              <a:lnTo>
                <a:pt x="1445" y="1461"/>
              </a:lnTo>
              <a:lnTo>
                <a:pt x="1446" y="1480"/>
              </a:lnTo>
              <a:lnTo>
                <a:pt x="1441" y="1499"/>
              </a:lnTo>
              <a:lnTo>
                <a:pt x="1430" y="1517"/>
              </a:lnTo>
              <a:lnTo>
                <a:pt x="960" y="2116"/>
              </a:lnTo>
              <a:lnTo>
                <a:pt x="617" y="1749"/>
              </a:lnTo>
              <a:lnTo>
                <a:pt x="606" y="1735"/>
              </a:lnTo>
              <a:lnTo>
                <a:pt x="600" y="1718"/>
              </a:lnTo>
              <a:lnTo>
                <a:pt x="598" y="1701"/>
              </a:lnTo>
              <a:lnTo>
                <a:pt x="601" y="1684"/>
              </a:lnTo>
              <a:lnTo>
                <a:pt x="608" y="1669"/>
              </a:lnTo>
              <a:lnTo>
                <a:pt x="621" y="1655"/>
              </a:lnTo>
              <a:lnTo>
                <a:pt x="622" y="1653"/>
              </a:lnTo>
              <a:lnTo>
                <a:pt x="627" y="1649"/>
              </a:lnTo>
              <a:lnTo>
                <a:pt x="634" y="1642"/>
              </a:lnTo>
              <a:lnTo>
                <a:pt x="642" y="1634"/>
              </a:lnTo>
              <a:lnTo>
                <a:pt x="652" y="1624"/>
              </a:lnTo>
              <a:lnTo>
                <a:pt x="662" y="1615"/>
              </a:lnTo>
              <a:lnTo>
                <a:pt x="674" y="1606"/>
              </a:lnTo>
              <a:lnTo>
                <a:pt x="683" y="1597"/>
              </a:lnTo>
              <a:lnTo>
                <a:pt x="692" y="1589"/>
              </a:lnTo>
              <a:lnTo>
                <a:pt x="706" y="1580"/>
              </a:lnTo>
              <a:lnTo>
                <a:pt x="722" y="1573"/>
              </a:lnTo>
              <a:lnTo>
                <a:pt x="740" y="1571"/>
              </a:lnTo>
              <a:lnTo>
                <a:pt x="758" y="1574"/>
              </a:lnTo>
              <a:lnTo>
                <a:pt x="776" y="1582"/>
              </a:lnTo>
              <a:lnTo>
                <a:pt x="795" y="1596"/>
              </a:lnTo>
              <a:lnTo>
                <a:pt x="944" y="1757"/>
              </a:lnTo>
              <a:lnTo>
                <a:pt x="945" y="1755"/>
              </a:lnTo>
              <a:lnTo>
                <a:pt x="950" y="1749"/>
              </a:lnTo>
              <a:lnTo>
                <a:pt x="957" y="1740"/>
              </a:lnTo>
              <a:lnTo>
                <a:pt x="968" y="1727"/>
              </a:lnTo>
              <a:lnTo>
                <a:pt x="980" y="1711"/>
              </a:lnTo>
              <a:lnTo>
                <a:pt x="994" y="1694"/>
              </a:lnTo>
              <a:lnTo>
                <a:pt x="1009" y="1673"/>
              </a:lnTo>
              <a:lnTo>
                <a:pt x="1027" y="1652"/>
              </a:lnTo>
              <a:lnTo>
                <a:pt x="1045" y="1628"/>
              </a:lnTo>
              <a:lnTo>
                <a:pt x="1064" y="1603"/>
              </a:lnTo>
              <a:lnTo>
                <a:pt x="1084" y="1579"/>
              </a:lnTo>
              <a:lnTo>
                <a:pt x="1103" y="1554"/>
              </a:lnTo>
              <a:lnTo>
                <a:pt x="1122" y="1529"/>
              </a:lnTo>
              <a:lnTo>
                <a:pt x="1142" y="1505"/>
              </a:lnTo>
              <a:lnTo>
                <a:pt x="1160" y="1481"/>
              </a:lnTo>
              <a:lnTo>
                <a:pt x="1178" y="1458"/>
              </a:lnTo>
              <a:lnTo>
                <a:pt x="1195" y="1437"/>
              </a:lnTo>
              <a:lnTo>
                <a:pt x="1209" y="1418"/>
              </a:lnTo>
              <a:lnTo>
                <a:pt x="1222" y="1402"/>
              </a:lnTo>
              <a:lnTo>
                <a:pt x="1233" y="1388"/>
              </a:lnTo>
              <a:lnTo>
                <a:pt x="1241" y="1377"/>
              </a:lnTo>
              <a:lnTo>
                <a:pt x="1247" y="1370"/>
              </a:lnTo>
              <a:lnTo>
                <a:pt x="1251" y="1367"/>
              </a:lnTo>
              <a:lnTo>
                <a:pt x="1263" y="1356"/>
              </a:lnTo>
              <a:lnTo>
                <a:pt x="1278" y="1350"/>
              </a:lnTo>
              <a:lnTo>
                <a:pt x="1295" y="1348"/>
              </a:lnTo>
              <a:close/>
              <a:moveTo>
                <a:pt x="1035" y="974"/>
              </a:moveTo>
              <a:lnTo>
                <a:pt x="967" y="977"/>
              </a:lnTo>
              <a:lnTo>
                <a:pt x="902" y="986"/>
              </a:lnTo>
              <a:lnTo>
                <a:pt x="837" y="1001"/>
              </a:lnTo>
              <a:lnTo>
                <a:pt x="775" y="1021"/>
              </a:lnTo>
              <a:lnTo>
                <a:pt x="716" y="1045"/>
              </a:lnTo>
              <a:lnTo>
                <a:pt x="660" y="1075"/>
              </a:lnTo>
              <a:lnTo>
                <a:pt x="606" y="1108"/>
              </a:lnTo>
              <a:lnTo>
                <a:pt x="557" y="1146"/>
              </a:lnTo>
              <a:lnTo>
                <a:pt x="510" y="1190"/>
              </a:lnTo>
              <a:lnTo>
                <a:pt x="467" y="1235"/>
              </a:lnTo>
              <a:lnTo>
                <a:pt x="428" y="1285"/>
              </a:lnTo>
              <a:lnTo>
                <a:pt x="394" y="1338"/>
              </a:lnTo>
              <a:lnTo>
                <a:pt x="364" y="1394"/>
              </a:lnTo>
              <a:lnTo>
                <a:pt x="339" y="1452"/>
              </a:lnTo>
              <a:lnTo>
                <a:pt x="319" y="1513"/>
              </a:lnTo>
              <a:lnTo>
                <a:pt x="304" y="1576"/>
              </a:lnTo>
              <a:lnTo>
                <a:pt x="296" y="1642"/>
              </a:lnTo>
              <a:lnTo>
                <a:pt x="293" y="1708"/>
              </a:lnTo>
              <a:lnTo>
                <a:pt x="296" y="1774"/>
              </a:lnTo>
              <a:lnTo>
                <a:pt x="304" y="1840"/>
              </a:lnTo>
              <a:lnTo>
                <a:pt x="319" y="1903"/>
              </a:lnTo>
              <a:lnTo>
                <a:pt x="339" y="1965"/>
              </a:lnTo>
              <a:lnTo>
                <a:pt x="364" y="2023"/>
              </a:lnTo>
              <a:lnTo>
                <a:pt x="394" y="2078"/>
              </a:lnTo>
              <a:lnTo>
                <a:pt x="428" y="2132"/>
              </a:lnTo>
              <a:lnTo>
                <a:pt x="467" y="2181"/>
              </a:lnTo>
              <a:lnTo>
                <a:pt x="510" y="2227"/>
              </a:lnTo>
              <a:lnTo>
                <a:pt x="557" y="2270"/>
              </a:lnTo>
              <a:lnTo>
                <a:pt x="606" y="2308"/>
              </a:lnTo>
              <a:lnTo>
                <a:pt x="660" y="2342"/>
              </a:lnTo>
              <a:lnTo>
                <a:pt x="716" y="2371"/>
              </a:lnTo>
              <a:lnTo>
                <a:pt x="775" y="2396"/>
              </a:lnTo>
              <a:lnTo>
                <a:pt x="837" y="2415"/>
              </a:lnTo>
              <a:lnTo>
                <a:pt x="902" y="2431"/>
              </a:lnTo>
              <a:lnTo>
                <a:pt x="967" y="2439"/>
              </a:lnTo>
              <a:lnTo>
                <a:pt x="1035" y="2442"/>
              </a:lnTo>
              <a:lnTo>
                <a:pt x="1102" y="2439"/>
              </a:lnTo>
              <a:lnTo>
                <a:pt x="1168" y="2431"/>
              </a:lnTo>
              <a:lnTo>
                <a:pt x="1232" y="2415"/>
              </a:lnTo>
              <a:lnTo>
                <a:pt x="1293" y="2396"/>
              </a:lnTo>
              <a:lnTo>
                <a:pt x="1352" y="2371"/>
              </a:lnTo>
              <a:lnTo>
                <a:pt x="1409" y="2342"/>
              </a:lnTo>
              <a:lnTo>
                <a:pt x="1462" y="2308"/>
              </a:lnTo>
              <a:lnTo>
                <a:pt x="1513" y="2270"/>
              </a:lnTo>
              <a:lnTo>
                <a:pt x="1559" y="2227"/>
              </a:lnTo>
              <a:lnTo>
                <a:pt x="1602" y="2181"/>
              </a:lnTo>
              <a:lnTo>
                <a:pt x="1641" y="2132"/>
              </a:lnTo>
              <a:lnTo>
                <a:pt x="1675" y="2078"/>
              </a:lnTo>
              <a:lnTo>
                <a:pt x="1705" y="2023"/>
              </a:lnTo>
              <a:lnTo>
                <a:pt x="1730" y="1965"/>
              </a:lnTo>
              <a:lnTo>
                <a:pt x="1750" y="1903"/>
              </a:lnTo>
              <a:lnTo>
                <a:pt x="1764" y="1840"/>
              </a:lnTo>
              <a:lnTo>
                <a:pt x="1774" y="1774"/>
              </a:lnTo>
              <a:lnTo>
                <a:pt x="1777" y="1708"/>
              </a:lnTo>
              <a:lnTo>
                <a:pt x="1774" y="1642"/>
              </a:lnTo>
              <a:lnTo>
                <a:pt x="1764" y="1576"/>
              </a:lnTo>
              <a:lnTo>
                <a:pt x="1750" y="1513"/>
              </a:lnTo>
              <a:lnTo>
                <a:pt x="1730" y="1452"/>
              </a:lnTo>
              <a:lnTo>
                <a:pt x="1705" y="1394"/>
              </a:lnTo>
              <a:lnTo>
                <a:pt x="1675" y="1338"/>
              </a:lnTo>
              <a:lnTo>
                <a:pt x="1641" y="1285"/>
              </a:lnTo>
              <a:lnTo>
                <a:pt x="1602" y="1235"/>
              </a:lnTo>
              <a:lnTo>
                <a:pt x="1559" y="1190"/>
              </a:lnTo>
              <a:lnTo>
                <a:pt x="1513" y="1146"/>
              </a:lnTo>
              <a:lnTo>
                <a:pt x="1462" y="1108"/>
              </a:lnTo>
              <a:lnTo>
                <a:pt x="1409" y="1075"/>
              </a:lnTo>
              <a:lnTo>
                <a:pt x="1352" y="1045"/>
              </a:lnTo>
              <a:lnTo>
                <a:pt x="1293" y="1021"/>
              </a:lnTo>
              <a:lnTo>
                <a:pt x="1232" y="1001"/>
              </a:lnTo>
              <a:lnTo>
                <a:pt x="1168" y="986"/>
              </a:lnTo>
              <a:lnTo>
                <a:pt x="1102" y="977"/>
              </a:lnTo>
              <a:lnTo>
                <a:pt x="1035" y="974"/>
              </a:lnTo>
              <a:close/>
              <a:moveTo>
                <a:pt x="0" y="0"/>
              </a:moveTo>
              <a:lnTo>
                <a:pt x="2067" y="0"/>
              </a:lnTo>
              <a:lnTo>
                <a:pt x="2067" y="3292"/>
              </a:lnTo>
              <a:lnTo>
                <a:pt x="1041" y="2911"/>
              </a:lnTo>
              <a:lnTo>
                <a:pt x="0" y="3292"/>
              </a:lnTo>
              <a:lnTo>
                <a:pt x="0" y="0"/>
              </a:lnTo>
              <a:close/>
            </a:path>
          </a:pathLst>
        </a:custGeom>
        <a:solidFill>
          <a:schemeClr val="bg1"/>
        </a:solidFill>
        <a:ln w="0">
          <a:noFill/>
          <a:prstDash val="solid"/>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33046</xdr:colOff>
      <xdr:row>0</xdr:row>
      <xdr:rowOff>3905</xdr:rowOff>
    </xdr:from>
    <xdr:to>
      <xdr:col>0</xdr:col>
      <xdr:colOff>474035</xdr:colOff>
      <xdr:row>1</xdr:row>
      <xdr:rowOff>169132</xdr:rowOff>
    </xdr:to>
    <xdr:sp macro="" textlink="">
      <xdr:nvSpPr>
        <xdr:cNvPr id="2" name="Header Artwork" descr="Vertical banner with checkmark in a circle">
          <a:extLst>
            <a:ext uri="{FF2B5EF4-FFF2-40B4-BE49-F238E27FC236}">
              <a16:creationId xmlns:a16="http://schemas.microsoft.com/office/drawing/2014/main" id="{69FB0E2D-D564-42E9-9496-458980462A31}"/>
            </a:ext>
          </a:extLst>
        </xdr:cNvPr>
        <xdr:cNvSpPr>
          <a:spLocks noEditPoints="1"/>
        </xdr:cNvSpPr>
      </xdr:nvSpPr>
      <xdr:spPr bwMode="auto">
        <a:xfrm>
          <a:off x="509296" y="3905"/>
          <a:ext cx="440989" cy="660527"/>
        </a:xfrm>
        <a:custGeom>
          <a:avLst/>
          <a:gdLst>
            <a:gd name="T0" fmla="*/ 1335 w 2067"/>
            <a:gd name="T1" fmla="*/ 1360 h 3292"/>
            <a:gd name="T2" fmla="*/ 1350 w 2067"/>
            <a:gd name="T3" fmla="*/ 1371 h 3292"/>
            <a:gd name="T4" fmla="*/ 1384 w 2067"/>
            <a:gd name="T5" fmla="*/ 1396 h 3292"/>
            <a:gd name="T6" fmla="*/ 1416 w 2067"/>
            <a:gd name="T7" fmla="*/ 1421 h 3292"/>
            <a:gd name="T8" fmla="*/ 1439 w 2067"/>
            <a:gd name="T9" fmla="*/ 1444 h 3292"/>
            <a:gd name="T10" fmla="*/ 1441 w 2067"/>
            <a:gd name="T11" fmla="*/ 1499 h 3292"/>
            <a:gd name="T12" fmla="*/ 617 w 2067"/>
            <a:gd name="T13" fmla="*/ 1749 h 3292"/>
            <a:gd name="T14" fmla="*/ 598 w 2067"/>
            <a:gd name="T15" fmla="*/ 1701 h 3292"/>
            <a:gd name="T16" fmla="*/ 621 w 2067"/>
            <a:gd name="T17" fmla="*/ 1655 h 3292"/>
            <a:gd name="T18" fmla="*/ 634 w 2067"/>
            <a:gd name="T19" fmla="*/ 1642 h 3292"/>
            <a:gd name="T20" fmla="*/ 662 w 2067"/>
            <a:gd name="T21" fmla="*/ 1615 h 3292"/>
            <a:gd name="T22" fmla="*/ 692 w 2067"/>
            <a:gd name="T23" fmla="*/ 1589 h 3292"/>
            <a:gd name="T24" fmla="*/ 740 w 2067"/>
            <a:gd name="T25" fmla="*/ 1571 h 3292"/>
            <a:gd name="T26" fmla="*/ 795 w 2067"/>
            <a:gd name="T27" fmla="*/ 1596 h 3292"/>
            <a:gd name="T28" fmla="*/ 950 w 2067"/>
            <a:gd name="T29" fmla="*/ 1749 h 3292"/>
            <a:gd name="T30" fmla="*/ 980 w 2067"/>
            <a:gd name="T31" fmla="*/ 1711 h 3292"/>
            <a:gd name="T32" fmla="*/ 1027 w 2067"/>
            <a:gd name="T33" fmla="*/ 1652 h 3292"/>
            <a:gd name="T34" fmla="*/ 1084 w 2067"/>
            <a:gd name="T35" fmla="*/ 1579 h 3292"/>
            <a:gd name="T36" fmla="*/ 1142 w 2067"/>
            <a:gd name="T37" fmla="*/ 1505 h 3292"/>
            <a:gd name="T38" fmla="*/ 1195 w 2067"/>
            <a:gd name="T39" fmla="*/ 1437 h 3292"/>
            <a:gd name="T40" fmla="*/ 1233 w 2067"/>
            <a:gd name="T41" fmla="*/ 1388 h 3292"/>
            <a:gd name="T42" fmla="*/ 1251 w 2067"/>
            <a:gd name="T43" fmla="*/ 1367 h 3292"/>
            <a:gd name="T44" fmla="*/ 1295 w 2067"/>
            <a:gd name="T45" fmla="*/ 1348 h 3292"/>
            <a:gd name="T46" fmla="*/ 902 w 2067"/>
            <a:gd name="T47" fmla="*/ 986 h 3292"/>
            <a:gd name="T48" fmla="*/ 716 w 2067"/>
            <a:gd name="T49" fmla="*/ 1045 h 3292"/>
            <a:gd name="T50" fmla="*/ 557 w 2067"/>
            <a:gd name="T51" fmla="*/ 1146 h 3292"/>
            <a:gd name="T52" fmla="*/ 428 w 2067"/>
            <a:gd name="T53" fmla="*/ 1285 h 3292"/>
            <a:gd name="T54" fmla="*/ 339 w 2067"/>
            <a:gd name="T55" fmla="*/ 1452 h 3292"/>
            <a:gd name="T56" fmla="*/ 296 w 2067"/>
            <a:gd name="T57" fmla="*/ 1642 h 3292"/>
            <a:gd name="T58" fmla="*/ 304 w 2067"/>
            <a:gd name="T59" fmla="*/ 1840 h 3292"/>
            <a:gd name="T60" fmla="*/ 364 w 2067"/>
            <a:gd name="T61" fmla="*/ 2023 h 3292"/>
            <a:gd name="T62" fmla="*/ 467 w 2067"/>
            <a:gd name="T63" fmla="*/ 2181 h 3292"/>
            <a:gd name="T64" fmla="*/ 606 w 2067"/>
            <a:gd name="T65" fmla="*/ 2308 h 3292"/>
            <a:gd name="T66" fmla="*/ 775 w 2067"/>
            <a:gd name="T67" fmla="*/ 2396 h 3292"/>
            <a:gd name="T68" fmla="*/ 967 w 2067"/>
            <a:gd name="T69" fmla="*/ 2439 h 3292"/>
            <a:gd name="T70" fmla="*/ 1168 w 2067"/>
            <a:gd name="T71" fmla="*/ 2431 h 3292"/>
            <a:gd name="T72" fmla="*/ 1352 w 2067"/>
            <a:gd name="T73" fmla="*/ 2371 h 3292"/>
            <a:gd name="T74" fmla="*/ 1513 w 2067"/>
            <a:gd name="T75" fmla="*/ 2270 h 3292"/>
            <a:gd name="T76" fmla="*/ 1641 w 2067"/>
            <a:gd name="T77" fmla="*/ 2132 h 3292"/>
            <a:gd name="T78" fmla="*/ 1730 w 2067"/>
            <a:gd name="T79" fmla="*/ 1965 h 3292"/>
            <a:gd name="T80" fmla="*/ 1774 w 2067"/>
            <a:gd name="T81" fmla="*/ 1774 h 3292"/>
            <a:gd name="T82" fmla="*/ 1764 w 2067"/>
            <a:gd name="T83" fmla="*/ 1576 h 3292"/>
            <a:gd name="T84" fmla="*/ 1705 w 2067"/>
            <a:gd name="T85" fmla="*/ 1394 h 3292"/>
            <a:gd name="T86" fmla="*/ 1602 w 2067"/>
            <a:gd name="T87" fmla="*/ 1235 h 3292"/>
            <a:gd name="T88" fmla="*/ 1462 w 2067"/>
            <a:gd name="T89" fmla="*/ 1108 h 3292"/>
            <a:gd name="T90" fmla="*/ 1293 w 2067"/>
            <a:gd name="T91" fmla="*/ 1021 h 3292"/>
            <a:gd name="T92" fmla="*/ 1102 w 2067"/>
            <a:gd name="T93" fmla="*/ 977 h 3292"/>
            <a:gd name="T94" fmla="*/ 2067 w 2067"/>
            <a:gd name="T95" fmla="*/ 0 h 3292"/>
            <a:gd name="T96" fmla="*/ 0 w 2067"/>
            <a:gd name="T97" fmla="*/ 3292 h 32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Lst>
          <a:rect l="0" t="0" r="r" b="b"/>
          <a:pathLst>
            <a:path w="2067" h="3292">
              <a:moveTo>
                <a:pt x="1295" y="1348"/>
              </a:moveTo>
              <a:lnTo>
                <a:pt x="1315" y="1351"/>
              </a:lnTo>
              <a:lnTo>
                <a:pt x="1335" y="1360"/>
              </a:lnTo>
              <a:lnTo>
                <a:pt x="1336" y="1361"/>
              </a:lnTo>
              <a:lnTo>
                <a:pt x="1342" y="1365"/>
              </a:lnTo>
              <a:lnTo>
                <a:pt x="1350" y="1371"/>
              </a:lnTo>
              <a:lnTo>
                <a:pt x="1360" y="1379"/>
              </a:lnTo>
              <a:lnTo>
                <a:pt x="1372" y="1387"/>
              </a:lnTo>
              <a:lnTo>
                <a:pt x="1384" y="1396"/>
              </a:lnTo>
              <a:lnTo>
                <a:pt x="1396" y="1405"/>
              </a:lnTo>
              <a:lnTo>
                <a:pt x="1407" y="1414"/>
              </a:lnTo>
              <a:lnTo>
                <a:pt x="1416" y="1421"/>
              </a:lnTo>
              <a:lnTo>
                <a:pt x="1425" y="1426"/>
              </a:lnTo>
              <a:lnTo>
                <a:pt x="1429" y="1430"/>
              </a:lnTo>
              <a:lnTo>
                <a:pt x="1439" y="1444"/>
              </a:lnTo>
              <a:lnTo>
                <a:pt x="1445" y="1461"/>
              </a:lnTo>
              <a:lnTo>
                <a:pt x="1446" y="1480"/>
              </a:lnTo>
              <a:lnTo>
                <a:pt x="1441" y="1499"/>
              </a:lnTo>
              <a:lnTo>
                <a:pt x="1430" y="1517"/>
              </a:lnTo>
              <a:lnTo>
                <a:pt x="960" y="2116"/>
              </a:lnTo>
              <a:lnTo>
                <a:pt x="617" y="1749"/>
              </a:lnTo>
              <a:lnTo>
                <a:pt x="606" y="1735"/>
              </a:lnTo>
              <a:lnTo>
                <a:pt x="600" y="1718"/>
              </a:lnTo>
              <a:lnTo>
                <a:pt x="598" y="1701"/>
              </a:lnTo>
              <a:lnTo>
                <a:pt x="601" y="1684"/>
              </a:lnTo>
              <a:lnTo>
                <a:pt x="608" y="1669"/>
              </a:lnTo>
              <a:lnTo>
                <a:pt x="621" y="1655"/>
              </a:lnTo>
              <a:lnTo>
                <a:pt x="622" y="1653"/>
              </a:lnTo>
              <a:lnTo>
                <a:pt x="627" y="1649"/>
              </a:lnTo>
              <a:lnTo>
                <a:pt x="634" y="1642"/>
              </a:lnTo>
              <a:lnTo>
                <a:pt x="642" y="1634"/>
              </a:lnTo>
              <a:lnTo>
                <a:pt x="652" y="1624"/>
              </a:lnTo>
              <a:lnTo>
                <a:pt x="662" y="1615"/>
              </a:lnTo>
              <a:lnTo>
                <a:pt x="674" y="1606"/>
              </a:lnTo>
              <a:lnTo>
                <a:pt x="683" y="1597"/>
              </a:lnTo>
              <a:lnTo>
                <a:pt x="692" y="1589"/>
              </a:lnTo>
              <a:lnTo>
                <a:pt x="706" y="1580"/>
              </a:lnTo>
              <a:lnTo>
                <a:pt x="722" y="1573"/>
              </a:lnTo>
              <a:lnTo>
                <a:pt x="740" y="1571"/>
              </a:lnTo>
              <a:lnTo>
                <a:pt x="758" y="1574"/>
              </a:lnTo>
              <a:lnTo>
                <a:pt x="776" y="1582"/>
              </a:lnTo>
              <a:lnTo>
                <a:pt x="795" y="1596"/>
              </a:lnTo>
              <a:lnTo>
                <a:pt x="944" y="1757"/>
              </a:lnTo>
              <a:lnTo>
                <a:pt x="945" y="1755"/>
              </a:lnTo>
              <a:lnTo>
                <a:pt x="950" y="1749"/>
              </a:lnTo>
              <a:lnTo>
                <a:pt x="957" y="1740"/>
              </a:lnTo>
              <a:lnTo>
                <a:pt x="968" y="1727"/>
              </a:lnTo>
              <a:lnTo>
                <a:pt x="980" y="1711"/>
              </a:lnTo>
              <a:lnTo>
                <a:pt x="994" y="1694"/>
              </a:lnTo>
              <a:lnTo>
                <a:pt x="1009" y="1673"/>
              </a:lnTo>
              <a:lnTo>
                <a:pt x="1027" y="1652"/>
              </a:lnTo>
              <a:lnTo>
                <a:pt x="1045" y="1628"/>
              </a:lnTo>
              <a:lnTo>
                <a:pt x="1064" y="1603"/>
              </a:lnTo>
              <a:lnTo>
                <a:pt x="1084" y="1579"/>
              </a:lnTo>
              <a:lnTo>
                <a:pt x="1103" y="1554"/>
              </a:lnTo>
              <a:lnTo>
                <a:pt x="1122" y="1529"/>
              </a:lnTo>
              <a:lnTo>
                <a:pt x="1142" y="1505"/>
              </a:lnTo>
              <a:lnTo>
                <a:pt x="1160" y="1481"/>
              </a:lnTo>
              <a:lnTo>
                <a:pt x="1178" y="1458"/>
              </a:lnTo>
              <a:lnTo>
                <a:pt x="1195" y="1437"/>
              </a:lnTo>
              <a:lnTo>
                <a:pt x="1209" y="1418"/>
              </a:lnTo>
              <a:lnTo>
                <a:pt x="1222" y="1402"/>
              </a:lnTo>
              <a:lnTo>
                <a:pt x="1233" y="1388"/>
              </a:lnTo>
              <a:lnTo>
                <a:pt x="1241" y="1377"/>
              </a:lnTo>
              <a:lnTo>
                <a:pt x="1247" y="1370"/>
              </a:lnTo>
              <a:lnTo>
                <a:pt x="1251" y="1367"/>
              </a:lnTo>
              <a:lnTo>
                <a:pt x="1263" y="1356"/>
              </a:lnTo>
              <a:lnTo>
                <a:pt x="1278" y="1350"/>
              </a:lnTo>
              <a:lnTo>
                <a:pt x="1295" y="1348"/>
              </a:lnTo>
              <a:close/>
              <a:moveTo>
                <a:pt x="1035" y="974"/>
              </a:moveTo>
              <a:lnTo>
                <a:pt x="967" y="977"/>
              </a:lnTo>
              <a:lnTo>
                <a:pt x="902" y="986"/>
              </a:lnTo>
              <a:lnTo>
                <a:pt x="837" y="1001"/>
              </a:lnTo>
              <a:lnTo>
                <a:pt x="775" y="1021"/>
              </a:lnTo>
              <a:lnTo>
                <a:pt x="716" y="1045"/>
              </a:lnTo>
              <a:lnTo>
                <a:pt x="660" y="1075"/>
              </a:lnTo>
              <a:lnTo>
                <a:pt x="606" y="1108"/>
              </a:lnTo>
              <a:lnTo>
                <a:pt x="557" y="1146"/>
              </a:lnTo>
              <a:lnTo>
                <a:pt x="510" y="1190"/>
              </a:lnTo>
              <a:lnTo>
                <a:pt x="467" y="1235"/>
              </a:lnTo>
              <a:lnTo>
                <a:pt x="428" y="1285"/>
              </a:lnTo>
              <a:lnTo>
                <a:pt x="394" y="1338"/>
              </a:lnTo>
              <a:lnTo>
                <a:pt x="364" y="1394"/>
              </a:lnTo>
              <a:lnTo>
                <a:pt x="339" y="1452"/>
              </a:lnTo>
              <a:lnTo>
                <a:pt x="319" y="1513"/>
              </a:lnTo>
              <a:lnTo>
                <a:pt x="304" y="1576"/>
              </a:lnTo>
              <a:lnTo>
                <a:pt x="296" y="1642"/>
              </a:lnTo>
              <a:lnTo>
                <a:pt x="293" y="1708"/>
              </a:lnTo>
              <a:lnTo>
                <a:pt x="296" y="1774"/>
              </a:lnTo>
              <a:lnTo>
                <a:pt x="304" y="1840"/>
              </a:lnTo>
              <a:lnTo>
                <a:pt x="319" y="1903"/>
              </a:lnTo>
              <a:lnTo>
                <a:pt x="339" y="1965"/>
              </a:lnTo>
              <a:lnTo>
                <a:pt x="364" y="2023"/>
              </a:lnTo>
              <a:lnTo>
                <a:pt x="394" y="2078"/>
              </a:lnTo>
              <a:lnTo>
                <a:pt x="428" y="2132"/>
              </a:lnTo>
              <a:lnTo>
                <a:pt x="467" y="2181"/>
              </a:lnTo>
              <a:lnTo>
                <a:pt x="510" y="2227"/>
              </a:lnTo>
              <a:lnTo>
                <a:pt x="557" y="2270"/>
              </a:lnTo>
              <a:lnTo>
                <a:pt x="606" y="2308"/>
              </a:lnTo>
              <a:lnTo>
                <a:pt x="660" y="2342"/>
              </a:lnTo>
              <a:lnTo>
                <a:pt x="716" y="2371"/>
              </a:lnTo>
              <a:lnTo>
                <a:pt x="775" y="2396"/>
              </a:lnTo>
              <a:lnTo>
                <a:pt x="837" y="2415"/>
              </a:lnTo>
              <a:lnTo>
                <a:pt x="902" y="2431"/>
              </a:lnTo>
              <a:lnTo>
                <a:pt x="967" y="2439"/>
              </a:lnTo>
              <a:lnTo>
                <a:pt x="1035" y="2442"/>
              </a:lnTo>
              <a:lnTo>
                <a:pt x="1102" y="2439"/>
              </a:lnTo>
              <a:lnTo>
                <a:pt x="1168" y="2431"/>
              </a:lnTo>
              <a:lnTo>
                <a:pt x="1232" y="2415"/>
              </a:lnTo>
              <a:lnTo>
                <a:pt x="1293" y="2396"/>
              </a:lnTo>
              <a:lnTo>
                <a:pt x="1352" y="2371"/>
              </a:lnTo>
              <a:lnTo>
                <a:pt x="1409" y="2342"/>
              </a:lnTo>
              <a:lnTo>
                <a:pt x="1462" y="2308"/>
              </a:lnTo>
              <a:lnTo>
                <a:pt x="1513" y="2270"/>
              </a:lnTo>
              <a:lnTo>
                <a:pt x="1559" y="2227"/>
              </a:lnTo>
              <a:lnTo>
                <a:pt x="1602" y="2181"/>
              </a:lnTo>
              <a:lnTo>
                <a:pt x="1641" y="2132"/>
              </a:lnTo>
              <a:lnTo>
                <a:pt x="1675" y="2078"/>
              </a:lnTo>
              <a:lnTo>
                <a:pt x="1705" y="2023"/>
              </a:lnTo>
              <a:lnTo>
                <a:pt x="1730" y="1965"/>
              </a:lnTo>
              <a:lnTo>
                <a:pt x="1750" y="1903"/>
              </a:lnTo>
              <a:lnTo>
                <a:pt x="1764" y="1840"/>
              </a:lnTo>
              <a:lnTo>
                <a:pt x="1774" y="1774"/>
              </a:lnTo>
              <a:lnTo>
                <a:pt x="1777" y="1708"/>
              </a:lnTo>
              <a:lnTo>
                <a:pt x="1774" y="1642"/>
              </a:lnTo>
              <a:lnTo>
                <a:pt x="1764" y="1576"/>
              </a:lnTo>
              <a:lnTo>
                <a:pt x="1750" y="1513"/>
              </a:lnTo>
              <a:lnTo>
                <a:pt x="1730" y="1452"/>
              </a:lnTo>
              <a:lnTo>
                <a:pt x="1705" y="1394"/>
              </a:lnTo>
              <a:lnTo>
                <a:pt x="1675" y="1338"/>
              </a:lnTo>
              <a:lnTo>
                <a:pt x="1641" y="1285"/>
              </a:lnTo>
              <a:lnTo>
                <a:pt x="1602" y="1235"/>
              </a:lnTo>
              <a:lnTo>
                <a:pt x="1559" y="1190"/>
              </a:lnTo>
              <a:lnTo>
                <a:pt x="1513" y="1146"/>
              </a:lnTo>
              <a:lnTo>
                <a:pt x="1462" y="1108"/>
              </a:lnTo>
              <a:lnTo>
                <a:pt x="1409" y="1075"/>
              </a:lnTo>
              <a:lnTo>
                <a:pt x="1352" y="1045"/>
              </a:lnTo>
              <a:lnTo>
                <a:pt x="1293" y="1021"/>
              </a:lnTo>
              <a:lnTo>
                <a:pt x="1232" y="1001"/>
              </a:lnTo>
              <a:lnTo>
                <a:pt x="1168" y="986"/>
              </a:lnTo>
              <a:lnTo>
                <a:pt x="1102" y="977"/>
              </a:lnTo>
              <a:lnTo>
                <a:pt x="1035" y="974"/>
              </a:lnTo>
              <a:close/>
              <a:moveTo>
                <a:pt x="0" y="0"/>
              </a:moveTo>
              <a:lnTo>
                <a:pt x="2067" y="0"/>
              </a:lnTo>
              <a:lnTo>
                <a:pt x="2067" y="3292"/>
              </a:lnTo>
              <a:lnTo>
                <a:pt x="1041" y="2911"/>
              </a:lnTo>
              <a:lnTo>
                <a:pt x="0" y="3292"/>
              </a:lnTo>
              <a:lnTo>
                <a:pt x="0" y="0"/>
              </a:lnTo>
              <a:close/>
            </a:path>
          </a:pathLst>
        </a:custGeom>
        <a:solidFill>
          <a:schemeClr val="bg1"/>
        </a:solidFill>
        <a:ln w="0">
          <a:noFill/>
          <a:prstDash val="solid"/>
          <a:round/>
          <a:headEnd/>
          <a:tailEnd/>
        </a:ln>
      </xdr:spPr>
    </xdr:sp>
    <xdr:clientData/>
  </xdr:twoCellAnchor>
  <xdr:twoCellAnchor editAs="oneCell">
    <xdr:from>
      <xdr:col>1</xdr:col>
      <xdr:colOff>1066800</xdr:colOff>
      <xdr:row>112</xdr:row>
      <xdr:rowOff>409575</xdr:rowOff>
    </xdr:from>
    <xdr:to>
      <xdr:col>2</xdr:col>
      <xdr:colOff>5043</xdr:colOff>
      <xdr:row>113</xdr:row>
      <xdr:rowOff>190499</xdr:rowOff>
    </xdr:to>
    <xdr:pic>
      <xdr:nvPicPr>
        <xdr:cNvPr id="3" name="Picture 2">
          <a:extLst>
            <a:ext uri="{FF2B5EF4-FFF2-40B4-BE49-F238E27FC236}">
              <a16:creationId xmlns:a16="http://schemas.microsoft.com/office/drawing/2014/main" id="{0A01CCD9-4BFB-FA44-DD0F-21A1EC44E7FE}"/>
            </a:ext>
            <a:ext uri="{147F2762-F138-4A5C-976F-8EAC2B608ADB}">
              <a16:predDERef xmlns:a16="http://schemas.microsoft.com/office/drawing/2014/main" pred="{69FB0E2D-D564-42E9-9496-458980462A31}"/>
            </a:ext>
          </a:extLst>
        </xdr:cNvPr>
        <xdr:cNvPicPr>
          <a:picLocks noChangeAspect="1"/>
        </xdr:cNvPicPr>
      </xdr:nvPicPr>
      <xdr:blipFill>
        <a:blip xmlns:r="http://schemas.openxmlformats.org/officeDocument/2006/relationships" r:embed="rId1"/>
        <a:stretch>
          <a:fillRect/>
        </a:stretch>
      </xdr:blipFill>
      <xdr:spPr>
        <a:xfrm>
          <a:off x="3800475" y="27936825"/>
          <a:ext cx="352425" cy="238125"/>
        </a:xfrm>
        <a:prstGeom prst="rect">
          <a:avLst/>
        </a:prstGeom>
      </xdr:spPr>
    </xdr:pic>
    <xdr:clientData/>
  </xdr:twoCellAnchor>
  <xdr:twoCellAnchor editAs="oneCell">
    <xdr:from>
      <xdr:col>1</xdr:col>
      <xdr:colOff>0</xdr:colOff>
      <xdr:row>136</xdr:row>
      <xdr:rowOff>9525</xdr:rowOff>
    </xdr:from>
    <xdr:to>
      <xdr:col>1</xdr:col>
      <xdr:colOff>219075</xdr:colOff>
      <xdr:row>137</xdr:row>
      <xdr:rowOff>177613</xdr:rowOff>
    </xdr:to>
    <xdr:pic>
      <xdr:nvPicPr>
        <xdr:cNvPr id="4" name="Picture 3">
          <a:extLst>
            <a:ext uri="{FF2B5EF4-FFF2-40B4-BE49-F238E27FC236}">
              <a16:creationId xmlns:a16="http://schemas.microsoft.com/office/drawing/2014/main" id="{F68655AC-67F0-7D3E-C7FE-41E4A5424D23}"/>
            </a:ext>
            <a:ext uri="{147F2762-F138-4A5C-976F-8EAC2B608ADB}">
              <a16:predDERef xmlns:a16="http://schemas.microsoft.com/office/drawing/2014/main" pred="{0A01CCD9-4BFB-FA44-DD0F-21A1EC44E7FE}"/>
            </a:ext>
          </a:extLst>
        </xdr:cNvPr>
        <xdr:cNvPicPr>
          <a:picLocks noChangeAspect="1"/>
        </xdr:cNvPicPr>
      </xdr:nvPicPr>
      <xdr:blipFill>
        <a:blip xmlns:r="http://schemas.openxmlformats.org/officeDocument/2006/relationships" r:embed="rId2"/>
        <a:stretch>
          <a:fillRect/>
        </a:stretch>
      </xdr:blipFill>
      <xdr:spPr>
        <a:xfrm>
          <a:off x="2733675" y="34566225"/>
          <a:ext cx="219075" cy="257175"/>
        </a:xfrm>
        <a:prstGeom prst="rect">
          <a:avLst/>
        </a:prstGeom>
      </xdr:spPr>
    </xdr:pic>
    <xdr:clientData/>
  </xdr:twoCellAnchor>
  <xdr:twoCellAnchor editAs="oneCell">
    <xdr:from>
      <xdr:col>1</xdr:col>
      <xdr:colOff>0</xdr:colOff>
      <xdr:row>92</xdr:row>
      <xdr:rowOff>9525</xdr:rowOff>
    </xdr:from>
    <xdr:to>
      <xdr:col>1</xdr:col>
      <xdr:colOff>485775</xdr:colOff>
      <xdr:row>93</xdr:row>
      <xdr:rowOff>28575</xdr:rowOff>
    </xdr:to>
    <xdr:pic>
      <xdr:nvPicPr>
        <xdr:cNvPr id="6" name="Picture 4">
          <a:extLst>
            <a:ext uri="{FF2B5EF4-FFF2-40B4-BE49-F238E27FC236}">
              <a16:creationId xmlns:a16="http://schemas.microsoft.com/office/drawing/2014/main" id="{6E28A35F-501B-9D2C-20EF-BED92E3326A1}"/>
            </a:ext>
            <a:ext uri="{147F2762-F138-4A5C-976F-8EAC2B608ADB}">
              <a16:predDERef xmlns:a16="http://schemas.microsoft.com/office/drawing/2014/main" pred="{F68655AC-67F0-7D3E-C7FE-41E4A5424D23}"/>
            </a:ext>
          </a:extLst>
        </xdr:cNvPr>
        <xdr:cNvPicPr>
          <a:picLocks noChangeAspect="1"/>
        </xdr:cNvPicPr>
      </xdr:nvPicPr>
      <xdr:blipFill>
        <a:blip xmlns:r="http://schemas.openxmlformats.org/officeDocument/2006/relationships" r:embed="rId3"/>
        <a:stretch>
          <a:fillRect/>
        </a:stretch>
      </xdr:blipFill>
      <xdr:spPr>
        <a:xfrm>
          <a:off x="2733675" y="22774275"/>
          <a:ext cx="485775" cy="257175"/>
        </a:xfrm>
        <a:prstGeom prst="rect">
          <a:avLst/>
        </a:prstGeom>
      </xdr:spPr>
    </xdr:pic>
    <xdr:clientData/>
  </xdr:twoCellAnchor>
  <xdr:twoCellAnchor editAs="oneCell">
    <xdr:from>
      <xdr:col>1</xdr:col>
      <xdr:colOff>0</xdr:colOff>
      <xdr:row>154</xdr:row>
      <xdr:rowOff>0</xdr:rowOff>
    </xdr:from>
    <xdr:to>
      <xdr:col>1</xdr:col>
      <xdr:colOff>495300</xdr:colOff>
      <xdr:row>155</xdr:row>
      <xdr:rowOff>1682</xdr:rowOff>
    </xdr:to>
    <xdr:pic>
      <xdr:nvPicPr>
        <xdr:cNvPr id="5" name="Picture 4">
          <a:extLst>
            <a:ext uri="{FF2B5EF4-FFF2-40B4-BE49-F238E27FC236}">
              <a16:creationId xmlns:a16="http://schemas.microsoft.com/office/drawing/2014/main" id="{D3686AEB-708F-05EF-F1E6-8848DDDD1254}"/>
            </a:ext>
            <a:ext uri="{147F2762-F138-4A5C-976F-8EAC2B608ADB}">
              <a16:predDERef xmlns:a16="http://schemas.microsoft.com/office/drawing/2014/main" pred="{6E28A35F-501B-9D2C-20EF-BED92E3326A1}"/>
            </a:ext>
          </a:extLst>
        </xdr:cNvPr>
        <xdr:cNvPicPr>
          <a:picLocks noChangeAspect="1"/>
        </xdr:cNvPicPr>
      </xdr:nvPicPr>
      <xdr:blipFill>
        <a:blip xmlns:r="http://schemas.openxmlformats.org/officeDocument/2006/relationships" r:embed="rId4"/>
        <a:stretch>
          <a:fillRect/>
        </a:stretch>
      </xdr:blipFill>
      <xdr:spPr>
        <a:xfrm>
          <a:off x="2733675" y="38842950"/>
          <a:ext cx="495300" cy="266700"/>
        </a:xfrm>
        <a:prstGeom prst="rect">
          <a:avLst/>
        </a:prstGeom>
      </xdr:spPr>
    </xdr:pic>
    <xdr:clientData/>
  </xdr:twoCellAnchor>
  <xdr:twoCellAnchor editAs="oneCell">
    <xdr:from>
      <xdr:col>1</xdr:col>
      <xdr:colOff>0</xdr:colOff>
      <xdr:row>9</xdr:row>
      <xdr:rowOff>0</xdr:rowOff>
    </xdr:from>
    <xdr:to>
      <xdr:col>1</xdr:col>
      <xdr:colOff>448236</xdr:colOff>
      <xdr:row>10</xdr:row>
      <xdr:rowOff>13244</xdr:rowOff>
    </xdr:to>
    <xdr:pic>
      <xdr:nvPicPr>
        <xdr:cNvPr id="7" name="Picture 6">
          <a:extLst>
            <a:ext uri="{FF2B5EF4-FFF2-40B4-BE49-F238E27FC236}">
              <a16:creationId xmlns:a16="http://schemas.microsoft.com/office/drawing/2014/main" id="{F64EA8AC-AF2E-7F44-FC43-576502301782}"/>
            </a:ext>
            <a:ext uri="{147F2762-F138-4A5C-976F-8EAC2B608ADB}">
              <a16:predDERef xmlns:a16="http://schemas.microsoft.com/office/drawing/2014/main" pred="{D3686AEB-708F-05EF-F1E6-8848DDDD1254}"/>
            </a:ext>
          </a:extLst>
        </xdr:cNvPr>
        <xdr:cNvPicPr>
          <a:picLocks noChangeAspect="1"/>
        </xdr:cNvPicPr>
      </xdr:nvPicPr>
      <xdr:blipFill>
        <a:blip xmlns:r="http://schemas.openxmlformats.org/officeDocument/2006/relationships" r:embed="rId5"/>
        <a:stretch>
          <a:fillRect/>
        </a:stretch>
      </xdr:blipFill>
      <xdr:spPr>
        <a:xfrm>
          <a:off x="3361765" y="2398059"/>
          <a:ext cx="448236" cy="203744"/>
        </a:xfrm>
        <a:prstGeom prst="rect">
          <a:avLst/>
        </a:prstGeom>
      </xdr:spPr>
    </xdr:pic>
    <xdr:clientData/>
  </xdr:twoCellAnchor>
  <xdr:twoCellAnchor editAs="oneCell">
    <xdr:from>
      <xdr:col>1</xdr:col>
      <xdr:colOff>0</xdr:colOff>
      <xdr:row>42</xdr:row>
      <xdr:rowOff>9525</xdr:rowOff>
    </xdr:from>
    <xdr:to>
      <xdr:col>1</xdr:col>
      <xdr:colOff>419100</xdr:colOff>
      <xdr:row>43</xdr:row>
      <xdr:rowOff>0</xdr:rowOff>
    </xdr:to>
    <xdr:pic>
      <xdr:nvPicPr>
        <xdr:cNvPr id="8" name="Picture 7">
          <a:extLst>
            <a:ext uri="{FF2B5EF4-FFF2-40B4-BE49-F238E27FC236}">
              <a16:creationId xmlns:a16="http://schemas.microsoft.com/office/drawing/2014/main" id="{D69671F9-C831-1B66-B18E-E9B5722858F6}"/>
            </a:ext>
            <a:ext uri="{147F2762-F138-4A5C-976F-8EAC2B608ADB}">
              <a16:predDERef xmlns:a16="http://schemas.microsoft.com/office/drawing/2014/main" pred="{F64EA8AC-AF2E-7F44-FC43-576502301782}"/>
            </a:ext>
          </a:extLst>
        </xdr:cNvPr>
        <xdr:cNvPicPr>
          <a:picLocks noChangeAspect="1"/>
        </xdr:cNvPicPr>
      </xdr:nvPicPr>
      <xdr:blipFill>
        <a:blip xmlns:r="http://schemas.openxmlformats.org/officeDocument/2006/relationships" r:embed="rId6"/>
        <a:stretch>
          <a:fillRect/>
        </a:stretch>
      </xdr:blipFill>
      <xdr:spPr>
        <a:xfrm>
          <a:off x="2428875" y="10715625"/>
          <a:ext cx="419100" cy="180975"/>
        </a:xfrm>
        <a:prstGeom prst="rect">
          <a:avLst/>
        </a:prstGeom>
      </xdr:spPr>
    </xdr:pic>
    <xdr:clientData/>
  </xdr:twoCellAnchor>
  <xdr:twoCellAnchor editAs="oneCell">
    <xdr:from>
      <xdr:col>1</xdr:col>
      <xdr:colOff>0</xdr:colOff>
      <xdr:row>128</xdr:row>
      <xdr:rowOff>9525</xdr:rowOff>
    </xdr:from>
    <xdr:to>
      <xdr:col>1</xdr:col>
      <xdr:colOff>314325</xdr:colOff>
      <xdr:row>129</xdr:row>
      <xdr:rowOff>0</xdr:rowOff>
    </xdr:to>
    <xdr:pic>
      <xdr:nvPicPr>
        <xdr:cNvPr id="10" name="Picture 9">
          <a:extLst>
            <a:ext uri="{FF2B5EF4-FFF2-40B4-BE49-F238E27FC236}">
              <a16:creationId xmlns:a16="http://schemas.microsoft.com/office/drawing/2014/main" id="{49C44F0D-3E39-5B66-D9E8-8C5F46816D84}"/>
            </a:ext>
            <a:ext uri="{147F2762-F138-4A5C-976F-8EAC2B608ADB}">
              <a16:predDERef xmlns:a16="http://schemas.microsoft.com/office/drawing/2014/main" pred="{D69671F9-C831-1B66-B18E-E9B5722858F6}"/>
            </a:ext>
          </a:extLst>
        </xdr:cNvPr>
        <xdr:cNvPicPr>
          <a:picLocks noChangeAspect="1"/>
        </xdr:cNvPicPr>
      </xdr:nvPicPr>
      <xdr:blipFill>
        <a:blip xmlns:r="http://schemas.openxmlformats.org/officeDocument/2006/relationships" r:embed="rId7"/>
        <a:stretch>
          <a:fillRect/>
        </a:stretch>
      </xdr:blipFill>
      <xdr:spPr>
        <a:xfrm>
          <a:off x="2733675" y="32899350"/>
          <a:ext cx="314325" cy="219075"/>
        </a:xfrm>
        <a:prstGeom prst="rect">
          <a:avLst/>
        </a:prstGeom>
      </xdr:spPr>
    </xdr:pic>
    <xdr:clientData/>
  </xdr:twoCellAnchor>
  <xdr:twoCellAnchor editAs="oneCell">
    <xdr:from>
      <xdr:col>1</xdr:col>
      <xdr:colOff>0</xdr:colOff>
      <xdr:row>219</xdr:row>
      <xdr:rowOff>0</xdr:rowOff>
    </xdr:from>
    <xdr:to>
      <xdr:col>1</xdr:col>
      <xdr:colOff>914400</xdr:colOff>
      <xdr:row>220</xdr:row>
      <xdr:rowOff>1681</xdr:rowOff>
    </xdr:to>
    <xdr:pic>
      <xdr:nvPicPr>
        <xdr:cNvPr id="9" name="Picture 8">
          <a:extLst>
            <a:ext uri="{FF2B5EF4-FFF2-40B4-BE49-F238E27FC236}">
              <a16:creationId xmlns:a16="http://schemas.microsoft.com/office/drawing/2014/main" id="{19B96F22-EC23-D040-BD28-1DB6944021A0}"/>
            </a:ext>
            <a:ext uri="{147F2762-F138-4A5C-976F-8EAC2B608ADB}">
              <a16:predDERef xmlns:a16="http://schemas.microsoft.com/office/drawing/2014/main" pred="{49C44F0D-3E39-5B66-D9E8-8C5F46816D84}"/>
            </a:ext>
          </a:extLst>
        </xdr:cNvPr>
        <xdr:cNvPicPr>
          <a:picLocks noChangeAspect="1"/>
        </xdr:cNvPicPr>
      </xdr:nvPicPr>
      <xdr:blipFill>
        <a:blip xmlns:r="http://schemas.openxmlformats.org/officeDocument/2006/relationships" r:embed="rId8"/>
        <a:stretch>
          <a:fillRect/>
        </a:stretch>
      </xdr:blipFill>
      <xdr:spPr>
        <a:xfrm>
          <a:off x="2431676" y="50583353"/>
          <a:ext cx="914400" cy="188819"/>
        </a:xfrm>
        <a:prstGeom prst="rect">
          <a:avLst/>
        </a:prstGeom>
      </xdr:spPr>
    </xdr:pic>
    <xdr:clientData/>
  </xdr:twoCellAnchor>
  <xdr:twoCellAnchor editAs="oneCell">
    <xdr:from>
      <xdr:col>1</xdr:col>
      <xdr:colOff>0</xdr:colOff>
      <xdr:row>66</xdr:row>
      <xdr:rowOff>0</xdr:rowOff>
    </xdr:from>
    <xdr:to>
      <xdr:col>1</xdr:col>
      <xdr:colOff>352425</xdr:colOff>
      <xdr:row>67</xdr:row>
      <xdr:rowOff>0</xdr:rowOff>
    </xdr:to>
    <xdr:pic>
      <xdr:nvPicPr>
        <xdr:cNvPr id="11" name="Picture 10">
          <a:extLst>
            <a:ext uri="{FF2B5EF4-FFF2-40B4-BE49-F238E27FC236}">
              <a16:creationId xmlns:a16="http://schemas.microsoft.com/office/drawing/2014/main" id="{B866E620-EA7C-49B3-9076-DA74B1F03862}"/>
            </a:ext>
            <a:ext uri="{147F2762-F138-4A5C-976F-8EAC2B608ADB}">
              <a16:predDERef xmlns:a16="http://schemas.microsoft.com/office/drawing/2014/main" pred="{19B96F22-EC23-D040-BD28-1DB6944021A0}"/>
            </a:ext>
          </a:extLst>
        </xdr:cNvPr>
        <xdr:cNvPicPr>
          <a:picLocks noChangeAspect="1"/>
        </xdr:cNvPicPr>
      </xdr:nvPicPr>
      <xdr:blipFill>
        <a:blip xmlns:r="http://schemas.openxmlformats.org/officeDocument/2006/relationships" r:embed="rId9"/>
        <a:stretch>
          <a:fillRect/>
        </a:stretch>
      </xdr:blipFill>
      <xdr:spPr>
        <a:xfrm>
          <a:off x="2733675" y="15773400"/>
          <a:ext cx="352425" cy="190500"/>
        </a:xfrm>
        <a:prstGeom prst="rect">
          <a:avLst/>
        </a:prstGeom>
      </xdr:spPr>
    </xdr:pic>
    <xdr:clientData/>
  </xdr:twoCellAnchor>
  <xdr:twoCellAnchor editAs="oneCell">
    <xdr:from>
      <xdr:col>1</xdr:col>
      <xdr:colOff>0</xdr:colOff>
      <xdr:row>67</xdr:row>
      <xdr:rowOff>0</xdr:rowOff>
    </xdr:from>
    <xdr:to>
      <xdr:col>1</xdr:col>
      <xdr:colOff>219075</xdr:colOff>
      <xdr:row>67</xdr:row>
      <xdr:rowOff>180975</xdr:rowOff>
    </xdr:to>
    <xdr:pic>
      <xdr:nvPicPr>
        <xdr:cNvPr id="12" name="Picture 11">
          <a:extLst>
            <a:ext uri="{FF2B5EF4-FFF2-40B4-BE49-F238E27FC236}">
              <a16:creationId xmlns:a16="http://schemas.microsoft.com/office/drawing/2014/main" id="{664DB9A4-2BD6-878F-8442-22323D789B38}"/>
            </a:ext>
            <a:ext uri="{147F2762-F138-4A5C-976F-8EAC2B608ADB}">
              <a16:predDERef xmlns:a16="http://schemas.microsoft.com/office/drawing/2014/main" pred="{B866E620-EA7C-49B3-9076-DA74B1F03862}"/>
            </a:ext>
          </a:extLst>
        </xdr:cNvPr>
        <xdr:cNvPicPr>
          <a:picLocks noChangeAspect="1"/>
        </xdr:cNvPicPr>
      </xdr:nvPicPr>
      <xdr:blipFill>
        <a:blip xmlns:r="http://schemas.openxmlformats.org/officeDocument/2006/relationships" r:embed="rId10"/>
        <a:stretch>
          <a:fillRect/>
        </a:stretch>
      </xdr:blipFill>
      <xdr:spPr>
        <a:xfrm>
          <a:off x="2733675" y="15963900"/>
          <a:ext cx="219075" cy="180975"/>
        </a:xfrm>
        <a:prstGeom prst="rect">
          <a:avLst/>
        </a:prstGeom>
      </xdr:spPr>
    </xdr:pic>
    <xdr:clientData/>
  </xdr:twoCellAnchor>
  <xdr:twoCellAnchor editAs="oneCell">
    <xdr:from>
      <xdr:col>1</xdr:col>
      <xdr:colOff>0</xdr:colOff>
      <xdr:row>45</xdr:row>
      <xdr:rowOff>0</xdr:rowOff>
    </xdr:from>
    <xdr:to>
      <xdr:col>1</xdr:col>
      <xdr:colOff>638175</xdr:colOff>
      <xdr:row>46</xdr:row>
      <xdr:rowOff>0</xdr:rowOff>
    </xdr:to>
    <xdr:pic>
      <xdr:nvPicPr>
        <xdr:cNvPr id="13" name="Picture 12">
          <a:extLst>
            <a:ext uri="{FF2B5EF4-FFF2-40B4-BE49-F238E27FC236}">
              <a16:creationId xmlns:a16="http://schemas.microsoft.com/office/drawing/2014/main" id="{70945F64-BA35-B1D6-1FD1-757D3E833DCA}"/>
            </a:ext>
            <a:ext uri="{147F2762-F138-4A5C-976F-8EAC2B608ADB}">
              <a16:predDERef xmlns:a16="http://schemas.microsoft.com/office/drawing/2014/main" pred="{664DB9A4-2BD6-878F-8442-22323D789B38}"/>
            </a:ext>
          </a:extLst>
        </xdr:cNvPr>
        <xdr:cNvPicPr>
          <a:picLocks noChangeAspect="1"/>
        </xdr:cNvPicPr>
      </xdr:nvPicPr>
      <xdr:blipFill>
        <a:blip xmlns:r="http://schemas.openxmlformats.org/officeDocument/2006/relationships" r:embed="rId11"/>
        <a:stretch>
          <a:fillRect/>
        </a:stretch>
      </xdr:blipFill>
      <xdr:spPr>
        <a:xfrm>
          <a:off x="2733675" y="11087100"/>
          <a:ext cx="638175" cy="190500"/>
        </a:xfrm>
        <a:prstGeom prst="rect">
          <a:avLst/>
        </a:prstGeom>
      </xdr:spPr>
    </xdr:pic>
    <xdr:clientData/>
  </xdr:twoCellAnchor>
  <xdr:twoCellAnchor editAs="oneCell">
    <xdr:from>
      <xdr:col>1</xdr:col>
      <xdr:colOff>0</xdr:colOff>
      <xdr:row>49</xdr:row>
      <xdr:rowOff>0</xdr:rowOff>
    </xdr:from>
    <xdr:to>
      <xdr:col>1</xdr:col>
      <xdr:colOff>514350</xdr:colOff>
      <xdr:row>49</xdr:row>
      <xdr:rowOff>180975</xdr:rowOff>
    </xdr:to>
    <xdr:pic>
      <xdr:nvPicPr>
        <xdr:cNvPr id="14" name="Picture 13">
          <a:extLst>
            <a:ext uri="{FF2B5EF4-FFF2-40B4-BE49-F238E27FC236}">
              <a16:creationId xmlns:a16="http://schemas.microsoft.com/office/drawing/2014/main" id="{3C12EE7A-171E-89BC-9778-C44DF3F64767}"/>
            </a:ext>
            <a:ext uri="{147F2762-F138-4A5C-976F-8EAC2B608ADB}">
              <a16:predDERef xmlns:a16="http://schemas.microsoft.com/office/drawing/2014/main" pred="{70945F64-BA35-B1D6-1FD1-757D3E833DCA}"/>
            </a:ext>
          </a:extLst>
        </xdr:cNvPr>
        <xdr:cNvPicPr>
          <a:picLocks noChangeAspect="1"/>
        </xdr:cNvPicPr>
      </xdr:nvPicPr>
      <xdr:blipFill>
        <a:blip xmlns:r="http://schemas.openxmlformats.org/officeDocument/2006/relationships" r:embed="rId12"/>
        <a:stretch>
          <a:fillRect/>
        </a:stretch>
      </xdr:blipFill>
      <xdr:spPr>
        <a:xfrm>
          <a:off x="2733675" y="11849100"/>
          <a:ext cx="514350" cy="180975"/>
        </a:xfrm>
        <a:prstGeom prst="rect">
          <a:avLst/>
        </a:prstGeom>
      </xdr:spPr>
    </xdr:pic>
    <xdr:clientData/>
  </xdr:twoCellAnchor>
  <xdr:twoCellAnchor editAs="oneCell">
    <xdr:from>
      <xdr:col>1</xdr:col>
      <xdr:colOff>0</xdr:colOff>
      <xdr:row>164</xdr:row>
      <xdr:rowOff>0</xdr:rowOff>
    </xdr:from>
    <xdr:to>
      <xdr:col>1</xdr:col>
      <xdr:colOff>336177</xdr:colOff>
      <xdr:row>164</xdr:row>
      <xdr:rowOff>162257</xdr:rowOff>
    </xdr:to>
    <xdr:pic>
      <xdr:nvPicPr>
        <xdr:cNvPr id="15" name="Picture 14">
          <a:extLst>
            <a:ext uri="{FF2B5EF4-FFF2-40B4-BE49-F238E27FC236}">
              <a16:creationId xmlns:a16="http://schemas.microsoft.com/office/drawing/2014/main" id="{BF8CB549-9077-D717-9397-FE282E758D11}"/>
            </a:ext>
            <a:ext uri="{147F2762-F138-4A5C-976F-8EAC2B608ADB}">
              <a16:predDERef xmlns:a16="http://schemas.microsoft.com/office/drawing/2014/main" pred="{3C12EE7A-171E-89BC-9778-C44DF3F64767}"/>
            </a:ext>
          </a:extLst>
        </xdr:cNvPr>
        <xdr:cNvPicPr>
          <a:picLocks noChangeAspect="1"/>
        </xdr:cNvPicPr>
      </xdr:nvPicPr>
      <xdr:blipFill>
        <a:blip xmlns:r="http://schemas.openxmlformats.org/officeDocument/2006/relationships" r:embed="rId13"/>
        <a:stretch>
          <a:fillRect/>
        </a:stretch>
      </xdr:blipFill>
      <xdr:spPr>
        <a:xfrm>
          <a:off x="2431676" y="37853471"/>
          <a:ext cx="336177" cy="162257"/>
        </a:xfrm>
        <a:prstGeom prst="rect">
          <a:avLst/>
        </a:prstGeom>
      </xdr:spPr>
    </xdr:pic>
    <xdr:clientData/>
  </xdr:twoCellAnchor>
  <xdr:twoCellAnchor editAs="oneCell">
    <xdr:from>
      <xdr:col>1</xdr:col>
      <xdr:colOff>0</xdr:colOff>
      <xdr:row>169</xdr:row>
      <xdr:rowOff>0</xdr:rowOff>
    </xdr:from>
    <xdr:to>
      <xdr:col>1</xdr:col>
      <xdr:colOff>400050</xdr:colOff>
      <xdr:row>169</xdr:row>
      <xdr:rowOff>171450</xdr:rowOff>
    </xdr:to>
    <xdr:pic>
      <xdr:nvPicPr>
        <xdr:cNvPr id="16" name="Picture 15">
          <a:extLst>
            <a:ext uri="{FF2B5EF4-FFF2-40B4-BE49-F238E27FC236}">
              <a16:creationId xmlns:a16="http://schemas.microsoft.com/office/drawing/2014/main" id="{B2EA0205-B15F-71C8-4111-23BCC1B9BF38}"/>
            </a:ext>
            <a:ext uri="{147F2762-F138-4A5C-976F-8EAC2B608ADB}">
              <a16:predDERef xmlns:a16="http://schemas.microsoft.com/office/drawing/2014/main" pred="{BF8CB549-9077-D717-9397-FE282E758D11}"/>
            </a:ext>
          </a:extLst>
        </xdr:cNvPr>
        <xdr:cNvPicPr>
          <a:picLocks noChangeAspect="1"/>
        </xdr:cNvPicPr>
      </xdr:nvPicPr>
      <xdr:blipFill>
        <a:blip xmlns:r="http://schemas.openxmlformats.org/officeDocument/2006/relationships" r:embed="rId14"/>
        <a:stretch>
          <a:fillRect/>
        </a:stretch>
      </xdr:blipFill>
      <xdr:spPr>
        <a:xfrm>
          <a:off x="2733675" y="38728650"/>
          <a:ext cx="400050" cy="171450"/>
        </a:xfrm>
        <a:prstGeom prst="rect">
          <a:avLst/>
        </a:prstGeom>
      </xdr:spPr>
    </xdr:pic>
    <xdr:clientData/>
  </xdr:twoCellAnchor>
  <xdr:twoCellAnchor editAs="oneCell">
    <xdr:from>
      <xdr:col>1</xdr:col>
      <xdr:colOff>0</xdr:colOff>
      <xdr:row>199</xdr:row>
      <xdr:rowOff>0</xdr:rowOff>
    </xdr:from>
    <xdr:to>
      <xdr:col>1</xdr:col>
      <xdr:colOff>590550</xdr:colOff>
      <xdr:row>200</xdr:row>
      <xdr:rowOff>1680</xdr:rowOff>
    </xdr:to>
    <xdr:pic>
      <xdr:nvPicPr>
        <xdr:cNvPr id="18" name="Picture 17">
          <a:extLst>
            <a:ext uri="{FF2B5EF4-FFF2-40B4-BE49-F238E27FC236}">
              <a16:creationId xmlns:a16="http://schemas.microsoft.com/office/drawing/2014/main" id="{42E5FDDE-5913-48F2-B16C-6DA1EB2B5E61}"/>
            </a:ext>
            <a:ext uri="{147F2762-F138-4A5C-976F-8EAC2B608ADB}">
              <a16:predDERef xmlns:a16="http://schemas.microsoft.com/office/drawing/2014/main" pred="{39DE0BCC-D534-39B7-73DF-5BB85254FA78}"/>
            </a:ext>
          </a:extLst>
        </xdr:cNvPr>
        <xdr:cNvPicPr>
          <a:picLocks noChangeAspect="1"/>
        </xdr:cNvPicPr>
      </xdr:nvPicPr>
      <xdr:blipFill>
        <a:blip xmlns:r="http://schemas.openxmlformats.org/officeDocument/2006/relationships" r:embed="rId15"/>
        <a:stretch>
          <a:fillRect/>
        </a:stretch>
      </xdr:blipFill>
      <xdr:spPr>
        <a:xfrm>
          <a:off x="2733675" y="47053500"/>
          <a:ext cx="590550" cy="180975"/>
        </a:xfrm>
        <a:prstGeom prst="rect">
          <a:avLst/>
        </a:prstGeom>
      </xdr:spPr>
    </xdr:pic>
    <xdr:clientData/>
  </xdr:twoCellAnchor>
  <xdr:twoCellAnchor editAs="oneCell">
    <xdr:from>
      <xdr:col>1</xdr:col>
      <xdr:colOff>0</xdr:colOff>
      <xdr:row>209</xdr:row>
      <xdr:rowOff>0</xdr:rowOff>
    </xdr:from>
    <xdr:to>
      <xdr:col>1</xdr:col>
      <xdr:colOff>533400</xdr:colOff>
      <xdr:row>209</xdr:row>
      <xdr:rowOff>161925</xdr:rowOff>
    </xdr:to>
    <xdr:pic>
      <xdr:nvPicPr>
        <xdr:cNvPr id="19" name="Picture 18">
          <a:extLst>
            <a:ext uri="{FF2B5EF4-FFF2-40B4-BE49-F238E27FC236}">
              <a16:creationId xmlns:a16="http://schemas.microsoft.com/office/drawing/2014/main" id="{E393A822-567E-8C1E-2B3C-3D573D9860B0}"/>
            </a:ext>
            <a:ext uri="{147F2762-F138-4A5C-976F-8EAC2B608ADB}">
              <a16:predDERef xmlns:a16="http://schemas.microsoft.com/office/drawing/2014/main" pred="{42E5FDDE-5913-48F2-B16C-6DA1EB2B5E61}"/>
            </a:ext>
          </a:extLst>
        </xdr:cNvPr>
        <xdr:cNvPicPr>
          <a:picLocks noChangeAspect="1"/>
        </xdr:cNvPicPr>
      </xdr:nvPicPr>
      <xdr:blipFill>
        <a:blip xmlns:r="http://schemas.openxmlformats.org/officeDocument/2006/relationships" r:embed="rId16"/>
        <a:stretch>
          <a:fillRect/>
        </a:stretch>
      </xdr:blipFill>
      <xdr:spPr>
        <a:xfrm>
          <a:off x="2733675" y="48863250"/>
          <a:ext cx="533400" cy="161925"/>
        </a:xfrm>
        <a:prstGeom prst="rect">
          <a:avLst/>
        </a:prstGeom>
      </xdr:spPr>
    </xdr:pic>
    <xdr:clientData/>
  </xdr:twoCellAnchor>
  <xdr:twoCellAnchor editAs="oneCell">
    <xdr:from>
      <xdr:col>1</xdr:col>
      <xdr:colOff>0</xdr:colOff>
      <xdr:row>19</xdr:row>
      <xdr:rowOff>0</xdr:rowOff>
    </xdr:from>
    <xdr:to>
      <xdr:col>1</xdr:col>
      <xdr:colOff>257175</xdr:colOff>
      <xdr:row>20</xdr:row>
      <xdr:rowOff>57150</xdr:rowOff>
    </xdr:to>
    <xdr:pic>
      <xdr:nvPicPr>
        <xdr:cNvPr id="17" name="Picture 16">
          <a:extLst>
            <a:ext uri="{FF2B5EF4-FFF2-40B4-BE49-F238E27FC236}">
              <a16:creationId xmlns:a16="http://schemas.microsoft.com/office/drawing/2014/main" id="{4129D112-3327-F81B-1ECA-97AB092F18AF}"/>
            </a:ext>
            <a:ext uri="{147F2762-F138-4A5C-976F-8EAC2B608ADB}">
              <a16:predDERef xmlns:a16="http://schemas.microsoft.com/office/drawing/2014/main" pred="{E393A822-567E-8C1E-2B3C-3D573D9860B0}"/>
            </a:ext>
          </a:extLst>
        </xdr:cNvPr>
        <xdr:cNvPicPr>
          <a:picLocks noChangeAspect="1"/>
        </xdr:cNvPicPr>
      </xdr:nvPicPr>
      <xdr:blipFill>
        <a:blip xmlns:r="http://schemas.openxmlformats.org/officeDocument/2006/relationships" r:embed="rId17"/>
        <a:stretch>
          <a:fillRect/>
        </a:stretch>
      </xdr:blipFill>
      <xdr:spPr>
        <a:xfrm>
          <a:off x="2733675" y="5448300"/>
          <a:ext cx="257175" cy="247650"/>
        </a:xfrm>
        <a:prstGeom prst="rect">
          <a:avLst/>
        </a:prstGeom>
      </xdr:spPr>
    </xdr:pic>
    <xdr:clientData/>
  </xdr:twoCellAnchor>
  <xdr:twoCellAnchor editAs="oneCell">
    <xdr:from>
      <xdr:col>1</xdr:col>
      <xdr:colOff>0</xdr:colOff>
      <xdr:row>68</xdr:row>
      <xdr:rowOff>0</xdr:rowOff>
    </xdr:from>
    <xdr:to>
      <xdr:col>1</xdr:col>
      <xdr:colOff>200025</xdr:colOff>
      <xdr:row>68</xdr:row>
      <xdr:rowOff>171450</xdr:rowOff>
    </xdr:to>
    <xdr:pic>
      <xdr:nvPicPr>
        <xdr:cNvPr id="20" name="Picture 19">
          <a:extLst>
            <a:ext uri="{FF2B5EF4-FFF2-40B4-BE49-F238E27FC236}">
              <a16:creationId xmlns:a16="http://schemas.microsoft.com/office/drawing/2014/main" id="{E4C7C743-38AC-5E7B-4488-E09E203F6139}"/>
            </a:ext>
            <a:ext uri="{147F2762-F138-4A5C-976F-8EAC2B608ADB}">
              <a16:predDERef xmlns:a16="http://schemas.microsoft.com/office/drawing/2014/main" pred="{4129D112-3327-F81B-1ECA-97AB092F18AF}"/>
            </a:ext>
          </a:extLst>
        </xdr:cNvPr>
        <xdr:cNvPicPr>
          <a:picLocks noChangeAspect="1"/>
        </xdr:cNvPicPr>
      </xdr:nvPicPr>
      <xdr:blipFill>
        <a:blip xmlns:r="http://schemas.openxmlformats.org/officeDocument/2006/relationships" r:embed="rId18"/>
        <a:stretch>
          <a:fillRect/>
        </a:stretch>
      </xdr:blipFill>
      <xdr:spPr>
        <a:xfrm>
          <a:off x="2733675" y="16154400"/>
          <a:ext cx="200025" cy="171450"/>
        </a:xfrm>
        <a:prstGeom prst="rect">
          <a:avLst/>
        </a:prstGeom>
      </xdr:spPr>
    </xdr:pic>
    <xdr:clientData/>
  </xdr:twoCellAnchor>
  <xdr:twoCellAnchor editAs="oneCell">
    <xdr:from>
      <xdr:col>1</xdr:col>
      <xdr:colOff>0</xdr:colOff>
      <xdr:row>198</xdr:row>
      <xdr:rowOff>0</xdr:rowOff>
    </xdr:from>
    <xdr:to>
      <xdr:col>1</xdr:col>
      <xdr:colOff>495300</xdr:colOff>
      <xdr:row>198</xdr:row>
      <xdr:rowOff>171450</xdr:rowOff>
    </xdr:to>
    <xdr:pic>
      <xdr:nvPicPr>
        <xdr:cNvPr id="21" name="Picture 20">
          <a:extLst>
            <a:ext uri="{FF2B5EF4-FFF2-40B4-BE49-F238E27FC236}">
              <a16:creationId xmlns:a16="http://schemas.microsoft.com/office/drawing/2014/main" id="{82BC59FB-0868-3A63-A7EA-1DBACCB3D9CD}"/>
            </a:ext>
            <a:ext uri="{147F2762-F138-4A5C-976F-8EAC2B608ADB}">
              <a16:predDERef xmlns:a16="http://schemas.microsoft.com/office/drawing/2014/main" pred="{E4C7C743-38AC-5E7B-4488-E09E203F6139}"/>
            </a:ext>
          </a:extLst>
        </xdr:cNvPr>
        <xdr:cNvPicPr>
          <a:picLocks noChangeAspect="1"/>
        </xdr:cNvPicPr>
      </xdr:nvPicPr>
      <xdr:blipFill>
        <a:blip xmlns:r="http://schemas.openxmlformats.org/officeDocument/2006/relationships" r:embed="rId19"/>
        <a:stretch>
          <a:fillRect/>
        </a:stretch>
      </xdr:blipFill>
      <xdr:spPr>
        <a:xfrm>
          <a:off x="2733675" y="46872525"/>
          <a:ext cx="495300" cy="171450"/>
        </a:xfrm>
        <a:prstGeom prst="rect">
          <a:avLst/>
        </a:prstGeom>
      </xdr:spPr>
    </xdr:pic>
    <xdr:clientData/>
  </xdr:twoCellAnchor>
  <xdr:twoCellAnchor editAs="oneCell">
    <xdr:from>
      <xdr:col>1</xdr:col>
      <xdr:colOff>0</xdr:colOff>
      <xdr:row>59</xdr:row>
      <xdr:rowOff>0</xdr:rowOff>
    </xdr:from>
    <xdr:to>
      <xdr:col>1</xdr:col>
      <xdr:colOff>333375</xdr:colOff>
      <xdr:row>59</xdr:row>
      <xdr:rowOff>180975</xdr:rowOff>
    </xdr:to>
    <xdr:pic>
      <xdr:nvPicPr>
        <xdr:cNvPr id="22" name="Picture 21">
          <a:extLst>
            <a:ext uri="{FF2B5EF4-FFF2-40B4-BE49-F238E27FC236}">
              <a16:creationId xmlns:a16="http://schemas.microsoft.com/office/drawing/2014/main" id="{B5F845C8-15DF-1E89-9BCB-FA4C590C3C89}"/>
            </a:ext>
            <a:ext uri="{147F2762-F138-4A5C-976F-8EAC2B608ADB}">
              <a16:predDERef xmlns:a16="http://schemas.microsoft.com/office/drawing/2014/main" pred="{82BC59FB-0868-3A63-A7EA-1DBACCB3D9CD}"/>
            </a:ext>
          </a:extLst>
        </xdr:cNvPr>
        <xdr:cNvPicPr>
          <a:picLocks noChangeAspect="1"/>
        </xdr:cNvPicPr>
      </xdr:nvPicPr>
      <xdr:blipFill>
        <a:blip xmlns:r="http://schemas.openxmlformats.org/officeDocument/2006/relationships" r:embed="rId20"/>
        <a:stretch>
          <a:fillRect/>
        </a:stretch>
      </xdr:blipFill>
      <xdr:spPr>
        <a:xfrm>
          <a:off x="2733675" y="14439900"/>
          <a:ext cx="333375" cy="180975"/>
        </a:xfrm>
        <a:prstGeom prst="rect">
          <a:avLst/>
        </a:prstGeom>
      </xdr:spPr>
    </xdr:pic>
    <xdr:clientData/>
  </xdr:twoCellAnchor>
  <xdr:twoCellAnchor editAs="oneCell">
    <xdr:from>
      <xdr:col>1</xdr:col>
      <xdr:colOff>0</xdr:colOff>
      <xdr:row>13</xdr:row>
      <xdr:rowOff>0</xdr:rowOff>
    </xdr:from>
    <xdr:to>
      <xdr:col>1</xdr:col>
      <xdr:colOff>238125</xdr:colOff>
      <xdr:row>14</xdr:row>
      <xdr:rowOff>9525</xdr:rowOff>
    </xdr:to>
    <xdr:pic>
      <xdr:nvPicPr>
        <xdr:cNvPr id="23" name="Picture 22">
          <a:extLst>
            <a:ext uri="{FF2B5EF4-FFF2-40B4-BE49-F238E27FC236}">
              <a16:creationId xmlns:a16="http://schemas.microsoft.com/office/drawing/2014/main" id="{9129E9C5-EE9E-3BA6-86D8-7B7C161031D9}"/>
            </a:ext>
            <a:ext uri="{147F2762-F138-4A5C-976F-8EAC2B608ADB}">
              <a16:predDERef xmlns:a16="http://schemas.microsoft.com/office/drawing/2014/main" pred="{B5F845C8-15DF-1E89-9BCB-FA4C590C3C89}"/>
            </a:ext>
          </a:extLst>
        </xdr:cNvPr>
        <xdr:cNvPicPr>
          <a:picLocks noChangeAspect="1"/>
        </xdr:cNvPicPr>
      </xdr:nvPicPr>
      <xdr:blipFill>
        <a:blip xmlns:r="http://schemas.openxmlformats.org/officeDocument/2006/relationships" r:embed="rId21"/>
        <a:stretch>
          <a:fillRect/>
        </a:stretch>
      </xdr:blipFill>
      <xdr:spPr>
        <a:xfrm>
          <a:off x="2733675" y="4495800"/>
          <a:ext cx="238125" cy="200025"/>
        </a:xfrm>
        <a:prstGeom prst="rect">
          <a:avLst/>
        </a:prstGeom>
      </xdr:spPr>
    </xdr:pic>
    <xdr:clientData/>
  </xdr:twoCellAnchor>
  <xdr:twoCellAnchor editAs="oneCell">
    <xdr:from>
      <xdr:col>1</xdr:col>
      <xdr:colOff>0</xdr:colOff>
      <xdr:row>12</xdr:row>
      <xdr:rowOff>0</xdr:rowOff>
    </xdr:from>
    <xdr:to>
      <xdr:col>1</xdr:col>
      <xdr:colOff>390525</xdr:colOff>
      <xdr:row>12</xdr:row>
      <xdr:rowOff>171450</xdr:rowOff>
    </xdr:to>
    <xdr:pic>
      <xdr:nvPicPr>
        <xdr:cNvPr id="24" name="Picture 23">
          <a:extLst>
            <a:ext uri="{FF2B5EF4-FFF2-40B4-BE49-F238E27FC236}">
              <a16:creationId xmlns:a16="http://schemas.microsoft.com/office/drawing/2014/main" id="{DC7D8FDD-F2B0-F5A2-52B3-C1960178816C}"/>
            </a:ext>
            <a:ext uri="{147F2762-F138-4A5C-976F-8EAC2B608ADB}">
              <a16:predDERef xmlns:a16="http://schemas.microsoft.com/office/drawing/2014/main" pred="{9129E9C5-EE9E-3BA6-86D8-7B7C161031D9}"/>
            </a:ext>
          </a:extLst>
        </xdr:cNvPr>
        <xdr:cNvPicPr>
          <a:picLocks noChangeAspect="1"/>
        </xdr:cNvPicPr>
      </xdr:nvPicPr>
      <xdr:blipFill>
        <a:blip xmlns:r="http://schemas.openxmlformats.org/officeDocument/2006/relationships" r:embed="rId22"/>
        <a:stretch>
          <a:fillRect/>
        </a:stretch>
      </xdr:blipFill>
      <xdr:spPr>
        <a:xfrm>
          <a:off x="2733675" y="4305300"/>
          <a:ext cx="390525" cy="171450"/>
        </a:xfrm>
        <a:prstGeom prst="rect">
          <a:avLst/>
        </a:prstGeom>
      </xdr:spPr>
    </xdr:pic>
    <xdr:clientData/>
  </xdr:twoCellAnchor>
  <xdr:twoCellAnchor editAs="oneCell">
    <xdr:from>
      <xdr:col>1</xdr:col>
      <xdr:colOff>0</xdr:colOff>
      <xdr:row>17</xdr:row>
      <xdr:rowOff>0</xdr:rowOff>
    </xdr:from>
    <xdr:to>
      <xdr:col>1</xdr:col>
      <xdr:colOff>390525</xdr:colOff>
      <xdr:row>18</xdr:row>
      <xdr:rowOff>0</xdr:rowOff>
    </xdr:to>
    <xdr:pic>
      <xdr:nvPicPr>
        <xdr:cNvPr id="25" name="Picture 24">
          <a:extLst>
            <a:ext uri="{FF2B5EF4-FFF2-40B4-BE49-F238E27FC236}">
              <a16:creationId xmlns:a16="http://schemas.microsoft.com/office/drawing/2014/main" id="{3625CE35-2DC1-DC9C-BB3F-23C6588ECCBA}"/>
            </a:ext>
            <a:ext uri="{147F2762-F138-4A5C-976F-8EAC2B608ADB}">
              <a16:predDERef xmlns:a16="http://schemas.microsoft.com/office/drawing/2014/main" pred="{DC7D8FDD-F2B0-F5A2-52B3-C1960178816C}"/>
            </a:ext>
          </a:extLst>
        </xdr:cNvPr>
        <xdr:cNvPicPr>
          <a:picLocks noChangeAspect="1"/>
        </xdr:cNvPicPr>
      </xdr:nvPicPr>
      <xdr:blipFill>
        <a:blip xmlns:r="http://schemas.openxmlformats.org/officeDocument/2006/relationships" r:embed="rId23"/>
        <a:stretch>
          <a:fillRect/>
        </a:stretch>
      </xdr:blipFill>
      <xdr:spPr>
        <a:xfrm>
          <a:off x="2733675" y="5067300"/>
          <a:ext cx="390525" cy="190500"/>
        </a:xfrm>
        <a:prstGeom prst="rect">
          <a:avLst/>
        </a:prstGeom>
      </xdr:spPr>
    </xdr:pic>
    <xdr:clientData/>
  </xdr:twoCellAnchor>
  <xdr:twoCellAnchor editAs="oneCell">
    <xdr:from>
      <xdr:col>1</xdr:col>
      <xdr:colOff>0</xdr:colOff>
      <xdr:row>93</xdr:row>
      <xdr:rowOff>0</xdr:rowOff>
    </xdr:from>
    <xdr:to>
      <xdr:col>1</xdr:col>
      <xdr:colOff>342900</xdr:colOff>
      <xdr:row>94</xdr:row>
      <xdr:rowOff>0</xdr:rowOff>
    </xdr:to>
    <xdr:pic>
      <xdr:nvPicPr>
        <xdr:cNvPr id="26" name="Picture 25">
          <a:extLst>
            <a:ext uri="{FF2B5EF4-FFF2-40B4-BE49-F238E27FC236}">
              <a16:creationId xmlns:a16="http://schemas.microsoft.com/office/drawing/2014/main" id="{A49EAF92-80ED-048F-D436-14B94EDE8F95}"/>
            </a:ext>
            <a:ext uri="{147F2762-F138-4A5C-976F-8EAC2B608ADB}">
              <a16:predDERef xmlns:a16="http://schemas.microsoft.com/office/drawing/2014/main" pred="{3625CE35-2DC1-DC9C-BB3F-23C6588ECCBA}"/>
            </a:ext>
          </a:extLst>
        </xdr:cNvPr>
        <xdr:cNvPicPr>
          <a:picLocks noChangeAspect="1"/>
        </xdr:cNvPicPr>
      </xdr:nvPicPr>
      <xdr:blipFill>
        <a:blip xmlns:r="http://schemas.openxmlformats.org/officeDocument/2006/relationships" r:embed="rId24"/>
        <a:stretch>
          <a:fillRect/>
        </a:stretch>
      </xdr:blipFill>
      <xdr:spPr>
        <a:xfrm>
          <a:off x="2733675" y="21088350"/>
          <a:ext cx="342900" cy="190500"/>
        </a:xfrm>
        <a:prstGeom prst="rect">
          <a:avLst/>
        </a:prstGeom>
      </xdr:spPr>
    </xdr:pic>
    <xdr:clientData/>
  </xdr:twoCellAnchor>
  <xdr:twoCellAnchor editAs="oneCell">
    <xdr:from>
      <xdr:col>1</xdr:col>
      <xdr:colOff>0</xdr:colOff>
      <xdr:row>157</xdr:row>
      <xdr:rowOff>0</xdr:rowOff>
    </xdr:from>
    <xdr:to>
      <xdr:col>1</xdr:col>
      <xdr:colOff>304800</xdr:colOff>
      <xdr:row>158</xdr:row>
      <xdr:rowOff>1681</xdr:rowOff>
    </xdr:to>
    <xdr:pic>
      <xdr:nvPicPr>
        <xdr:cNvPr id="27" name="Picture 26">
          <a:extLst>
            <a:ext uri="{FF2B5EF4-FFF2-40B4-BE49-F238E27FC236}">
              <a16:creationId xmlns:a16="http://schemas.microsoft.com/office/drawing/2014/main" id="{C09510A2-0E33-821E-A4BB-A374D760640B}"/>
            </a:ext>
            <a:ext uri="{147F2762-F138-4A5C-976F-8EAC2B608ADB}">
              <a16:predDERef xmlns:a16="http://schemas.microsoft.com/office/drawing/2014/main" pred="{A49EAF92-80ED-048F-D436-14B94EDE8F95}"/>
            </a:ext>
          </a:extLst>
        </xdr:cNvPr>
        <xdr:cNvPicPr>
          <a:picLocks noChangeAspect="1"/>
        </xdr:cNvPicPr>
      </xdr:nvPicPr>
      <xdr:blipFill>
        <a:blip xmlns:r="http://schemas.openxmlformats.org/officeDocument/2006/relationships" r:embed="rId25"/>
        <a:stretch>
          <a:fillRect/>
        </a:stretch>
      </xdr:blipFill>
      <xdr:spPr>
        <a:xfrm>
          <a:off x="2733675" y="36556950"/>
          <a:ext cx="304800" cy="200025"/>
        </a:xfrm>
        <a:prstGeom prst="rect">
          <a:avLst/>
        </a:prstGeom>
      </xdr:spPr>
    </xdr:pic>
    <xdr:clientData/>
  </xdr:twoCellAnchor>
  <xdr:twoCellAnchor editAs="oneCell">
    <xdr:from>
      <xdr:col>1</xdr:col>
      <xdr:colOff>0</xdr:colOff>
      <xdr:row>167</xdr:row>
      <xdr:rowOff>0</xdr:rowOff>
    </xdr:from>
    <xdr:to>
      <xdr:col>1</xdr:col>
      <xdr:colOff>428625</xdr:colOff>
      <xdr:row>167</xdr:row>
      <xdr:rowOff>171450</xdr:rowOff>
    </xdr:to>
    <xdr:pic>
      <xdr:nvPicPr>
        <xdr:cNvPr id="28" name="Picture 27">
          <a:extLst>
            <a:ext uri="{FF2B5EF4-FFF2-40B4-BE49-F238E27FC236}">
              <a16:creationId xmlns:a16="http://schemas.microsoft.com/office/drawing/2014/main" id="{61CE165B-64DE-5D50-98B2-5DEF52BAF1E8}"/>
            </a:ext>
            <a:ext uri="{147F2762-F138-4A5C-976F-8EAC2B608ADB}">
              <a16:predDERef xmlns:a16="http://schemas.microsoft.com/office/drawing/2014/main" pred="{C09510A2-0E33-821E-A4BB-A374D760640B}"/>
            </a:ext>
          </a:extLst>
        </xdr:cNvPr>
        <xdr:cNvPicPr>
          <a:picLocks noChangeAspect="1"/>
        </xdr:cNvPicPr>
      </xdr:nvPicPr>
      <xdr:blipFill>
        <a:blip xmlns:r="http://schemas.openxmlformats.org/officeDocument/2006/relationships" r:embed="rId26"/>
        <a:stretch>
          <a:fillRect/>
        </a:stretch>
      </xdr:blipFill>
      <xdr:spPr>
        <a:xfrm>
          <a:off x="2733675" y="38366700"/>
          <a:ext cx="428625" cy="171450"/>
        </a:xfrm>
        <a:prstGeom prst="rect">
          <a:avLst/>
        </a:prstGeom>
      </xdr:spPr>
    </xdr:pic>
    <xdr:clientData/>
  </xdr:twoCellAnchor>
  <xdr:twoCellAnchor editAs="oneCell">
    <xdr:from>
      <xdr:col>1</xdr:col>
      <xdr:colOff>0</xdr:colOff>
      <xdr:row>172</xdr:row>
      <xdr:rowOff>0</xdr:rowOff>
    </xdr:from>
    <xdr:to>
      <xdr:col>1</xdr:col>
      <xdr:colOff>369795</xdr:colOff>
      <xdr:row>172</xdr:row>
      <xdr:rowOff>178796</xdr:rowOff>
    </xdr:to>
    <xdr:pic>
      <xdr:nvPicPr>
        <xdr:cNvPr id="29" name="Picture 28">
          <a:extLst>
            <a:ext uri="{FF2B5EF4-FFF2-40B4-BE49-F238E27FC236}">
              <a16:creationId xmlns:a16="http://schemas.microsoft.com/office/drawing/2014/main" id="{7796D919-545A-99CD-3272-7905CFC63B5C}"/>
            </a:ext>
            <a:ext uri="{147F2762-F138-4A5C-976F-8EAC2B608ADB}">
              <a16:predDERef xmlns:a16="http://schemas.microsoft.com/office/drawing/2014/main" pred="{61CE165B-64DE-5D50-98B2-5DEF52BAF1E8}"/>
            </a:ext>
          </a:extLst>
        </xdr:cNvPr>
        <xdr:cNvPicPr>
          <a:picLocks noChangeAspect="1"/>
        </xdr:cNvPicPr>
      </xdr:nvPicPr>
      <xdr:blipFill>
        <a:blip xmlns:r="http://schemas.openxmlformats.org/officeDocument/2006/relationships" r:embed="rId27"/>
        <a:stretch>
          <a:fillRect/>
        </a:stretch>
      </xdr:blipFill>
      <xdr:spPr>
        <a:xfrm>
          <a:off x="2431676" y="39287824"/>
          <a:ext cx="369795" cy="178796"/>
        </a:xfrm>
        <a:prstGeom prst="rect">
          <a:avLst/>
        </a:prstGeom>
      </xdr:spPr>
    </xdr:pic>
    <xdr:clientData/>
  </xdr:twoCellAnchor>
  <xdr:twoCellAnchor editAs="oneCell">
    <xdr:from>
      <xdr:col>1</xdr:col>
      <xdr:colOff>0</xdr:colOff>
      <xdr:row>47</xdr:row>
      <xdr:rowOff>0</xdr:rowOff>
    </xdr:from>
    <xdr:to>
      <xdr:col>1</xdr:col>
      <xdr:colOff>219075</xdr:colOff>
      <xdr:row>47</xdr:row>
      <xdr:rowOff>180975</xdr:rowOff>
    </xdr:to>
    <xdr:pic>
      <xdr:nvPicPr>
        <xdr:cNvPr id="30" name="Picture 29">
          <a:extLst>
            <a:ext uri="{FF2B5EF4-FFF2-40B4-BE49-F238E27FC236}">
              <a16:creationId xmlns:a16="http://schemas.microsoft.com/office/drawing/2014/main" id="{88DBCDB8-D50D-5F26-9583-C3DF79447B4D}"/>
            </a:ext>
            <a:ext uri="{147F2762-F138-4A5C-976F-8EAC2B608ADB}">
              <a16:predDERef xmlns:a16="http://schemas.microsoft.com/office/drawing/2014/main" pred="{7796D919-545A-99CD-3272-7905CFC63B5C}"/>
            </a:ext>
          </a:extLst>
        </xdr:cNvPr>
        <xdr:cNvPicPr>
          <a:picLocks noChangeAspect="1"/>
        </xdr:cNvPicPr>
      </xdr:nvPicPr>
      <xdr:blipFill>
        <a:blip xmlns:r="http://schemas.openxmlformats.org/officeDocument/2006/relationships" r:embed="rId28"/>
        <a:stretch>
          <a:fillRect/>
        </a:stretch>
      </xdr:blipFill>
      <xdr:spPr>
        <a:xfrm>
          <a:off x="2733675" y="11468100"/>
          <a:ext cx="219075" cy="180975"/>
        </a:xfrm>
        <a:prstGeom prst="rect">
          <a:avLst/>
        </a:prstGeom>
      </xdr:spPr>
    </xdr:pic>
    <xdr:clientData/>
  </xdr:twoCellAnchor>
  <xdr:twoCellAnchor editAs="oneCell">
    <xdr:from>
      <xdr:col>1</xdr:col>
      <xdr:colOff>0</xdr:colOff>
      <xdr:row>60</xdr:row>
      <xdr:rowOff>9525</xdr:rowOff>
    </xdr:from>
    <xdr:to>
      <xdr:col>1</xdr:col>
      <xdr:colOff>371475</xdr:colOff>
      <xdr:row>61</xdr:row>
      <xdr:rowOff>9525</xdr:rowOff>
    </xdr:to>
    <xdr:pic>
      <xdr:nvPicPr>
        <xdr:cNvPr id="31" name="Picture 30">
          <a:extLst>
            <a:ext uri="{FF2B5EF4-FFF2-40B4-BE49-F238E27FC236}">
              <a16:creationId xmlns:a16="http://schemas.microsoft.com/office/drawing/2014/main" id="{FF201640-2722-81DA-DD27-160CE3AE2B2D}"/>
            </a:ext>
            <a:ext uri="{147F2762-F138-4A5C-976F-8EAC2B608ADB}">
              <a16:predDERef xmlns:a16="http://schemas.microsoft.com/office/drawing/2014/main" pred="{88DBCDB8-D50D-5F26-9583-C3DF79447B4D}"/>
            </a:ext>
          </a:extLst>
        </xdr:cNvPr>
        <xdr:cNvPicPr>
          <a:picLocks noChangeAspect="1"/>
        </xdr:cNvPicPr>
      </xdr:nvPicPr>
      <xdr:blipFill>
        <a:blip xmlns:r="http://schemas.openxmlformats.org/officeDocument/2006/relationships" r:embed="rId29"/>
        <a:stretch>
          <a:fillRect/>
        </a:stretch>
      </xdr:blipFill>
      <xdr:spPr>
        <a:xfrm>
          <a:off x="2733675" y="14639925"/>
          <a:ext cx="371475" cy="190500"/>
        </a:xfrm>
        <a:prstGeom prst="rect">
          <a:avLst/>
        </a:prstGeom>
      </xdr:spPr>
    </xdr:pic>
    <xdr:clientData/>
  </xdr:twoCellAnchor>
  <xdr:twoCellAnchor editAs="oneCell">
    <xdr:from>
      <xdr:col>1</xdr:col>
      <xdr:colOff>0</xdr:colOff>
      <xdr:row>61</xdr:row>
      <xdr:rowOff>9525</xdr:rowOff>
    </xdr:from>
    <xdr:to>
      <xdr:col>1</xdr:col>
      <xdr:colOff>371475</xdr:colOff>
      <xdr:row>62</xdr:row>
      <xdr:rowOff>0</xdr:rowOff>
    </xdr:to>
    <xdr:pic>
      <xdr:nvPicPr>
        <xdr:cNvPr id="32" name="Picture 31">
          <a:extLst>
            <a:ext uri="{FF2B5EF4-FFF2-40B4-BE49-F238E27FC236}">
              <a16:creationId xmlns:a16="http://schemas.microsoft.com/office/drawing/2014/main" id="{88D1164F-B0DD-2A3E-03ED-581D04742869}"/>
            </a:ext>
            <a:ext uri="{147F2762-F138-4A5C-976F-8EAC2B608ADB}">
              <a16:predDERef xmlns:a16="http://schemas.microsoft.com/office/drawing/2014/main" pred="{FF201640-2722-81DA-DD27-160CE3AE2B2D}"/>
            </a:ext>
          </a:extLst>
        </xdr:cNvPr>
        <xdr:cNvPicPr>
          <a:picLocks noChangeAspect="1"/>
        </xdr:cNvPicPr>
      </xdr:nvPicPr>
      <xdr:blipFill>
        <a:blip xmlns:r="http://schemas.openxmlformats.org/officeDocument/2006/relationships" r:embed="rId30"/>
        <a:stretch>
          <a:fillRect/>
        </a:stretch>
      </xdr:blipFill>
      <xdr:spPr>
        <a:xfrm>
          <a:off x="2733675" y="14830425"/>
          <a:ext cx="371475" cy="180975"/>
        </a:xfrm>
        <a:prstGeom prst="rect">
          <a:avLst/>
        </a:prstGeom>
      </xdr:spPr>
    </xdr:pic>
    <xdr:clientData/>
  </xdr:twoCellAnchor>
  <xdr:twoCellAnchor editAs="oneCell">
    <xdr:from>
      <xdr:col>1</xdr:col>
      <xdr:colOff>0</xdr:colOff>
      <xdr:row>174</xdr:row>
      <xdr:rowOff>0</xdr:rowOff>
    </xdr:from>
    <xdr:to>
      <xdr:col>1</xdr:col>
      <xdr:colOff>235324</xdr:colOff>
      <xdr:row>174</xdr:row>
      <xdr:rowOff>177877</xdr:rowOff>
    </xdr:to>
    <xdr:pic>
      <xdr:nvPicPr>
        <xdr:cNvPr id="33" name="Picture 32">
          <a:extLst>
            <a:ext uri="{FF2B5EF4-FFF2-40B4-BE49-F238E27FC236}">
              <a16:creationId xmlns:a16="http://schemas.microsoft.com/office/drawing/2014/main" id="{81FBD5E5-99C2-48E8-7E77-AD1286DE5984}"/>
            </a:ext>
            <a:ext uri="{147F2762-F138-4A5C-976F-8EAC2B608ADB}">
              <a16:predDERef xmlns:a16="http://schemas.microsoft.com/office/drawing/2014/main" pred="{88D1164F-B0DD-2A3E-03ED-581D04742869}"/>
            </a:ext>
          </a:extLst>
        </xdr:cNvPr>
        <xdr:cNvPicPr>
          <a:picLocks noChangeAspect="1"/>
        </xdr:cNvPicPr>
      </xdr:nvPicPr>
      <xdr:blipFill>
        <a:blip xmlns:r="http://schemas.openxmlformats.org/officeDocument/2006/relationships" r:embed="rId31"/>
        <a:stretch>
          <a:fillRect/>
        </a:stretch>
      </xdr:blipFill>
      <xdr:spPr>
        <a:xfrm>
          <a:off x="2431676" y="39646412"/>
          <a:ext cx="235324" cy="222140"/>
        </a:xfrm>
        <a:prstGeom prst="rect">
          <a:avLst/>
        </a:prstGeom>
      </xdr:spPr>
    </xdr:pic>
    <xdr:clientData/>
  </xdr:twoCellAnchor>
  <xdr:twoCellAnchor editAs="oneCell">
    <xdr:from>
      <xdr:col>1</xdr:col>
      <xdr:colOff>0</xdr:colOff>
      <xdr:row>90</xdr:row>
      <xdr:rowOff>0</xdr:rowOff>
    </xdr:from>
    <xdr:to>
      <xdr:col>1</xdr:col>
      <xdr:colOff>381000</xdr:colOff>
      <xdr:row>91</xdr:row>
      <xdr:rowOff>0</xdr:rowOff>
    </xdr:to>
    <xdr:pic>
      <xdr:nvPicPr>
        <xdr:cNvPr id="34" name="Picture 33">
          <a:extLst>
            <a:ext uri="{FF2B5EF4-FFF2-40B4-BE49-F238E27FC236}">
              <a16:creationId xmlns:a16="http://schemas.microsoft.com/office/drawing/2014/main" id="{F50B0ED9-3234-A7FE-5E24-1545B66550C6}"/>
            </a:ext>
            <a:ext uri="{147F2762-F138-4A5C-976F-8EAC2B608ADB}">
              <a16:predDERef xmlns:a16="http://schemas.microsoft.com/office/drawing/2014/main" pred="{81FBD5E5-99C2-48E8-7E77-AD1286DE5984}"/>
            </a:ext>
          </a:extLst>
        </xdr:cNvPr>
        <xdr:cNvPicPr>
          <a:picLocks noChangeAspect="1"/>
        </xdr:cNvPicPr>
      </xdr:nvPicPr>
      <xdr:blipFill>
        <a:blip xmlns:r="http://schemas.openxmlformats.org/officeDocument/2006/relationships" r:embed="rId32"/>
        <a:stretch>
          <a:fillRect/>
        </a:stretch>
      </xdr:blipFill>
      <xdr:spPr>
        <a:xfrm>
          <a:off x="2733675" y="20516850"/>
          <a:ext cx="381000" cy="190500"/>
        </a:xfrm>
        <a:prstGeom prst="rect">
          <a:avLst/>
        </a:prstGeom>
      </xdr:spPr>
    </xdr:pic>
    <xdr:clientData/>
  </xdr:twoCellAnchor>
  <xdr:twoCellAnchor editAs="oneCell">
    <xdr:from>
      <xdr:col>1</xdr:col>
      <xdr:colOff>0</xdr:colOff>
      <xdr:row>140</xdr:row>
      <xdr:rowOff>0</xdr:rowOff>
    </xdr:from>
    <xdr:to>
      <xdr:col>1</xdr:col>
      <xdr:colOff>428625</xdr:colOff>
      <xdr:row>140</xdr:row>
      <xdr:rowOff>171450</xdr:rowOff>
    </xdr:to>
    <xdr:pic>
      <xdr:nvPicPr>
        <xdr:cNvPr id="35" name="Picture 34">
          <a:extLst>
            <a:ext uri="{FF2B5EF4-FFF2-40B4-BE49-F238E27FC236}">
              <a16:creationId xmlns:a16="http://schemas.microsoft.com/office/drawing/2014/main" id="{5CD45351-D7FB-EFCC-1BEF-1314869CD201}"/>
            </a:ext>
            <a:ext uri="{147F2762-F138-4A5C-976F-8EAC2B608ADB}">
              <a16:predDERef xmlns:a16="http://schemas.microsoft.com/office/drawing/2014/main" pred="{F50B0ED9-3234-A7FE-5E24-1545B66550C6}"/>
            </a:ext>
          </a:extLst>
        </xdr:cNvPr>
        <xdr:cNvPicPr>
          <a:picLocks noChangeAspect="1"/>
        </xdr:cNvPicPr>
      </xdr:nvPicPr>
      <xdr:blipFill>
        <a:blip xmlns:r="http://schemas.openxmlformats.org/officeDocument/2006/relationships" r:embed="rId33"/>
        <a:stretch>
          <a:fillRect/>
        </a:stretch>
      </xdr:blipFill>
      <xdr:spPr>
        <a:xfrm>
          <a:off x="2733675" y="33518475"/>
          <a:ext cx="428625" cy="171450"/>
        </a:xfrm>
        <a:prstGeom prst="rect">
          <a:avLst/>
        </a:prstGeom>
      </xdr:spPr>
    </xdr:pic>
    <xdr:clientData/>
  </xdr:twoCellAnchor>
  <xdr:twoCellAnchor editAs="oneCell">
    <xdr:from>
      <xdr:col>1</xdr:col>
      <xdr:colOff>0</xdr:colOff>
      <xdr:row>134</xdr:row>
      <xdr:rowOff>0</xdr:rowOff>
    </xdr:from>
    <xdr:to>
      <xdr:col>1</xdr:col>
      <xdr:colOff>457200</xdr:colOff>
      <xdr:row>135</xdr:row>
      <xdr:rowOff>0</xdr:rowOff>
    </xdr:to>
    <xdr:pic>
      <xdr:nvPicPr>
        <xdr:cNvPr id="36" name="Picture 35">
          <a:extLst>
            <a:ext uri="{FF2B5EF4-FFF2-40B4-BE49-F238E27FC236}">
              <a16:creationId xmlns:a16="http://schemas.microsoft.com/office/drawing/2014/main" id="{06417684-EBCF-DFB4-1675-A30C287C1C32}"/>
            </a:ext>
            <a:ext uri="{147F2762-F138-4A5C-976F-8EAC2B608ADB}">
              <a16:predDERef xmlns:a16="http://schemas.microsoft.com/office/drawing/2014/main" pred="{5CD45351-D7FB-EFCC-1BEF-1314869CD201}"/>
            </a:ext>
          </a:extLst>
        </xdr:cNvPr>
        <xdr:cNvPicPr>
          <a:picLocks noChangeAspect="1"/>
        </xdr:cNvPicPr>
      </xdr:nvPicPr>
      <xdr:blipFill>
        <a:blip xmlns:r="http://schemas.openxmlformats.org/officeDocument/2006/relationships" r:embed="rId34"/>
        <a:stretch>
          <a:fillRect/>
        </a:stretch>
      </xdr:blipFill>
      <xdr:spPr>
        <a:xfrm>
          <a:off x="2733675" y="32156400"/>
          <a:ext cx="457200" cy="257175"/>
        </a:xfrm>
        <a:prstGeom prst="rect">
          <a:avLst/>
        </a:prstGeom>
      </xdr:spPr>
    </xdr:pic>
    <xdr:clientData/>
  </xdr:twoCellAnchor>
  <xdr:twoCellAnchor editAs="oneCell">
    <xdr:from>
      <xdr:col>1</xdr:col>
      <xdr:colOff>476250</xdr:colOff>
      <xdr:row>134</xdr:row>
      <xdr:rowOff>0</xdr:rowOff>
    </xdr:from>
    <xdr:to>
      <xdr:col>1</xdr:col>
      <xdr:colOff>914400</xdr:colOff>
      <xdr:row>135</xdr:row>
      <xdr:rowOff>0</xdr:rowOff>
    </xdr:to>
    <xdr:pic>
      <xdr:nvPicPr>
        <xdr:cNvPr id="37" name="Picture 36">
          <a:extLst>
            <a:ext uri="{FF2B5EF4-FFF2-40B4-BE49-F238E27FC236}">
              <a16:creationId xmlns:a16="http://schemas.microsoft.com/office/drawing/2014/main" id="{CD28977E-D0ED-945B-0317-5788F211D8EA}"/>
            </a:ext>
            <a:ext uri="{147F2762-F138-4A5C-976F-8EAC2B608ADB}">
              <a16:predDERef xmlns:a16="http://schemas.microsoft.com/office/drawing/2014/main" pred="{06417684-EBCF-DFB4-1675-A30C287C1C32}"/>
            </a:ext>
          </a:extLst>
        </xdr:cNvPr>
        <xdr:cNvPicPr>
          <a:picLocks noChangeAspect="1"/>
        </xdr:cNvPicPr>
      </xdr:nvPicPr>
      <xdr:blipFill>
        <a:blip xmlns:r="http://schemas.openxmlformats.org/officeDocument/2006/relationships" r:embed="rId35"/>
        <a:stretch>
          <a:fillRect/>
        </a:stretch>
      </xdr:blipFill>
      <xdr:spPr>
        <a:xfrm>
          <a:off x="3209925" y="32156400"/>
          <a:ext cx="438150" cy="247650"/>
        </a:xfrm>
        <a:prstGeom prst="rect">
          <a:avLst/>
        </a:prstGeom>
      </xdr:spPr>
    </xdr:pic>
    <xdr:clientData/>
  </xdr:twoCellAnchor>
  <xdr:twoCellAnchor editAs="oneCell">
    <xdr:from>
      <xdr:col>1</xdr:col>
      <xdr:colOff>0</xdr:colOff>
      <xdr:row>95</xdr:row>
      <xdr:rowOff>0</xdr:rowOff>
    </xdr:from>
    <xdr:to>
      <xdr:col>1</xdr:col>
      <xdr:colOff>352425</xdr:colOff>
      <xdr:row>95</xdr:row>
      <xdr:rowOff>180975</xdr:rowOff>
    </xdr:to>
    <xdr:pic>
      <xdr:nvPicPr>
        <xdr:cNvPr id="38" name="Picture 37">
          <a:extLst>
            <a:ext uri="{FF2B5EF4-FFF2-40B4-BE49-F238E27FC236}">
              <a16:creationId xmlns:a16="http://schemas.microsoft.com/office/drawing/2014/main" id="{E80851AC-775F-D88A-ADEF-28C60992DCB3}"/>
            </a:ext>
            <a:ext uri="{147F2762-F138-4A5C-976F-8EAC2B608ADB}">
              <a16:predDERef xmlns:a16="http://schemas.microsoft.com/office/drawing/2014/main" pred="{CD28977E-D0ED-945B-0317-5788F211D8EA}"/>
            </a:ext>
          </a:extLst>
        </xdr:cNvPr>
        <xdr:cNvPicPr>
          <a:picLocks noChangeAspect="1"/>
        </xdr:cNvPicPr>
      </xdr:nvPicPr>
      <xdr:blipFill>
        <a:blip xmlns:r="http://schemas.openxmlformats.org/officeDocument/2006/relationships" r:embed="rId36"/>
        <a:stretch>
          <a:fillRect/>
        </a:stretch>
      </xdr:blipFill>
      <xdr:spPr>
        <a:xfrm>
          <a:off x="2733675" y="21469350"/>
          <a:ext cx="352425" cy="180975"/>
        </a:xfrm>
        <a:prstGeom prst="rect">
          <a:avLst/>
        </a:prstGeom>
      </xdr:spPr>
    </xdr:pic>
    <xdr:clientData/>
  </xdr:twoCellAnchor>
  <xdr:twoCellAnchor editAs="oneCell">
    <xdr:from>
      <xdr:col>1</xdr:col>
      <xdr:colOff>0</xdr:colOff>
      <xdr:row>62</xdr:row>
      <xdr:rowOff>0</xdr:rowOff>
    </xdr:from>
    <xdr:to>
      <xdr:col>1</xdr:col>
      <xdr:colOff>361950</xdr:colOff>
      <xdr:row>63</xdr:row>
      <xdr:rowOff>9525</xdr:rowOff>
    </xdr:to>
    <xdr:pic>
      <xdr:nvPicPr>
        <xdr:cNvPr id="39" name="Picture 38">
          <a:extLst>
            <a:ext uri="{FF2B5EF4-FFF2-40B4-BE49-F238E27FC236}">
              <a16:creationId xmlns:a16="http://schemas.microsoft.com/office/drawing/2014/main" id="{F8371391-7543-73D3-EC17-CB6FFA4DF066}"/>
            </a:ext>
            <a:ext uri="{147F2762-F138-4A5C-976F-8EAC2B608ADB}">
              <a16:predDERef xmlns:a16="http://schemas.microsoft.com/office/drawing/2014/main" pred="{E80851AC-775F-D88A-ADEF-28C60992DCB3}"/>
            </a:ext>
          </a:extLst>
        </xdr:cNvPr>
        <xdr:cNvPicPr>
          <a:picLocks noChangeAspect="1"/>
        </xdr:cNvPicPr>
      </xdr:nvPicPr>
      <xdr:blipFill>
        <a:blip xmlns:r="http://schemas.openxmlformats.org/officeDocument/2006/relationships" r:embed="rId37"/>
        <a:stretch>
          <a:fillRect/>
        </a:stretch>
      </xdr:blipFill>
      <xdr:spPr>
        <a:xfrm>
          <a:off x="2733675" y="15011400"/>
          <a:ext cx="361950" cy="200025"/>
        </a:xfrm>
        <a:prstGeom prst="rect">
          <a:avLst/>
        </a:prstGeom>
      </xdr:spPr>
    </xdr:pic>
    <xdr:clientData/>
  </xdr:twoCellAnchor>
  <xdr:twoCellAnchor editAs="oneCell">
    <xdr:from>
      <xdr:col>1</xdr:col>
      <xdr:colOff>0</xdr:colOff>
      <xdr:row>89</xdr:row>
      <xdr:rowOff>0</xdr:rowOff>
    </xdr:from>
    <xdr:to>
      <xdr:col>1</xdr:col>
      <xdr:colOff>342900</xdr:colOff>
      <xdr:row>90</xdr:row>
      <xdr:rowOff>0</xdr:rowOff>
    </xdr:to>
    <xdr:pic>
      <xdr:nvPicPr>
        <xdr:cNvPr id="40" name="Picture 39">
          <a:extLst>
            <a:ext uri="{FF2B5EF4-FFF2-40B4-BE49-F238E27FC236}">
              <a16:creationId xmlns:a16="http://schemas.microsoft.com/office/drawing/2014/main" id="{3D2E8A82-A303-7ABA-C038-1DA767B7BAFA}"/>
            </a:ext>
            <a:ext uri="{147F2762-F138-4A5C-976F-8EAC2B608ADB}">
              <a16:predDERef xmlns:a16="http://schemas.microsoft.com/office/drawing/2014/main" pred="{F8371391-7543-73D3-EC17-CB6FFA4DF066}"/>
            </a:ext>
          </a:extLst>
        </xdr:cNvPr>
        <xdr:cNvPicPr>
          <a:picLocks noChangeAspect="1"/>
        </xdr:cNvPicPr>
      </xdr:nvPicPr>
      <xdr:blipFill>
        <a:blip xmlns:r="http://schemas.openxmlformats.org/officeDocument/2006/relationships" r:embed="rId38"/>
        <a:stretch>
          <a:fillRect/>
        </a:stretch>
      </xdr:blipFill>
      <xdr:spPr>
        <a:xfrm>
          <a:off x="2733675" y="20326350"/>
          <a:ext cx="342900" cy="190500"/>
        </a:xfrm>
        <a:prstGeom prst="rect">
          <a:avLst/>
        </a:prstGeom>
      </xdr:spPr>
    </xdr:pic>
    <xdr:clientData/>
  </xdr:twoCellAnchor>
  <xdr:twoCellAnchor editAs="oneCell">
    <xdr:from>
      <xdr:col>1</xdr:col>
      <xdr:colOff>0</xdr:colOff>
      <xdr:row>156</xdr:row>
      <xdr:rowOff>0</xdr:rowOff>
    </xdr:from>
    <xdr:to>
      <xdr:col>1</xdr:col>
      <xdr:colOff>361950</xdr:colOff>
      <xdr:row>157</xdr:row>
      <xdr:rowOff>1680</xdr:rowOff>
    </xdr:to>
    <xdr:pic>
      <xdr:nvPicPr>
        <xdr:cNvPr id="41" name="Picture 40">
          <a:extLst>
            <a:ext uri="{FF2B5EF4-FFF2-40B4-BE49-F238E27FC236}">
              <a16:creationId xmlns:a16="http://schemas.microsoft.com/office/drawing/2014/main" id="{2F1B8747-5EF7-60CC-C6C0-33B633AD97DC}"/>
            </a:ext>
            <a:ext uri="{147F2762-F138-4A5C-976F-8EAC2B608ADB}">
              <a16:predDERef xmlns:a16="http://schemas.microsoft.com/office/drawing/2014/main" pred="{3D2E8A82-A303-7ABA-C038-1DA767B7BAFA}"/>
            </a:ext>
          </a:extLst>
        </xdr:cNvPr>
        <xdr:cNvPicPr>
          <a:picLocks noChangeAspect="1"/>
        </xdr:cNvPicPr>
      </xdr:nvPicPr>
      <xdr:blipFill>
        <a:blip xmlns:r="http://schemas.openxmlformats.org/officeDocument/2006/relationships" r:embed="rId39"/>
        <a:stretch>
          <a:fillRect/>
        </a:stretch>
      </xdr:blipFill>
      <xdr:spPr>
        <a:xfrm>
          <a:off x="2733675" y="36614100"/>
          <a:ext cx="361950" cy="180975"/>
        </a:xfrm>
        <a:prstGeom prst="rect">
          <a:avLst/>
        </a:prstGeom>
      </xdr:spPr>
    </xdr:pic>
    <xdr:clientData/>
  </xdr:twoCellAnchor>
  <xdr:twoCellAnchor editAs="oneCell">
    <xdr:from>
      <xdr:col>1</xdr:col>
      <xdr:colOff>0</xdr:colOff>
      <xdr:row>165</xdr:row>
      <xdr:rowOff>0</xdr:rowOff>
    </xdr:from>
    <xdr:to>
      <xdr:col>1</xdr:col>
      <xdr:colOff>333375</xdr:colOff>
      <xdr:row>165</xdr:row>
      <xdr:rowOff>171450</xdr:rowOff>
    </xdr:to>
    <xdr:pic>
      <xdr:nvPicPr>
        <xdr:cNvPr id="42" name="Picture 41">
          <a:extLst>
            <a:ext uri="{FF2B5EF4-FFF2-40B4-BE49-F238E27FC236}">
              <a16:creationId xmlns:a16="http://schemas.microsoft.com/office/drawing/2014/main" id="{2DF11DC9-8E2A-8B31-37B8-FC24F8F947C8}"/>
            </a:ext>
            <a:ext uri="{147F2762-F138-4A5C-976F-8EAC2B608ADB}">
              <a16:predDERef xmlns:a16="http://schemas.microsoft.com/office/drawing/2014/main" pred="{2F1B8747-5EF7-60CC-C6C0-33B633AD97DC}"/>
            </a:ext>
          </a:extLst>
        </xdr:cNvPr>
        <xdr:cNvPicPr>
          <a:picLocks noChangeAspect="1"/>
        </xdr:cNvPicPr>
      </xdr:nvPicPr>
      <xdr:blipFill>
        <a:blip xmlns:r="http://schemas.openxmlformats.org/officeDocument/2006/relationships" r:embed="rId40"/>
        <a:stretch>
          <a:fillRect/>
        </a:stretch>
      </xdr:blipFill>
      <xdr:spPr>
        <a:xfrm>
          <a:off x="2733675" y="38242875"/>
          <a:ext cx="333375" cy="171450"/>
        </a:xfrm>
        <a:prstGeom prst="rect">
          <a:avLst/>
        </a:prstGeom>
      </xdr:spPr>
    </xdr:pic>
    <xdr:clientData/>
  </xdr:twoCellAnchor>
  <xdr:twoCellAnchor editAs="oneCell">
    <xdr:from>
      <xdr:col>1</xdr:col>
      <xdr:colOff>0</xdr:colOff>
      <xdr:row>166</xdr:row>
      <xdr:rowOff>0</xdr:rowOff>
    </xdr:from>
    <xdr:to>
      <xdr:col>1</xdr:col>
      <xdr:colOff>314325</xdr:colOff>
      <xdr:row>166</xdr:row>
      <xdr:rowOff>161925</xdr:rowOff>
    </xdr:to>
    <xdr:pic>
      <xdr:nvPicPr>
        <xdr:cNvPr id="43" name="Picture 42">
          <a:extLst>
            <a:ext uri="{FF2B5EF4-FFF2-40B4-BE49-F238E27FC236}">
              <a16:creationId xmlns:a16="http://schemas.microsoft.com/office/drawing/2014/main" id="{F9571922-74F0-1051-BFAB-3E74A48342F7}"/>
            </a:ext>
            <a:ext uri="{147F2762-F138-4A5C-976F-8EAC2B608ADB}">
              <a16:predDERef xmlns:a16="http://schemas.microsoft.com/office/drawing/2014/main" pred="{2DF11DC9-8E2A-8B31-37B8-FC24F8F947C8}"/>
            </a:ext>
          </a:extLst>
        </xdr:cNvPr>
        <xdr:cNvPicPr>
          <a:picLocks noChangeAspect="1"/>
        </xdr:cNvPicPr>
      </xdr:nvPicPr>
      <xdr:blipFill>
        <a:blip xmlns:r="http://schemas.openxmlformats.org/officeDocument/2006/relationships" r:embed="rId41"/>
        <a:stretch>
          <a:fillRect/>
        </a:stretch>
      </xdr:blipFill>
      <xdr:spPr>
        <a:xfrm>
          <a:off x="2733675" y="38423850"/>
          <a:ext cx="314325" cy="161925"/>
        </a:xfrm>
        <a:prstGeom prst="rect">
          <a:avLst/>
        </a:prstGeom>
      </xdr:spPr>
    </xdr:pic>
    <xdr:clientData/>
  </xdr:twoCellAnchor>
  <xdr:twoCellAnchor editAs="oneCell">
    <xdr:from>
      <xdr:col>1</xdr:col>
      <xdr:colOff>0</xdr:colOff>
      <xdr:row>211</xdr:row>
      <xdr:rowOff>0</xdr:rowOff>
    </xdr:from>
    <xdr:to>
      <xdr:col>1</xdr:col>
      <xdr:colOff>333375</xdr:colOff>
      <xdr:row>211</xdr:row>
      <xdr:rowOff>171450</xdr:rowOff>
    </xdr:to>
    <xdr:pic>
      <xdr:nvPicPr>
        <xdr:cNvPr id="44" name="Picture 43">
          <a:extLst>
            <a:ext uri="{FF2B5EF4-FFF2-40B4-BE49-F238E27FC236}">
              <a16:creationId xmlns:a16="http://schemas.microsoft.com/office/drawing/2014/main" id="{1C123770-9FE9-8BAB-3B53-42B974FADF78}"/>
            </a:ext>
            <a:ext uri="{147F2762-F138-4A5C-976F-8EAC2B608ADB}">
              <a16:predDERef xmlns:a16="http://schemas.microsoft.com/office/drawing/2014/main" pred="{F9571922-74F0-1051-BFAB-3E74A48342F7}"/>
            </a:ext>
          </a:extLst>
        </xdr:cNvPr>
        <xdr:cNvPicPr>
          <a:picLocks noChangeAspect="1"/>
        </xdr:cNvPicPr>
      </xdr:nvPicPr>
      <xdr:blipFill>
        <a:blip xmlns:r="http://schemas.openxmlformats.org/officeDocument/2006/relationships" r:embed="rId42"/>
        <a:stretch>
          <a:fillRect/>
        </a:stretch>
      </xdr:blipFill>
      <xdr:spPr>
        <a:xfrm>
          <a:off x="2733675" y="49463325"/>
          <a:ext cx="333375" cy="171450"/>
        </a:xfrm>
        <a:prstGeom prst="rect">
          <a:avLst/>
        </a:prstGeom>
      </xdr:spPr>
    </xdr:pic>
    <xdr:clientData/>
  </xdr:twoCellAnchor>
  <xdr:twoCellAnchor editAs="oneCell">
    <xdr:from>
      <xdr:col>1</xdr:col>
      <xdr:colOff>0</xdr:colOff>
      <xdr:row>212</xdr:row>
      <xdr:rowOff>0</xdr:rowOff>
    </xdr:from>
    <xdr:to>
      <xdr:col>1</xdr:col>
      <xdr:colOff>342900</xdr:colOff>
      <xdr:row>213</xdr:row>
      <xdr:rowOff>1682</xdr:rowOff>
    </xdr:to>
    <xdr:pic>
      <xdr:nvPicPr>
        <xdr:cNvPr id="45" name="Picture 44">
          <a:extLst>
            <a:ext uri="{FF2B5EF4-FFF2-40B4-BE49-F238E27FC236}">
              <a16:creationId xmlns:a16="http://schemas.microsoft.com/office/drawing/2014/main" id="{D151352D-3932-A41A-1FF9-FD61F040348E}"/>
            </a:ext>
            <a:ext uri="{147F2762-F138-4A5C-976F-8EAC2B608ADB}">
              <a16:predDERef xmlns:a16="http://schemas.microsoft.com/office/drawing/2014/main" pred="{1C123770-9FE9-8BAB-3B53-42B974FADF78}"/>
            </a:ext>
          </a:extLst>
        </xdr:cNvPr>
        <xdr:cNvPicPr>
          <a:picLocks noChangeAspect="1"/>
        </xdr:cNvPicPr>
      </xdr:nvPicPr>
      <xdr:blipFill>
        <a:blip xmlns:r="http://schemas.openxmlformats.org/officeDocument/2006/relationships" r:embed="rId43"/>
        <a:stretch>
          <a:fillRect/>
        </a:stretch>
      </xdr:blipFill>
      <xdr:spPr>
        <a:xfrm>
          <a:off x="2733675" y="49644300"/>
          <a:ext cx="342900" cy="180975"/>
        </a:xfrm>
        <a:prstGeom prst="rect">
          <a:avLst/>
        </a:prstGeom>
      </xdr:spPr>
    </xdr:pic>
    <xdr:clientData/>
  </xdr:twoCellAnchor>
  <xdr:twoCellAnchor editAs="oneCell">
    <xdr:from>
      <xdr:col>1</xdr:col>
      <xdr:colOff>0</xdr:colOff>
      <xdr:row>120</xdr:row>
      <xdr:rowOff>0</xdr:rowOff>
    </xdr:from>
    <xdr:to>
      <xdr:col>1</xdr:col>
      <xdr:colOff>809625</xdr:colOff>
      <xdr:row>120</xdr:row>
      <xdr:rowOff>190499</xdr:rowOff>
    </xdr:to>
    <xdr:pic>
      <xdr:nvPicPr>
        <xdr:cNvPr id="46" name="Picture 45">
          <a:extLst>
            <a:ext uri="{FF2B5EF4-FFF2-40B4-BE49-F238E27FC236}">
              <a16:creationId xmlns:a16="http://schemas.microsoft.com/office/drawing/2014/main" id="{D9AD171F-D019-0133-C16D-F31995CC9436}"/>
            </a:ext>
            <a:ext uri="{147F2762-F138-4A5C-976F-8EAC2B608ADB}">
              <a16:predDERef xmlns:a16="http://schemas.microsoft.com/office/drawing/2014/main" pred="{D151352D-3932-A41A-1FF9-FD61F040348E}"/>
            </a:ext>
          </a:extLst>
        </xdr:cNvPr>
        <xdr:cNvPicPr>
          <a:picLocks noChangeAspect="1"/>
        </xdr:cNvPicPr>
      </xdr:nvPicPr>
      <xdr:blipFill>
        <a:blip xmlns:r="http://schemas.openxmlformats.org/officeDocument/2006/relationships" r:embed="rId44"/>
        <a:stretch>
          <a:fillRect/>
        </a:stretch>
      </xdr:blipFill>
      <xdr:spPr>
        <a:xfrm>
          <a:off x="2733675" y="28917900"/>
          <a:ext cx="809625" cy="428625"/>
        </a:xfrm>
        <a:prstGeom prst="rect">
          <a:avLst/>
        </a:prstGeom>
      </xdr:spPr>
    </xdr:pic>
    <xdr:clientData/>
  </xdr:twoCellAnchor>
  <xdr:twoCellAnchor editAs="oneCell">
    <xdr:from>
      <xdr:col>1</xdr:col>
      <xdr:colOff>838200</xdr:colOff>
      <xdr:row>120</xdr:row>
      <xdr:rowOff>9525</xdr:rowOff>
    </xdr:from>
    <xdr:to>
      <xdr:col>2</xdr:col>
      <xdr:colOff>5043</xdr:colOff>
      <xdr:row>121</xdr:row>
      <xdr:rowOff>0</xdr:rowOff>
    </xdr:to>
    <xdr:pic>
      <xdr:nvPicPr>
        <xdr:cNvPr id="47" name="Picture 46">
          <a:extLst>
            <a:ext uri="{FF2B5EF4-FFF2-40B4-BE49-F238E27FC236}">
              <a16:creationId xmlns:a16="http://schemas.microsoft.com/office/drawing/2014/main" id="{5B22065D-4DB0-A733-82AF-F250F95C1CD5}"/>
            </a:ext>
            <a:ext uri="{147F2762-F138-4A5C-976F-8EAC2B608ADB}">
              <a16:predDERef xmlns:a16="http://schemas.microsoft.com/office/drawing/2014/main" pred="{D9AD171F-D019-0133-C16D-F31995CC9436}"/>
            </a:ext>
          </a:extLst>
        </xdr:cNvPr>
        <xdr:cNvPicPr>
          <a:picLocks noChangeAspect="1"/>
        </xdr:cNvPicPr>
      </xdr:nvPicPr>
      <xdr:blipFill>
        <a:blip xmlns:r="http://schemas.openxmlformats.org/officeDocument/2006/relationships" r:embed="rId45"/>
        <a:stretch>
          <a:fillRect/>
        </a:stretch>
      </xdr:blipFill>
      <xdr:spPr>
        <a:xfrm>
          <a:off x="3571875" y="29117925"/>
          <a:ext cx="600075" cy="276225"/>
        </a:xfrm>
        <a:prstGeom prst="rect">
          <a:avLst/>
        </a:prstGeom>
      </xdr:spPr>
    </xdr:pic>
    <xdr:clientData/>
  </xdr:twoCellAnchor>
  <xdr:twoCellAnchor editAs="oneCell">
    <xdr:from>
      <xdr:col>1</xdr:col>
      <xdr:colOff>0</xdr:colOff>
      <xdr:row>148</xdr:row>
      <xdr:rowOff>0</xdr:rowOff>
    </xdr:from>
    <xdr:to>
      <xdr:col>1</xdr:col>
      <xdr:colOff>333375</xdr:colOff>
      <xdr:row>149</xdr:row>
      <xdr:rowOff>1681</xdr:rowOff>
    </xdr:to>
    <xdr:pic>
      <xdr:nvPicPr>
        <xdr:cNvPr id="48" name="Picture 47">
          <a:extLst>
            <a:ext uri="{FF2B5EF4-FFF2-40B4-BE49-F238E27FC236}">
              <a16:creationId xmlns:a16="http://schemas.microsoft.com/office/drawing/2014/main" id="{D40F7ECC-69B4-9F7F-3089-0F918BF16679}"/>
            </a:ext>
            <a:ext uri="{147F2762-F138-4A5C-976F-8EAC2B608ADB}">
              <a16:predDERef xmlns:a16="http://schemas.microsoft.com/office/drawing/2014/main" pred="{5B22065D-4DB0-A733-82AF-F250F95C1CD5}"/>
            </a:ext>
          </a:extLst>
        </xdr:cNvPr>
        <xdr:cNvPicPr>
          <a:picLocks noChangeAspect="1"/>
        </xdr:cNvPicPr>
      </xdr:nvPicPr>
      <xdr:blipFill>
        <a:blip xmlns:r="http://schemas.openxmlformats.org/officeDocument/2006/relationships" r:embed="rId46"/>
        <a:stretch>
          <a:fillRect/>
        </a:stretch>
      </xdr:blipFill>
      <xdr:spPr>
        <a:xfrm>
          <a:off x="2733675" y="34985325"/>
          <a:ext cx="333375" cy="180975"/>
        </a:xfrm>
        <a:prstGeom prst="rect">
          <a:avLst/>
        </a:prstGeom>
      </xdr:spPr>
    </xdr:pic>
    <xdr:clientData/>
  </xdr:twoCellAnchor>
  <xdr:twoCellAnchor editAs="oneCell">
    <xdr:from>
      <xdr:col>1</xdr:col>
      <xdr:colOff>0</xdr:colOff>
      <xdr:row>149</xdr:row>
      <xdr:rowOff>0</xdr:rowOff>
    </xdr:from>
    <xdr:to>
      <xdr:col>1</xdr:col>
      <xdr:colOff>323850</xdr:colOff>
      <xdr:row>150</xdr:row>
      <xdr:rowOff>1681</xdr:rowOff>
    </xdr:to>
    <xdr:pic>
      <xdr:nvPicPr>
        <xdr:cNvPr id="49" name="Picture 48">
          <a:extLst>
            <a:ext uri="{FF2B5EF4-FFF2-40B4-BE49-F238E27FC236}">
              <a16:creationId xmlns:a16="http://schemas.microsoft.com/office/drawing/2014/main" id="{801F302A-691D-5CD9-27A3-E7EEEB081A01}"/>
            </a:ext>
            <a:ext uri="{147F2762-F138-4A5C-976F-8EAC2B608ADB}">
              <a16:predDERef xmlns:a16="http://schemas.microsoft.com/office/drawing/2014/main" pred="{D40F7ECC-69B4-9F7F-3089-0F918BF16679}"/>
            </a:ext>
          </a:extLst>
        </xdr:cNvPr>
        <xdr:cNvPicPr>
          <a:picLocks noChangeAspect="1"/>
        </xdr:cNvPicPr>
      </xdr:nvPicPr>
      <xdr:blipFill>
        <a:blip xmlns:r="http://schemas.openxmlformats.org/officeDocument/2006/relationships" r:embed="rId47"/>
        <a:stretch>
          <a:fillRect/>
        </a:stretch>
      </xdr:blipFill>
      <xdr:spPr>
        <a:xfrm>
          <a:off x="2733675" y="35166300"/>
          <a:ext cx="323850" cy="180975"/>
        </a:xfrm>
        <a:prstGeom prst="rect">
          <a:avLst/>
        </a:prstGeom>
      </xdr:spPr>
    </xdr:pic>
    <xdr:clientData/>
  </xdr:twoCellAnchor>
  <xdr:twoCellAnchor editAs="oneCell">
    <xdr:from>
      <xdr:col>1</xdr:col>
      <xdr:colOff>0</xdr:colOff>
      <xdr:row>202</xdr:row>
      <xdr:rowOff>9525</xdr:rowOff>
    </xdr:from>
    <xdr:to>
      <xdr:col>1</xdr:col>
      <xdr:colOff>342900</xdr:colOff>
      <xdr:row>203</xdr:row>
      <xdr:rowOff>1681</xdr:rowOff>
    </xdr:to>
    <xdr:pic>
      <xdr:nvPicPr>
        <xdr:cNvPr id="50" name="Picture 49">
          <a:extLst>
            <a:ext uri="{FF2B5EF4-FFF2-40B4-BE49-F238E27FC236}">
              <a16:creationId xmlns:a16="http://schemas.microsoft.com/office/drawing/2014/main" id="{F8AC9CFC-ED16-B0CC-C633-4FF1845D3501}"/>
            </a:ext>
            <a:ext uri="{147F2762-F138-4A5C-976F-8EAC2B608ADB}">
              <a16:predDERef xmlns:a16="http://schemas.microsoft.com/office/drawing/2014/main" pred="{801F302A-691D-5CD9-27A3-E7EEEB081A01}"/>
            </a:ext>
          </a:extLst>
        </xdr:cNvPr>
        <xdr:cNvPicPr>
          <a:picLocks noChangeAspect="1"/>
        </xdr:cNvPicPr>
      </xdr:nvPicPr>
      <xdr:blipFill>
        <a:blip xmlns:r="http://schemas.openxmlformats.org/officeDocument/2006/relationships" r:embed="rId48"/>
        <a:stretch>
          <a:fillRect/>
        </a:stretch>
      </xdr:blipFill>
      <xdr:spPr>
        <a:xfrm>
          <a:off x="2733675" y="47901225"/>
          <a:ext cx="342900" cy="180975"/>
        </a:xfrm>
        <a:prstGeom prst="rect">
          <a:avLst/>
        </a:prstGeom>
      </xdr:spPr>
    </xdr:pic>
    <xdr:clientData/>
  </xdr:twoCellAnchor>
  <xdr:twoCellAnchor editAs="oneCell">
    <xdr:from>
      <xdr:col>1</xdr:col>
      <xdr:colOff>0</xdr:colOff>
      <xdr:row>203</xdr:row>
      <xdr:rowOff>0</xdr:rowOff>
    </xdr:from>
    <xdr:to>
      <xdr:col>1</xdr:col>
      <xdr:colOff>361950</xdr:colOff>
      <xdr:row>204</xdr:row>
      <xdr:rowOff>1681</xdr:rowOff>
    </xdr:to>
    <xdr:pic>
      <xdr:nvPicPr>
        <xdr:cNvPr id="51" name="Picture 50">
          <a:extLst>
            <a:ext uri="{FF2B5EF4-FFF2-40B4-BE49-F238E27FC236}">
              <a16:creationId xmlns:a16="http://schemas.microsoft.com/office/drawing/2014/main" id="{500242F1-EE40-BF41-B7A6-DFBEFA4B086E}"/>
            </a:ext>
            <a:ext uri="{147F2762-F138-4A5C-976F-8EAC2B608ADB}">
              <a16:predDERef xmlns:a16="http://schemas.microsoft.com/office/drawing/2014/main" pred="{F8AC9CFC-ED16-B0CC-C633-4FF1845D3501}"/>
            </a:ext>
          </a:extLst>
        </xdr:cNvPr>
        <xdr:cNvPicPr>
          <a:picLocks noChangeAspect="1"/>
        </xdr:cNvPicPr>
      </xdr:nvPicPr>
      <xdr:blipFill>
        <a:blip xmlns:r="http://schemas.openxmlformats.org/officeDocument/2006/relationships" r:embed="rId49"/>
        <a:stretch>
          <a:fillRect/>
        </a:stretch>
      </xdr:blipFill>
      <xdr:spPr>
        <a:xfrm>
          <a:off x="2733675" y="47834550"/>
          <a:ext cx="361950" cy="190500"/>
        </a:xfrm>
        <a:prstGeom prst="rect">
          <a:avLst/>
        </a:prstGeom>
      </xdr:spPr>
    </xdr:pic>
    <xdr:clientData/>
  </xdr:twoCellAnchor>
  <xdr:twoCellAnchor editAs="oneCell">
    <xdr:from>
      <xdr:col>1</xdr:col>
      <xdr:colOff>0</xdr:colOff>
      <xdr:row>46</xdr:row>
      <xdr:rowOff>0</xdr:rowOff>
    </xdr:from>
    <xdr:to>
      <xdr:col>1</xdr:col>
      <xdr:colOff>209550</xdr:colOff>
      <xdr:row>46</xdr:row>
      <xdr:rowOff>171450</xdr:rowOff>
    </xdr:to>
    <xdr:pic>
      <xdr:nvPicPr>
        <xdr:cNvPr id="52" name="Picture 51">
          <a:extLst>
            <a:ext uri="{FF2B5EF4-FFF2-40B4-BE49-F238E27FC236}">
              <a16:creationId xmlns:a16="http://schemas.microsoft.com/office/drawing/2014/main" id="{0B84B93A-2A2C-8746-C21B-6A37493EDB00}"/>
            </a:ext>
            <a:ext uri="{147F2762-F138-4A5C-976F-8EAC2B608ADB}">
              <a16:predDERef xmlns:a16="http://schemas.microsoft.com/office/drawing/2014/main" pred="{500242F1-EE40-BF41-B7A6-DFBEFA4B086E}"/>
            </a:ext>
          </a:extLst>
        </xdr:cNvPr>
        <xdr:cNvPicPr>
          <a:picLocks noChangeAspect="1"/>
        </xdr:cNvPicPr>
      </xdr:nvPicPr>
      <xdr:blipFill>
        <a:blip xmlns:r="http://schemas.openxmlformats.org/officeDocument/2006/relationships" r:embed="rId50"/>
        <a:stretch>
          <a:fillRect/>
        </a:stretch>
      </xdr:blipFill>
      <xdr:spPr>
        <a:xfrm>
          <a:off x="2733675" y="11277600"/>
          <a:ext cx="209550" cy="171450"/>
        </a:xfrm>
        <a:prstGeom prst="rect">
          <a:avLst/>
        </a:prstGeom>
      </xdr:spPr>
    </xdr:pic>
    <xdr:clientData/>
  </xdr:twoCellAnchor>
  <xdr:twoCellAnchor editAs="oneCell">
    <xdr:from>
      <xdr:col>1</xdr:col>
      <xdr:colOff>0</xdr:colOff>
      <xdr:row>104</xdr:row>
      <xdr:rowOff>0</xdr:rowOff>
    </xdr:from>
    <xdr:to>
      <xdr:col>1</xdr:col>
      <xdr:colOff>171450</xdr:colOff>
      <xdr:row>104</xdr:row>
      <xdr:rowOff>152400</xdr:rowOff>
    </xdr:to>
    <xdr:pic>
      <xdr:nvPicPr>
        <xdr:cNvPr id="53" name="Picture 52">
          <a:extLst>
            <a:ext uri="{FF2B5EF4-FFF2-40B4-BE49-F238E27FC236}">
              <a16:creationId xmlns:a16="http://schemas.microsoft.com/office/drawing/2014/main" id="{5E6FA656-C237-0150-2ED4-87506489114C}"/>
            </a:ext>
            <a:ext uri="{147F2762-F138-4A5C-976F-8EAC2B608ADB}">
              <a16:predDERef xmlns:a16="http://schemas.microsoft.com/office/drawing/2014/main" pred="{0B84B93A-2A2C-8746-C21B-6A37493EDB00}"/>
            </a:ext>
          </a:extLst>
        </xdr:cNvPr>
        <xdr:cNvPicPr>
          <a:picLocks noChangeAspect="1"/>
        </xdr:cNvPicPr>
      </xdr:nvPicPr>
      <xdr:blipFill>
        <a:blip xmlns:r="http://schemas.openxmlformats.org/officeDocument/2006/relationships" r:embed="rId51"/>
        <a:stretch>
          <a:fillRect/>
        </a:stretch>
      </xdr:blipFill>
      <xdr:spPr>
        <a:xfrm>
          <a:off x="2733675" y="23183850"/>
          <a:ext cx="171450" cy="152400"/>
        </a:xfrm>
        <a:prstGeom prst="rect">
          <a:avLst/>
        </a:prstGeom>
      </xdr:spPr>
    </xdr:pic>
    <xdr:clientData/>
  </xdr:twoCellAnchor>
  <xdr:twoCellAnchor editAs="oneCell">
    <xdr:from>
      <xdr:col>1</xdr:col>
      <xdr:colOff>0</xdr:colOff>
      <xdr:row>101</xdr:row>
      <xdr:rowOff>0</xdr:rowOff>
    </xdr:from>
    <xdr:to>
      <xdr:col>1</xdr:col>
      <xdr:colOff>133350</xdr:colOff>
      <xdr:row>102</xdr:row>
      <xdr:rowOff>19050</xdr:rowOff>
    </xdr:to>
    <xdr:pic>
      <xdr:nvPicPr>
        <xdr:cNvPr id="54" name="Picture 53">
          <a:extLst>
            <a:ext uri="{FF2B5EF4-FFF2-40B4-BE49-F238E27FC236}">
              <a16:creationId xmlns:a16="http://schemas.microsoft.com/office/drawing/2014/main" id="{4AF79382-146D-1C2C-13BC-1E4C3CFF3A5A}"/>
            </a:ext>
            <a:ext uri="{147F2762-F138-4A5C-976F-8EAC2B608ADB}">
              <a16:predDERef xmlns:a16="http://schemas.microsoft.com/office/drawing/2014/main" pred="{5E6FA656-C237-0150-2ED4-87506489114C}"/>
            </a:ext>
          </a:extLst>
        </xdr:cNvPr>
        <xdr:cNvPicPr>
          <a:picLocks noChangeAspect="1"/>
        </xdr:cNvPicPr>
      </xdr:nvPicPr>
      <xdr:blipFill>
        <a:blip xmlns:r="http://schemas.openxmlformats.org/officeDocument/2006/relationships" r:embed="rId52"/>
        <a:stretch>
          <a:fillRect/>
        </a:stretch>
      </xdr:blipFill>
      <xdr:spPr>
        <a:xfrm>
          <a:off x="2733675" y="22612350"/>
          <a:ext cx="133350" cy="209550"/>
        </a:xfrm>
        <a:prstGeom prst="rect">
          <a:avLst/>
        </a:prstGeom>
      </xdr:spPr>
    </xdr:pic>
    <xdr:clientData/>
  </xdr:twoCellAnchor>
  <xdr:twoCellAnchor editAs="oneCell">
    <xdr:from>
      <xdr:col>1</xdr:col>
      <xdr:colOff>0</xdr:colOff>
      <xdr:row>14</xdr:row>
      <xdr:rowOff>0</xdr:rowOff>
    </xdr:from>
    <xdr:to>
      <xdr:col>1</xdr:col>
      <xdr:colOff>771525</xdr:colOff>
      <xdr:row>15</xdr:row>
      <xdr:rowOff>0</xdr:rowOff>
    </xdr:to>
    <xdr:pic>
      <xdr:nvPicPr>
        <xdr:cNvPr id="55" name="Picture 54">
          <a:extLst>
            <a:ext uri="{FF2B5EF4-FFF2-40B4-BE49-F238E27FC236}">
              <a16:creationId xmlns:a16="http://schemas.microsoft.com/office/drawing/2014/main" id="{724BEB59-8472-A4E1-B5A4-AD73B2E203BE}"/>
            </a:ext>
            <a:ext uri="{147F2762-F138-4A5C-976F-8EAC2B608ADB}">
              <a16:predDERef xmlns:a16="http://schemas.microsoft.com/office/drawing/2014/main" pred="{4AF79382-146D-1C2C-13BC-1E4C3CFF3A5A}"/>
            </a:ext>
          </a:extLst>
        </xdr:cNvPr>
        <xdr:cNvPicPr>
          <a:picLocks noChangeAspect="1"/>
        </xdr:cNvPicPr>
      </xdr:nvPicPr>
      <xdr:blipFill>
        <a:blip xmlns:r="http://schemas.openxmlformats.org/officeDocument/2006/relationships" r:embed="rId53"/>
        <a:stretch>
          <a:fillRect/>
        </a:stretch>
      </xdr:blipFill>
      <xdr:spPr>
        <a:xfrm>
          <a:off x="2733675" y="4686300"/>
          <a:ext cx="771525" cy="209550"/>
        </a:xfrm>
        <a:prstGeom prst="rect">
          <a:avLst/>
        </a:prstGeom>
      </xdr:spPr>
    </xdr:pic>
    <xdr:clientData/>
  </xdr:twoCellAnchor>
  <xdr:twoCellAnchor editAs="oneCell">
    <xdr:from>
      <xdr:col>1</xdr:col>
      <xdr:colOff>0</xdr:colOff>
      <xdr:row>51</xdr:row>
      <xdr:rowOff>0</xdr:rowOff>
    </xdr:from>
    <xdr:to>
      <xdr:col>1</xdr:col>
      <xdr:colOff>247650</xdr:colOff>
      <xdr:row>52</xdr:row>
      <xdr:rowOff>9525</xdr:rowOff>
    </xdr:to>
    <xdr:pic>
      <xdr:nvPicPr>
        <xdr:cNvPr id="56" name="Picture 55">
          <a:extLst>
            <a:ext uri="{FF2B5EF4-FFF2-40B4-BE49-F238E27FC236}">
              <a16:creationId xmlns:a16="http://schemas.microsoft.com/office/drawing/2014/main" id="{58E5C0C1-ED54-9061-1444-69B341F7E166}"/>
            </a:ext>
            <a:ext uri="{147F2762-F138-4A5C-976F-8EAC2B608ADB}">
              <a16:predDERef xmlns:a16="http://schemas.microsoft.com/office/drawing/2014/main" pred="{724BEB59-8472-A4E1-B5A4-AD73B2E203BE}"/>
            </a:ext>
          </a:extLst>
        </xdr:cNvPr>
        <xdr:cNvPicPr>
          <a:picLocks noChangeAspect="1"/>
        </xdr:cNvPicPr>
      </xdr:nvPicPr>
      <xdr:blipFill>
        <a:blip xmlns:r="http://schemas.openxmlformats.org/officeDocument/2006/relationships" r:embed="rId54"/>
        <a:stretch>
          <a:fillRect/>
        </a:stretch>
      </xdr:blipFill>
      <xdr:spPr>
        <a:xfrm>
          <a:off x="2733675" y="12468225"/>
          <a:ext cx="247650" cy="200025"/>
        </a:xfrm>
        <a:prstGeom prst="rect">
          <a:avLst/>
        </a:prstGeom>
      </xdr:spPr>
    </xdr:pic>
    <xdr:clientData/>
  </xdr:twoCellAnchor>
  <xdr:twoCellAnchor editAs="oneCell">
    <xdr:from>
      <xdr:col>1</xdr:col>
      <xdr:colOff>276225</xdr:colOff>
      <xdr:row>51</xdr:row>
      <xdr:rowOff>28575</xdr:rowOff>
    </xdr:from>
    <xdr:to>
      <xdr:col>1</xdr:col>
      <xdr:colOff>457200</xdr:colOff>
      <xdr:row>51</xdr:row>
      <xdr:rowOff>180975</xdr:rowOff>
    </xdr:to>
    <xdr:pic>
      <xdr:nvPicPr>
        <xdr:cNvPr id="57" name="Picture 56">
          <a:extLst>
            <a:ext uri="{FF2B5EF4-FFF2-40B4-BE49-F238E27FC236}">
              <a16:creationId xmlns:a16="http://schemas.microsoft.com/office/drawing/2014/main" id="{E0758BCE-1CAB-E602-99C5-29427DF7A75D}"/>
            </a:ext>
            <a:ext uri="{147F2762-F138-4A5C-976F-8EAC2B608ADB}">
              <a16:predDERef xmlns:a16="http://schemas.microsoft.com/office/drawing/2014/main" pred="{58E5C0C1-ED54-9061-1444-69B341F7E166}"/>
            </a:ext>
          </a:extLst>
        </xdr:cNvPr>
        <xdr:cNvPicPr>
          <a:picLocks noChangeAspect="1"/>
        </xdr:cNvPicPr>
      </xdr:nvPicPr>
      <xdr:blipFill>
        <a:blip xmlns:r="http://schemas.openxmlformats.org/officeDocument/2006/relationships" r:embed="rId55"/>
        <a:stretch>
          <a:fillRect/>
        </a:stretch>
      </xdr:blipFill>
      <xdr:spPr>
        <a:xfrm>
          <a:off x="3009900" y="12496800"/>
          <a:ext cx="180975" cy="152400"/>
        </a:xfrm>
        <a:prstGeom prst="rect">
          <a:avLst/>
        </a:prstGeom>
      </xdr:spPr>
    </xdr:pic>
    <xdr:clientData/>
  </xdr:twoCellAnchor>
  <xdr:twoCellAnchor editAs="oneCell">
    <xdr:from>
      <xdr:col>1</xdr:col>
      <xdr:colOff>542925</xdr:colOff>
      <xdr:row>51</xdr:row>
      <xdr:rowOff>9525</xdr:rowOff>
    </xdr:from>
    <xdr:to>
      <xdr:col>1</xdr:col>
      <xdr:colOff>914400</xdr:colOff>
      <xdr:row>51</xdr:row>
      <xdr:rowOff>142875</xdr:rowOff>
    </xdr:to>
    <xdr:pic>
      <xdr:nvPicPr>
        <xdr:cNvPr id="58" name="Picture 57">
          <a:extLst>
            <a:ext uri="{FF2B5EF4-FFF2-40B4-BE49-F238E27FC236}">
              <a16:creationId xmlns:a16="http://schemas.microsoft.com/office/drawing/2014/main" id="{9863AB74-8B9B-D716-65DD-685EF7FC8A8D}"/>
            </a:ext>
            <a:ext uri="{147F2762-F138-4A5C-976F-8EAC2B608ADB}">
              <a16:predDERef xmlns:a16="http://schemas.microsoft.com/office/drawing/2014/main" pred="{E0758BCE-1CAB-E602-99C5-29427DF7A75D}"/>
            </a:ext>
          </a:extLst>
        </xdr:cNvPr>
        <xdr:cNvPicPr>
          <a:picLocks noChangeAspect="1"/>
        </xdr:cNvPicPr>
      </xdr:nvPicPr>
      <xdr:blipFill>
        <a:blip xmlns:r="http://schemas.openxmlformats.org/officeDocument/2006/relationships" r:embed="rId56"/>
        <a:stretch>
          <a:fillRect/>
        </a:stretch>
      </xdr:blipFill>
      <xdr:spPr>
        <a:xfrm>
          <a:off x="3276600" y="12477750"/>
          <a:ext cx="371475" cy="133350"/>
        </a:xfrm>
        <a:prstGeom prst="rect">
          <a:avLst/>
        </a:prstGeom>
      </xdr:spPr>
    </xdr:pic>
    <xdr:clientData/>
  </xdr:twoCellAnchor>
  <xdr:twoCellAnchor editAs="oneCell">
    <xdr:from>
      <xdr:col>1</xdr:col>
      <xdr:colOff>0</xdr:colOff>
      <xdr:row>15</xdr:row>
      <xdr:rowOff>0</xdr:rowOff>
    </xdr:from>
    <xdr:to>
      <xdr:col>1</xdr:col>
      <xdr:colOff>438150</xdr:colOff>
      <xdr:row>16</xdr:row>
      <xdr:rowOff>0</xdr:rowOff>
    </xdr:to>
    <xdr:pic>
      <xdr:nvPicPr>
        <xdr:cNvPr id="59" name="Picture 58">
          <a:extLst>
            <a:ext uri="{FF2B5EF4-FFF2-40B4-BE49-F238E27FC236}">
              <a16:creationId xmlns:a16="http://schemas.microsoft.com/office/drawing/2014/main" id="{98E8F0F3-16B0-2804-78F1-6FAAD492014A}"/>
            </a:ext>
            <a:ext uri="{147F2762-F138-4A5C-976F-8EAC2B608ADB}">
              <a16:predDERef xmlns:a16="http://schemas.microsoft.com/office/drawing/2014/main" pred="{9863AB74-8B9B-D716-65DD-685EF7FC8A8D}"/>
            </a:ext>
          </a:extLst>
        </xdr:cNvPr>
        <xdr:cNvPicPr>
          <a:picLocks noChangeAspect="1"/>
        </xdr:cNvPicPr>
      </xdr:nvPicPr>
      <xdr:blipFill>
        <a:blip xmlns:r="http://schemas.openxmlformats.org/officeDocument/2006/relationships" r:embed="rId57"/>
        <a:stretch>
          <a:fillRect/>
        </a:stretch>
      </xdr:blipFill>
      <xdr:spPr>
        <a:xfrm>
          <a:off x="2733675" y="4924425"/>
          <a:ext cx="438150" cy="190500"/>
        </a:xfrm>
        <a:prstGeom prst="rect">
          <a:avLst/>
        </a:prstGeom>
      </xdr:spPr>
    </xdr:pic>
    <xdr:clientData/>
  </xdr:twoCellAnchor>
  <xdr:twoCellAnchor editAs="oneCell">
    <xdr:from>
      <xdr:col>1</xdr:col>
      <xdr:colOff>0</xdr:colOff>
      <xdr:row>229</xdr:row>
      <xdr:rowOff>0</xdr:rowOff>
    </xdr:from>
    <xdr:to>
      <xdr:col>1</xdr:col>
      <xdr:colOff>276225</xdr:colOff>
      <xdr:row>230</xdr:row>
      <xdr:rowOff>1682</xdr:rowOff>
    </xdr:to>
    <xdr:pic>
      <xdr:nvPicPr>
        <xdr:cNvPr id="60" name="Picture 59">
          <a:extLst>
            <a:ext uri="{FF2B5EF4-FFF2-40B4-BE49-F238E27FC236}">
              <a16:creationId xmlns:a16="http://schemas.microsoft.com/office/drawing/2014/main" id="{2E94A625-05B4-94B2-19CD-D8BE76069068}"/>
            </a:ext>
            <a:ext uri="{147F2762-F138-4A5C-976F-8EAC2B608ADB}">
              <a16:predDERef xmlns:a16="http://schemas.microsoft.com/office/drawing/2014/main" pred="{98E8F0F3-16B0-2804-78F1-6FAAD492014A}"/>
            </a:ext>
          </a:extLst>
        </xdr:cNvPr>
        <xdr:cNvPicPr>
          <a:picLocks noChangeAspect="1"/>
        </xdr:cNvPicPr>
      </xdr:nvPicPr>
      <xdr:blipFill>
        <a:blip xmlns:r="http://schemas.openxmlformats.org/officeDocument/2006/relationships" r:embed="rId58"/>
        <a:stretch>
          <a:fillRect/>
        </a:stretch>
      </xdr:blipFill>
      <xdr:spPr>
        <a:xfrm>
          <a:off x="2733675" y="52778025"/>
          <a:ext cx="276225" cy="257175"/>
        </a:xfrm>
        <a:prstGeom prst="rect">
          <a:avLst/>
        </a:prstGeom>
      </xdr:spPr>
    </xdr:pic>
    <xdr:clientData/>
  </xdr:twoCellAnchor>
  <xdr:twoCellAnchor editAs="oneCell">
    <xdr:from>
      <xdr:col>0</xdr:col>
      <xdr:colOff>2431675</xdr:colOff>
      <xdr:row>168</xdr:row>
      <xdr:rowOff>1</xdr:rowOff>
    </xdr:from>
    <xdr:to>
      <xdr:col>0</xdr:col>
      <xdr:colOff>2727480</xdr:colOff>
      <xdr:row>168</xdr:row>
      <xdr:rowOff>168089</xdr:rowOff>
    </xdr:to>
    <xdr:pic>
      <xdr:nvPicPr>
        <xdr:cNvPr id="68" name="Picture 67">
          <a:extLst>
            <a:ext uri="{FF2B5EF4-FFF2-40B4-BE49-F238E27FC236}">
              <a16:creationId xmlns:a16="http://schemas.microsoft.com/office/drawing/2014/main" id="{E950B85F-8AF1-4A2C-7868-4D0C22F10045}"/>
            </a:ext>
          </a:extLst>
        </xdr:cNvPr>
        <xdr:cNvPicPr>
          <a:picLocks noChangeAspect="1"/>
        </xdr:cNvPicPr>
      </xdr:nvPicPr>
      <xdr:blipFill>
        <a:blip xmlns:r="http://schemas.openxmlformats.org/officeDocument/2006/relationships" r:embed="rId59" cstate="print">
          <a:extLst>
            <a:ext uri="{28A0092B-C50C-407E-A947-70E740481C1C}">
              <a14:useLocalDpi xmlns:a14="http://schemas.microsoft.com/office/drawing/2010/main" val="0"/>
            </a:ext>
          </a:extLst>
        </a:blip>
        <a:stretch>
          <a:fillRect/>
        </a:stretch>
      </xdr:blipFill>
      <xdr:spPr>
        <a:xfrm>
          <a:off x="2431675" y="38570648"/>
          <a:ext cx="295805" cy="168088"/>
        </a:xfrm>
        <a:prstGeom prst="rect">
          <a:avLst/>
        </a:prstGeom>
      </xdr:spPr>
    </xdr:pic>
    <xdr:clientData/>
  </xdr:twoCellAnchor>
  <xdr:twoCellAnchor editAs="oneCell">
    <xdr:from>
      <xdr:col>1</xdr:col>
      <xdr:colOff>0</xdr:colOff>
      <xdr:row>220</xdr:row>
      <xdr:rowOff>0</xdr:rowOff>
    </xdr:from>
    <xdr:to>
      <xdr:col>1</xdr:col>
      <xdr:colOff>168089</xdr:colOff>
      <xdr:row>221</xdr:row>
      <xdr:rowOff>2664</xdr:rowOff>
    </xdr:to>
    <xdr:pic>
      <xdr:nvPicPr>
        <xdr:cNvPr id="62" name="Picture 61">
          <a:extLst>
            <a:ext uri="{FF2B5EF4-FFF2-40B4-BE49-F238E27FC236}">
              <a16:creationId xmlns:a16="http://schemas.microsoft.com/office/drawing/2014/main" id="{A0B717A0-056E-213C-1224-EAAAC8134A24}"/>
            </a:ext>
          </a:extLst>
        </xdr:cNvPr>
        <xdr:cNvPicPr>
          <a:picLocks noChangeAspect="1"/>
        </xdr:cNvPicPr>
      </xdr:nvPicPr>
      <xdr:blipFill>
        <a:blip xmlns:r="http://schemas.openxmlformats.org/officeDocument/2006/relationships" r:embed="rId60" cstate="print">
          <a:extLst>
            <a:ext uri="{28A0092B-C50C-407E-A947-70E740481C1C}">
              <a14:useLocalDpi xmlns:a14="http://schemas.microsoft.com/office/drawing/2010/main" val="0"/>
            </a:ext>
          </a:extLst>
        </a:blip>
        <a:stretch>
          <a:fillRect/>
        </a:stretch>
      </xdr:blipFill>
      <xdr:spPr>
        <a:xfrm>
          <a:off x="2431676" y="50762647"/>
          <a:ext cx="168089" cy="199327"/>
        </a:xfrm>
        <a:prstGeom prst="rect">
          <a:avLst/>
        </a:prstGeom>
      </xdr:spPr>
    </xdr:pic>
    <xdr:clientData/>
  </xdr:twoCellAnchor>
  <xdr:twoCellAnchor editAs="oneCell">
    <xdr:from>
      <xdr:col>1</xdr:col>
      <xdr:colOff>0</xdr:colOff>
      <xdr:row>143</xdr:row>
      <xdr:rowOff>0</xdr:rowOff>
    </xdr:from>
    <xdr:to>
      <xdr:col>1</xdr:col>
      <xdr:colOff>142875</xdr:colOff>
      <xdr:row>143</xdr:row>
      <xdr:rowOff>182656</xdr:rowOff>
    </xdr:to>
    <xdr:pic>
      <xdr:nvPicPr>
        <xdr:cNvPr id="61" name="Picture 60">
          <a:extLst>
            <a:ext uri="{FF2B5EF4-FFF2-40B4-BE49-F238E27FC236}">
              <a16:creationId xmlns:a16="http://schemas.microsoft.com/office/drawing/2014/main" id="{3228E0E3-3DD5-DA64-7908-1B2B3FB64B3B}"/>
            </a:ext>
            <a:ext uri="{147F2762-F138-4A5C-976F-8EAC2B608ADB}">
              <a16:predDERef xmlns:a16="http://schemas.microsoft.com/office/drawing/2014/main" pred="{A0B717A0-056E-213C-1224-EAAAC8134A24}"/>
            </a:ext>
          </a:extLst>
        </xdr:cNvPr>
        <xdr:cNvPicPr>
          <a:picLocks noChangeAspect="1"/>
        </xdr:cNvPicPr>
      </xdr:nvPicPr>
      <xdr:blipFill>
        <a:blip xmlns:r="http://schemas.openxmlformats.org/officeDocument/2006/relationships" r:embed="rId61"/>
        <a:stretch>
          <a:fillRect/>
        </a:stretch>
      </xdr:blipFill>
      <xdr:spPr>
        <a:xfrm>
          <a:off x="2733675" y="34166175"/>
          <a:ext cx="142875" cy="200025"/>
        </a:xfrm>
        <a:prstGeom prst="rect">
          <a:avLst/>
        </a:prstGeom>
      </xdr:spPr>
    </xdr:pic>
    <xdr:clientData/>
  </xdr:twoCellAnchor>
  <xdr:twoCellAnchor editAs="oneCell">
    <xdr:from>
      <xdr:col>1</xdr:col>
      <xdr:colOff>0</xdr:colOff>
      <xdr:row>230</xdr:row>
      <xdr:rowOff>0</xdr:rowOff>
    </xdr:from>
    <xdr:to>
      <xdr:col>1</xdr:col>
      <xdr:colOff>161925</xdr:colOff>
      <xdr:row>230</xdr:row>
      <xdr:rowOff>180974</xdr:rowOff>
    </xdr:to>
    <xdr:pic>
      <xdr:nvPicPr>
        <xdr:cNvPr id="63" name="Picture 62">
          <a:extLst>
            <a:ext uri="{FF2B5EF4-FFF2-40B4-BE49-F238E27FC236}">
              <a16:creationId xmlns:a16="http://schemas.microsoft.com/office/drawing/2014/main" id="{C4CC2FC0-09B1-C06A-B153-8A8B8A01B6FC}"/>
            </a:ext>
            <a:ext uri="{147F2762-F138-4A5C-976F-8EAC2B608ADB}">
              <a16:predDERef xmlns:a16="http://schemas.microsoft.com/office/drawing/2014/main" pred="{3228E0E3-3DD5-DA64-7908-1B2B3FB64B3B}"/>
            </a:ext>
          </a:extLst>
        </xdr:cNvPr>
        <xdr:cNvPicPr>
          <a:picLocks noChangeAspect="1"/>
        </xdr:cNvPicPr>
      </xdr:nvPicPr>
      <xdr:blipFill>
        <a:blip xmlns:r="http://schemas.openxmlformats.org/officeDocument/2006/relationships" r:embed="rId62"/>
        <a:stretch>
          <a:fillRect/>
        </a:stretch>
      </xdr:blipFill>
      <xdr:spPr>
        <a:xfrm>
          <a:off x="2733675" y="53044725"/>
          <a:ext cx="161925" cy="266700"/>
        </a:xfrm>
        <a:prstGeom prst="rect">
          <a:avLst/>
        </a:prstGeom>
      </xdr:spPr>
    </xdr:pic>
    <xdr:clientData/>
  </xdr:twoCellAnchor>
  <xdr:twoCellAnchor editAs="oneCell">
    <xdr:from>
      <xdr:col>1</xdr:col>
      <xdr:colOff>1</xdr:colOff>
      <xdr:row>127</xdr:row>
      <xdr:rowOff>1</xdr:rowOff>
    </xdr:from>
    <xdr:to>
      <xdr:col>1</xdr:col>
      <xdr:colOff>231235</xdr:colOff>
      <xdr:row>127</xdr:row>
      <xdr:rowOff>80597</xdr:rowOff>
    </xdr:to>
    <xdr:pic>
      <xdr:nvPicPr>
        <xdr:cNvPr id="64" name="Picture 63">
          <a:extLst>
            <a:ext uri="{FF2B5EF4-FFF2-40B4-BE49-F238E27FC236}">
              <a16:creationId xmlns:a16="http://schemas.microsoft.com/office/drawing/2014/main" id="{D4132783-0A49-4990-9AA7-F24321B4DBA5}"/>
            </a:ext>
            <a:ext uri="{147F2762-F138-4A5C-976F-8EAC2B608ADB}">
              <a16:predDERef xmlns:a16="http://schemas.microsoft.com/office/drawing/2014/main" pred="{0653521D-6EF9-23A8-BFFC-DCF15FB1342D}"/>
            </a:ext>
          </a:extLst>
        </xdr:cNvPr>
        <xdr:cNvPicPr>
          <a:picLocks noChangeAspect="1"/>
        </xdr:cNvPicPr>
      </xdr:nvPicPr>
      <xdr:blipFill>
        <a:blip xmlns:r="http://schemas.openxmlformats.org/officeDocument/2006/relationships" r:embed="rId63"/>
        <a:stretch>
          <a:fillRect/>
        </a:stretch>
      </xdr:blipFill>
      <xdr:spPr>
        <a:xfrm>
          <a:off x="3363059" y="30553270"/>
          <a:ext cx="231234" cy="80596"/>
        </a:xfrm>
        <a:prstGeom prst="rect">
          <a:avLst/>
        </a:prstGeom>
      </xdr:spPr>
    </xdr:pic>
    <xdr:clientData/>
  </xdr:twoCellAnchor>
  <xdr:twoCellAnchor editAs="oneCell">
    <xdr:from>
      <xdr:col>0</xdr:col>
      <xdr:colOff>3355731</xdr:colOff>
      <xdr:row>127</xdr:row>
      <xdr:rowOff>73270</xdr:rowOff>
    </xdr:from>
    <xdr:to>
      <xdr:col>1</xdr:col>
      <xdr:colOff>121901</xdr:colOff>
      <xdr:row>127</xdr:row>
      <xdr:rowOff>153866</xdr:rowOff>
    </xdr:to>
    <xdr:pic>
      <xdr:nvPicPr>
        <xdr:cNvPr id="65" name="Picture 64">
          <a:extLst>
            <a:ext uri="{FF2B5EF4-FFF2-40B4-BE49-F238E27FC236}">
              <a16:creationId xmlns:a16="http://schemas.microsoft.com/office/drawing/2014/main" id="{F6E0B1F6-74A0-446E-954B-2A13E15C1E15}"/>
            </a:ext>
            <a:ext uri="{147F2762-F138-4A5C-976F-8EAC2B608ADB}">
              <a16:predDERef xmlns:a16="http://schemas.microsoft.com/office/drawing/2014/main" pred="{4578BF81-BADE-E16F-2275-E9BBEA43C43F}"/>
            </a:ext>
          </a:extLst>
        </xdr:cNvPr>
        <xdr:cNvPicPr>
          <a:picLocks noChangeAspect="1"/>
        </xdr:cNvPicPr>
      </xdr:nvPicPr>
      <xdr:blipFill>
        <a:blip xmlns:r="http://schemas.openxmlformats.org/officeDocument/2006/relationships" r:embed="rId64"/>
        <a:stretch>
          <a:fillRect/>
        </a:stretch>
      </xdr:blipFill>
      <xdr:spPr>
        <a:xfrm>
          <a:off x="3355731" y="30626539"/>
          <a:ext cx="241287" cy="80596"/>
        </a:xfrm>
        <a:prstGeom prst="rect">
          <a:avLst/>
        </a:prstGeom>
      </xdr:spPr>
    </xdr:pic>
    <xdr:clientData/>
  </xdr:twoCellAnchor>
  <xdr:twoCellAnchor editAs="oneCell">
    <xdr:from>
      <xdr:col>1</xdr:col>
      <xdr:colOff>241789</xdr:colOff>
      <xdr:row>127</xdr:row>
      <xdr:rowOff>14654</xdr:rowOff>
    </xdr:from>
    <xdr:to>
      <xdr:col>1</xdr:col>
      <xdr:colOff>454534</xdr:colOff>
      <xdr:row>127</xdr:row>
      <xdr:rowOff>87923</xdr:rowOff>
    </xdr:to>
    <xdr:pic>
      <xdr:nvPicPr>
        <xdr:cNvPr id="66" name="Picture 65">
          <a:extLst>
            <a:ext uri="{FF2B5EF4-FFF2-40B4-BE49-F238E27FC236}">
              <a16:creationId xmlns:a16="http://schemas.microsoft.com/office/drawing/2014/main" id="{00095D92-579F-4074-8D52-A3216E7F77A0}"/>
            </a:ext>
            <a:ext uri="{147F2762-F138-4A5C-976F-8EAC2B608ADB}">
              <a16:predDERef xmlns:a16="http://schemas.microsoft.com/office/drawing/2014/main" pred="{11D2646C-5BEE-A09B-23AE-865FED3A058F}"/>
            </a:ext>
          </a:extLst>
        </xdr:cNvPr>
        <xdr:cNvPicPr>
          <a:picLocks noChangeAspect="1"/>
        </xdr:cNvPicPr>
      </xdr:nvPicPr>
      <xdr:blipFill>
        <a:blip xmlns:r="http://schemas.openxmlformats.org/officeDocument/2006/relationships" r:embed="rId65"/>
        <a:stretch>
          <a:fillRect/>
        </a:stretch>
      </xdr:blipFill>
      <xdr:spPr>
        <a:xfrm>
          <a:off x="3604847" y="30567923"/>
          <a:ext cx="212745" cy="73269"/>
        </a:xfrm>
        <a:prstGeom prst="rect">
          <a:avLst/>
        </a:prstGeom>
      </xdr:spPr>
    </xdr:pic>
    <xdr:clientData/>
  </xdr:twoCellAnchor>
  <xdr:twoCellAnchor editAs="oneCell">
    <xdr:from>
      <xdr:col>1</xdr:col>
      <xdr:colOff>234463</xdr:colOff>
      <xdr:row>127</xdr:row>
      <xdr:rowOff>87923</xdr:rowOff>
    </xdr:from>
    <xdr:to>
      <xdr:col>1</xdr:col>
      <xdr:colOff>439615</xdr:colOff>
      <xdr:row>127</xdr:row>
      <xdr:rowOff>163214</xdr:rowOff>
    </xdr:to>
    <xdr:pic>
      <xdr:nvPicPr>
        <xdr:cNvPr id="67" name="Picture 66">
          <a:extLst>
            <a:ext uri="{FF2B5EF4-FFF2-40B4-BE49-F238E27FC236}">
              <a16:creationId xmlns:a16="http://schemas.microsoft.com/office/drawing/2014/main" id="{8EB37F9D-6AAC-4DBB-A508-F6B0EDF41D48}"/>
            </a:ext>
            <a:ext uri="{147F2762-F138-4A5C-976F-8EAC2B608ADB}">
              <a16:predDERef xmlns:a16="http://schemas.microsoft.com/office/drawing/2014/main" pred="{30B9F2F8-D1AD-6D35-9F17-4D8870E1E3F8}"/>
            </a:ext>
          </a:extLst>
        </xdr:cNvPr>
        <xdr:cNvPicPr>
          <a:picLocks noChangeAspect="1"/>
        </xdr:cNvPicPr>
      </xdr:nvPicPr>
      <xdr:blipFill>
        <a:blip xmlns:r="http://schemas.openxmlformats.org/officeDocument/2006/relationships" r:embed="rId66"/>
        <a:stretch>
          <a:fillRect/>
        </a:stretch>
      </xdr:blipFill>
      <xdr:spPr>
        <a:xfrm>
          <a:off x="3597521" y="30641192"/>
          <a:ext cx="205152" cy="75291"/>
        </a:xfrm>
        <a:prstGeom prst="rect">
          <a:avLst/>
        </a:prstGeom>
      </xdr:spPr>
    </xdr:pic>
    <xdr:clientData/>
  </xdr:twoCellAnchor>
  <xdr:twoCellAnchor editAs="oneCell">
    <xdr:from>
      <xdr:col>1</xdr:col>
      <xdr:colOff>446942</xdr:colOff>
      <xdr:row>127</xdr:row>
      <xdr:rowOff>14654</xdr:rowOff>
    </xdr:from>
    <xdr:to>
      <xdr:col>1</xdr:col>
      <xdr:colOff>644770</xdr:colOff>
      <xdr:row>127</xdr:row>
      <xdr:rowOff>83750</xdr:rowOff>
    </xdr:to>
    <xdr:pic>
      <xdr:nvPicPr>
        <xdr:cNvPr id="69" name="Picture 68">
          <a:extLst>
            <a:ext uri="{FF2B5EF4-FFF2-40B4-BE49-F238E27FC236}">
              <a16:creationId xmlns:a16="http://schemas.microsoft.com/office/drawing/2014/main" id="{96E8D20D-7F4D-4DCD-B37D-0F96FB017ECB}"/>
            </a:ext>
            <a:ext uri="{147F2762-F138-4A5C-976F-8EAC2B608ADB}">
              <a16:predDERef xmlns:a16="http://schemas.microsoft.com/office/drawing/2014/main" pred="{29B621D5-E86D-D413-8671-F3B0BEAFF7B9}"/>
            </a:ext>
          </a:extLst>
        </xdr:cNvPr>
        <xdr:cNvPicPr>
          <a:picLocks noChangeAspect="1"/>
        </xdr:cNvPicPr>
      </xdr:nvPicPr>
      <xdr:blipFill>
        <a:blip xmlns:r="http://schemas.openxmlformats.org/officeDocument/2006/relationships" r:embed="rId67"/>
        <a:stretch>
          <a:fillRect/>
        </a:stretch>
      </xdr:blipFill>
      <xdr:spPr>
        <a:xfrm>
          <a:off x="3810000" y="30567923"/>
          <a:ext cx="197828" cy="69096"/>
        </a:xfrm>
        <a:prstGeom prst="rect">
          <a:avLst/>
        </a:prstGeom>
      </xdr:spPr>
    </xdr:pic>
    <xdr:clientData/>
  </xdr:twoCellAnchor>
  <xdr:twoCellAnchor editAs="oneCell">
    <xdr:from>
      <xdr:col>1</xdr:col>
      <xdr:colOff>439615</xdr:colOff>
      <xdr:row>127</xdr:row>
      <xdr:rowOff>87923</xdr:rowOff>
    </xdr:from>
    <xdr:to>
      <xdr:col>1</xdr:col>
      <xdr:colOff>622788</xdr:colOff>
      <xdr:row>127</xdr:row>
      <xdr:rowOff>136917</xdr:rowOff>
    </xdr:to>
    <xdr:pic>
      <xdr:nvPicPr>
        <xdr:cNvPr id="70" name="Picture 69">
          <a:extLst>
            <a:ext uri="{FF2B5EF4-FFF2-40B4-BE49-F238E27FC236}">
              <a16:creationId xmlns:a16="http://schemas.microsoft.com/office/drawing/2014/main" id="{3BCFEA92-6366-4A6D-8E09-02408A489355}"/>
            </a:ext>
            <a:ext uri="{147F2762-F138-4A5C-976F-8EAC2B608ADB}">
              <a16:predDERef xmlns:a16="http://schemas.microsoft.com/office/drawing/2014/main" pred="{E9C5A3BD-AE36-815E-D7F1-CEB5DF4BD37C}"/>
            </a:ext>
          </a:extLst>
        </xdr:cNvPr>
        <xdr:cNvPicPr>
          <a:picLocks noChangeAspect="1"/>
        </xdr:cNvPicPr>
      </xdr:nvPicPr>
      <xdr:blipFill>
        <a:blip xmlns:r="http://schemas.openxmlformats.org/officeDocument/2006/relationships" r:embed="rId68"/>
        <a:stretch>
          <a:fillRect/>
        </a:stretch>
      </xdr:blipFill>
      <xdr:spPr>
        <a:xfrm>
          <a:off x="3802673" y="30641192"/>
          <a:ext cx="183173" cy="48994"/>
        </a:xfrm>
        <a:prstGeom prst="rect">
          <a:avLst/>
        </a:prstGeom>
      </xdr:spPr>
    </xdr:pic>
    <xdr:clientData/>
  </xdr:twoCellAnchor>
  <xdr:twoCellAnchor editAs="oneCell">
    <xdr:from>
      <xdr:col>1</xdr:col>
      <xdr:colOff>644769</xdr:colOff>
      <xdr:row>127</xdr:row>
      <xdr:rowOff>0</xdr:rowOff>
    </xdr:from>
    <xdr:to>
      <xdr:col>1</xdr:col>
      <xdr:colOff>939066</xdr:colOff>
      <xdr:row>127</xdr:row>
      <xdr:rowOff>73269</xdr:rowOff>
    </xdr:to>
    <xdr:pic>
      <xdr:nvPicPr>
        <xdr:cNvPr id="71" name="Picture 70">
          <a:extLst>
            <a:ext uri="{FF2B5EF4-FFF2-40B4-BE49-F238E27FC236}">
              <a16:creationId xmlns:a16="http://schemas.microsoft.com/office/drawing/2014/main" id="{DA07BF39-D1CF-4E6C-B4AE-EE16E992A8D7}"/>
            </a:ext>
            <a:ext uri="{147F2762-F138-4A5C-976F-8EAC2B608ADB}">
              <a16:predDERef xmlns:a16="http://schemas.microsoft.com/office/drawing/2014/main" pred="{19B9301B-AB58-01E9-CD9C-A5D343A90405}"/>
            </a:ext>
          </a:extLst>
        </xdr:cNvPr>
        <xdr:cNvPicPr>
          <a:picLocks noChangeAspect="1"/>
        </xdr:cNvPicPr>
      </xdr:nvPicPr>
      <xdr:blipFill>
        <a:blip xmlns:r="http://schemas.openxmlformats.org/officeDocument/2006/relationships" r:embed="rId69"/>
        <a:stretch>
          <a:fillRect/>
        </a:stretch>
      </xdr:blipFill>
      <xdr:spPr>
        <a:xfrm>
          <a:off x="4007827" y="30553269"/>
          <a:ext cx="294297" cy="73269"/>
        </a:xfrm>
        <a:prstGeom prst="rect">
          <a:avLst/>
        </a:prstGeom>
      </xdr:spPr>
    </xdr:pic>
    <xdr:clientData/>
  </xdr:twoCellAnchor>
  <xdr:twoCellAnchor editAs="oneCell">
    <xdr:from>
      <xdr:col>1</xdr:col>
      <xdr:colOff>630116</xdr:colOff>
      <xdr:row>127</xdr:row>
      <xdr:rowOff>65943</xdr:rowOff>
    </xdr:from>
    <xdr:to>
      <xdr:col>1</xdr:col>
      <xdr:colOff>901936</xdr:colOff>
      <xdr:row>127</xdr:row>
      <xdr:rowOff>146539</xdr:rowOff>
    </xdr:to>
    <xdr:pic>
      <xdr:nvPicPr>
        <xdr:cNvPr id="72" name="Picture 71">
          <a:extLst>
            <a:ext uri="{FF2B5EF4-FFF2-40B4-BE49-F238E27FC236}">
              <a16:creationId xmlns:a16="http://schemas.microsoft.com/office/drawing/2014/main" id="{B3C89220-0EF3-4BF0-AEF0-43E6CCF880E4}"/>
            </a:ext>
            <a:ext uri="{147F2762-F138-4A5C-976F-8EAC2B608ADB}">
              <a16:predDERef xmlns:a16="http://schemas.microsoft.com/office/drawing/2014/main" pred="{843E43BB-B240-D1C1-225E-F15C93CA4E26}"/>
            </a:ext>
          </a:extLst>
        </xdr:cNvPr>
        <xdr:cNvPicPr>
          <a:picLocks noChangeAspect="1"/>
        </xdr:cNvPicPr>
      </xdr:nvPicPr>
      <xdr:blipFill>
        <a:blip xmlns:r="http://schemas.openxmlformats.org/officeDocument/2006/relationships" r:embed="rId70"/>
        <a:stretch>
          <a:fillRect/>
        </a:stretch>
      </xdr:blipFill>
      <xdr:spPr>
        <a:xfrm>
          <a:off x="3993174" y="30619212"/>
          <a:ext cx="271820" cy="80596"/>
        </a:xfrm>
        <a:prstGeom prst="rect">
          <a:avLst/>
        </a:prstGeom>
      </xdr:spPr>
    </xdr:pic>
    <xdr:clientData/>
  </xdr:twoCellAnchor>
  <xdr:twoCellAnchor editAs="oneCell">
    <xdr:from>
      <xdr:col>1</xdr:col>
      <xdr:colOff>945173</xdr:colOff>
      <xdr:row>127</xdr:row>
      <xdr:rowOff>1</xdr:rowOff>
    </xdr:from>
    <xdr:to>
      <xdr:col>1</xdr:col>
      <xdr:colOff>1179635</xdr:colOff>
      <xdr:row>127</xdr:row>
      <xdr:rowOff>64659</xdr:rowOff>
    </xdr:to>
    <xdr:pic>
      <xdr:nvPicPr>
        <xdr:cNvPr id="73" name="Picture 72">
          <a:extLst>
            <a:ext uri="{FF2B5EF4-FFF2-40B4-BE49-F238E27FC236}">
              <a16:creationId xmlns:a16="http://schemas.microsoft.com/office/drawing/2014/main" id="{60B71726-BEEC-415B-BD7B-789540F1D4F7}"/>
            </a:ext>
            <a:ext uri="{147F2762-F138-4A5C-976F-8EAC2B608ADB}">
              <a16:predDERef xmlns:a16="http://schemas.microsoft.com/office/drawing/2014/main" pred="{15686DC9-2ECA-FF40-6A5A-75CDB68DEF09}"/>
            </a:ext>
          </a:extLst>
        </xdr:cNvPr>
        <xdr:cNvPicPr>
          <a:picLocks noChangeAspect="1"/>
        </xdr:cNvPicPr>
      </xdr:nvPicPr>
      <xdr:blipFill>
        <a:blip xmlns:r="http://schemas.openxmlformats.org/officeDocument/2006/relationships" r:embed="rId71"/>
        <a:stretch>
          <a:fillRect/>
        </a:stretch>
      </xdr:blipFill>
      <xdr:spPr>
        <a:xfrm>
          <a:off x="4308231" y="30553270"/>
          <a:ext cx="234462" cy="64658"/>
        </a:xfrm>
        <a:prstGeom prst="rect">
          <a:avLst/>
        </a:prstGeom>
      </xdr:spPr>
    </xdr:pic>
    <xdr:clientData/>
  </xdr:twoCellAnchor>
  <xdr:twoCellAnchor editAs="oneCell">
    <xdr:from>
      <xdr:col>1</xdr:col>
      <xdr:colOff>915866</xdr:colOff>
      <xdr:row>127</xdr:row>
      <xdr:rowOff>73270</xdr:rowOff>
    </xdr:from>
    <xdr:to>
      <xdr:col>1</xdr:col>
      <xdr:colOff>1084084</xdr:colOff>
      <xdr:row>127</xdr:row>
      <xdr:rowOff>118989</xdr:rowOff>
    </xdr:to>
    <xdr:pic>
      <xdr:nvPicPr>
        <xdr:cNvPr id="74" name="Picture 73">
          <a:extLst>
            <a:ext uri="{FF2B5EF4-FFF2-40B4-BE49-F238E27FC236}">
              <a16:creationId xmlns:a16="http://schemas.microsoft.com/office/drawing/2014/main" id="{B2184F97-5280-4610-9551-BD5944CCC205}"/>
            </a:ext>
            <a:ext uri="{147F2762-F138-4A5C-976F-8EAC2B608ADB}">
              <a16:predDERef xmlns:a16="http://schemas.microsoft.com/office/drawing/2014/main" pred="{4CB2CF33-9807-4D5E-1B7C-3CEE4FB244A0}"/>
            </a:ext>
          </a:extLst>
        </xdr:cNvPr>
        <xdr:cNvPicPr>
          <a:picLocks noChangeAspect="1"/>
        </xdr:cNvPicPr>
      </xdr:nvPicPr>
      <xdr:blipFill>
        <a:blip xmlns:r="http://schemas.openxmlformats.org/officeDocument/2006/relationships" r:embed="rId72"/>
        <a:stretch>
          <a:fillRect/>
        </a:stretch>
      </xdr:blipFill>
      <xdr:spPr>
        <a:xfrm>
          <a:off x="4278924" y="30626539"/>
          <a:ext cx="168218" cy="45719"/>
        </a:xfrm>
        <a:prstGeom prst="rect">
          <a:avLst/>
        </a:prstGeom>
      </xdr:spPr>
    </xdr:pic>
    <xdr:clientData/>
  </xdr:twoCellAnchor>
  <xdr:twoCellAnchor editAs="oneCell">
    <xdr:from>
      <xdr:col>1</xdr:col>
      <xdr:colOff>21981</xdr:colOff>
      <xdr:row>218</xdr:row>
      <xdr:rowOff>7328</xdr:rowOff>
    </xdr:from>
    <xdr:to>
      <xdr:col>1</xdr:col>
      <xdr:colOff>227134</xdr:colOff>
      <xdr:row>218</xdr:row>
      <xdr:rowOff>178811</xdr:rowOff>
    </xdr:to>
    <xdr:pic>
      <xdr:nvPicPr>
        <xdr:cNvPr id="75" name="Picture 74">
          <a:extLst>
            <a:ext uri="{FF2B5EF4-FFF2-40B4-BE49-F238E27FC236}">
              <a16:creationId xmlns:a16="http://schemas.microsoft.com/office/drawing/2014/main" id="{9759B70B-C049-4E95-AF8C-EE9A35F68989}"/>
            </a:ext>
          </a:extLst>
        </xdr:cNvPr>
        <xdr:cNvPicPr>
          <a:picLocks noChangeAspect="1"/>
        </xdr:cNvPicPr>
      </xdr:nvPicPr>
      <xdr:blipFill>
        <a:blip xmlns:r="http://schemas.openxmlformats.org/officeDocument/2006/relationships" r:embed="rId73"/>
        <a:stretch>
          <a:fillRect/>
        </a:stretch>
      </xdr:blipFill>
      <xdr:spPr>
        <a:xfrm>
          <a:off x="3385039" y="50665674"/>
          <a:ext cx="205153" cy="183206"/>
        </a:xfrm>
        <a:prstGeom prst="rect">
          <a:avLst/>
        </a:prstGeom>
      </xdr:spPr>
    </xdr:pic>
    <xdr:clientData/>
  </xdr:twoCellAnchor>
  <xdr:twoCellAnchor editAs="oneCell">
    <xdr:from>
      <xdr:col>1</xdr:col>
      <xdr:colOff>0</xdr:colOff>
      <xdr:row>163</xdr:row>
      <xdr:rowOff>0</xdr:rowOff>
    </xdr:from>
    <xdr:to>
      <xdr:col>1</xdr:col>
      <xdr:colOff>272768</xdr:colOff>
      <xdr:row>163</xdr:row>
      <xdr:rowOff>161925</xdr:rowOff>
    </xdr:to>
    <xdr:pic>
      <xdr:nvPicPr>
        <xdr:cNvPr id="76" name="Picture 75">
          <a:extLst>
            <a:ext uri="{FF2B5EF4-FFF2-40B4-BE49-F238E27FC236}">
              <a16:creationId xmlns:a16="http://schemas.microsoft.com/office/drawing/2014/main" id="{BF6EC3F9-8F42-8A1F-6738-890E148ADFA6}"/>
            </a:ext>
          </a:extLst>
        </xdr:cNvPr>
        <xdr:cNvPicPr>
          <a:picLocks noChangeAspect="1"/>
        </xdr:cNvPicPr>
      </xdr:nvPicPr>
      <xdr:blipFill>
        <a:blip xmlns:r="http://schemas.openxmlformats.org/officeDocument/2006/relationships" r:embed="rId74"/>
        <a:stretch>
          <a:fillRect/>
        </a:stretch>
      </xdr:blipFill>
      <xdr:spPr>
        <a:xfrm>
          <a:off x="3362325" y="36899850"/>
          <a:ext cx="272768" cy="161925"/>
        </a:xfrm>
        <a:prstGeom prst="rect">
          <a:avLst/>
        </a:prstGeom>
      </xdr:spPr>
    </xdr:pic>
    <xdr:clientData/>
  </xdr:twoCellAnchor>
  <xdr:twoCellAnchor editAs="oneCell">
    <xdr:from>
      <xdr:col>1</xdr:col>
      <xdr:colOff>0</xdr:colOff>
      <xdr:row>161</xdr:row>
      <xdr:rowOff>0</xdr:rowOff>
    </xdr:from>
    <xdr:to>
      <xdr:col>1</xdr:col>
      <xdr:colOff>571995</xdr:colOff>
      <xdr:row>161</xdr:row>
      <xdr:rowOff>161925</xdr:rowOff>
    </xdr:to>
    <xdr:pic>
      <xdr:nvPicPr>
        <xdr:cNvPr id="77" name="Picture 76">
          <a:extLst>
            <a:ext uri="{FF2B5EF4-FFF2-40B4-BE49-F238E27FC236}">
              <a16:creationId xmlns:a16="http://schemas.microsoft.com/office/drawing/2014/main" id="{A1D35308-7B3C-4A6D-B54F-D11F044298DD}"/>
            </a:ext>
            <a:ext uri="{147F2762-F138-4A5C-976F-8EAC2B608ADB}">
              <a16:predDERef xmlns:a16="http://schemas.microsoft.com/office/drawing/2014/main" pred="{EBCC4406-17BD-9210-BECB-879865422443}"/>
            </a:ext>
          </a:extLst>
        </xdr:cNvPr>
        <xdr:cNvPicPr>
          <a:picLocks noChangeAspect="1"/>
        </xdr:cNvPicPr>
      </xdr:nvPicPr>
      <xdr:blipFill>
        <a:blip xmlns:r="http://schemas.openxmlformats.org/officeDocument/2006/relationships" r:embed="rId75"/>
        <a:stretch>
          <a:fillRect/>
        </a:stretch>
      </xdr:blipFill>
      <xdr:spPr>
        <a:xfrm>
          <a:off x="3362325" y="32489775"/>
          <a:ext cx="571995" cy="161925"/>
        </a:xfrm>
        <a:prstGeom prst="rect">
          <a:avLst/>
        </a:prstGeom>
      </xdr:spPr>
    </xdr:pic>
    <xdr:clientData/>
  </xdr:twoCellAnchor>
  <xdr:twoCellAnchor editAs="oneCell">
    <xdr:from>
      <xdr:col>1</xdr:col>
      <xdr:colOff>0</xdr:colOff>
      <xdr:row>43</xdr:row>
      <xdr:rowOff>0</xdr:rowOff>
    </xdr:from>
    <xdr:to>
      <xdr:col>1</xdr:col>
      <xdr:colOff>386123</xdr:colOff>
      <xdr:row>43</xdr:row>
      <xdr:rowOff>171450</xdr:rowOff>
    </xdr:to>
    <xdr:pic>
      <xdr:nvPicPr>
        <xdr:cNvPr id="78" name="Picture 77">
          <a:extLst>
            <a:ext uri="{FF2B5EF4-FFF2-40B4-BE49-F238E27FC236}">
              <a16:creationId xmlns:a16="http://schemas.microsoft.com/office/drawing/2014/main" id="{F8C30670-C489-433F-B6A8-B6A9A6C1FF0E}"/>
            </a:ext>
            <a:ext uri="{147F2762-F138-4A5C-976F-8EAC2B608ADB}">
              <a16:predDERef xmlns:a16="http://schemas.microsoft.com/office/drawing/2014/main" pred="{BA05FEFF-710D-B270-434B-AF3C62694661}"/>
            </a:ext>
          </a:extLst>
        </xdr:cNvPr>
        <xdr:cNvPicPr>
          <a:picLocks noChangeAspect="1"/>
        </xdr:cNvPicPr>
      </xdr:nvPicPr>
      <xdr:blipFill>
        <a:blip xmlns:r="http://schemas.openxmlformats.org/officeDocument/2006/relationships" r:embed="rId76"/>
        <a:stretch>
          <a:fillRect/>
        </a:stretch>
      </xdr:blipFill>
      <xdr:spPr>
        <a:xfrm>
          <a:off x="3362325" y="8877300"/>
          <a:ext cx="386123" cy="171450"/>
        </a:xfrm>
        <a:prstGeom prst="rect">
          <a:avLst/>
        </a:prstGeom>
      </xdr:spPr>
    </xdr:pic>
    <xdr:clientData/>
  </xdr:twoCellAnchor>
  <xdr:twoCellAnchor editAs="oneCell">
    <xdr:from>
      <xdr:col>1</xdr:col>
      <xdr:colOff>0</xdr:colOff>
      <xdr:row>231</xdr:row>
      <xdr:rowOff>0</xdr:rowOff>
    </xdr:from>
    <xdr:to>
      <xdr:col>1</xdr:col>
      <xdr:colOff>609600</xdr:colOff>
      <xdr:row>232</xdr:row>
      <xdr:rowOff>1680</xdr:rowOff>
    </xdr:to>
    <xdr:pic>
      <xdr:nvPicPr>
        <xdr:cNvPr id="80" name="Picture 78">
          <a:extLst>
            <a:ext uri="{FF2B5EF4-FFF2-40B4-BE49-F238E27FC236}">
              <a16:creationId xmlns:a16="http://schemas.microsoft.com/office/drawing/2014/main" id="{9CEAE434-633A-4409-76CE-A6D0FEEA3B32}"/>
            </a:ext>
            <a:ext uri="{147F2762-F138-4A5C-976F-8EAC2B608ADB}">
              <a16:predDERef xmlns:a16="http://schemas.microsoft.com/office/drawing/2014/main" pred="{F8C30670-C489-433F-B6A8-B6A9A6C1FF0E}"/>
            </a:ext>
          </a:extLst>
        </xdr:cNvPr>
        <xdr:cNvPicPr>
          <a:picLocks noChangeAspect="1"/>
        </xdr:cNvPicPr>
      </xdr:nvPicPr>
      <xdr:blipFill>
        <a:blip xmlns:r="http://schemas.openxmlformats.org/officeDocument/2006/relationships" r:embed="rId77"/>
        <a:stretch>
          <a:fillRect/>
        </a:stretch>
      </xdr:blipFill>
      <xdr:spPr>
        <a:xfrm>
          <a:off x="3781425" y="45339000"/>
          <a:ext cx="609600" cy="190500"/>
        </a:xfrm>
        <a:prstGeom prst="rect">
          <a:avLst/>
        </a:prstGeom>
      </xdr:spPr>
    </xdr:pic>
    <xdr:clientData/>
  </xdr:twoCellAnchor>
  <xdr:twoCellAnchor editAs="oneCell">
    <xdr:from>
      <xdr:col>1</xdr:col>
      <xdr:colOff>1</xdr:colOff>
      <xdr:row>131</xdr:row>
      <xdr:rowOff>1</xdr:rowOff>
    </xdr:from>
    <xdr:to>
      <xdr:col>1</xdr:col>
      <xdr:colOff>235325</xdr:colOff>
      <xdr:row>131</xdr:row>
      <xdr:rowOff>189389</xdr:rowOff>
    </xdr:to>
    <xdr:pic>
      <xdr:nvPicPr>
        <xdr:cNvPr id="82" name="Picture 81">
          <a:extLst>
            <a:ext uri="{FF2B5EF4-FFF2-40B4-BE49-F238E27FC236}">
              <a16:creationId xmlns:a16="http://schemas.microsoft.com/office/drawing/2014/main" id="{D5A963F6-CFA9-503D-A9CD-9F11C9FA4427}"/>
            </a:ext>
          </a:extLst>
        </xdr:cNvPr>
        <xdr:cNvPicPr>
          <a:picLocks noChangeAspect="1"/>
        </xdr:cNvPicPr>
      </xdr:nvPicPr>
      <xdr:blipFill>
        <a:blip xmlns:r="http://schemas.openxmlformats.org/officeDocument/2006/relationships" r:embed="rId78" cstate="print">
          <a:extLst>
            <a:ext uri="{28A0092B-C50C-407E-A947-70E740481C1C}">
              <a14:useLocalDpi xmlns:a14="http://schemas.microsoft.com/office/drawing/2010/main" val="0"/>
            </a:ext>
          </a:extLst>
        </a:blip>
        <a:stretch>
          <a:fillRect/>
        </a:stretch>
      </xdr:blipFill>
      <xdr:spPr>
        <a:xfrm>
          <a:off x="3776383" y="33124589"/>
          <a:ext cx="235324" cy="227488"/>
        </a:xfrm>
        <a:prstGeom prst="rect">
          <a:avLst/>
        </a:prstGeom>
      </xdr:spPr>
    </xdr:pic>
    <xdr:clientData/>
  </xdr:twoCellAnchor>
  <xdr:twoCellAnchor editAs="oneCell">
    <xdr:from>
      <xdr:col>1</xdr:col>
      <xdr:colOff>0</xdr:colOff>
      <xdr:row>118</xdr:row>
      <xdr:rowOff>0</xdr:rowOff>
    </xdr:from>
    <xdr:to>
      <xdr:col>1</xdr:col>
      <xdr:colOff>448236</xdr:colOff>
      <xdr:row>118</xdr:row>
      <xdr:rowOff>189689</xdr:rowOff>
    </xdr:to>
    <xdr:pic>
      <xdr:nvPicPr>
        <xdr:cNvPr id="84" name="Picture 83">
          <a:extLst>
            <a:ext uri="{FF2B5EF4-FFF2-40B4-BE49-F238E27FC236}">
              <a16:creationId xmlns:a16="http://schemas.microsoft.com/office/drawing/2014/main" id="{810FD4BF-51F2-5FFD-6656-D6392E435CC9}"/>
            </a:ext>
          </a:extLst>
        </xdr:cNvPr>
        <xdr:cNvPicPr>
          <a:picLocks noChangeAspect="1"/>
        </xdr:cNvPicPr>
      </xdr:nvPicPr>
      <xdr:blipFill>
        <a:blip xmlns:r="http://schemas.openxmlformats.org/officeDocument/2006/relationships" r:embed="rId79" cstate="print">
          <a:extLst>
            <a:ext uri="{28A0092B-C50C-407E-A947-70E740481C1C}">
              <a14:useLocalDpi xmlns:a14="http://schemas.microsoft.com/office/drawing/2010/main" val="0"/>
            </a:ext>
          </a:extLst>
        </a:blip>
        <a:stretch>
          <a:fillRect/>
        </a:stretch>
      </xdr:blipFill>
      <xdr:spPr>
        <a:xfrm>
          <a:off x="3776382" y="30065382"/>
          <a:ext cx="448236" cy="208739"/>
        </a:xfrm>
        <a:prstGeom prst="rect">
          <a:avLst/>
        </a:prstGeom>
      </xdr:spPr>
    </xdr:pic>
    <xdr:clientData/>
  </xdr:twoCellAnchor>
  <xdr:twoCellAnchor editAs="oneCell">
    <xdr:from>
      <xdr:col>1</xdr:col>
      <xdr:colOff>0</xdr:colOff>
      <xdr:row>152</xdr:row>
      <xdr:rowOff>1</xdr:rowOff>
    </xdr:from>
    <xdr:to>
      <xdr:col>1</xdr:col>
      <xdr:colOff>396241</xdr:colOff>
      <xdr:row>152</xdr:row>
      <xdr:rowOff>176494</xdr:rowOff>
    </xdr:to>
    <xdr:pic>
      <xdr:nvPicPr>
        <xdr:cNvPr id="86" name="Picture 85">
          <a:extLst>
            <a:ext uri="{FF2B5EF4-FFF2-40B4-BE49-F238E27FC236}">
              <a16:creationId xmlns:a16="http://schemas.microsoft.com/office/drawing/2014/main" id="{E1ABD731-EE47-9319-8AEC-68F50AB0E70B}"/>
            </a:ext>
          </a:extLst>
        </xdr:cNvPr>
        <xdr:cNvPicPr>
          <a:picLocks noChangeAspect="1"/>
        </xdr:cNvPicPr>
      </xdr:nvPicPr>
      <xdr:blipFill>
        <a:blip xmlns:r="http://schemas.openxmlformats.org/officeDocument/2006/relationships" r:embed="rId80" cstate="print">
          <a:extLst>
            <a:ext uri="{28A0092B-C50C-407E-A947-70E740481C1C}">
              <a14:useLocalDpi xmlns:a14="http://schemas.microsoft.com/office/drawing/2010/main" val="0"/>
            </a:ext>
          </a:extLst>
        </a:blip>
        <a:stretch>
          <a:fillRect/>
        </a:stretch>
      </xdr:blipFill>
      <xdr:spPr>
        <a:xfrm>
          <a:off x="3776382" y="38066383"/>
          <a:ext cx="396241" cy="224118"/>
        </a:xfrm>
        <a:prstGeom prst="rect">
          <a:avLst/>
        </a:prstGeom>
      </xdr:spPr>
    </xdr:pic>
    <xdr:clientData/>
  </xdr:twoCellAnchor>
  <xdr:twoCellAnchor editAs="oneCell">
    <xdr:from>
      <xdr:col>1</xdr:col>
      <xdr:colOff>414618</xdr:colOff>
      <xdr:row>116</xdr:row>
      <xdr:rowOff>11206</xdr:rowOff>
    </xdr:from>
    <xdr:to>
      <xdr:col>1</xdr:col>
      <xdr:colOff>784412</xdr:colOff>
      <xdr:row>116</xdr:row>
      <xdr:rowOff>188715</xdr:rowOff>
    </xdr:to>
    <xdr:pic>
      <xdr:nvPicPr>
        <xdr:cNvPr id="81" name="Picture 80">
          <a:extLst>
            <a:ext uri="{FF2B5EF4-FFF2-40B4-BE49-F238E27FC236}">
              <a16:creationId xmlns:a16="http://schemas.microsoft.com/office/drawing/2014/main" id="{005FE533-B349-FFF6-208E-F72CCD2336AC}"/>
            </a:ext>
          </a:extLst>
        </xdr:cNvPr>
        <xdr:cNvPicPr>
          <a:picLocks noChangeAspect="1"/>
        </xdr:cNvPicPr>
      </xdr:nvPicPr>
      <xdr:blipFill>
        <a:blip xmlns:r="http://schemas.openxmlformats.org/officeDocument/2006/relationships" r:embed="rId81" cstate="print">
          <a:extLst>
            <a:ext uri="{28A0092B-C50C-407E-A947-70E740481C1C}">
              <a14:useLocalDpi xmlns:a14="http://schemas.microsoft.com/office/drawing/2010/main" val="0"/>
            </a:ext>
          </a:extLst>
        </a:blip>
        <a:stretch>
          <a:fillRect/>
        </a:stretch>
      </xdr:blipFill>
      <xdr:spPr>
        <a:xfrm>
          <a:off x="3776383" y="24103853"/>
          <a:ext cx="369794" cy="177509"/>
        </a:xfrm>
        <a:prstGeom prst="rect">
          <a:avLst/>
        </a:prstGeom>
      </xdr:spPr>
    </xdr:pic>
    <xdr:clientData/>
  </xdr:twoCellAnchor>
  <xdr:twoCellAnchor editAs="oneCell">
    <xdr:from>
      <xdr:col>1</xdr:col>
      <xdr:colOff>0</xdr:colOff>
      <xdr:row>205</xdr:row>
      <xdr:rowOff>1</xdr:rowOff>
    </xdr:from>
    <xdr:to>
      <xdr:col>1</xdr:col>
      <xdr:colOff>288725</xdr:colOff>
      <xdr:row>205</xdr:row>
      <xdr:rowOff>168089</xdr:rowOff>
    </xdr:to>
    <xdr:pic>
      <xdr:nvPicPr>
        <xdr:cNvPr id="83" name="Picture 82">
          <a:extLst>
            <a:ext uri="{FF2B5EF4-FFF2-40B4-BE49-F238E27FC236}">
              <a16:creationId xmlns:a16="http://schemas.microsoft.com/office/drawing/2014/main" id="{C96A231B-0CE3-40E6-7B10-192E95602CE2}"/>
            </a:ext>
          </a:extLst>
        </xdr:cNvPr>
        <xdr:cNvPicPr>
          <a:picLocks noChangeAspect="1"/>
        </xdr:cNvPicPr>
      </xdr:nvPicPr>
      <xdr:blipFill>
        <a:blip xmlns:r="http://schemas.openxmlformats.org/officeDocument/2006/relationships" r:embed="rId82" cstate="print">
          <a:extLst>
            <a:ext uri="{28A0092B-C50C-407E-A947-70E740481C1C}">
              <a14:useLocalDpi xmlns:a14="http://schemas.microsoft.com/office/drawing/2010/main" val="0"/>
            </a:ext>
          </a:extLst>
        </a:blip>
        <a:stretch>
          <a:fillRect/>
        </a:stretch>
      </xdr:blipFill>
      <xdr:spPr>
        <a:xfrm>
          <a:off x="3361765" y="40520472"/>
          <a:ext cx="288725" cy="168088"/>
        </a:xfrm>
        <a:prstGeom prst="rect">
          <a:avLst/>
        </a:prstGeom>
      </xdr:spPr>
    </xdr:pic>
    <xdr:clientData/>
  </xdr:twoCellAnchor>
  <xdr:twoCellAnchor editAs="oneCell">
    <xdr:from>
      <xdr:col>1</xdr:col>
      <xdr:colOff>0</xdr:colOff>
      <xdr:row>18</xdr:row>
      <xdr:rowOff>11206</xdr:rowOff>
    </xdr:from>
    <xdr:to>
      <xdr:col>1</xdr:col>
      <xdr:colOff>212942</xdr:colOff>
      <xdr:row>18</xdr:row>
      <xdr:rowOff>179294</xdr:rowOff>
    </xdr:to>
    <xdr:pic>
      <xdr:nvPicPr>
        <xdr:cNvPr id="87" name="Picture 86">
          <a:extLst>
            <a:ext uri="{FF2B5EF4-FFF2-40B4-BE49-F238E27FC236}">
              <a16:creationId xmlns:a16="http://schemas.microsoft.com/office/drawing/2014/main" id="{500E592D-9958-08B6-8F03-94A42E3EED3B}"/>
            </a:ext>
          </a:extLst>
        </xdr:cNvPr>
        <xdr:cNvPicPr>
          <a:picLocks noChangeAspect="1"/>
        </xdr:cNvPicPr>
      </xdr:nvPicPr>
      <xdr:blipFill>
        <a:blip xmlns:r="http://schemas.openxmlformats.org/officeDocument/2006/relationships" r:embed="rId83" cstate="print">
          <a:extLst>
            <a:ext uri="{28A0092B-C50C-407E-A947-70E740481C1C}">
              <a14:useLocalDpi xmlns:a14="http://schemas.microsoft.com/office/drawing/2010/main" val="0"/>
            </a:ext>
          </a:extLst>
        </a:blip>
        <a:stretch>
          <a:fillRect/>
        </a:stretch>
      </xdr:blipFill>
      <xdr:spPr>
        <a:xfrm>
          <a:off x="3361765" y="4123765"/>
          <a:ext cx="212942" cy="168088"/>
        </a:xfrm>
        <a:prstGeom prst="rect">
          <a:avLst/>
        </a:prstGeom>
      </xdr:spPr>
    </xdr:pic>
    <xdr:clientData/>
  </xdr:twoCellAnchor>
  <xdr:twoCellAnchor editAs="oneCell">
    <xdr:from>
      <xdr:col>1</xdr:col>
      <xdr:colOff>0</xdr:colOff>
      <xdr:row>232</xdr:row>
      <xdr:rowOff>0</xdr:rowOff>
    </xdr:from>
    <xdr:to>
      <xdr:col>1</xdr:col>
      <xdr:colOff>291353</xdr:colOff>
      <xdr:row>232</xdr:row>
      <xdr:rowOff>178947</xdr:rowOff>
    </xdr:to>
    <xdr:pic>
      <xdr:nvPicPr>
        <xdr:cNvPr id="89" name="Picture 88">
          <a:extLst>
            <a:ext uri="{FF2B5EF4-FFF2-40B4-BE49-F238E27FC236}">
              <a16:creationId xmlns:a16="http://schemas.microsoft.com/office/drawing/2014/main" id="{B0E26423-461D-93ED-4F53-D652D8364F29}"/>
            </a:ext>
          </a:extLst>
        </xdr:cNvPr>
        <xdr:cNvPicPr>
          <a:picLocks noChangeAspect="1"/>
        </xdr:cNvPicPr>
      </xdr:nvPicPr>
      <xdr:blipFill>
        <a:blip xmlns:r="http://schemas.openxmlformats.org/officeDocument/2006/relationships" r:embed="rId84" cstate="print">
          <a:extLst>
            <a:ext uri="{28A0092B-C50C-407E-A947-70E740481C1C}">
              <a14:useLocalDpi xmlns:a14="http://schemas.microsoft.com/office/drawing/2010/main" val="0"/>
            </a:ext>
          </a:extLst>
        </a:blip>
        <a:stretch>
          <a:fillRect/>
        </a:stretch>
      </xdr:blipFill>
      <xdr:spPr>
        <a:xfrm>
          <a:off x="3361765" y="45361412"/>
          <a:ext cx="291353" cy="226572"/>
        </a:xfrm>
        <a:prstGeom prst="rect">
          <a:avLst/>
        </a:prstGeom>
      </xdr:spPr>
    </xdr:pic>
    <xdr:clientData/>
  </xdr:twoCellAnchor>
  <xdr:twoCellAnchor editAs="oneCell">
    <xdr:from>
      <xdr:col>1</xdr:col>
      <xdr:colOff>0</xdr:colOff>
      <xdr:row>115</xdr:row>
      <xdr:rowOff>1</xdr:rowOff>
    </xdr:from>
    <xdr:to>
      <xdr:col>1</xdr:col>
      <xdr:colOff>302558</xdr:colOff>
      <xdr:row>115</xdr:row>
      <xdr:rowOff>190325</xdr:rowOff>
    </xdr:to>
    <xdr:pic>
      <xdr:nvPicPr>
        <xdr:cNvPr id="85" name="Picture 84">
          <a:extLst>
            <a:ext uri="{FF2B5EF4-FFF2-40B4-BE49-F238E27FC236}">
              <a16:creationId xmlns:a16="http://schemas.microsoft.com/office/drawing/2014/main" id="{72D67555-8AAE-322A-8F5B-F758DF4C4BC8}"/>
            </a:ext>
          </a:extLst>
        </xdr:cNvPr>
        <xdr:cNvPicPr>
          <a:picLocks noChangeAspect="1"/>
        </xdr:cNvPicPr>
      </xdr:nvPicPr>
      <xdr:blipFill>
        <a:blip xmlns:r="http://schemas.openxmlformats.org/officeDocument/2006/relationships" r:embed="rId85" cstate="print">
          <a:extLst>
            <a:ext uri="{28A0092B-C50C-407E-A947-70E740481C1C}">
              <a14:useLocalDpi xmlns:a14="http://schemas.microsoft.com/office/drawing/2010/main" val="0"/>
            </a:ext>
          </a:extLst>
        </a:blip>
        <a:stretch>
          <a:fillRect/>
        </a:stretch>
      </xdr:blipFill>
      <xdr:spPr>
        <a:xfrm>
          <a:off x="3473824" y="23734060"/>
          <a:ext cx="302558" cy="190324"/>
        </a:xfrm>
        <a:prstGeom prst="rect">
          <a:avLst/>
        </a:prstGeom>
      </xdr:spPr>
    </xdr:pic>
    <xdr:clientData/>
  </xdr:twoCellAnchor>
  <xdr:twoCellAnchor editAs="oneCell">
    <xdr:from>
      <xdr:col>1</xdr:col>
      <xdr:colOff>33618</xdr:colOff>
      <xdr:row>117</xdr:row>
      <xdr:rowOff>11206</xdr:rowOff>
    </xdr:from>
    <xdr:to>
      <xdr:col>1</xdr:col>
      <xdr:colOff>324858</xdr:colOff>
      <xdr:row>117</xdr:row>
      <xdr:rowOff>168087</xdr:rowOff>
    </xdr:to>
    <xdr:pic>
      <xdr:nvPicPr>
        <xdr:cNvPr id="88" name="Picture 87">
          <a:extLst>
            <a:ext uri="{FF2B5EF4-FFF2-40B4-BE49-F238E27FC236}">
              <a16:creationId xmlns:a16="http://schemas.microsoft.com/office/drawing/2014/main" id="{B63753FC-301E-87A1-F525-144F478A002E}"/>
            </a:ext>
          </a:extLst>
        </xdr:cNvPr>
        <xdr:cNvPicPr>
          <a:picLocks noChangeAspect="1"/>
        </xdr:cNvPicPr>
      </xdr:nvPicPr>
      <xdr:blipFill>
        <a:blip xmlns:r="http://schemas.openxmlformats.org/officeDocument/2006/relationships" r:embed="rId86" cstate="print">
          <a:extLst>
            <a:ext uri="{28A0092B-C50C-407E-A947-70E740481C1C}">
              <a14:useLocalDpi xmlns:a14="http://schemas.microsoft.com/office/drawing/2010/main" val="0"/>
            </a:ext>
          </a:extLst>
        </a:blip>
        <a:stretch>
          <a:fillRect/>
        </a:stretch>
      </xdr:blipFill>
      <xdr:spPr>
        <a:xfrm>
          <a:off x="3507442" y="24126265"/>
          <a:ext cx="291240" cy="156881"/>
        </a:xfrm>
        <a:prstGeom prst="rect">
          <a:avLst/>
        </a:prstGeom>
      </xdr:spPr>
    </xdr:pic>
    <xdr:clientData/>
  </xdr:twoCellAnchor>
  <xdr:twoCellAnchor editAs="oneCell">
    <xdr:from>
      <xdr:col>1</xdr:col>
      <xdr:colOff>0</xdr:colOff>
      <xdr:row>159</xdr:row>
      <xdr:rowOff>0</xdr:rowOff>
    </xdr:from>
    <xdr:to>
      <xdr:col>1</xdr:col>
      <xdr:colOff>308340</xdr:colOff>
      <xdr:row>160</xdr:row>
      <xdr:rowOff>0</xdr:rowOff>
    </xdr:to>
    <xdr:pic>
      <xdr:nvPicPr>
        <xdr:cNvPr id="90" name="Picture 89">
          <a:extLst>
            <a:ext uri="{FF2B5EF4-FFF2-40B4-BE49-F238E27FC236}">
              <a16:creationId xmlns:a16="http://schemas.microsoft.com/office/drawing/2014/main" id="{82B928DB-E9FD-5FA7-2AAE-AC14C7680F7B}"/>
            </a:ext>
          </a:extLst>
        </xdr:cNvPr>
        <xdr:cNvPicPr>
          <a:picLocks noChangeAspect="1"/>
        </xdr:cNvPicPr>
      </xdr:nvPicPr>
      <xdr:blipFill>
        <a:blip xmlns:r="http://schemas.openxmlformats.org/officeDocument/2006/relationships" r:embed="rId87" cstate="print">
          <a:extLst>
            <a:ext uri="{28A0092B-C50C-407E-A947-70E740481C1C}">
              <a14:useLocalDpi xmlns:a14="http://schemas.microsoft.com/office/drawing/2010/main" val="0"/>
            </a:ext>
          </a:extLst>
        </a:blip>
        <a:stretch>
          <a:fillRect/>
        </a:stretch>
      </xdr:blipFill>
      <xdr:spPr>
        <a:xfrm>
          <a:off x="3473824" y="31925559"/>
          <a:ext cx="308340" cy="179294"/>
        </a:xfrm>
        <a:prstGeom prst="rect">
          <a:avLst/>
        </a:prstGeom>
      </xdr:spPr>
    </xdr:pic>
    <xdr:clientData/>
  </xdr:twoCellAnchor>
  <xdr:twoCellAnchor editAs="oneCell">
    <xdr:from>
      <xdr:col>1</xdr:col>
      <xdr:colOff>0</xdr:colOff>
      <xdr:row>158</xdr:row>
      <xdr:rowOff>0</xdr:rowOff>
    </xdr:from>
    <xdr:to>
      <xdr:col>1</xdr:col>
      <xdr:colOff>324970</xdr:colOff>
      <xdr:row>159</xdr:row>
      <xdr:rowOff>263</xdr:rowOff>
    </xdr:to>
    <xdr:pic>
      <xdr:nvPicPr>
        <xdr:cNvPr id="92" name="Picture 91">
          <a:extLst>
            <a:ext uri="{FF2B5EF4-FFF2-40B4-BE49-F238E27FC236}">
              <a16:creationId xmlns:a16="http://schemas.microsoft.com/office/drawing/2014/main" id="{205FD30B-F6D0-075D-1623-D0E5AB8810B3}"/>
            </a:ext>
          </a:extLst>
        </xdr:cNvPr>
        <xdr:cNvPicPr>
          <a:picLocks noChangeAspect="1"/>
        </xdr:cNvPicPr>
      </xdr:nvPicPr>
      <xdr:blipFill>
        <a:blip xmlns:r="http://schemas.openxmlformats.org/officeDocument/2006/relationships" r:embed="rId88" cstate="print">
          <a:extLst>
            <a:ext uri="{28A0092B-C50C-407E-A947-70E740481C1C}">
              <a14:useLocalDpi xmlns:a14="http://schemas.microsoft.com/office/drawing/2010/main" val="0"/>
            </a:ext>
          </a:extLst>
        </a:blip>
        <a:stretch>
          <a:fillRect/>
        </a:stretch>
      </xdr:blipFill>
      <xdr:spPr>
        <a:xfrm>
          <a:off x="3473824" y="31746265"/>
          <a:ext cx="324970" cy="179557"/>
        </a:xfrm>
        <a:prstGeom prst="rect">
          <a:avLst/>
        </a:prstGeom>
      </xdr:spPr>
    </xdr:pic>
    <xdr:clientData/>
  </xdr:twoCellAnchor>
  <xdr:twoCellAnchor editAs="oneCell">
    <xdr:from>
      <xdr:col>1</xdr:col>
      <xdr:colOff>0</xdr:colOff>
      <xdr:row>114</xdr:row>
      <xdr:rowOff>1</xdr:rowOff>
    </xdr:from>
    <xdr:to>
      <xdr:col>1</xdr:col>
      <xdr:colOff>301901</xdr:colOff>
      <xdr:row>114</xdr:row>
      <xdr:rowOff>171451</xdr:rowOff>
    </xdr:to>
    <xdr:pic>
      <xdr:nvPicPr>
        <xdr:cNvPr id="91" name="Picture 90">
          <a:extLst>
            <a:ext uri="{FF2B5EF4-FFF2-40B4-BE49-F238E27FC236}">
              <a16:creationId xmlns:a16="http://schemas.microsoft.com/office/drawing/2014/main" id="{8DA7599C-4903-DFF8-20D7-8EDB5CFD7652}"/>
            </a:ext>
          </a:extLst>
        </xdr:cNvPr>
        <xdr:cNvPicPr>
          <a:picLocks noChangeAspect="1"/>
        </xdr:cNvPicPr>
      </xdr:nvPicPr>
      <xdr:blipFill>
        <a:blip xmlns:r="http://schemas.openxmlformats.org/officeDocument/2006/relationships" r:embed="rId89" cstate="print">
          <a:extLst>
            <a:ext uri="{28A0092B-C50C-407E-A947-70E740481C1C}">
              <a14:useLocalDpi xmlns:a14="http://schemas.microsoft.com/office/drawing/2010/main" val="0"/>
            </a:ext>
          </a:extLst>
        </a:blip>
        <a:stretch>
          <a:fillRect/>
        </a:stretch>
      </xdr:blipFill>
      <xdr:spPr>
        <a:xfrm>
          <a:off x="3476625" y="22402801"/>
          <a:ext cx="301901" cy="171450"/>
        </a:xfrm>
        <a:prstGeom prst="rect">
          <a:avLst/>
        </a:prstGeom>
      </xdr:spPr>
    </xdr:pic>
    <xdr:clientData/>
  </xdr:twoCellAnchor>
  <xdr:twoCellAnchor editAs="oneCell">
    <xdr:from>
      <xdr:col>1</xdr:col>
      <xdr:colOff>66675</xdr:colOff>
      <xdr:row>36</xdr:row>
      <xdr:rowOff>19052</xdr:rowOff>
    </xdr:from>
    <xdr:to>
      <xdr:col>1</xdr:col>
      <xdr:colOff>394745</xdr:colOff>
      <xdr:row>37</xdr:row>
      <xdr:rowOff>142875</xdr:rowOff>
    </xdr:to>
    <xdr:pic>
      <xdr:nvPicPr>
        <xdr:cNvPr id="94" name="Picture 93">
          <a:extLst>
            <a:ext uri="{FF2B5EF4-FFF2-40B4-BE49-F238E27FC236}">
              <a16:creationId xmlns:a16="http://schemas.microsoft.com/office/drawing/2014/main" id="{D2E00BA9-49A8-B7AB-5AE2-7435C3366C20}"/>
            </a:ext>
          </a:extLst>
        </xdr:cNvPr>
        <xdr:cNvPicPr>
          <a:picLocks noChangeAspect="1"/>
        </xdr:cNvPicPr>
      </xdr:nvPicPr>
      <xdr:blipFill>
        <a:blip xmlns:r="http://schemas.openxmlformats.org/officeDocument/2006/relationships" r:embed="rId90" cstate="print">
          <a:extLst>
            <a:ext uri="{28A0092B-C50C-407E-A947-70E740481C1C}">
              <a14:useLocalDpi xmlns:a14="http://schemas.microsoft.com/office/drawing/2010/main" val="0"/>
            </a:ext>
          </a:extLst>
        </a:blip>
        <a:stretch>
          <a:fillRect/>
        </a:stretch>
      </xdr:blipFill>
      <xdr:spPr>
        <a:xfrm>
          <a:off x="3543300" y="7562852"/>
          <a:ext cx="328070" cy="314323"/>
        </a:xfrm>
        <a:prstGeom prst="rect">
          <a:avLst/>
        </a:prstGeom>
      </xdr:spPr>
    </xdr:pic>
    <xdr:clientData/>
  </xdr:twoCellAnchor>
  <xdr:twoCellAnchor editAs="oneCell">
    <xdr:from>
      <xdr:col>1</xdr:col>
      <xdr:colOff>38101</xdr:colOff>
      <xdr:row>233</xdr:row>
      <xdr:rowOff>28576</xdr:rowOff>
    </xdr:from>
    <xdr:to>
      <xdr:col>1</xdr:col>
      <xdr:colOff>357151</xdr:colOff>
      <xdr:row>233</xdr:row>
      <xdr:rowOff>161926</xdr:rowOff>
    </xdr:to>
    <xdr:pic>
      <xdr:nvPicPr>
        <xdr:cNvPr id="96" name="Picture 95">
          <a:extLst>
            <a:ext uri="{FF2B5EF4-FFF2-40B4-BE49-F238E27FC236}">
              <a16:creationId xmlns:a16="http://schemas.microsoft.com/office/drawing/2014/main" id="{F56815BB-0593-44CC-96C2-DF48BBA30D17}"/>
            </a:ext>
          </a:extLst>
        </xdr:cNvPr>
        <xdr:cNvPicPr>
          <a:picLocks noChangeAspect="1"/>
        </xdr:cNvPicPr>
      </xdr:nvPicPr>
      <xdr:blipFill>
        <a:blip xmlns:r="http://schemas.openxmlformats.org/officeDocument/2006/relationships" r:embed="rId91" cstate="print">
          <a:extLst>
            <a:ext uri="{28A0092B-C50C-407E-A947-70E740481C1C}">
              <a14:useLocalDpi xmlns:a14="http://schemas.microsoft.com/office/drawing/2010/main" val="0"/>
            </a:ext>
          </a:extLst>
        </a:blip>
        <a:stretch>
          <a:fillRect/>
        </a:stretch>
      </xdr:blipFill>
      <xdr:spPr>
        <a:xfrm>
          <a:off x="3514726" y="44472226"/>
          <a:ext cx="319050" cy="133350"/>
        </a:xfrm>
        <a:prstGeom prst="rect">
          <a:avLst/>
        </a:prstGeom>
      </xdr:spPr>
    </xdr:pic>
    <xdr:clientData/>
  </xdr:twoCellAnchor>
  <xdr:twoCellAnchor editAs="oneCell">
    <xdr:from>
      <xdr:col>1</xdr:col>
      <xdr:colOff>28575</xdr:colOff>
      <xdr:row>234</xdr:row>
      <xdr:rowOff>19050</xdr:rowOff>
    </xdr:from>
    <xdr:to>
      <xdr:col>1</xdr:col>
      <xdr:colOff>285750</xdr:colOff>
      <xdr:row>235</xdr:row>
      <xdr:rowOff>0</xdr:rowOff>
    </xdr:to>
    <xdr:pic>
      <xdr:nvPicPr>
        <xdr:cNvPr id="79" name="Picture 78">
          <a:extLst>
            <a:ext uri="{FF2B5EF4-FFF2-40B4-BE49-F238E27FC236}">
              <a16:creationId xmlns:a16="http://schemas.microsoft.com/office/drawing/2014/main" id="{A00A925C-B201-0DBD-4F53-E9011602705A}"/>
            </a:ext>
            <a:ext uri="{147F2762-F138-4A5C-976F-8EAC2B608ADB}">
              <a16:predDERef xmlns:a16="http://schemas.microsoft.com/office/drawing/2014/main" pred="{F56815BB-0593-44CC-96C2-DF48BBA30D17}"/>
            </a:ext>
          </a:extLst>
        </xdr:cNvPr>
        <xdr:cNvPicPr>
          <a:picLocks noChangeAspect="1"/>
        </xdr:cNvPicPr>
      </xdr:nvPicPr>
      <xdr:blipFill>
        <a:blip xmlns:r="http://schemas.openxmlformats.org/officeDocument/2006/relationships" r:embed="rId92"/>
        <a:stretch>
          <a:fillRect/>
        </a:stretch>
      </xdr:blipFill>
      <xdr:spPr>
        <a:xfrm>
          <a:off x="3943350" y="51377850"/>
          <a:ext cx="257175" cy="1905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12</xdr:col>
      <xdr:colOff>0</xdr:colOff>
      <xdr:row>0</xdr:row>
      <xdr:rowOff>298698</xdr:rowOff>
    </xdr:from>
    <xdr:ext cx="184771" cy="266804"/>
    <xdr:sp macro="" textlink="">
      <xdr:nvSpPr>
        <xdr:cNvPr id="2" name="TextBox 1" descr="Overdue">
          <a:extLst>
            <a:ext uri="{FF2B5EF4-FFF2-40B4-BE49-F238E27FC236}">
              <a16:creationId xmlns:a16="http://schemas.microsoft.com/office/drawing/2014/main" id="{173CA721-EECE-471E-99B9-856A3514A237}"/>
            </a:ext>
          </a:extLst>
        </xdr:cNvPr>
        <xdr:cNvSpPr txBox="1"/>
      </xdr:nvSpPr>
      <xdr:spPr>
        <a:xfrm>
          <a:off x="15109840" y="298698"/>
          <a:ext cx="184771" cy="2668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200">
            <a:solidFill>
              <a:schemeClr val="accent5">
                <a:lumMod val="75000"/>
              </a:schemeClr>
            </a:solidFill>
            <a:latin typeface="+mj-lt"/>
          </a:endParaRPr>
        </a:p>
      </xdr:txBody>
    </xdr:sp>
    <xdr:clientData fPrintsWithSheet="0"/>
  </xdr:oneCellAnchor>
  <xdr:oneCellAnchor>
    <xdr:from>
      <xdr:col>8</xdr:col>
      <xdr:colOff>452437</xdr:colOff>
      <xdr:row>0</xdr:row>
      <xdr:rowOff>476250</xdr:rowOff>
    </xdr:from>
    <xdr:ext cx="184731" cy="277640"/>
    <xdr:sp macro="" textlink="">
      <xdr:nvSpPr>
        <xdr:cNvPr id="3" name="TextBox 2">
          <a:extLst>
            <a:ext uri="{FF2B5EF4-FFF2-40B4-BE49-F238E27FC236}">
              <a16:creationId xmlns:a16="http://schemas.microsoft.com/office/drawing/2014/main" id="{4260C1BB-76F7-4266-914E-60A21851DE1F}"/>
            </a:ext>
          </a:extLst>
        </xdr:cNvPr>
        <xdr:cNvSpPr txBox="1"/>
      </xdr:nvSpPr>
      <xdr:spPr>
        <a:xfrm>
          <a:off x="10968037" y="476250"/>
          <a:ext cx="184731" cy="2776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PH" sz="1100"/>
        </a:p>
      </xdr:txBody>
    </xdr:sp>
    <xdr:clientData/>
  </xdr:oneCellAnchor>
  <xdr:twoCellAnchor>
    <xdr:from>
      <xdr:col>0</xdr:col>
      <xdr:colOff>138109</xdr:colOff>
      <xdr:row>0</xdr:row>
      <xdr:rowOff>1943099</xdr:rowOff>
    </xdr:from>
    <xdr:to>
      <xdr:col>1</xdr:col>
      <xdr:colOff>504822</xdr:colOff>
      <xdr:row>0</xdr:row>
      <xdr:rowOff>2936243</xdr:rowOff>
    </xdr:to>
    <mc:AlternateContent xmlns:mc="http://schemas.openxmlformats.org/markup-compatibility/2006" xmlns:sle15="http://schemas.microsoft.com/office/drawing/2012/slicer">
      <mc:Choice Requires="sle15">
        <xdr:graphicFrame macro="">
          <xdr:nvGraphicFramePr>
            <xdr:cNvPr id="4" name="Slicer_Status 1" descr="Status slicer that filters List table data by Status">
              <a:extLst>
                <a:ext uri="{FF2B5EF4-FFF2-40B4-BE49-F238E27FC236}">
                  <a16:creationId xmlns:a16="http://schemas.microsoft.com/office/drawing/2014/main" id="{BF85126F-0D1D-49C3-945B-4553CEA717B7}"/>
                </a:ext>
                <a:ext uri="{147F2762-F138-4A5C-976F-8EAC2B608ADB}">
                  <a16:predDERef xmlns:a16="http://schemas.microsoft.com/office/drawing/2014/main" pred="{4260C1BB-76F7-4266-914E-60A21851DE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Slicer_Status 1"/>
            </a:graphicData>
          </a:graphic>
        </xdr:graphicFrame>
      </mc:Choice>
      <mc:Fallback xmlns="">
        <xdr:sp macro="" textlink="">
          <xdr:nvSpPr>
            <xdr:cNvPr id="0" name=""/>
            <xdr:cNvSpPr>
              <a:spLocks noTextEdit="1"/>
            </xdr:cNvSpPr>
          </xdr:nvSpPr>
          <xdr:spPr>
            <a:xfrm>
              <a:off x="138109" y="1943099"/>
              <a:ext cx="2824163" cy="993144"/>
            </a:xfrm>
            <a:prstGeom prst="rect">
              <a:avLst/>
            </a:prstGeom>
            <a:solidFill>
              <a:prstClr val="white"/>
            </a:solidFill>
            <a:ln w="1">
              <a:solidFill>
                <a:prstClr val="green"/>
              </a:solidFill>
            </a:ln>
          </xdr:spPr>
          <xdr:txBody>
            <a:bodyPr vertOverflow="clip" horzOverflow="clip"/>
            <a:lstStyle/>
            <a:p>
              <a:r>
                <a:rPr lang="en-PH"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twoCellAnchor>
  <xdr:twoCellAnchor>
    <xdr:from>
      <xdr:col>0</xdr:col>
      <xdr:colOff>138111</xdr:colOff>
      <xdr:row>0</xdr:row>
      <xdr:rowOff>738189</xdr:rowOff>
    </xdr:from>
    <xdr:to>
      <xdr:col>1</xdr:col>
      <xdr:colOff>504824</xdr:colOff>
      <xdr:row>0</xdr:row>
      <xdr:rowOff>2000250</xdr:rowOff>
    </xdr:to>
    <mc:AlternateContent xmlns:mc="http://schemas.openxmlformats.org/markup-compatibility/2006" xmlns:sle15="http://schemas.microsoft.com/office/drawing/2012/slicer">
      <mc:Choice Requires="sle15">
        <xdr:graphicFrame macro="">
          <xdr:nvGraphicFramePr>
            <xdr:cNvPr id="7" name="Slicer_Sport 1">
              <a:extLst>
                <a:ext uri="{FF2B5EF4-FFF2-40B4-BE49-F238E27FC236}">
                  <a16:creationId xmlns:a16="http://schemas.microsoft.com/office/drawing/2014/main" id="{C20F9DA5-35B4-4C24-923A-9C0DFACB0DA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licer_Sport 1"/>
            </a:graphicData>
          </a:graphic>
        </xdr:graphicFrame>
      </mc:Choice>
      <mc:Fallback xmlns="">
        <xdr:sp macro="" textlink="">
          <xdr:nvSpPr>
            <xdr:cNvPr id="0" name=""/>
            <xdr:cNvSpPr>
              <a:spLocks noTextEdit="1"/>
            </xdr:cNvSpPr>
          </xdr:nvSpPr>
          <xdr:spPr>
            <a:xfrm>
              <a:off x="138111" y="738189"/>
              <a:ext cx="2824163" cy="1262061"/>
            </a:xfrm>
            <a:prstGeom prst="rect">
              <a:avLst/>
            </a:prstGeom>
            <a:solidFill>
              <a:prstClr val="white"/>
            </a:solidFill>
            <a:ln w="1">
              <a:solidFill>
                <a:prstClr val="green"/>
              </a:solidFill>
            </a:ln>
          </xdr:spPr>
          <xdr:txBody>
            <a:bodyPr vertOverflow="clip" horzOverflow="clip"/>
            <a:lstStyle/>
            <a:p>
              <a:r>
                <a:rPr lang="en-PH"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twoCellAnchor>
  <xdr:twoCellAnchor>
    <xdr:from>
      <xdr:col>4</xdr:col>
      <xdr:colOff>866775</xdr:colOff>
      <xdr:row>0</xdr:row>
      <xdr:rowOff>723901</xdr:rowOff>
    </xdr:from>
    <xdr:to>
      <xdr:col>11</xdr:col>
      <xdr:colOff>714375</xdr:colOff>
      <xdr:row>0</xdr:row>
      <xdr:rowOff>2924175</xdr:rowOff>
    </xdr:to>
    <xdr:graphicFrame macro="">
      <xdr:nvGraphicFramePr>
        <xdr:cNvPr id="38" name="Chart 37">
          <a:extLst>
            <a:ext uri="{FF2B5EF4-FFF2-40B4-BE49-F238E27FC236}">
              <a16:creationId xmlns:a16="http://schemas.microsoft.com/office/drawing/2014/main" id="{5E55C02A-91DE-44C5-BD1D-4D4D6F7BA4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790576</xdr:colOff>
      <xdr:row>0</xdr:row>
      <xdr:rowOff>561975</xdr:rowOff>
    </xdr:from>
    <xdr:to>
      <xdr:col>4</xdr:col>
      <xdr:colOff>685800</xdr:colOff>
      <xdr:row>0</xdr:row>
      <xdr:rowOff>3067050</xdr:rowOff>
    </xdr:to>
    <xdr:graphicFrame macro="">
      <xdr:nvGraphicFramePr>
        <xdr:cNvPr id="42" name="Chart 41">
          <a:extLst>
            <a:ext uri="{FF2B5EF4-FFF2-40B4-BE49-F238E27FC236}">
              <a16:creationId xmlns:a16="http://schemas.microsoft.com/office/drawing/2014/main" id="{394A642E-ECC4-47F1-9663-BEE95228CD82}"/>
            </a:ext>
            <a:ext uri="{147F2762-F138-4A5C-976F-8EAC2B608ADB}">
              <a16:predDERef xmlns:a16="http://schemas.microsoft.com/office/drawing/2014/main" pred="{0C3F8510-8CD9-46B0-BFC0-5FF8D45EC8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171449</xdr:colOff>
      <xdr:row>0</xdr:row>
      <xdr:rowOff>57149</xdr:rowOff>
    </xdr:from>
    <xdr:to>
      <xdr:col>1</xdr:col>
      <xdr:colOff>521058</xdr:colOff>
      <xdr:row>0</xdr:row>
      <xdr:rowOff>847724</xdr:rowOff>
    </xdr:to>
    <xdr:pic>
      <xdr:nvPicPr>
        <xdr:cNvPr id="43" name="Picture 42">
          <a:extLst>
            <a:ext uri="{FF2B5EF4-FFF2-40B4-BE49-F238E27FC236}">
              <a16:creationId xmlns:a16="http://schemas.microsoft.com/office/drawing/2014/main" id="{7C3F1C28-0288-6508-E6B2-2FD2DF687DE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1449" y="57149"/>
          <a:ext cx="2807059" cy="790575"/>
        </a:xfrm>
        <a:prstGeom prst="rect">
          <a:avLst/>
        </a:prstGeom>
      </xdr:spPr>
    </xdr:pic>
    <xdr:clientData/>
  </xdr:twoCellAnchor>
  <xdr:twoCellAnchor editAs="oneCell">
    <xdr:from>
      <xdr:col>1</xdr:col>
      <xdr:colOff>752476</xdr:colOff>
      <xdr:row>0</xdr:row>
      <xdr:rowOff>307913</xdr:rowOff>
    </xdr:from>
    <xdr:to>
      <xdr:col>3</xdr:col>
      <xdr:colOff>314069</xdr:colOff>
      <xdr:row>0</xdr:row>
      <xdr:rowOff>622174</xdr:rowOff>
    </xdr:to>
    <xdr:pic>
      <xdr:nvPicPr>
        <xdr:cNvPr id="56" name="Picture 55">
          <a:hlinkClick xmlns:r="http://schemas.openxmlformats.org/officeDocument/2006/relationships" r:id="rId4"/>
          <a:extLst>
            <a:ext uri="{FF2B5EF4-FFF2-40B4-BE49-F238E27FC236}">
              <a16:creationId xmlns:a16="http://schemas.microsoft.com/office/drawing/2014/main" id="{348F527B-AC03-68D2-24EC-7998D91C3EA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209926" y="307913"/>
          <a:ext cx="1257043" cy="314261"/>
        </a:xfrm>
        <a:prstGeom prst="rect">
          <a:avLst/>
        </a:prstGeom>
      </xdr:spPr>
    </xdr:pic>
    <xdr:clientData/>
  </xdr:twoCellAnchor>
  <xdr:twoCellAnchor editAs="oneCell">
    <xdr:from>
      <xdr:col>3</xdr:col>
      <xdr:colOff>247651</xdr:colOff>
      <xdr:row>0</xdr:row>
      <xdr:rowOff>309595</xdr:rowOff>
    </xdr:from>
    <xdr:to>
      <xdr:col>4</xdr:col>
      <xdr:colOff>485014</xdr:colOff>
      <xdr:row>0</xdr:row>
      <xdr:rowOff>620491</xdr:rowOff>
    </xdr:to>
    <xdr:pic>
      <xdr:nvPicPr>
        <xdr:cNvPr id="12419" name="Picture 12418">
          <a:hlinkClick xmlns:r="http://schemas.openxmlformats.org/officeDocument/2006/relationships" r:id="rId6"/>
          <a:extLst>
            <a:ext uri="{FF2B5EF4-FFF2-40B4-BE49-F238E27FC236}">
              <a16:creationId xmlns:a16="http://schemas.microsoft.com/office/drawing/2014/main" id="{5386C9C9-DDD9-7D85-C1DA-08550B0B074A}"/>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400551" y="309595"/>
          <a:ext cx="932688" cy="310896"/>
        </a:xfrm>
        <a:prstGeom prst="rect">
          <a:avLst/>
        </a:prstGeom>
      </xdr:spPr>
    </xdr:pic>
    <xdr:clientData/>
  </xdr:twoCellAnchor>
  <xdr:twoCellAnchor editAs="oneCell">
    <xdr:from>
      <xdr:col>10</xdr:col>
      <xdr:colOff>419101</xdr:colOff>
      <xdr:row>0</xdr:row>
      <xdr:rowOff>76200</xdr:rowOff>
    </xdr:from>
    <xdr:to>
      <xdr:col>12</xdr:col>
      <xdr:colOff>66675</xdr:colOff>
      <xdr:row>0</xdr:row>
      <xdr:rowOff>312021</xdr:rowOff>
    </xdr:to>
    <xdr:pic>
      <xdr:nvPicPr>
        <xdr:cNvPr id="12423" name="Picture 12422">
          <a:extLst>
            <a:ext uri="{FF2B5EF4-FFF2-40B4-BE49-F238E27FC236}">
              <a16:creationId xmlns:a16="http://schemas.microsoft.com/office/drawing/2014/main" id="{30AB0F1B-FDB5-1227-464F-B633BC4B0FF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086976" y="76200"/>
          <a:ext cx="1181099" cy="235821"/>
        </a:xfrm>
        <a:prstGeom prst="rect">
          <a:avLst/>
        </a:prstGeom>
      </xdr:spPr>
    </xdr:pic>
    <xdr:clientData/>
  </xdr:twoCellAnchor>
  <xdr:twoCellAnchor>
    <xdr:from>
      <xdr:col>5</xdr:col>
      <xdr:colOff>195556</xdr:colOff>
      <xdr:row>0</xdr:row>
      <xdr:rowOff>314310</xdr:rowOff>
    </xdr:from>
    <xdr:to>
      <xdr:col>11</xdr:col>
      <xdr:colOff>567001</xdr:colOff>
      <xdr:row>0</xdr:row>
      <xdr:rowOff>615173</xdr:rowOff>
    </xdr:to>
    <xdr:grpSp>
      <xdr:nvGrpSpPr>
        <xdr:cNvPr id="12427" name="Group 12426">
          <a:extLst>
            <a:ext uri="{FF2B5EF4-FFF2-40B4-BE49-F238E27FC236}">
              <a16:creationId xmlns:a16="http://schemas.microsoft.com/office/drawing/2014/main" id="{975DA3EC-A8A3-466C-A872-DDD93E339A0E}"/>
            </a:ext>
          </a:extLst>
        </xdr:cNvPr>
        <xdr:cNvGrpSpPr/>
      </xdr:nvGrpSpPr>
      <xdr:grpSpPr>
        <a:xfrm>
          <a:off x="5986756" y="314310"/>
          <a:ext cx="5057745" cy="300863"/>
          <a:chOff x="5986756" y="419085"/>
          <a:chExt cx="5057745" cy="300863"/>
        </a:xfrm>
      </xdr:grpSpPr>
      <xdr:sp macro="" textlink="">
        <xdr:nvSpPr>
          <xdr:cNvPr id="14" name="TextBox 13" descr="Not Started">
            <a:extLst>
              <a:ext uri="{FF2B5EF4-FFF2-40B4-BE49-F238E27FC236}">
                <a16:creationId xmlns:a16="http://schemas.microsoft.com/office/drawing/2014/main" id="{0492F3A5-BAE5-E55A-FE9A-EEB92479A68F}"/>
              </a:ext>
            </a:extLst>
          </xdr:cNvPr>
          <xdr:cNvSpPr txBox="1"/>
        </xdr:nvSpPr>
        <xdr:spPr>
          <a:xfrm>
            <a:off x="7457623" y="432495"/>
            <a:ext cx="674622" cy="2740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000" b="1">
                <a:solidFill>
                  <a:srgbClr val="FFC000"/>
                </a:solidFill>
                <a:latin typeface="Agency FB" panose="020B0503020202020204" pitchFamily="34" charset="0"/>
              </a:rPr>
              <a:t>Not Started</a:t>
            </a:r>
          </a:p>
        </xdr:txBody>
      </xdr:sp>
      <xdr:sp macro="" textlink="">
        <xdr:nvSpPr>
          <xdr:cNvPr id="15" name="TextBox 14" descr="In Progress">
            <a:extLst>
              <a:ext uri="{FF2B5EF4-FFF2-40B4-BE49-F238E27FC236}">
                <a16:creationId xmlns:a16="http://schemas.microsoft.com/office/drawing/2014/main" id="{28A25EF4-A7E2-22F3-CBBD-DFEB707327C6}"/>
              </a:ext>
            </a:extLst>
          </xdr:cNvPr>
          <xdr:cNvSpPr txBox="1"/>
        </xdr:nvSpPr>
        <xdr:spPr>
          <a:xfrm>
            <a:off x="8213949" y="432495"/>
            <a:ext cx="779750" cy="2740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b="1">
                <a:solidFill>
                  <a:schemeClr val="accent4">
                    <a:lumMod val="75000"/>
                  </a:schemeClr>
                </a:solidFill>
                <a:latin typeface="Agency FB" panose="020B0503020202020204" pitchFamily="34" charset="0"/>
              </a:rPr>
              <a:t>In Progress</a:t>
            </a:r>
          </a:p>
        </xdr:txBody>
      </xdr:sp>
      <xdr:sp macro="" textlink="">
        <xdr:nvSpPr>
          <xdr:cNvPr id="16" name="TextBox 15" descr="On Hold">
            <a:extLst>
              <a:ext uri="{FF2B5EF4-FFF2-40B4-BE49-F238E27FC236}">
                <a16:creationId xmlns:a16="http://schemas.microsoft.com/office/drawing/2014/main" id="{1A5EFCDF-41B5-9E57-26CF-CAB7A1D26071}"/>
              </a:ext>
            </a:extLst>
          </xdr:cNvPr>
          <xdr:cNvSpPr txBox="1"/>
        </xdr:nvSpPr>
        <xdr:spPr>
          <a:xfrm>
            <a:off x="9731101" y="432495"/>
            <a:ext cx="585452" cy="2740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b="1">
                <a:solidFill>
                  <a:schemeClr val="accent6"/>
                </a:solidFill>
                <a:latin typeface="Agency FB" panose="020B0503020202020204" pitchFamily="34" charset="0"/>
              </a:rPr>
              <a:t>On Hold</a:t>
            </a:r>
          </a:p>
        </xdr:txBody>
      </xdr:sp>
      <xdr:sp macro="" textlink="">
        <xdr:nvSpPr>
          <xdr:cNvPr id="17" name="TextBox 16" descr="Completed">
            <a:extLst>
              <a:ext uri="{FF2B5EF4-FFF2-40B4-BE49-F238E27FC236}">
                <a16:creationId xmlns:a16="http://schemas.microsoft.com/office/drawing/2014/main" id="{1D70038F-2478-4807-90C5-43E9BC40F35E}"/>
              </a:ext>
            </a:extLst>
          </xdr:cNvPr>
          <xdr:cNvSpPr txBox="1"/>
        </xdr:nvSpPr>
        <xdr:spPr>
          <a:xfrm>
            <a:off x="9008728" y="432495"/>
            <a:ext cx="726394" cy="2740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b="1" strike="sngStrike" baseline="0">
                <a:solidFill>
                  <a:srgbClr val="0070C0"/>
                </a:solidFill>
                <a:latin typeface="Agency FB" panose="020B0503020202020204" pitchFamily="34" charset="0"/>
              </a:rPr>
              <a:t>Completed</a:t>
            </a:r>
          </a:p>
        </xdr:txBody>
      </xdr:sp>
      <xdr:sp macro="" textlink="">
        <xdr:nvSpPr>
          <xdr:cNvPr id="18" name="TextBox 17" descr="Cancelled">
            <a:extLst>
              <a:ext uri="{FF2B5EF4-FFF2-40B4-BE49-F238E27FC236}">
                <a16:creationId xmlns:a16="http://schemas.microsoft.com/office/drawing/2014/main" id="{36C486CC-F03A-46F5-A89B-AF42416202C5}"/>
              </a:ext>
            </a:extLst>
          </xdr:cNvPr>
          <xdr:cNvSpPr txBox="1"/>
        </xdr:nvSpPr>
        <xdr:spPr>
          <a:xfrm>
            <a:off x="10350632" y="432495"/>
            <a:ext cx="693869" cy="2740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b="1">
                <a:solidFill>
                  <a:schemeClr val="bg1">
                    <a:lumMod val="75000"/>
                  </a:schemeClr>
                </a:solidFill>
                <a:latin typeface="Agency FB" panose="020B0503020202020204" pitchFamily="34" charset="0"/>
              </a:rPr>
              <a:t>Cancelled</a:t>
            </a:r>
          </a:p>
        </xdr:txBody>
      </xdr:sp>
      <xdr:cxnSp macro="">
        <xdr:nvCxnSpPr>
          <xdr:cNvPr id="19" name="Straight Connector 18" descr="Separator Line">
            <a:extLst>
              <a:ext uri="{FF2B5EF4-FFF2-40B4-BE49-F238E27FC236}">
                <a16:creationId xmlns:a16="http://schemas.microsoft.com/office/drawing/2014/main" id="{B0D2B2F4-D923-3E8F-56ED-DEF5800410F2}"/>
              </a:ext>
            </a:extLst>
          </xdr:cNvPr>
          <xdr:cNvCxnSpPr/>
        </xdr:nvCxnSpPr>
        <xdr:spPr>
          <a:xfrm>
            <a:off x="8142786" y="455216"/>
            <a:ext cx="3472" cy="22860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0" name="Straight Connector 19" descr="Separator Line">
            <a:extLst>
              <a:ext uri="{FF2B5EF4-FFF2-40B4-BE49-F238E27FC236}">
                <a16:creationId xmlns:a16="http://schemas.microsoft.com/office/drawing/2014/main" id="{151C5D24-83B0-6813-ECB9-D57E33EEAFB1}"/>
              </a:ext>
            </a:extLst>
          </xdr:cNvPr>
          <xdr:cNvCxnSpPr/>
        </xdr:nvCxnSpPr>
        <xdr:spPr>
          <a:xfrm>
            <a:off x="10308044" y="455216"/>
            <a:ext cx="3472" cy="22860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1" name="Straight Connector 20" descr="Separator Line">
            <a:extLst>
              <a:ext uri="{FF2B5EF4-FFF2-40B4-BE49-F238E27FC236}">
                <a16:creationId xmlns:a16="http://schemas.microsoft.com/office/drawing/2014/main" id="{823993C8-D9FE-3265-B738-72A50D62F61D}"/>
              </a:ext>
            </a:extLst>
          </xdr:cNvPr>
          <xdr:cNvCxnSpPr/>
        </xdr:nvCxnSpPr>
        <xdr:spPr>
          <a:xfrm>
            <a:off x="9698038" y="455216"/>
            <a:ext cx="3472" cy="22860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2" name="Straight Connector 21" descr="Separator Line">
            <a:extLst>
              <a:ext uri="{FF2B5EF4-FFF2-40B4-BE49-F238E27FC236}">
                <a16:creationId xmlns:a16="http://schemas.microsoft.com/office/drawing/2014/main" id="{67B2B91D-91F4-F51F-E012-E9058E879025}"/>
              </a:ext>
            </a:extLst>
          </xdr:cNvPr>
          <xdr:cNvCxnSpPr/>
        </xdr:nvCxnSpPr>
        <xdr:spPr>
          <a:xfrm>
            <a:off x="8947090" y="455216"/>
            <a:ext cx="3472" cy="22860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3" name="TextBox 22" descr="Not Started">
            <a:extLst>
              <a:ext uri="{FF2B5EF4-FFF2-40B4-BE49-F238E27FC236}">
                <a16:creationId xmlns:a16="http://schemas.microsoft.com/office/drawing/2014/main" id="{75208A3F-4D2A-4273-B589-11BE387FD938}"/>
              </a:ext>
            </a:extLst>
          </xdr:cNvPr>
          <xdr:cNvSpPr txBox="1"/>
        </xdr:nvSpPr>
        <xdr:spPr>
          <a:xfrm>
            <a:off x="6737553" y="419085"/>
            <a:ext cx="771758" cy="3008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000" b="1">
                <a:solidFill>
                  <a:srgbClr val="FF0000"/>
                </a:solidFill>
                <a:latin typeface="Agency FB" panose="020B0503020202020204" pitchFamily="34" charset="0"/>
              </a:rPr>
              <a:t>Due Today</a:t>
            </a:r>
          </a:p>
        </xdr:txBody>
      </xdr:sp>
      <xdr:cxnSp macro="">
        <xdr:nvCxnSpPr>
          <xdr:cNvPr id="24" name="Straight Connector 23" descr="Separator Line">
            <a:extLst>
              <a:ext uri="{FF2B5EF4-FFF2-40B4-BE49-F238E27FC236}">
                <a16:creationId xmlns:a16="http://schemas.microsoft.com/office/drawing/2014/main" id="{E9921146-2081-D69E-B13F-B27747C4C44D}"/>
              </a:ext>
            </a:extLst>
          </xdr:cNvPr>
          <xdr:cNvCxnSpPr/>
        </xdr:nvCxnSpPr>
        <xdr:spPr>
          <a:xfrm>
            <a:off x="7443652" y="455216"/>
            <a:ext cx="3430" cy="22860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5" name="TextBox 24" descr="Not Started">
            <a:extLst>
              <a:ext uri="{FF2B5EF4-FFF2-40B4-BE49-F238E27FC236}">
                <a16:creationId xmlns:a16="http://schemas.microsoft.com/office/drawing/2014/main" id="{A867CDAC-407D-36E9-1EB8-3151E3A7C43C}"/>
              </a:ext>
            </a:extLst>
          </xdr:cNvPr>
          <xdr:cNvSpPr txBox="1"/>
        </xdr:nvSpPr>
        <xdr:spPr>
          <a:xfrm>
            <a:off x="6057877" y="419085"/>
            <a:ext cx="636114" cy="3008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000" b="1">
                <a:solidFill>
                  <a:srgbClr val="C00000"/>
                </a:solidFill>
                <a:latin typeface="Agency FB" panose="020B0503020202020204" pitchFamily="34" charset="0"/>
              </a:rPr>
              <a:t>Overdue</a:t>
            </a:r>
          </a:p>
        </xdr:txBody>
      </xdr:sp>
      <xdr:cxnSp macro="">
        <xdr:nvCxnSpPr>
          <xdr:cNvPr id="26" name="Straight Connector 25" descr="Separator Line">
            <a:extLst>
              <a:ext uri="{FF2B5EF4-FFF2-40B4-BE49-F238E27FC236}">
                <a16:creationId xmlns:a16="http://schemas.microsoft.com/office/drawing/2014/main" id="{E761CC6E-3DFB-5D64-A5A2-EBB420754725}"/>
              </a:ext>
            </a:extLst>
          </xdr:cNvPr>
          <xdr:cNvCxnSpPr/>
        </xdr:nvCxnSpPr>
        <xdr:spPr>
          <a:xfrm>
            <a:off x="6647382" y="455216"/>
            <a:ext cx="3430" cy="22860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61" name="Straight Connector 60" descr="Separator Line">
            <a:extLst>
              <a:ext uri="{FF2B5EF4-FFF2-40B4-BE49-F238E27FC236}">
                <a16:creationId xmlns:a16="http://schemas.microsoft.com/office/drawing/2014/main" id="{F71D18FE-78E4-3E2F-316C-00B6A0ADB604}"/>
              </a:ext>
            </a:extLst>
          </xdr:cNvPr>
          <xdr:cNvCxnSpPr/>
        </xdr:nvCxnSpPr>
        <xdr:spPr>
          <a:xfrm>
            <a:off x="11026469" y="455216"/>
            <a:ext cx="3472" cy="22860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12426" name="Straight Connector 12425" descr="Separator Line">
            <a:extLst>
              <a:ext uri="{FF2B5EF4-FFF2-40B4-BE49-F238E27FC236}">
                <a16:creationId xmlns:a16="http://schemas.microsoft.com/office/drawing/2014/main" id="{FA816E5C-E91E-E744-A7C5-6F101082EA03}"/>
              </a:ext>
            </a:extLst>
          </xdr:cNvPr>
          <xdr:cNvCxnSpPr/>
        </xdr:nvCxnSpPr>
        <xdr:spPr>
          <a:xfrm>
            <a:off x="5986756" y="455216"/>
            <a:ext cx="3430" cy="22860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5.xml><?xml version="1.0" encoding="utf-8"?>
<xdr:wsDr xmlns:xdr="http://schemas.openxmlformats.org/drawingml/2006/spreadsheetDrawing" xmlns:a="http://schemas.openxmlformats.org/drawingml/2006/main">
  <xdr:oneCellAnchor>
    <xdr:from>
      <xdr:col>12</xdr:col>
      <xdr:colOff>0</xdr:colOff>
      <xdr:row>0</xdr:row>
      <xdr:rowOff>298698</xdr:rowOff>
    </xdr:from>
    <xdr:ext cx="184771" cy="266804"/>
    <xdr:sp macro="" textlink="">
      <xdr:nvSpPr>
        <xdr:cNvPr id="2" name="TextBox 1" descr="Overdue">
          <a:extLst>
            <a:ext uri="{FF2B5EF4-FFF2-40B4-BE49-F238E27FC236}">
              <a16:creationId xmlns:a16="http://schemas.microsoft.com/office/drawing/2014/main" id="{4DEFB108-3DDB-4248-A6C2-6CCDE6E6321B}"/>
            </a:ext>
          </a:extLst>
        </xdr:cNvPr>
        <xdr:cNvSpPr txBox="1"/>
      </xdr:nvSpPr>
      <xdr:spPr>
        <a:xfrm>
          <a:off x="14039850" y="298698"/>
          <a:ext cx="184771" cy="2668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200">
            <a:solidFill>
              <a:schemeClr val="accent5">
                <a:lumMod val="75000"/>
              </a:schemeClr>
            </a:solidFill>
            <a:latin typeface="+mj-lt"/>
          </a:endParaRPr>
        </a:p>
      </xdr:txBody>
    </xdr:sp>
    <xdr:clientData fPrintsWithSheet="0"/>
  </xdr:oneCellAnchor>
  <xdr:oneCellAnchor>
    <xdr:from>
      <xdr:col>8</xdr:col>
      <xdr:colOff>452437</xdr:colOff>
      <xdr:row>0</xdr:row>
      <xdr:rowOff>476250</xdr:rowOff>
    </xdr:from>
    <xdr:ext cx="184731" cy="277640"/>
    <xdr:sp macro="" textlink="">
      <xdr:nvSpPr>
        <xdr:cNvPr id="3" name="TextBox 2">
          <a:extLst>
            <a:ext uri="{FF2B5EF4-FFF2-40B4-BE49-F238E27FC236}">
              <a16:creationId xmlns:a16="http://schemas.microsoft.com/office/drawing/2014/main" id="{C41410DA-1210-4B4E-8D9D-0E3C8695AC9C}"/>
            </a:ext>
          </a:extLst>
        </xdr:cNvPr>
        <xdr:cNvSpPr txBox="1"/>
      </xdr:nvSpPr>
      <xdr:spPr>
        <a:xfrm>
          <a:off x="10301287" y="476250"/>
          <a:ext cx="184731" cy="2776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PH" sz="1100"/>
        </a:p>
      </xdr:txBody>
    </xdr:sp>
    <xdr:clientData/>
  </xdr:oneCellAnchor>
  <xdr:twoCellAnchor editAs="absolute">
    <xdr:from>
      <xdr:col>0</xdr:col>
      <xdr:colOff>303936</xdr:colOff>
      <xdr:row>0</xdr:row>
      <xdr:rowOff>2341431</xdr:rowOff>
    </xdr:from>
    <xdr:to>
      <xdr:col>0</xdr:col>
      <xdr:colOff>2823936</xdr:colOff>
      <xdr:row>0</xdr:row>
      <xdr:rowOff>3850191</xdr:rowOff>
    </xdr:to>
    <mc:AlternateContent xmlns:mc="http://schemas.openxmlformats.org/markup-compatibility/2006" xmlns:sle15="http://schemas.microsoft.com/office/drawing/2012/slicer">
      <mc:Choice Requires="sle15">
        <xdr:graphicFrame macro="">
          <xdr:nvGraphicFramePr>
            <xdr:cNvPr id="4" name="Slicer_Status 2" descr="Status slicer that filters List table data by Status">
              <a:extLst>
                <a:ext uri="{FF2B5EF4-FFF2-40B4-BE49-F238E27FC236}">
                  <a16:creationId xmlns:a16="http://schemas.microsoft.com/office/drawing/2014/main" id="{61423D81-52B9-42F6-B855-9E060524C29C}"/>
                </a:ext>
                <a:ext uri="{147F2762-F138-4A5C-976F-8EAC2B608ADB}">
                  <a16:predDERef xmlns:a16="http://schemas.microsoft.com/office/drawing/2014/main" pred="{00000000-0008-0000-0000-00000B00000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licer_Status 2"/>
            </a:graphicData>
          </a:graphic>
        </xdr:graphicFrame>
      </mc:Choice>
      <mc:Fallback xmlns="">
        <xdr:sp macro="" textlink="">
          <xdr:nvSpPr>
            <xdr:cNvPr id="0" name=""/>
            <xdr:cNvSpPr>
              <a:spLocks noTextEdit="1"/>
            </xdr:cNvSpPr>
          </xdr:nvSpPr>
          <xdr:spPr>
            <a:xfrm>
              <a:off x="303936" y="2341431"/>
              <a:ext cx="2520000" cy="150876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fPrintsWithSheet="0"/>
  </xdr:twoCellAnchor>
  <xdr:twoCellAnchor>
    <xdr:from>
      <xdr:col>1</xdr:col>
      <xdr:colOff>454628</xdr:colOff>
      <xdr:row>0</xdr:row>
      <xdr:rowOff>116692</xdr:rowOff>
    </xdr:from>
    <xdr:to>
      <xdr:col>2</xdr:col>
      <xdr:colOff>242613</xdr:colOff>
      <xdr:row>0</xdr:row>
      <xdr:rowOff>573892</xdr:rowOff>
    </xdr:to>
    <xdr:sp macro="" textlink="">
      <xdr:nvSpPr>
        <xdr:cNvPr id="5" name="Button_Manual" descr="Navigation link to List Data worksheet">
          <a:hlinkClick xmlns:r="http://schemas.openxmlformats.org/officeDocument/2006/relationships" r:id="rId1" tooltip="Select to navigate to List Data worksheet"/>
          <a:extLst>
            <a:ext uri="{FF2B5EF4-FFF2-40B4-BE49-F238E27FC236}">
              <a16:creationId xmlns:a16="http://schemas.microsoft.com/office/drawing/2014/main" id="{00C07877-477D-458A-AB93-29DBDDE74427}"/>
            </a:ext>
            <a:ext uri="{147F2762-F138-4A5C-976F-8EAC2B608ADB}">
              <a16:predDERef xmlns:a16="http://schemas.microsoft.com/office/drawing/2014/main" pred="{5D0F8DC3-379C-4CC8-89C3-82658807DC7E}"/>
            </a:ext>
          </a:extLst>
        </xdr:cNvPr>
        <xdr:cNvSpPr/>
      </xdr:nvSpPr>
      <xdr:spPr>
        <a:xfrm>
          <a:off x="3350228" y="116692"/>
          <a:ext cx="1188160" cy="457200"/>
        </a:xfrm>
        <a:prstGeom prst="roundRect">
          <a:avLst/>
        </a:prstGeom>
        <a:solidFill>
          <a:schemeClr val="accent1">
            <a:lumMod val="75000"/>
          </a:schemeClr>
        </a:solidFill>
        <a:ln w="9525">
          <a:solidFill>
            <a:schemeClr val="bg1"/>
          </a:solidFill>
        </a:ln>
        <a:effectLst>
          <a:outerShdw blurRad="50800" dist="38100" dir="5400000" sx="87000" sy="87000" algn="t" rotWithShape="0">
            <a:prstClr val="black">
              <a:alpha val="40000"/>
            </a:prstClr>
          </a:outerShdw>
        </a:effectLst>
      </xdr:spPr>
      <xdr:style>
        <a:lnRef idx="1">
          <a:schemeClr val="dk1"/>
        </a:lnRef>
        <a:fillRef idx="2">
          <a:schemeClr val="dk1"/>
        </a:fillRef>
        <a:effectRef idx="1">
          <a:schemeClr val="dk1"/>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000" b="0" spc="100" baseline="0">
              <a:solidFill>
                <a:schemeClr val="bg1"/>
              </a:solidFill>
              <a:latin typeface="Franklin Gothic Medium (Headings)"/>
            </a:rPr>
            <a:t>MANUAL</a:t>
          </a:r>
          <a:endParaRPr lang="en-US" sz="1000" b="0" spc="100">
            <a:solidFill>
              <a:schemeClr val="bg1"/>
            </a:solidFill>
            <a:latin typeface="Franklin Gothic Medium (Headings)"/>
          </a:endParaRPr>
        </a:p>
      </xdr:txBody>
    </xdr:sp>
    <xdr:clientData/>
  </xdr:twoCellAnchor>
  <xdr:twoCellAnchor editAs="absolute">
    <xdr:from>
      <xdr:col>0</xdr:col>
      <xdr:colOff>303458</xdr:colOff>
      <xdr:row>0</xdr:row>
      <xdr:rowOff>878562</xdr:rowOff>
    </xdr:from>
    <xdr:to>
      <xdr:col>0</xdr:col>
      <xdr:colOff>2823458</xdr:colOff>
      <xdr:row>0</xdr:row>
      <xdr:rowOff>2387322</xdr:rowOff>
    </xdr:to>
    <mc:AlternateContent xmlns:mc="http://schemas.openxmlformats.org/markup-compatibility/2006" xmlns:sle15="http://schemas.microsoft.com/office/drawing/2012/slicer">
      <mc:Choice Requires="sle15">
        <xdr:graphicFrame macro="">
          <xdr:nvGraphicFramePr>
            <xdr:cNvPr id="6" name="Slicer_Sport 2">
              <a:extLst>
                <a:ext uri="{FF2B5EF4-FFF2-40B4-BE49-F238E27FC236}">
                  <a16:creationId xmlns:a16="http://schemas.microsoft.com/office/drawing/2014/main" id="{AC8AA1F2-12E7-4997-99CB-D48B598A1969}"/>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licer_Sport 2"/>
            </a:graphicData>
          </a:graphic>
        </xdr:graphicFrame>
      </mc:Choice>
      <mc:Fallback xmlns="">
        <xdr:sp macro="" textlink="">
          <xdr:nvSpPr>
            <xdr:cNvPr id="0" name=""/>
            <xdr:cNvSpPr>
              <a:spLocks noTextEdit="1"/>
            </xdr:cNvSpPr>
          </xdr:nvSpPr>
          <xdr:spPr>
            <a:xfrm>
              <a:off x="303458" y="878562"/>
              <a:ext cx="2520000" cy="150876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twoCellAnchor>
  <xdr:twoCellAnchor>
    <xdr:from>
      <xdr:col>0</xdr:col>
      <xdr:colOff>128137</xdr:colOff>
      <xdr:row>0</xdr:row>
      <xdr:rowOff>13607</xdr:rowOff>
    </xdr:from>
    <xdr:to>
      <xdr:col>1</xdr:col>
      <xdr:colOff>81644</xdr:colOff>
      <xdr:row>0</xdr:row>
      <xdr:rowOff>669652</xdr:rowOff>
    </xdr:to>
    <xdr:grpSp>
      <xdr:nvGrpSpPr>
        <xdr:cNvPr id="7" name="Group 6">
          <a:extLst>
            <a:ext uri="{FF2B5EF4-FFF2-40B4-BE49-F238E27FC236}">
              <a16:creationId xmlns:a16="http://schemas.microsoft.com/office/drawing/2014/main" id="{8DFF0BB8-E8E9-4216-850F-21BB3F760832}"/>
            </a:ext>
          </a:extLst>
        </xdr:cNvPr>
        <xdr:cNvGrpSpPr/>
      </xdr:nvGrpSpPr>
      <xdr:grpSpPr>
        <a:xfrm>
          <a:off x="128137" y="13607"/>
          <a:ext cx="3211057" cy="656045"/>
          <a:chOff x="236994" y="10627"/>
          <a:chExt cx="3209199" cy="656045"/>
        </a:xfrm>
      </xdr:grpSpPr>
      <xdr:sp macro="" textlink="">
        <xdr:nvSpPr>
          <xdr:cNvPr id="8" name="Header Artwork" descr="Vertical banner with checkmark in a circle">
            <a:extLst>
              <a:ext uri="{FF2B5EF4-FFF2-40B4-BE49-F238E27FC236}">
                <a16:creationId xmlns:a16="http://schemas.microsoft.com/office/drawing/2014/main" id="{1257FFAA-843C-4DF6-4FCF-9E3DC217A235}"/>
              </a:ext>
              <a:ext uri="{147F2762-F138-4A5C-976F-8EAC2B608ADB}">
                <a16:predDERef xmlns:a16="http://schemas.microsoft.com/office/drawing/2014/main" pred="{00000000-0008-0000-0000-000005000000}"/>
              </a:ext>
            </a:extLst>
          </xdr:cNvPr>
          <xdr:cNvSpPr>
            <a:spLocks noEditPoints="1"/>
          </xdr:cNvSpPr>
        </xdr:nvSpPr>
        <xdr:spPr bwMode="auto">
          <a:xfrm>
            <a:off x="236994" y="10627"/>
            <a:ext cx="437347" cy="656045"/>
          </a:xfrm>
          <a:custGeom>
            <a:avLst/>
            <a:gdLst>
              <a:gd name="T0" fmla="*/ 1335 w 2067"/>
              <a:gd name="T1" fmla="*/ 1360 h 3292"/>
              <a:gd name="T2" fmla="*/ 1350 w 2067"/>
              <a:gd name="T3" fmla="*/ 1371 h 3292"/>
              <a:gd name="T4" fmla="*/ 1384 w 2067"/>
              <a:gd name="T5" fmla="*/ 1396 h 3292"/>
              <a:gd name="T6" fmla="*/ 1416 w 2067"/>
              <a:gd name="T7" fmla="*/ 1421 h 3292"/>
              <a:gd name="T8" fmla="*/ 1439 w 2067"/>
              <a:gd name="T9" fmla="*/ 1444 h 3292"/>
              <a:gd name="T10" fmla="*/ 1441 w 2067"/>
              <a:gd name="T11" fmla="*/ 1499 h 3292"/>
              <a:gd name="T12" fmla="*/ 617 w 2067"/>
              <a:gd name="T13" fmla="*/ 1749 h 3292"/>
              <a:gd name="T14" fmla="*/ 598 w 2067"/>
              <a:gd name="T15" fmla="*/ 1701 h 3292"/>
              <a:gd name="T16" fmla="*/ 621 w 2067"/>
              <a:gd name="T17" fmla="*/ 1655 h 3292"/>
              <a:gd name="T18" fmla="*/ 634 w 2067"/>
              <a:gd name="T19" fmla="*/ 1642 h 3292"/>
              <a:gd name="T20" fmla="*/ 662 w 2067"/>
              <a:gd name="T21" fmla="*/ 1615 h 3292"/>
              <a:gd name="T22" fmla="*/ 692 w 2067"/>
              <a:gd name="T23" fmla="*/ 1589 h 3292"/>
              <a:gd name="T24" fmla="*/ 740 w 2067"/>
              <a:gd name="T25" fmla="*/ 1571 h 3292"/>
              <a:gd name="T26" fmla="*/ 795 w 2067"/>
              <a:gd name="T27" fmla="*/ 1596 h 3292"/>
              <a:gd name="T28" fmla="*/ 950 w 2067"/>
              <a:gd name="T29" fmla="*/ 1749 h 3292"/>
              <a:gd name="T30" fmla="*/ 980 w 2067"/>
              <a:gd name="T31" fmla="*/ 1711 h 3292"/>
              <a:gd name="T32" fmla="*/ 1027 w 2067"/>
              <a:gd name="T33" fmla="*/ 1652 h 3292"/>
              <a:gd name="T34" fmla="*/ 1084 w 2067"/>
              <a:gd name="T35" fmla="*/ 1579 h 3292"/>
              <a:gd name="T36" fmla="*/ 1142 w 2067"/>
              <a:gd name="T37" fmla="*/ 1505 h 3292"/>
              <a:gd name="T38" fmla="*/ 1195 w 2067"/>
              <a:gd name="T39" fmla="*/ 1437 h 3292"/>
              <a:gd name="T40" fmla="*/ 1233 w 2067"/>
              <a:gd name="T41" fmla="*/ 1388 h 3292"/>
              <a:gd name="T42" fmla="*/ 1251 w 2067"/>
              <a:gd name="T43" fmla="*/ 1367 h 3292"/>
              <a:gd name="T44" fmla="*/ 1295 w 2067"/>
              <a:gd name="T45" fmla="*/ 1348 h 3292"/>
              <a:gd name="T46" fmla="*/ 902 w 2067"/>
              <a:gd name="T47" fmla="*/ 986 h 3292"/>
              <a:gd name="T48" fmla="*/ 716 w 2067"/>
              <a:gd name="T49" fmla="*/ 1045 h 3292"/>
              <a:gd name="T50" fmla="*/ 557 w 2067"/>
              <a:gd name="T51" fmla="*/ 1146 h 3292"/>
              <a:gd name="T52" fmla="*/ 428 w 2067"/>
              <a:gd name="T53" fmla="*/ 1285 h 3292"/>
              <a:gd name="T54" fmla="*/ 339 w 2067"/>
              <a:gd name="T55" fmla="*/ 1452 h 3292"/>
              <a:gd name="T56" fmla="*/ 296 w 2067"/>
              <a:gd name="T57" fmla="*/ 1642 h 3292"/>
              <a:gd name="T58" fmla="*/ 304 w 2067"/>
              <a:gd name="T59" fmla="*/ 1840 h 3292"/>
              <a:gd name="T60" fmla="*/ 364 w 2067"/>
              <a:gd name="T61" fmla="*/ 2023 h 3292"/>
              <a:gd name="T62" fmla="*/ 467 w 2067"/>
              <a:gd name="T63" fmla="*/ 2181 h 3292"/>
              <a:gd name="T64" fmla="*/ 606 w 2067"/>
              <a:gd name="T65" fmla="*/ 2308 h 3292"/>
              <a:gd name="T66" fmla="*/ 775 w 2067"/>
              <a:gd name="T67" fmla="*/ 2396 h 3292"/>
              <a:gd name="T68" fmla="*/ 967 w 2067"/>
              <a:gd name="T69" fmla="*/ 2439 h 3292"/>
              <a:gd name="T70" fmla="*/ 1168 w 2067"/>
              <a:gd name="T71" fmla="*/ 2431 h 3292"/>
              <a:gd name="T72" fmla="*/ 1352 w 2067"/>
              <a:gd name="T73" fmla="*/ 2371 h 3292"/>
              <a:gd name="T74" fmla="*/ 1513 w 2067"/>
              <a:gd name="T75" fmla="*/ 2270 h 3292"/>
              <a:gd name="T76" fmla="*/ 1641 w 2067"/>
              <a:gd name="T77" fmla="*/ 2132 h 3292"/>
              <a:gd name="T78" fmla="*/ 1730 w 2067"/>
              <a:gd name="T79" fmla="*/ 1965 h 3292"/>
              <a:gd name="T80" fmla="*/ 1774 w 2067"/>
              <a:gd name="T81" fmla="*/ 1774 h 3292"/>
              <a:gd name="T82" fmla="*/ 1764 w 2067"/>
              <a:gd name="T83" fmla="*/ 1576 h 3292"/>
              <a:gd name="T84" fmla="*/ 1705 w 2067"/>
              <a:gd name="T85" fmla="*/ 1394 h 3292"/>
              <a:gd name="T86" fmla="*/ 1602 w 2067"/>
              <a:gd name="T87" fmla="*/ 1235 h 3292"/>
              <a:gd name="T88" fmla="*/ 1462 w 2067"/>
              <a:gd name="T89" fmla="*/ 1108 h 3292"/>
              <a:gd name="T90" fmla="*/ 1293 w 2067"/>
              <a:gd name="T91" fmla="*/ 1021 h 3292"/>
              <a:gd name="T92" fmla="*/ 1102 w 2067"/>
              <a:gd name="T93" fmla="*/ 977 h 3292"/>
              <a:gd name="T94" fmla="*/ 2067 w 2067"/>
              <a:gd name="T95" fmla="*/ 0 h 3292"/>
              <a:gd name="T96" fmla="*/ 0 w 2067"/>
              <a:gd name="T97" fmla="*/ 3292 h 32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Lst>
            <a:rect l="0" t="0" r="r" b="b"/>
            <a:pathLst>
              <a:path w="2067" h="3292">
                <a:moveTo>
                  <a:pt x="1295" y="1348"/>
                </a:moveTo>
                <a:lnTo>
                  <a:pt x="1315" y="1351"/>
                </a:lnTo>
                <a:lnTo>
                  <a:pt x="1335" y="1360"/>
                </a:lnTo>
                <a:lnTo>
                  <a:pt x="1336" y="1361"/>
                </a:lnTo>
                <a:lnTo>
                  <a:pt x="1342" y="1365"/>
                </a:lnTo>
                <a:lnTo>
                  <a:pt x="1350" y="1371"/>
                </a:lnTo>
                <a:lnTo>
                  <a:pt x="1360" y="1379"/>
                </a:lnTo>
                <a:lnTo>
                  <a:pt x="1372" y="1387"/>
                </a:lnTo>
                <a:lnTo>
                  <a:pt x="1384" y="1396"/>
                </a:lnTo>
                <a:lnTo>
                  <a:pt x="1396" y="1405"/>
                </a:lnTo>
                <a:lnTo>
                  <a:pt x="1407" y="1414"/>
                </a:lnTo>
                <a:lnTo>
                  <a:pt x="1416" y="1421"/>
                </a:lnTo>
                <a:lnTo>
                  <a:pt x="1425" y="1426"/>
                </a:lnTo>
                <a:lnTo>
                  <a:pt x="1429" y="1430"/>
                </a:lnTo>
                <a:lnTo>
                  <a:pt x="1439" y="1444"/>
                </a:lnTo>
                <a:lnTo>
                  <a:pt x="1445" y="1461"/>
                </a:lnTo>
                <a:lnTo>
                  <a:pt x="1446" y="1480"/>
                </a:lnTo>
                <a:lnTo>
                  <a:pt x="1441" y="1499"/>
                </a:lnTo>
                <a:lnTo>
                  <a:pt x="1430" y="1517"/>
                </a:lnTo>
                <a:lnTo>
                  <a:pt x="960" y="2116"/>
                </a:lnTo>
                <a:lnTo>
                  <a:pt x="617" y="1749"/>
                </a:lnTo>
                <a:lnTo>
                  <a:pt x="606" y="1735"/>
                </a:lnTo>
                <a:lnTo>
                  <a:pt x="600" y="1718"/>
                </a:lnTo>
                <a:lnTo>
                  <a:pt x="598" y="1701"/>
                </a:lnTo>
                <a:lnTo>
                  <a:pt x="601" y="1684"/>
                </a:lnTo>
                <a:lnTo>
                  <a:pt x="608" y="1669"/>
                </a:lnTo>
                <a:lnTo>
                  <a:pt x="621" y="1655"/>
                </a:lnTo>
                <a:lnTo>
                  <a:pt x="622" y="1653"/>
                </a:lnTo>
                <a:lnTo>
                  <a:pt x="627" y="1649"/>
                </a:lnTo>
                <a:lnTo>
                  <a:pt x="634" y="1642"/>
                </a:lnTo>
                <a:lnTo>
                  <a:pt x="642" y="1634"/>
                </a:lnTo>
                <a:lnTo>
                  <a:pt x="652" y="1624"/>
                </a:lnTo>
                <a:lnTo>
                  <a:pt x="662" y="1615"/>
                </a:lnTo>
                <a:lnTo>
                  <a:pt x="674" y="1606"/>
                </a:lnTo>
                <a:lnTo>
                  <a:pt x="683" y="1597"/>
                </a:lnTo>
                <a:lnTo>
                  <a:pt x="692" y="1589"/>
                </a:lnTo>
                <a:lnTo>
                  <a:pt x="706" y="1580"/>
                </a:lnTo>
                <a:lnTo>
                  <a:pt x="722" y="1573"/>
                </a:lnTo>
                <a:lnTo>
                  <a:pt x="740" y="1571"/>
                </a:lnTo>
                <a:lnTo>
                  <a:pt x="758" y="1574"/>
                </a:lnTo>
                <a:lnTo>
                  <a:pt x="776" y="1582"/>
                </a:lnTo>
                <a:lnTo>
                  <a:pt x="795" y="1596"/>
                </a:lnTo>
                <a:lnTo>
                  <a:pt x="944" y="1757"/>
                </a:lnTo>
                <a:lnTo>
                  <a:pt x="945" y="1755"/>
                </a:lnTo>
                <a:lnTo>
                  <a:pt x="950" y="1749"/>
                </a:lnTo>
                <a:lnTo>
                  <a:pt x="957" y="1740"/>
                </a:lnTo>
                <a:lnTo>
                  <a:pt x="968" y="1727"/>
                </a:lnTo>
                <a:lnTo>
                  <a:pt x="980" y="1711"/>
                </a:lnTo>
                <a:lnTo>
                  <a:pt x="994" y="1694"/>
                </a:lnTo>
                <a:lnTo>
                  <a:pt x="1009" y="1673"/>
                </a:lnTo>
                <a:lnTo>
                  <a:pt x="1027" y="1652"/>
                </a:lnTo>
                <a:lnTo>
                  <a:pt x="1045" y="1628"/>
                </a:lnTo>
                <a:lnTo>
                  <a:pt x="1064" y="1603"/>
                </a:lnTo>
                <a:lnTo>
                  <a:pt x="1084" y="1579"/>
                </a:lnTo>
                <a:lnTo>
                  <a:pt x="1103" y="1554"/>
                </a:lnTo>
                <a:lnTo>
                  <a:pt x="1122" y="1529"/>
                </a:lnTo>
                <a:lnTo>
                  <a:pt x="1142" y="1505"/>
                </a:lnTo>
                <a:lnTo>
                  <a:pt x="1160" y="1481"/>
                </a:lnTo>
                <a:lnTo>
                  <a:pt x="1178" y="1458"/>
                </a:lnTo>
                <a:lnTo>
                  <a:pt x="1195" y="1437"/>
                </a:lnTo>
                <a:lnTo>
                  <a:pt x="1209" y="1418"/>
                </a:lnTo>
                <a:lnTo>
                  <a:pt x="1222" y="1402"/>
                </a:lnTo>
                <a:lnTo>
                  <a:pt x="1233" y="1388"/>
                </a:lnTo>
                <a:lnTo>
                  <a:pt x="1241" y="1377"/>
                </a:lnTo>
                <a:lnTo>
                  <a:pt x="1247" y="1370"/>
                </a:lnTo>
                <a:lnTo>
                  <a:pt x="1251" y="1367"/>
                </a:lnTo>
                <a:lnTo>
                  <a:pt x="1263" y="1356"/>
                </a:lnTo>
                <a:lnTo>
                  <a:pt x="1278" y="1350"/>
                </a:lnTo>
                <a:lnTo>
                  <a:pt x="1295" y="1348"/>
                </a:lnTo>
                <a:close/>
                <a:moveTo>
                  <a:pt x="1035" y="974"/>
                </a:moveTo>
                <a:lnTo>
                  <a:pt x="967" y="977"/>
                </a:lnTo>
                <a:lnTo>
                  <a:pt x="902" y="986"/>
                </a:lnTo>
                <a:lnTo>
                  <a:pt x="837" y="1001"/>
                </a:lnTo>
                <a:lnTo>
                  <a:pt x="775" y="1021"/>
                </a:lnTo>
                <a:lnTo>
                  <a:pt x="716" y="1045"/>
                </a:lnTo>
                <a:lnTo>
                  <a:pt x="660" y="1075"/>
                </a:lnTo>
                <a:lnTo>
                  <a:pt x="606" y="1108"/>
                </a:lnTo>
                <a:lnTo>
                  <a:pt x="557" y="1146"/>
                </a:lnTo>
                <a:lnTo>
                  <a:pt x="510" y="1190"/>
                </a:lnTo>
                <a:lnTo>
                  <a:pt x="467" y="1235"/>
                </a:lnTo>
                <a:lnTo>
                  <a:pt x="428" y="1285"/>
                </a:lnTo>
                <a:lnTo>
                  <a:pt x="394" y="1338"/>
                </a:lnTo>
                <a:lnTo>
                  <a:pt x="364" y="1394"/>
                </a:lnTo>
                <a:lnTo>
                  <a:pt x="339" y="1452"/>
                </a:lnTo>
                <a:lnTo>
                  <a:pt x="319" y="1513"/>
                </a:lnTo>
                <a:lnTo>
                  <a:pt x="304" y="1576"/>
                </a:lnTo>
                <a:lnTo>
                  <a:pt x="296" y="1642"/>
                </a:lnTo>
                <a:lnTo>
                  <a:pt x="293" y="1708"/>
                </a:lnTo>
                <a:lnTo>
                  <a:pt x="296" y="1774"/>
                </a:lnTo>
                <a:lnTo>
                  <a:pt x="304" y="1840"/>
                </a:lnTo>
                <a:lnTo>
                  <a:pt x="319" y="1903"/>
                </a:lnTo>
                <a:lnTo>
                  <a:pt x="339" y="1965"/>
                </a:lnTo>
                <a:lnTo>
                  <a:pt x="364" y="2023"/>
                </a:lnTo>
                <a:lnTo>
                  <a:pt x="394" y="2078"/>
                </a:lnTo>
                <a:lnTo>
                  <a:pt x="428" y="2132"/>
                </a:lnTo>
                <a:lnTo>
                  <a:pt x="467" y="2181"/>
                </a:lnTo>
                <a:lnTo>
                  <a:pt x="510" y="2227"/>
                </a:lnTo>
                <a:lnTo>
                  <a:pt x="557" y="2270"/>
                </a:lnTo>
                <a:lnTo>
                  <a:pt x="606" y="2308"/>
                </a:lnTo>
                <a:lnTo>
                  <a:pt x="660" y="2342"/>
                </a:lnTo>
                <a:lnTo>
                  <a:pt x="716" y="2371"/>
                </a:lnTo>
                <a:lnTo>
                  <a:pt x="775" y="2396"/>
                </a:lnTo>
                <a:lnTo>
                  <a:pt x="837" y="2415"/>
                </a:lnTo>
                <a:lnTo>
                  <a:pt x="902" y="2431"/>
                </a:lnTo>
                <a:lnTo>
                  <a:pt x="967" y="2439"/>
                </a:lnTo>
                <a:lnTo>
                  <a:pt x="1035" y="2442"/>
                </a:lnTo>
                <a:lnTo>
                  <a:pt x="1102" y="2439"/>
                </a:lnTo>
                <a:lnTo>
                  <a:pt x="1168" y="2431"/>
                </a:lnTo>
                <a:lnTo>
                  <a:pt x="1232" y="2415"/>
                </a:lnTo>
                <a:lnTo>
                  <a:pt x="1293" y="2396"/>
                </a:lnTo>
                <a:lnTo>
                  <a:pt x="1352" y="2371"/>
                </a:lnTo>
                <a:lnTo>
                  <a:pt x="1409" y="2342"/>
                </a:lnTo>
                <a:lnTo>
                  <a:pt x="1462" y="2308"/>
                </a:lnTo>
                <a:lnTo>
                  <a:pt x="1513" y="2270"/>
                </a:lnTo>
                <a:lnTo>
                  <a:pt x="1559" y="2227"/>
                </a:lnTo>
                <a:lnTo>
                  <a:pt x="1602" y="2181"/>
                </a:lnTo>
                <a:lnTo>
                  <a:pt x="1641" y="2132"/>
                </a:lnTo>
                <a:lnTo>
                  <a:pt x="1675" y="2078"/>
                </a:lnTo>
                <a:lnTo>
                  <a:pt x="1705" y="2023"/>
                </a:lnTo>
                <a:lnTo>
                  <a:pt x="1730" y="1965"/>
                </a:lnTo>
                <a:lnTo>
                  <a:pt x="1750" y="1903"/>
                </a:lnTo>
                <a:lnTo>
                  <a:pt x="1764" y="1840"/>
                </a:lnTo>
                <a:lnTo>
                  <a:pt x="1774" y="1774"/>
                </a:lnTo>
                <a:lnTo>
                  <a:pt x="1777" y="1708"/>
                </a:lnTo>
                <a:lnTo>
                  <a:pt x="1774" y="1642"/>
                </a:lnTo>
                <a:lnTo>
                  <a:pt x="1764" y="1576"/>
                </a:lnTo>
                <a:lnTo>
                  <a:pt x="1750" y="1513"/>
                </a:lnTo>
                <a:lnTo>
                  <a:pt x="1730" y="1452"/>
                </a:lnTo>
                <a:lnTo>
                  <a:pt x="1705" y="1394"/>
                </a:lnTo>
                <a:lnTo>
                  <a:pt x="1675" y="1338"/>
                </a:lnTo>
                <a:lnTo>
                  <a:pt x="1641" y="1285"/>
                </a:lnTo>
                <a:lnTo>
                  <a:pt x="1602" y="1235"/>
                </a:lnTo>
                <a:lnTo>
                  <a:pt x="1559" y="1190"/>
                </a:lnTo>
                <a:lnTo>
                  <a:pt x="1513" y="1146"/>
                </a:lnTo>
                <a:lnTo>
                  <a:pt x="1462" y="1108"/>
                </a:lnTo>
                <a:lnTo>
                  <a:pt x="1409" y="1075"/>
                </a:lnTo>
                <a:lnTo>
                  <a:pt x="1352" y="1045"/>
                </a:lnTo>
                <a:lnTo>
                  <a:pt x="1293" y="1021"/>
                </a:lnTo>
                <a:lnTo>
                  <a:pt x="1232" y="1001"/>
                </a:lnTo>
                <a:lnTo>
                  <a:pt x="1168" y="986"/>
                </a:lnTo>
                <a:lnTo>
                  <a:pt x="1102" y="977"/>
                </a:lnTo>
                <a:lnTo>
                  <a:pt x="1035" y="974"/>
                </a:lnTo>
                <a:close/>
                <a:moveTo>
                  <a:pt x="0" y="0"/>
                </a:moveTo>
                <a:lnTo>
                  <a:pt x="2067" y="0"/>
                </a:lnTo>
                <a:lnTo>
                  <a:pt x="2067" y="3292"/>
                </a:lnTo>
                <a:lnTo>
                  <a:pt x="1041" y="2911"/>
                </a:lnTo>
                <a:lnTo>
                  <a:pt x="0" y="3292"/>
                </a:lnTo>
                <a:lnTo>
                  <a:pt x="0" y="0"/>
                </a:lnTo>
                <a:close/>
              </a:path>
            </a:pathLst>
          </a:custGeom>
          <a:solidFill>
            <a:schemeClr val="bg1"/>
          </a:solidFill>
          <a:ln w="0">
            <a:noFill/>
            <a:prstDash val="solid"/>
            <a:round/>
            <a:headEnd/>
            <a:tailEnd/>
          </a:ln>
        </xdr:spPr>
      </xdr:sp>
      <xdr:sp macro="" textlink="">
        <xdr:nvSpPr>
          <xdr:cNvPr id="9" name="TextBox 8">
            <a:extLst>
              <a:ext uri="{FF2B5EF4-FFF2-40B4-BE49-F238E27FC236}">
                <a16:creationId xmlns:a16="http://schemas.microsoft.com/office/drawing/2014/main" id="{C3DA9537-B383-0535-D4CE-1E45DDDCFCD1}"/>
              </a:ext>
            </a:extLst>
          </xdr:cNvPr>
          <xdr:cNvSpPr txBox="1"/>
        </xdr:nvSpPr>
        <xdr:spPr>
          <a:xfrm>
            <a:off x="740253" y="132728"/>
            <a:ext cx="2705940" cy="478632"/>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2400">
                <a:solidFill>
                  <a:schemeClr val="bg1"/>
                </a:solidFill>
                <a:latin typeface="+mj-lt"/>
              </a:rPr>
              <a:t>Jersey Overview</a:t>
            </a:r>
          </a:p>
        </xdr:txBody>
      </xdr:sp>
    </xdr:grpSp>
    <xdr:clientData/>
  </xdr:twoCellAnchor>
  <xdr:twoCellAnchor editAs="oneCell">
    <xdr:from>
      <xdr:col>4</xdr:col>
      <xdr:colOff>388224</xdr:colOff>
      <xdr:row>0</xdr:row>
      <xdr:rowOff>116692</xdr:rowOff>
    </xdr:from>
    <xdr:to>
      <xdr:col>5</xdr:col>
      <xdr:colOff>467561</xdr:colOff>
      <xdr:row>0</xdr:row>
      <xdr:rowOff>573892</xdr:rowOff>
    </xdr:to>
    <xdr:sp macro="" textlink="">
      <xdr:nvSpPr>
        <xdr:cNvPr id="10" name="Button_Screenshot" descr="Navigation link to List Data worksheet">
          <a:hlinkClick xmlns:r="http://schemas.openxmlformats.org/officeDocument/2006/relationships" r:id="rId2" tooltip="Select to navigate to List Data worksheet"/>
          <a:extLst>
            <a:ext uri="{FF2B5EF4-FFF2-40B4-BE49-F238E27FC236}">
              <a16:creationId xmlns:a16="http://schemas.microsoft.com/office/drawing/2014/main" id="{2749621B-5183-4A2A-840F-B3836129D5CF}"/>
            </a:ext>
          </a:extLst>
        </xdr:cNvPr>
        <xdr:cNvSpPr/>
      </xdr:nvSpPr>
      <xdr:spPr>
        <a:xfrm>
          <a:off x="6084174" y="116692"/>
          <a:ext cx="1184237" cy="457200"/>
        </a:xfrm>
        <a:prstGeom prst="roundRect">
          <a:avLst/>
        </a:prstGeom>
        <a:solidFill>
          <a:schemeClr val="accent1">
            <a:lumMod val="75000"/>
          </a:schemeClr>
        </a:solidFill>
        <a:ln w="9525">
          <a:solidFill>
            <a:schemeClr val="bg1"/>
          </a:solidFill>
        </a:ln>
        <a:effectLst>
          <a:outerShdw blurRad="50800" dist="38100" dir="5400000" sx="87000" sy="87000" algn="t" rotWithShape="0">
            <a:prstClr val="black">
              <a:alpha val="40000"/>
            </a:prstClr>
          </a:outerShdw>
        </a:effectLst>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000" b="0" spc="100" baseline="0">
              <a:solidFill>
                <a:schemeClr val="bg1"/>
              </a:solidFill>
              <a:latin typeface="Franklin Gothic Medium (Headings)"/>
            </a:rPr>
            <a:t>SCREENSHOTS</a:t>
          </a:r>
          <a:endParaRPr lang="en-US" sz="1000" b="0" spc="100">
            <a:solidFill>
              <a:schemeClr val="bg1"/>
            </a:solidFill>
            <a:latin typeface="Franklin Gothic Medium (Headings)"/>
          </a:endParaRPr>
        </a:p>
      </xdr:txBody>
    </xdr:sp>
    <xdr:clientData fPrintsWithSheet="0"/>
  </xdr:twoCellAnchor>
  <xdr:twoCellAnchor>
    <xdr:from>
      <xdr:col>2</xdr:col>
      <xdr:colOff>432632</xdr:colOff>
      <xdr:row>0</xdr:row>
      <xdr:rowOff>116692</xdr:rowOff>
    </xdr:from>
    <xdr:to>
      <xdr:col>4</xdr:col>
      <xdr:colOff>220617</xdr:colOff>
      <xdr:row>0</xdr:row>
      <xdr:rowOff>573892</xdr:rowOff>
    </xdr:to>
    <xdr:sp macro="" textlink="">
      <xdr:nvSpPr>
        <xdr:cNvPr id="11" name="Button_Interface" descr="Navigation link to List Data worksheet">
          <a:hlinkClick xmlns:r="http://schemas.openxmlformats.org/officeDocument/2006/relationships" r:id="rId3" tooltip="Select to navigate to List Data worksheet"/>
          <a:extLst>
            <a:ext uri="{FF2B5EF4-FFF2-40B4-BE49-F238E27FC236}">
              <a16:creationId xmlns:a16="http://schemas.microsoft.com/office/drawing/2014/main" id="{B5623EC5-32A4-4BA6-8A4E-BEC20B48F50D}"/>
            </a:ext>
            <a:ext uri="{147F2762-F138-4A5C-976F-8EAC2B608ADB}">
              <a16:predDERef xmlns:a16="http://schemas.microsoft.com/office/drawing/2014/main" pred="{5D0F8DC3-379C-4CC8-89C3-82658807DC7E}"/>
            </a:ext>
          </a:extLst>
        </xdr:cNvPr>
        <xdr:cNvSpPr/>
      </xdr:nvSpPr>
      <xdr:spPr>
        <a:xfrm>
          <a:off x="4728407" y="116692"/>
          <a:ext cx="1188160" cy="457200"/>
        </a:xfrm>
        <a:prstGeom prst="roundRect">
          <a:avLst/>
        </a:prstGeom>
        <a:solidFill>
          <a:schemeClr val="accent1">
            <a:lumMod val="75000"/>
          </a:schemeClr>
        </a:solidFill>
        <a:ln w="9525">
          <a:solidFill>
            <a:schemeClr val="bg1"/>
          </a:solidFill>
        </a:ln>
        <a:effectLst>
          <a:outerShdw blurRad="50800" dist="38100" dir="5400000" sx="87000" sy="87000" algn="t" rotWithShape="0">
            <a:prstClr val="black">
              <a:alpha val="40000"/>
            </a:prstClr>
          </a:outerShdw>
        </a:effectLst>
      </xdr:spPr>
      <xdr:style>
        <a:lnRef idx="1">
          <a:schemeClr val="dk1"/>
        </a:lnRef>
        <a:fillRef idx="2">
          <a:schemeClr val="dk1"/>
        </a:fillRef>
        <a:effectRef idx="1">
          <a:schemeClr val="dk1"/>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000" b="0" spc="100" baseline="0">
              <a:solidFill>
                <a:schemeClr val="bg1"/>
              </a:solidFill>
              <a:latin typeface="Franklin Gothic Medium (Headings)"/>
            </a:rPr>
            <a:t>INTERFACE</a:t>
          </a:r>
          <a:endParaRPr lang="en-US" sz="1000" b="0" spc="100">
            <a:solidFill>
              <a:schemeClr val="bg1"/>
            </a:solidFill>
            <a:latin typeface="Franklin Gothic Medium (Headings)"/>
          </a:endParaRPr>
        </a:p>
      </xdr:txBody>
    </xdr:sp>
    <xdr:clientData/>
  </xdr:twoCellAnchor>
  <xdr:twoCellAnchor>
    <xdr:from>
      <xdr:col>5</xdr:col>
      <xdr:colOff>1008531</xdr:colOff>
      <xdr:row>0</xdr:row>
      <xdr:rowOff>0</xdr:rowOff>
    </xdr:from>
    <xdr:to>
      <xdr:col>11</xdr:col>
      <xdr:colOff>787655</xdr:colOff>
      <xdr:row>0</xdr:row>
      <xdr:rowOff>664842</xdr:rowOff>
    </xdr:to>
    <xdr:grpSp>
      <xdr:nvGrpSpPr>
        <xdr:cNvPr id="12" name="Group 11">
          <a:extLst>
            <a:ext uri="{FF2B5EF4-FFF2-40B4-BE49-F238E27FC236}">
              <a16:creationId xmlns:a16="http://schemas.microsoft.com/office/drawing/2014/main" id="{7C40FEDE-3B3B-4C2B-8C7D-BB59B05F344D}"/>
            </a:ext>
          </a:extLst>
        </xdr:cNvPr>
        <xdr:cNvGrpSpPr/>
      </xdr:nvGrpSpPr>
      <xdr:grpSpPr>
        <a:xfrm>
          <a:off x="8647581" y="0"/>
          <a:ext cx="6789524" cy="664842"/>
          <a:chOff x="8667653" y="-8282"/>
          <a:chExt cx="6593287" cy="664842"/>
        </a:xfrm>
      </xdr:grpSpPr>
      <xdr:sp macro="" textlink="">
        <xdr:nvSpPr>
          <xdr:cNvPr id="13" name="Round Same Side Corner Rectangle 6" descr="Rounded rectangle">
            <a:extLst>
              <a:ext uri="{FF2B5EF4-FFF2-40B4-BE49-F238E27FC236}">
                <a16:creationId xmlns:a16="http://schemas.microsoft.com/office/drawing/2014/main" id="{DB98077B-B3A4-3FA4-D5CB-078B85DBD9AA}"/>
              </a:ext>
            </a:extLst>
          </xdr:cNvPr>
          <xdr:cNvSpPr/>
        </xdr:nvSpPr>
        <xdr:spPr>
          <a:xfrm flipV="1">
            <a:off x="8667653" y="-8282"/>
            <a:ext cx="6593287" cy="664842"/>
          </a:xfrm>
          <a:prstGeom prst="round2SameRect">
            <a:avLst>
              <a:gd name="adj1" fmla="val 15932"/>
              <a:gd name="adj2" fmla="val 0"/>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4" name="TextBox 13" descr="Color Legend Header">
            <a:extLst>
              <a:ext uri="{FF2B5EF4-FFF2-40B4-BE49-F238E27FC236}">
                <a16:creationId xmlns:a16="http://schemas.microsoft.com/office/drawing/2014/main" id="{F401644E-21ED-6D53-B7A0-3D330D94A2C6}"/>
              </a:ext>
            </a:extLst>
          </xdr:cNvPr>
          <xdr:cNvSpPr txBox="1"/>
        </xdr:nvSpPr>
        <xdr:spPr>
          <a:xfrm>
            <a:off x="8830431" y="46382"/>
            <a:ext cx="1418648" cy="2408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a:solidFill>
                  <a:schemeClr val="tx1">
                    <a:lumMod val="75000"/>
                    <a:lumOff val="25000"/>
                  </a:schemeClr>
                </a:solidFill>
                <a:latin typeface="Franklin Gothic Medium (Headings)"/>
              </a:rPr>
              <a:t>COLOR</a:t>
            </a:r>
            <a:r>
              <a:rPr lang="en-US" sz="1100" b="1" baseline="0">
                <a:solidFill>
                  <a:schemeClr val="tx1">
                    <a:lumMod val="75000"/>
                    <a:lumOff val="25000"/>
                  </a:schemeClr>
                </a:solidFill>
                <a:latin typeface="Franklin Gothic Medium (Headings)"/>
              </a:rPr>
              <a:t> LEGEND</a:t>
            </a:r>
            <a:endParaRPr lang="en-US" sz="1100" b="1">
              <a:solidFill>
                <a:schemeClr val="tx1">
                  <a:lumMod val="75000"/>
                  <a:lumOff val="25000"/>
                </a:schemeClr>
              </a:solidFill>
              <a:latin typeface="Franklin Gothic Medium (Headings)"/>
            </a:endParaRPr>
          </a:p>
        </xdr:txBody>
      </xdr:sp>
      <xdr:sp macro="" textlink="">
        <xdr:nvSpPr>
          <xdr:cNvPr id="15" name="TextBox 14" descr="Not Started">
            <a:extLst>
              <a:ext uri="{FF2B5EF4-FFF2-40B4-BE49-F238E27FC236}">
                <a16:creationId xmlns:a16="http://schemas.microsoft.com/office/drawing/2014/main" id="{BC06555A-6110-21BD-26C4-977F560B2620}"/>
              </a:ext>
            </a:extLst>
          </xdr:cNvPr>
          <xdr:cNvSpPr txBox="1"/>
        </xdr:nvSpPr>
        <xdr:spPr>
          <a:xfrm>
            <a:off x="10626227" y="302011"/>
            <a:ext cx="856597" cy="2450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050">
                <a:solidFill>
                  <a:srgbClr val="FFC000"/>
                </a:solidFill>
                <a:latin typeface="+mj-lt"/>
              </a:rPr>
              <a:t>Not Started</a:t>
            </a:r>
          </a:p>
        </xdr:txBody>
      </xdr:sp>
      <xdr:sp macro="" textlink="">
        <xdr:nvSpPr>
          <xdr:cNvPr id="16" name="TextBox 15" descr="In Progress">
            <a:extLst>
              <a:ext uri="{FF2B5EF4-FFF2-40B4-BE49-F238E27FC236}">
                <a16:creationId xmlns:a16="http://schemas.microsoft.com/office/drawing/2014/main" id="{D34941C5-FB43-50F5-50AE-959F178A8A78}"/>
              </a:ext>
            </a:extLst>
          </xdr:cNvPr>
          <xdr:cNvSpPr txBox="1"/>
        </xdr:nvSpPr>
        <xdr:spPr>
          <a:xfrm>
            <a:off x="11608430" y="303557"/>
            <a:ext cx="978853" cy="2450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050">
                <a:solidFill>
                  <a:schemeClr val="accent4">
                    <a:lumMod val="75000"/>
                  </a:schemeClr>
                </a:solidFill>
                <a:latin typeface="+mj-lt"/>
              </a:rPr>
              <a:t>In Progress</a:t>
            </a:r>
          </a:p>
        </xdr:txBody>
      </xdr:sp>
      <xdr:sp macro="" textlink="">
        <xdr:nvSpPr>
          <xdr:cNvPr id="17" name="TextBox 16" descr="On Hold">
            <a:extLst>
              <a:ext uri="{FF2B5EF4-FFF2-40B4-BE49-F238E27FC236}">
                <a16:creationId xmlns:a16="http://schemas.microsoft.com/office/drawing/2014/main" id="{7400200B-7545-0CF7-CB09-FD9BAA430F50}"/>
              </a:ext>
            </a:extLst>
          </xdr:cNvPr>
          <xdr:cNvSpPr txBox="1"/>
        </xdr:nvSpPr>
        <xdr:spPr>
          <a:xfrm>
            <a:off x="13511799" y="300559"/>
            <a:ext cx="734943" cy="2450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050">
                <a:solidFill>
                  <a:schemeClr val="accent6"/>
                </a:solidFill>
                <a:latin typeface="+mj-lt"/>
              </a:rPr>
              <a:t>On Hold</a:t>
            </a:r>
          </a:p>
        </xdr:txBody>
      </xdr:sp>
      <xdr:sp macro="" textlink="">
        <xdr:nvSpPr>
          <xdr:cNvPr id="18" name="TextBox 17" descr="Completed">
            <a:extLst>
              <a:ext uri="{FF2B5EF4-FFF2-40B4-BE49-F238E27FC236}">
                <a16:creationId xmlns:a16="http://schemas.microsoft.com/office/drawing/2014/main" id="{9B20CA3F-2118-7B1A-71BE-E85089062CE2}"/>
              </a:ext>
            </a:extLst>
          </xdr:cNvPr>
          <xdr:cNvSpPr txBox="1"/>
        </xdr:nvSpPr>
        <xdr:spPr>
          <a:xfrm>
            <a:off x="12593604" y="303557"/>
            <a:ext cx="911874" cy="2450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050" strike="sngStrike" baseline="0">
                <a:solidFill>
                  <a:srgbClr val="0070C0"/>
                </a:solidFill>
                <a:latin typeface="+mj-lt"/>
              </a:rPr>
              <a:t>Completed</a:t>
            </a:r>
          </a:p>
        </xdr:txBody>
      </xdr:sp>
      <xdr:sp macro="" textlink="">
        <xdr:nvSpPr>
          <xdr:cNvPr id="19" name="TextBox 18" descr="Cancelled">
            <a:extLst>
              <a:ext uri="{FF2B5EF4-FFF2-40B4-BE49-F238E27FC236}">
                <a16:creationId xmlns:a16="http://schemas.microsoft.com/office/drawing/2014/main" id="{911E74E5-B6D4-7A40-6BCF-7377967B2382}"/>
              </a:ext>
            </a:extLst>
          </xdr:cNvPr>
          <xdr:cNvSpPr txBox="1"/>
        </xdr:nvSpPr>
        <xdr:spPr>
          <a:xfrm>
            <a:off x="14253065" y="303557"/>
            <a:ext cx="871044" cy="2450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050">
                <a:solidFill>
                  <a:schemeClr val="bg1">
                    <a:lumMod val="75000"/>
                  </a:schemeClr>
                </a:solidFill>
                <a:latin typeface="+mj-lt"/>
              </a:rPr>
              <a:t>Cancelled</a:t>
            </a:r>
          </a:p>
        </xdr:txBody>
      </xdr:sp>
      <xdr:cxnSp macro="">
        <xdr:nvCxnSpPr>
          <xdr:cNvPr id="20" name="Straight Connector 19" descr="Separator Line">
            <a:extLst>
              <a:ext uri="{FF2B5EF4-FFF2-40B4-BE49-F238E27FC236}">
                <a16:creationId xmlns:a16="http://schemas.microsoft.com/office/drawing/2014/main" id="{4EF9872D-1D75-2BF4-FC31-E5CCFC7E62B0}"/>
              </a:ext>
            </a:extLst>
          </xdr:cNvPr>
          <xdr:cNvCxnSpPr/>
        </xdr:nvCxnSpPr>
        <xdr:spPr>
          <a:xfrm>
            <a:off x="11587308" y="298767"/>
            <a:ext cx="4358" cy="289063"/>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1" name="Straight Connector 20" descr="Separator Line">
            <a:extLst>
              <a:ext uri="{FF2B5EF4-FFF2-40B4-BE49-F238E27FC236}">
                <a16:creationId xmlns:a16="http://schemas.microsoft.com/office/drawing/2014/main" id="{6FCC7C2F-58E5-1D6C-3E04-5CE346272A7C}"/>
              </a:ext>
            </a:extLst>
          </xdr:cNvPr>
          <xdr:cNvCxnSpPr/>
        </xdr:nvCxnSpPr>
        <xdr:spPr>
          <a:xfrm>
            <a:off x="14222950" y="288692"/>
            <a:ext cx="4358" cy="289063"/>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2" name="Straight Connector 21" descr="Separator Line">
            <a:extLst>
              <a:ext uri="{FF2B5EF4-FFF2-40B4-BE49-F238E27FC236}">
                <a16:creationId xmlns:a16="http://schemas.microsoft.com/office/drawing/2014/main" id="{5CFD17CC-AFBB-690A-B290-0E62C6429E75}"/>
              </a:ext>
            </a:extLst>
          </xdr:cNvPr>
          <xdr:cNvCxnSpPr/>
        </xdr:nvCxnSpPr>
        <xdr:spPr>
          <a:xfrm>
            <a:off x="13508420" y="284113"/>
            <a:ext cx="4358" cy="289063"/>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3" name="Straight Connector 22" descr="Separator Line">
            <a:extLst>
              <a:ext uri="{FF2B5EF4-FFF2-40B4-BE49-F238E27FC236}">
                <a16:creationId xmlns:a16="http://schemas.microsoft.com/office/drawing/2014/main" id="{A2ED5A56-CD4E-1024-4445-7CCB5A3E83D2}"/>
              </a:ext>
            </a:extLst>
          </xdr:cNvPr>
          <xdr:cNvCxnSpPr/>
        </xdr:nvCxnSpPr>
        <xdr:spPr>
          <a:xfrm>
            <a:off x="12546765" y="306094"/>
            <a:ext cx="4358" cy="289063"/>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4" name="TextBox 23" descr="Not Started">
            <a:extLst>
              <a:ext uri="{FF2B5EF4-FFF2-40B4-BE49-F238E27FC236}">
                <a16:creationId xmlns:a16="http://schemas.microsoft.com/office/drawing/2014/main" id="{B99A676C-9CD0-2571-788C-6C7DEBA614A7}"/>
              </a:ext>
            </a:extLst>
          </xdr:cNvPr>
          <xdr:cNvSpPr txBox="1"/>
        </xdr:nvSpPr>
        <xdr:spPr>
          <a:xfrm>
            <a:off x="9640458" y="302011"/>
            <a:ext cx="968821" cy="2698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050">
                <a:solidFill>
                  <a:srgbClr val="FF0000"/>
                </a:solidFill>
                <a:latin typeface="+mj-lt"/>
              </a:rPr>
              <a:t>Due Today</a:t>
            </a:r>
          </a:p>
        </xdr:txBody>
      </xdr:sp>
      <xdr:cxnSp macro="">
        <xdr:nvCxnSpPr>
          <xdr:cNvPr id="25" name="Straight Connector 24" descr="Separator Line">
            <a:extLst>
              <a:ext uri="{FF2B5EF4-FFF2-40B4-BE49-F238E27FC236}">
                <a16:creationId xmlns:a16="http://schemas.microsoft.com/office/drawing/2014/main" id="{32EDB228-7948-C10F-7AAA-2EB1932DBA5A}"/>
              </a:ext>
            </a:extLst>
          </xdr:cNvPr>
          <xdr:cNvCxnSpPr/>
        </xdr:nvCxnSpPr>
        <xdr:spPr>
          <a:xfrm>
            <a:off x="10615600" y="292428"/>
            <a:ext cx="4306" cy="289063"/>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6" name="TextBox 25" descr="Not Started">
            <a:extLst>
              <a:ext uri="{FF2B5EF4-FFF2-40B4-BE49-F238E27FC236}">
                <a16:creationId xmlns:a16="http://schemas.microsoft.com/office/drawing/2014/main" id="{53DF94CE-B243-2131-2F65-430BF91DF337}"/>
              </a:ext>
            </a:extLst>
          </xdr:cNvPr>
          <xdr:cNvSpPr txBox="1"/>
        </xdr:nvSpPr>
        <xdr:spPr>
          <a:xfrm>
            <a:off x="8835595" y="302011"/>
            <a:ext cx="798542" cy="2698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050">
                <a:solidFill>
                  <a:srgbClr val="C00000"/>
                </a:solidFill>
                <a:latin typeface="+mj-lt"/>
              </a:rPr>
              <a:t>Overdue</a:t>
            </a:r>
          </a:p>
        </xdr:txBody>
      </xdr:sp>
      <xdr:cxnSp macro="">
        <xdr:nvCxnSpPr>
          <xdr:cNvPr id="27" name="Straight Connector 26" descr="Separator Line">
            <a:extLst>
              <a:ext uri="{FF2B5EF4-FFF2-40B4-BE49-F238E27FC236}">
                <a16:creationId xmlns:a16="http://schemas.microsoft.com/office/drawing/2014/main" id="{ED6269F9-EE23-EBE7-40F8-374D9F01FBF1}"/>
              </a:ext>
            </a:extLst>
          </xdr:cNvPr>
          <xdr:cNvCxnSpPr/>
        </xdr:nvCxnSpPr>
        <xdr:spPr>
          <a:xfrm>
            <a:off x="9594294" y="301487"/>
            <a:ext cx="4306" cy="289063"/>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347382</xdr:colOff>
      <xdr:row>0</xdr:row>
      <xdr:rowOff>978116</xdr:rowOff>
    </xdr:from>
    <xdr:to>
      <xdr:col>5</xdr:col>
      <xdr:colOff>616324</xdr:colOff>
      <xdr:row>0</xdr:row>
      <xdr:rowOff>3565868</xdr:rowOff>
    </xdr:to>
    <xdr:grpSp>
      <xdr:nvGrpSpPr>
        <xdr:cNvPr id="28" name="Group 27">
          <a:extLst>
            <a:ext uri="{FF2B5EF4-FFF2-40B4-BE49-F238E27FC236}">
              <a16:creationId xmlns:a16="http://schemas.microsoft.com/office/drawing/2014/main" id="{196E7E38-A208-424B-B561-71AF5B6ACCD4}"/>
            </a:ext>
            <a:ext uri="{147F2762-F138-4A5C-976F-8EAC2B608ADB}">
              <a16:predDERef xmlns:a16="http://schemas.microsoft.com/office/drawing/2014/main" pred="{7C40FEDE-3B3B-4C2B-8C7D-BB59B05F344D}"/>
            </a:ext>
          </a:extLst>
        </xdr:cNvPr>
        <xdr:cNvGrpSpPr/>
      </xdr:nvGrpSpPr>
      <xdr:grpSpPr>
        <a:xfrm>
          <a:off x="3604932" y="978116"/>
          <a:ext cx="4650442" cy="2587752"/>
          <a:chOff x="3910853" y="978116"/>
          <a:chExt cx="4179795" cy="2587752"/>
        </a:xfrm>
      </xdr:grpSpPr>
      <xdr:sp macro="" textlink="">
        <xdr:nvSpPr>
          <xdr:cNvPr id="29" name="Rectangle: Rounded Corners 28">
            <a:extLst>
              <a:ext uri="{FF2B5EF4-FFF2-40B4-BE49-F238E27FC236}">
                <a16:creationId xmlns:a16="http://schemas.microsoft.com/office/drawing/2014/main" id="{5CF8F118-2467-6664-30E2-614E244DC4FE}"/>
              </a:ext>
            </a:extLst>
          </xdr:cNvPr>
          <xdr:cNvSpPr/>
        </xdr:nvSpPr>
        <xdr:spPr>
          <a:xfrm>
            <a:off x="3910853" y="978116"/>
            <a:ext cx="4179795" cy="2587752"/>
          </a:xfrm>
          <a:prstGeom prst="roundRect">
            <a:avLst/>
          </a:prstGeom>
          <a:solidFill>
            <a:schemeClr val="accent1">
              <a:lumMod val="75000"/>
            </a:schemeClr>
          </a:solidFill>
          <a:ln w="3175" cap="rnd">
            <a:solidFill>
              <a:schemeClr val="bg1"/>
            </a:solidFill>
            <a:roun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graphicFrame macro="">
        <xdr:nvGraphicFramePr>
          <xdr:cNvPr id="30" name="Chart 29">
            <a:extLst>
              <a:ext uri="{FF2B5EF4-FFF2-40B4-BE49-F238E27FC236}">
                <a16:creationId xmlns:a16="http://schemas.microsoft.com/office/drawing/2014/main" id="{C6D234D5-2811-3258-B509-62C6F4CD0399}"/>
              </a:ext>
              <a:ext uri="{147F2762-F138-4A5C-976F-8EAC2B608ADB}">
                <a16:predDERef xmlns:a16="http://schemas.microsoft.com/office/drawing/2014/main" pred="{D7F9D31A-333E-43AF-9E67-F3AB62F16116}"/>
              </a:ext>
            </a:extLst>
          </xdr:cNvPr>
          <xdr:cNvGraphicFramePr>
            <a:graphicFrameLocks/>
          </xdr:cNvGraphicFramePr>
        </xdr:nvGraphicFramePr>
        <xdr:xfrm>
          <a:off x="4112558" y="1131796"/>
          <a:ext cx="3745567" cy="2342028"/>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5</xdr:col>
      <xdr:colOff>997323</xdr:colOff>
      <xdr:row>0</xdr:row>
      <xdr:rowOff>980514</xdr:rowOff>
    </xdr:from>
    <xdr:to>
      <xdr:col>11</xdr:col>
      <xdr:colOff>688539</xdr:colOff>
      <xdr:row>0</xdr:row>
      <xdr:rowOff>3563470</xdr:rowOff>
    </xdr:to>
    <xdr:grpSp>
      <xdr:nvGrpSpPr>
        <xdr:cNvPr id="31" name="Group 30">
          <a:extLst>
            <a:ext uri="{FF2B5EF4-FFF2-40B4-BE49-F238E27FC236}">
              <a16:creationId xmlns:a16="http://schemas.microsoft.com/office/drawing/2014/main" id="{F990DB2E-F212-4188-B8BB-444B6195ADBE}"/>
            </a:ext>
            <a:ext uri="{147F2762-F138-4A5C-976F-8EAC2B608ADB}">
              <a16:predDERef xmlns:a16="http://schemas.microsoft.com/office/drawing/2014/main" pred="{196E7E38-A208-424B-B561-71AF5B6ACCD4}"/>
            </a:ext>
          </a:extLst>
        </xdr:cNvPr>
        <xdr:cNvGrpSpPr/>
      </xdr:nvGrpSpPr>
      <xdr:grpSpPr>
        <a:xfrm>
          <a:off x="8636373" y="980514"/>
          <a:ext cx="6701616" cy="2582956"/>
          <a:chOff x="8471647" y="980514"/>
          <a:chExt cx="5921686" cy="2582956"/>
        </a:xfrm>
      </xdr:grpSpPr>
      <xdr:sp macro="" textlink="">
        <xdr:nvSpPr>
          <xdr:cNvPr id="32" name="Rectangle: Rounded Corners 17">
            <a:extLst>
              <a:ext uri="{FF2B5EF4-FFF2-40B4-BE49-F238E27FC236}">
                <a16:creationId xmlns:a16="http://schemas.microsoft.com/office/drawing/2014/main" id="{AE581932-D7C3-3CEE-60DF-3EE33A97881C}"/>
              </a:ext>
            </a:extLst>
          </xdr:cNvPr>
          <xdr:cNvSpPr/>
        </xdr:nvSpPr>
        <xdr:spPr>
          <a:xfrm>
            <a:off x="8471647" y="980514"/>
            <a:ext cx="5921686" cy="2582956"/>
          </a:xfrm>
          <a:custGeom>
            <a:avLst/>
            <a:gdLst>
              <a:gd name="connsiteX0" fmla="*/ 0 w 5916706"/>
              <a:gd name="connsiteY0" fmla="*/ 430501 h 2582956"/>
              <a:gd name="connsiteX1" fmla="*/ 430501 w 5916706"/>
              <a:gd name="connsiteY1" fmla="*/ 0 h 2582956"/>
              <a:gd name="connsiteX2" fmla="*/ 5486205 w 5916706"/>
              <a:gd name="connsiteY2" fmla="*/ 0 h 2582956"/>
              <a:gd name="connsiteX3" fmla="*/ 5916706 w 5916706"/>
              <a:gd name="connsiteY3" fmla="*/ 430501 h 2582956"/>
              <a:gd name="connsiteX4" fmla="*/ 5916706 w 5916706"/>
              <a:gd name="connsiteY4" fmla="*/ 2152455 h 2582956"/>
              <a:gd name="connsiteX5" fmla="*/ 5486205 w 5916706"/>
              <a:gd name="connsiteY5" fmla="*/ 2582956 h 2582956"/>
              <a:gd name="connsiteX6" fmla="*/ 430501 w 5916706"/>
              <a:gd name="connsiteY6" fmla="*/ 2582956 h 2582956"/>
              <a:gd name="connsiteX7" fmla="*/ 0 w 5916706"/>
              <a:gd name="connsiteY7" fmla="*/ 2152455 h 2582956"/>
              <a:gd name="connsiteX8" fmla="*/ 0 w 5916706"/>
              <a:gd name="connsiteY8" fmla="*/ 430501 h 2582956"/>
              <a:gd name="connsiteX0" fmla="*/ 0 w 5921686"/>
              <a:gd name="connsiteY0" fmla="*/ 430501 h 2582956"/>
              <a:gd name="connsiteX1" fmla="*/ 430501 w 5921686"/>
              <a:gd name="connsiteY1" fmla="*/ 0 h 2582956"/>
              <a:gd name="connsiteX2" fmla="*/ 5486205 w 5921686"/>
              <a:gd name="connsiteY2" fmla="*/ 0 h 2582956"/>
              <a:gd name="connsiteX3" fmla="*/ 5916706 w 5921686"/>
              <a:gd name="connsiteY3" fmla="*/ 430501 h 2582956"/>
              <a:gd name="connsiteX4" fmla="*/ 5916706 w 5921686"/>
              <a:gd name="connsiteY4" fmla="*/ 2152455 h 2582956"/>
              <a:gd name="connsiteX5" fmla="*/ 5486205 w 5921686"/>
              <a:gd name="connsiteY5" fmla="*/ 2582956 h 2582956"/>
              <a:gd name="connsiteX6" fmla="*/ 430501 w 5921686"/>
              <a:gd name="connsiteY6" fmla="*/ 2582956 h 2582956"/>
              <a:gd name="connsiteX7" fmla="*/ 0 w 5921686"/>
              <a:gd name="connsiteY7" fmla="*/ 2152455 h 2582956"/>
              <a:gd name="connsiteX8" fmla="*/ 0 w 5921686"/>
              <a:gd name="connsiteY8" fmla="*/ 430501 h 258295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5921686" h="2582956">
                <a:moveTo>
                  <a:pt x="0" y="430501"/>
                </a:moveTo>
                <a:cubicBezTo>
                  <a:pt x="0" y="192742"/>
                  <a:pt x="192742" y="0"/>
                  <a:pt x="430501" y="0"/>
                </a:cubicBezTo>
                <a:lnTo>
                  <a:pt x="5486205" y="0"/>
                </a:lnTo>
                <a:cubicBezTo>
                  <a:pt x="5723964" y="0"/>
                  <a:pt x="5916706" y="192742"/>
                  <a:pt x="5916706" y="430501"/>
                </a:cubicBezTo>
                <a:cubicBezTo>
                  <a:pt x="5927912" y="993280"/>
                  <a:pt x="5916706" y="1578470"/>
                  <a:pt x="5916706" y="2152455"/>
                </a:cubicBezTo>
                <a:cubicBezTo>
                  <a:pt x="5916706" y="2390214"/>
                  <a:pt x="5723964" y="2582956"/>
                  <a:pt x="5486205" y="2582956"/>
                </a:cubicBezTo>
                <a:lnTo>
                  <a:pt x="430501" y="2582956"/>
                </a:lnTo>
                <a:cubicBezTo>
                  <a:pt x="192742" y="2582956"/>
                  <a:pt x="0" y="2390214"/>
                  <a:pt x="0" y="2152455"/>
                </a:cubicBezTo>
                <a:lnTo>
                  <a:pt x="0" y="430501"/>
                </a:lnTo>
                <a:close/>
              </a:path>
            </a:pathLst>
          </a:custGeom>
          <a:solidFill>
            <a:schemeClr val="accent1">
              <a:lumMod val="75000"/>
            </a:schemeClr>
          </a:solidFill>
          <a:ln w="3175" cap="rnd">
            <a:solidFill>
              <a:schemeClr val="bg1"/>
            </a:solidFill>
            <a:roun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graphicFrame macro="">
        <xdr:nvGraphicFramePr>
          <xdr:cNvPr id="33" name="Chart 32">
            <a:extLst>
              <a:ext uri="{FF2B5EF4-FFF2-40B4-BE49-F238E27FC236}">
                <a16:creationId xmlns:a16="http://schemas.microsoft.com/office/drawing/2014/main" id="{27CFF316-B0A1-A67D-6E03-FEC262C61C0D}"/>
              </a:ext>
              <a:ext uri="{147F2762-F138-4A5C-976F-8EAC2B608ADB}">
                <a16:predDERef xmlns:a16="http://schemas.microsoft.com/office/drawing/2014/main" pred="{1A761FA8-A8B1-42BC-95D2-F4F406667B49}"/>
              </a:ext>
            </a:extLst>
          </xdr:cNvPr>
          <xdr:cNvGraphicFramePr>
            <a:graphicFrameLocks/>
          </xdr:cNvGraphicFramePr>
        </xdr:nvGraphicFramePr>
        <xdr:xfrm>
          <a:off x="8675594" y="1128994"/>
          <a:ext cx="5490882" cy="2364441"/>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476250</xdr:colOff>
      <xdr:row>7</xdr:row>
      <xdr:rowOff>66675</xdr:rowOff>
    </xdr:from>
    <xdr:to>
      <xdr:col>5</xdr:col>
      <xdr:colOff>754717</xdr:colOff>
      <xdr:row>20</xdr:row>
      <xdr:rowOff>144556</xdr:rowOff>
    </xdr:to>
    <xdr:graphicFrame macro="">
      <xdr:nvGraphicFramePr>
        <xdr:cNvPr id="4" name="Chart 3">
          <a:extLst>
            <a:ext uri="{FF2B5EF4-FFF2-40B4-BE49-F238E27FC236}">
              <a16:creationId xmlns:a16="http://schemas.microsoft.com/office/drawing/2014/main" id="{698AA5DA-475C-4CBE-B123-A8A8904060AC}"/>
            </a:ext>
            <a:ext uri="{147F2762-F138-4A5C-976F-8EAC2B608ADB}">
              <a16:predDERef xmlns:a16="http://schemas.microsoft.com/office/drawing/2014/main" pred="{0C3F8510-8CD9-46B0-BFC0-5FF8D45EC8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481852</xdr:colOff>
      <xdr:row>26</xdr:row>
      <xdr:rowOff>212911</xdr:rowOff>
    </xdr:from>
    <xdr:to>
      <xdr:col>13</xdr:col>
      <xdr:colOff>605115</xdr:colOff>
      <xdr:row>40</xdr:row>
      <xdr:rowOff>100853</xdr:rowOff>
    </xdr:to>
    <xdr:graphicFrame macro="">
      <xdr:nvGraphicFramePr>
        <xdr:cNvPr id="6" name="Chart 5">
          <a:extLst>
            <a:ext uri="{FF2B5EF4-FFF2-40B4-BE49-F238E27FC236}">
              <a16:creationId xmlns:a16="http://schemas.microsoft.com/office/drawing/2014/main" id="{D47A0899-4B3D-2DDC-3924-85ADFAC24D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100.453375115743" createdVersion="8" refreshedVersion="8" minRefreshableVersion="3" recordCount="193" xr:uid="{7D8FDE98-8831-42AF-A935-313965F8C53E}">
  <cacheSource type="worksheet">
    <worksheetSource name="Overview_2023"/>
  </cacheSource>
  <cacheFields count="14">
    <cacheField name="Tournament" numFmtId="0">
      <sharedItems/>
    </cacheField>
    <cacheField name="Tour ID" numFmtId="0">
      <sharedItems containsBlank="1" containsMixedTypes="1" containsNumber="1" containsInteger="1" minValue="1" maxValue="124351"/>
    </cacheField>
    <cacheField name="Priority" numFmtId="0">
      <sharedItems containsBlank="1"/>
    </cacheField>
    <cacheField name="Level" numFmtId="0">
      <sharedItems containsBlank="1"/>
    </cacheField>
    <cacheField name="Sport" numFmtId="0">
      <sharedItems/>
    </cacheField>
    <cacheField name="Start Date" numFmtId="165">
      <sharedItems containsNonDate="0" containsDate="1" containsString="0" containsBlank="1" minDate="2022-09-14T00:00:00" maxDate="2026-02-07T00:00:00" count="75">
        <d v="2022-09-14T00:00:00"/>
        <d v="2023-01-20T00:00:00"/>
        <d v="2023-01-21T00:00:00"/>
        <d v="2023-01-25T00:00:00"/>
        <d v="2023-01-26T00:00:00"/>
        <d v="2023-01-27T00:00:00"/>
        <d v="2023-02-01T00:00:00"/>
        <d v="2023-02-04T00:00:00"/>
        <d v="2023-02-17T00:00:00"/>
        <d v="2023-02-18T00:00:00"/>
        <d v="2023-02-24T00:00:00"/>
        <d v="2023-02-25T00:00:00"/>
        <d v="2023-03-01T00:00:00"/>
        <d v="2023-03-07T00:00:00"/>
        <d v="2023-03-23T00:00:00"/>
        <d v="2023-04-01T00:00:00"/>
        <d v="2023-04-02T00:00:00"/>
        <d v="2023-04-04T00:00:00"/>
        <d v="2023-04-05T00:00:00"/>
        <d v="2023-04-06T00:00:00"/>
        <d v="2023-04-10T00:00:00"/>
        <d v="2023-04-14T00:00:00"/>
        <d v="2023-04-15T00:00:00"/>
        <d v="2023-04-16T00:00:00"/>
        <d v="2023-05-12T00:00:00"/>
        <d v="2023-05-20T00:00:00"/>
        <d v="2023-06-15T00:00:00"/>
        <d v="2023-06-21T00:00:00"/>
        <d v="2023-06-24T00:00:00"/>
        <d v="2023-06-27T00:00:00"/>
        <d v="2023-06-30T00:00:00"/>
        <d v="2023-07-07T00:00:00"/>
        <d v="2023-07-14T00:00:00"/>
        <d v="2023-07-20T00:00:00"/>
        <d v="2023-07-21T00:00:00"/>
        <d v="2023-07-22T00:00:00"/>
        <d v="2023-07-23T00:00:00"/>
        <d v="2023-07-28T00:00:00"/>
        <d v="2023-07-29T00:00:00"/>
        <d v="2023-08-01T00:00:00"/>
        <d v="2023-08-04T00:00:00"/>
        <d v="2023-08-05T00:00:00"/>
        <d v="2023-08-11T00:00:00"/>
        <d v="2023-08-16T00:00:00"/>
        <d v="2023-08-18T00:00:00"/>
        <d v="2023-08-20T00:00:00"/>
        <d v="2023-08-24T00:00:00"/>
        <d v="2023-08-25T00:00:00"/>
        <d v="2023-08-31T00:00:00"/>
        <d v="2023-09-01T00:00:00"/>
        <d v="2023-09-07T00:00:00"/>
        <d v="2023-09-12T00:00:00"/>
        <d v="2023-09-14T00:00:00"/>
        <d v="2023-09-15T00:00:00"/>
        <d v="2023-09-19T00:00:00"/>
        <d v="2023-09-21T00:00:00"/>
        <d v="2023-09-28T00:00:00"/>
        <d v="2023-10-01T00:00:00"/>
        <d v="2023-10-12T00:00:00"/>
        <d v="2023-10-20T00:00:00"/>
        <d v="2023-11-07T00:00:00"/>
        <d v="2023-11-10T00:00:00"/>
        <d v="2023-12-26T00:00:00"/>
        <d v="2024-01-01T00:00:00"/>
        <d v="2024-01-10T00:00:00"/>
        <d v="2024-01-12T00:00:00"/>
        <d v="2024-04-15T00:00:00"/>
        <d v="2024-06-14T00:00:00"/>
        <d v="2024-09-01T00:00:00"/>
        <d v="2025-01-01T00:00:00"/>
        <d v="2025-03-01T00:00:00"/>
        <d v="2026-01-01T00:00:00"/>
        <d v="2026-01-21T00:00:00"/>
        <d v="2026-02-06T00:00:00"/>
        <m/>
      </sharedItems>
      <fieldGroup par="13" base="5">
        <rangePr groupBy="months" startDate="2022-09-14T00:00:00" endDate="2026-02-07T00:00:00"/>
        <groupItems count="14">
          <s v="(blank)"/>
          <s v="Jan"/>
          <s v="Feb"/>
          <s v="Mar"/>
          <s v="Apr"/>
          <s v="May"/>
          <s v="Jun"/>
          <s v="Jul"/>
          <s v="Aug"/>
          <s v="Sep"/>
          <s v="Oct"/>
          <s v="Nov"/>
          <s v="Dec"/>
          <s v="&gt;26/02/07"/>
        </groupItems>
      </fieldGroup>
    </cacheField>
    <cacheField name="Countdown" numFmtId="1">
      <sharedItems containsSemiMixedTypes="0" containsString="0" containsNumber="1" containsInteger="1" minValue="-959" maxValue="45100"/>
    </cacheField>
    <cacheField name="Completed" numFmtId="165">
      <sharedItems containsNonDate="0" containsDate="1" containsString="0" containsBlank="1" minDate="2023-06-02T00:00:00" maxDate="2023-06-15T00:00:00"/>
    </cacheField>
    <cacheField name="Checked by" numFmtId="0">
      <sharedItems containsBlank="1"/>
    </cacheField>
    <cacheField name="Review timer" numFmtId="0">
      <sharedItems containsSemiMixedTypes="0" containsString="0" containsNumber="1" containsInteger="1" minValue="0" maxValue="46059"/>
    </cacheField>
    <cacheField name="Notes" numFmtId="0">
      <sharedItems containsNonDate="0" containsString="0" containsBlank="1"/>
    </cacheField>
    <cacheField name="Status" numFmtId="0">
      <sharedItems count="6">
        <s v="Overdue"/>
        <s v="Completed"/>
        <s v="Not Started"/>
        <s v="In Progress"/>
        <s v="Cancelled"/>
        <s v="On Hold"/>
      </sharedItems>
    </cacheField>
    <cacheField name="Quarters" numFmtId="0" databaseField="0">
      <fieldGroup base="5">
        <rangePr groupBy="quarters" startDate="2022-09-14T00:00:00" endDate="2026-02-07T00:00:00"/>
        <groupItems count="6">
          <s v="&lt;22/09/14"/>
          <s v="Qtr1"/>
          <s v="Qtr2"/>
          <s v="Qtr3"/>
          <s v="Qtr4"/>
          <s v="&gt;26/02/07"/>
        </groupItems>
      </fieldGroup>
    </cacheField>
    <cacheField name="Years" numFmtId="0" databaseField="0">
      <fieldGroup base="5">
        <rangePr groupBy="years" startDate="2022-09-14T00:00:00" endDate="2026-02-07T00:00:00"/>
        <groupItems count="7">
          <s v="&lt;22/09/14"/>
          <s v="2022"/>
          <s v="2023"/>
          <s v="2024"/>
          <s v="2025"/>
          <s v="2026"/>
          <s v="&gt;26/02/0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3">
  <r>
    <s v="EHF Champions League"/>
    <s v="Groups"/>
    <s v="HIGH"/>
    <s v="LS1"/>
    <s v="Handball"/>
    <x v="0"/>
    <n v="282"/>
    <m/>
    <m/>
    <n v="44818"/>
    <m/>
    <x v="0"/>
  </r>
  <r>
    <s v="Chile Primera Division"/>
    <n v="67280"/>
    <m/>
    <s v="LCS"/>
    <s v="Soccer"/>
    <x v="1"/>
    <n v="154"/>
    <m/>
    <m/>
    <n v="44946"/>
    <m/>
    <x v="1"/>
  </r>
  <r>
    <s v="Peru Primera Division"/>
    <n v="34467"/>
    <m/>
    <s v="LCS"/>
    <s v="Soccer"/>
    <x v="2"/>
    <n v="153"/>
    <m/>
    <m/>
    <n v="44947"/>
    <m/>
    <x v="1"/>
  </r>
  <r>
    <s v="Colombia Primera A Apertura"/>
    <n v="19232"/>
    <m/>
    <s v="LCS"/>
    <s v="Soccer"/>
    <x v="3"/>
    <n v="149"/>
    <m/>
    <m/>
    <n v="44951"/>
    <m/>
    <x v="1"/>
  </r>
  <r>
    <s v="Colombia Primera A Clasura"/>
    <n v="19236"/>
    <m/>
    <s v="LCS"/>
    <s v="Soccer"/>
    <x v="4"/>
    <n v="148"/>
    <m/>
    <m/>
    <n v="44952"/>
    <m/>
    <x v="1"/>
  </r>
  <r>
    <s v="Paraguay Primera Division Apertura"/>
    <n v="3133"/>
    <m/>
    <s v="LCS"/>
    <s v="Soccer"/>
    <x v="5"/>
    <n v="147"/>
    <m/>
    <m/>
    <n v="44953"/>
    <m/>
    <x v="1"/>
  </r>
  <r>
    <s v="Argentina Superliga"/>
    <n v="68"/>
    <m/>
    <s v="LCS"/>
    <s v="Soccer"/>
    <x v="5"/>
    <n v="147"/>
    <m/>
    <m/>
    <n v="44953"/>
    <m/>
    <x v="1"/>
  </r>
  <r>
    <s v="Int. Clubs FIFA Club World Cup"/>
    <n v="3888"/>
    <m/>
    <s v="LCS"/>
    <s v="Soccer"/>
    <x v="6"/>
    <n v="142"/>
    <m/>
    <m/>
    <n v="44958"/>
    <m/>
    <x v="1"/>
  </r>
  <r>
    <s v="Uruguay Primera Division Apertura"/>
    <n v="57776"/>
    <m/>
    <s v="LCS"/>
    <s v="Soccer"/>
    <x v="7"/>
    <n v="139"/>
    <m/>
    <m/>
    <n v="44961"/>
    <m/>
    <x v="0"/>
  </r>
  <r>
    <s v="Japan J-League"/>
    <n v="82"/>
    <m/>
    <s v="LCS"/>
    <s v="Soccer"/>
    <x v="8"/>
    <n v="126"/>
    <m/>
    <m/>
    <n v="44974"/>
    <m/>
    <x v="1"/>
  </r>
  <r>
    <s v="USA XFL"/>
    <n v="89038"/>
    <s v="HIGH"/>
    <s v="LS1"/>
    <s v="American Football"/>
    <x v="9"/>
    <n v="125"/>
    <m/>
    <m/>
    <n v="44975"/>
    <m/>
    <x v="1"/>
  </r>
  <r>
    <s v="Ecuador Serie A"/>
    <n v="16887"/>
    <m/>
    <s v="LCS"/>
    <s v="Soccer"/>
    <x v="10"/>
    <n v="119"/>
    <m/>
    <m/>
    <n v="44981"/>
    <m/>
    <x v="0"/>
  </r>
  <r>
    <s v="Republic of Korea K-League 1 "/>
    <n v="3284"/>
    <m/>
    <s v="LCS1"/>
    <s v="Soccer"/>
    <x v="11"/>
    <n v="118"/>
    <m/>
    <m/>
    <n v="44982"/>
    <m/>
    <x v="1"/>
  </r>
  <r>
    <s v="USA MLS"/>
    <n v="18"/>
    <s v="HIGH"/>
    <s v="LCS"/>
    <s v="Soccer"/>
    <x v="11"/>
    <n v="118"/>
    <m/>
    <m/>
    <n v="44982"/>
    <m/>
    <x v="1"/>
  </r>
  <r>
    <s v="Int. Youth U20 Asian Cup"/>
    <s v="Groups"/>
    <m/>
    <s v="LCS1"/>
    <s v="Soccer"/>
    <x v="12"/>
    <n v="114"/>
    <m/>
    <m/>
    <n v="44986"/>
    <m/>
    <x v="1"/>
  </r>
  <r>
    <s v="Int. FIFA World Cup Qual CONCACAF"/>
    <n v="2152"/>
    <m/>
    <s v="LCS"/>
    <s v="Soccer"/>
    <x v="12"/>
    <n v="114"/>
    <m/>
    <m/>
    <n v="44986"/>
    <m/>
    <x v="1"/>
  </r>
  <r>
    <s v="Int. Clubs Concacaf Champions League"/>
    <s v="Groups"/>
    <m/>
    <s v="LCS"/>
    <s v="Soccer"/>
    <x v="13"/>
    <n v="108"/>
    <m/>
    <m/>
    <n v="44992"/>
    <m/>
    <x v="1"/>
  </r>
  <r>
    <s v="Int. Clubs CONCACAF Champions League, Knockout"/>
    <n v="9895"/>
    <m/>
    <s v="LCS"/>
    <s v="Soccer"/>
    <x v="13"/>
    <n v="108"/>
    <m/>
    <m/>
    <n v="44992"/>
    <m/>
    <x v="1"/>
  </r>
  <r>
    <s v="Int. Clubs Copa Sudamericana "/>
    <s v="Groups"/>
    <m/>
    <s v="LCS"/>
    <s v="Soccer"/>
    <x v="13"/>
    <n v="108"/>
    <m/>
    <m/>
    <n v="44992"/>
    <m/>
    <x v="1"/>
  </r>
  <r>
    <s v="Int. European Championship Qual"/>
    <s v="Groups"/>
    <s v="HIGH"/>
    <s v="LCS"/>
    <s v="Soccer"/>
    <x v="14"/>
    <n v="92"/>
    <m/>
    <m/>
    <n v="45008"/>
    <m/>
    <x v="1"/>
  </r>
  <r>
    <s v="Sweden Superettan"/>
    <n v="27"/>
    <m/>
    <s v="LCS"/>
    <s v="Soccer"/>
    <x v="15"/>
    <n v="83"/>
    <m/>
    <m/>
    <n v="45017"/>
    <m/>
    <x v="1"/>
  </r>
  <r>
    <s v="Sweden Allsvenskan"/>
    <n v="24"/>
    <m/>
    <s v="LCS"/>
    <s v="Soccer"/>
    <x v="15"/>
    <n v="83"/>
    <m/>
    <m/>
    <n v="45017"/>
    <m/>
    <x v="1"/>
  </r>
  <r>
    <s v="Uruguay Primera Division Clausura"/>
    <n v="17126"/>
    <m/>
    <s v="LCS"/>
    <s v="Soccer"/>
    <x v="16"/>
    <n v="82"/>
    <m/>
    <m/>
    <n v="45018"/>
    <m/>
    <x v="0"/>
  </r>
  <r>
    <s v="Int. Clubs Copa Libertadores "/>
    <s v="Groups"/>
    <m/>
    <s v="LCS"/>
    <s v="Soccer"/>
    <x v="17"/>
    <n v="80"/>
    <m/>
    <m/>
    <n v="45020"/>
    <m/>
    <x v="1"/>
  </r>
  <r>
    <s v="Finland Veikkausliiga"/>
    <n v="31"/>
    <m/>
    <s v="LCS"/>
    <s v="Soccer"/>
    <x v="18"/>
    <n v="79"/>
    <m/>
    <m/>
    <n v="45021"/>
    <m/>
    <x v="0"/>
  </r>
  <r>
    <s v="Int. Finalissima, Women"/>
    <n v="124351"/>
    <m/>
    <s v="LCS1"/>
    <s v="Soccer"/>
    <x v="19"/>
    <n v="78"/>
    <m/>
    <m/>
    <n v="45022"/>
    <m/>
    <x v="1"/>
  </r>
  <r>
    <s v="Norway 1.Division"/>
    <n v="6"/>
    <m/>
    <s v="LCS"/>
    <s v="Soccer"/>
    <x v="20"/>
    <n v="74"/>
    <m/>
    <m/>
    <n v="45026"/>
    <m/>
    <x v="1"/>
  </r>
  <r>
    <s v="Norway Eliteserien"/>
    <n v="5"/>
    <m/>
    <s v="LCS"/>
    <s v="Soccer"/>
    <x v="20"/>
    <n v="74"/>
    <m/>
    <m/>
    <n v="45026"/>
    <m/>
    <x v="1"/>
  </r>
  <r>
    <s v="Brazil Serie B"/>
    <n v="1449"/>
    <m/>
    <s v="LCS"/>
    <s v="Soccer"/>
    <x v="21"/>
    <n v="70"/>
    <m/>
    <m/>
    <n v="45030"/>
    <m/>
    <x v="1"/>
  </r>
  <r>
    <s v="China Super League "/>
    <n v="652"/>
    <s v="HIGH"/>
    <s v="LCS"/>
    <s v="Soccer"/>
    <x v="22"/>
    <n v="69"/>
    <m/>
    <m/>
    <n v="45031"/>
    <m/>
    <x v="0"/>
  </r>
  <r>
    <s v="Brazil Serie A"/>
    <n v="83"/>
    <s v="HIGH"/>
    <s v="LCS"/>
    <s v="Soccer"/>
    <x v="23"/>
    <n v="68"/>
    <m/>
    <m/>
    <n v="45032"/>
    <m/>
    <x v="1"/>
  </r>
  <r>
    <s v="World Championship"/>
    <s v="Groups"/>
    <s v="HIGH"/>
    <s v="LS1"/>
    <s v="Ice hockey"/>
    <x v="24"/>
    <n v="42"/>
    <m/>
    <m/>
    <n v="45058"/>
    <m/>
    <x v="1"/>
  </r>
  <r>
    <s v="Int. Youth U20 World Cup"/>
    <s v="Groups"/>
    <m/>
    <s v="LCS"/>
    <s v="Soccer"/>
    <x v="25"/>
    <n v="34"/>
    <m/>
    <m/>
    <n v="45066"/>
    <m/>
    <x v="1"/>
  </r>
  <r>
    <s v="Int. U17 AFC Asian Cup"/>
    <s v="Groups"/>
    <m/>
    <s v="LCS"/>
    <s v="Soccer"/>
    <x v="26"/>
    <n v="8"/>
    <m/>
    <m/>
    <n v="45092"/>
    <m/>
    <x v="1"/>
  </r>
  <r>
    <s v="Int. Youth U21 European Championship"/>
    <s v="Groups"/>
    <m/>
    <s v="LCS"/>
    <s v="Soccer"/>
    <x v="27"/>
    <n v="2"/>
    <d v="2023-06-14T00:00:00"/>
    <s v="CLAM"/>
    <n v="7"/>
    <m/>
    <x v="1"/>
  </r>
  <r>
    <s v="Int. CONCACAF Gold Cup"/>
    <s v="Groups"/>
    <m/>
    <s v="LCS"/>
    <s v="Soccer"/>
    <x v="28"/>
    <n v="-1"/>
    <d v="2023-06-02T00:00:00"/>
    <s v="MBE"/>
    <n v="22"/>
    <m/>
    <x v="2"/>
  </r>
  <r>
    <s v="Int. Clubs UEFA Champions League Quali"/>
    <n v="1339"/>
    <s v="HIGH"/>
    <s v="LCS"/>
    <s v="Soccer"/>
    <x v="29"/>
    <n v="-4"/>
    <m/>
    <m/>
    <n v="45104"/>
    <m/>
    <x v="3"/>
  </r>
  <r>
    <s v="Mexico Primera Division Apertura"/>
    <n v="28"/>
    <m/>
    <s v="LCS"/>
    <s v="Soccer"/>
    <x v="30"/>
    <n v="-7"/>
    <m/>
    <m/>
    <n v="45107"/>
    <m/>
    <x v="2"/>
  </r>
  <r>
    <s v="Mexico Primera Division Clasura"/>
    <n v="16753"/>
    <m/>
    <s v="LCS"/>
    <s v="Soccer"/>
    <x v="30"/>
    <n v="-7"/>
    <m/>
    <m/>
    <n v="45107"/>
    <m/>
    <x v="2"/>
  </r>
  <r>
    <s v="Paraguay Primera Division Clausura"/>
    <n v="16752"/>
    <m/>
    <s v="LCS"/>
    <s v="Soccer"/>
    <x v="31"/>
    <n v="-14"/>
    <m/>
    <m/>
    <n v="45114"/>
    <m/>
    <x v="2"/>
  </r>
  <r>
    <s v="Romania Liga I "/>
    <n v="219"/>
    <m/>
    <s v="LCS"/>
    <s v="Soccer"/>
    <x v="32"/>
    <n v="-21"/>
    <m/>
    <m/>
    <n v="45121"/>
    <m/>
    <x v="2"/>
  </r>
  <r>
    <s v="Int. Women's World Cup"/>
    <s v="Groups"/>
    <m/>
    <s v="LCS"/>
    <s v="Soccer"/>
    <x v="33"/>
    <n v="-27"/>
    <m/>
    <m/>
    <n v="45127"/>
    <m/>
    <x v="2"/>
  </r>
  <r>
    <s v="Croatia HNL"/>
    <n v="48"/>
    <m/>
    <s v="LCS"/>
    <s v="Soccer"/>
    <x v="34"/>
    <n v="-28"/>
    <m/>
    <m/>
    <n v="45128"/>
    <m/>
    <x v="2"/>
  </r>
  <r>
    <s v="Poland Ekstraklasa"/>
    <n v="64"/>
    <m/>
    <s v="LCS"/>
    <s v="Soccer"/>
    <x v="34"/>
    <n v="-28"/>
    <m/>
    <m/>
    <n v="45128"/>
    <m/>
    <x v="2"/>
  </r>
  <r>
    <s v="Switzerland Super League"/>
    <n v="1060"/>
    <m/>
    <s v="LCS"/>
    <s v="Soccer"/>
    <x v="35"/>
    <n v="-29"/>
    <m/>
    <m/>
    <n v="45129"/>
    <m/>
    <x v="2"/>
  </r>
  <r>
    <s v="Czech 1. Liga"/>
    <n v="49"/>
    <m/>
    <s v="LCS"/>
    <s v="Soccer"/>
    <x v="35"/>
    <n v="-29"/>
    <m/>
    <m/>
    <n v="45129"/>
    <m/>
    <x v="2"/>
  </r>
  <r>
    <s v="Denmark Superliga"/>
    <n v="12"/>
    <m/>
    <s v="LCS"/>
    <s v="Soccer"/>
    <x v="36"/>
    <n v="-30"/>
    <m/>
    <m/>
    <n v="45130"/>
    <m/>
    <x v="2"/>
  </r>
  <r>
    <s v="Russia Premier League"/>
    <n v="53"/>
    <s v="HIGH"/>
    <s v="LCS"/>
    <s v="Soccer"/>
    <x v="36"/>
    <n v="-30"/>
    <m/>
    <m/>
    <n v="45130"/>
    <m/>
    <x v="2"/>
  </r>
  <r>
    <s v="Germany 2.Bundesliga"/>
    <n v="41"/>
    <m/>
    <s v="LCS"/>
    <s v="Soccer"/>
    <x v="37"/>
    <n v="-35"/>
    <m/>
    <m/>
    <n v="45135"/>
    <m/>
    <x v="2"/>
  </r>
  <r>
    <s v="Slovakia Superliga"/>
    <n v="92"/>
    <m/>
    <s v="LCS"/>
    <s v="Soccer"/>
    <x v="37"/>
    <n v="-35"/>
    <m/>
    <m/>
    <n v="45135"/>
    <m/>
    <x v="2"/>
  </r>
  <r>
    <s v="Belgium First Division A"/>
    <n v="38"/>
    <m/>
    <s v="LCS"/>
    <s v="Soccer"/>
    <x v="37"/>
    <n v="-35"/>
    <m/>
    <m/>
    <n v="45135"/>
    <m/>
    <x v="2"/>
  </r>
  <r>
    <s v="France Ligue 2"/>
    <n v="19"/>
    <m/>
    <s v="LCS"/>
    <s v="Soccer"/>
    <x v="38"/>
    <n v="-36"/>
    <m/>
    <m/>
    <n v="45136"/>
    <m/>
    <x v="2"/>
  </r>
  <r>
    <s v="Ukraine Premier League"/>
    <n v="384"/>
    <m/>
    <s v="LCS"/>
    <s v="Soccer"/>
    <x v="38"/>
    <n v="-36"/>
    <m/>
    <m/>
    <n v="45136"/>
    <m/>
    <x v="2"/>
  </r>
  <r>
    <s v="Int. Clubs AFC cup"/>
    <s v="Groups"/>
    <m/>
    <s v="LCS"/>
    <s v="Soccer"/>
    <x v="39"/>
    <n v="-39"/>
    <m/>
    <m/>
    <n v="45139"/>
    <m/>
    <x v="2"/>
  </r>
  <r>
    <s v="Portugal Segunda "/>
    <n v="280"/>
    <m/>
    <s v="LCS"/>
    <s v="Soccer"/>
    <x v="39"/>
    <n v="-39"/>
    <m/>
    <m/>
    <n v="45139"/>
    <m/>
    <x v="2"/>
  </r>
  <r>
    <s v="Spain La Liga 2"/>
    <n v="37"/>
    <m/>
    <s v="LCS"/>
    <s v="Soccer"/>
    <x v="39"/>
    <n v="-39"/>
    <m/>
    <m/>
    <n v="45139"/>
    <m/>
    <x v="2"/>
  </r>
  <r>
    <s v="Int. Clubs AFC Champions League"/>
    <s v="Groups"/>
    <m/>
    <s v="LCS"/>
    <s v="Soccer"/>
    <x v="40"/>
    <n v="-42"/>
    <m/>
    <m/>
    <n v="45142"/>
    <m/>
    <x v="2"/>
  </r>
  <r>
    <s v="Germany 3.Liga"/>
    <n v="8343"/>
    <m/>
    <s v="LCS"/>
    <s v="Soccer"/>
    <x v="40"/>
    <n v="-42"/>
    <m/>
    <m/>
    <n v="45142"/>
    <m/>
    <x v="2"/>
  </r>
  <r>
    <s v="England Championship"/>
    <n v="2"/>
    <m/>
    <s v="LCS"/>
    <s v="Soccer"/>
    <x v="41"/>
    <n v="-43"/>
    <m/>
    <m/>
    <n v="45143"/>
    <m/>
    <x v="2"/>
  </r>
  <r>
    <s v="Scotland Premiership"/>
    <n v="54"/>
    <m/>
    <s v="LS1"/>
    <s v="Soccer"/>
    <x v="41"/>
    <n v="-43"/>
    <m/>
    <m/>
    <n v="45143"/>
    <m/>
    <x v="2"/>
  </r>
  <r>
    <s v="Netherlands Eredivisie"/>
    <n v="39"/>
    <m/>
    <s v="LCS"/>
    <s v="Soccer"/>
    <x v="42"/>
    <n v="-49"/>
    <m/>
    <m/>
    <n v="45149"/>
    <m/>
    <x v="2"/>
  </r>
  <r>
    <s v="Turkey 1. Lig"/>
    <n v="101"/>
    <m/>
    <s v="LCS"/>
    <s v="Soccer"/>
    <x v="42"/>
    <n v="-49"/>
    <m/>
    <m/>
    <n v="45149"/>
    <m/>
    <x v="2"/>
  </r>
  <r>
    <s v="Turkey Super Lig"/>
    <n v="62"/>
    <s v="HIGH"/>
    <s v="LCS"/>
    <s v="Soccer"/>
    <x v="42"/>
    <n v="-49"/>
    <m/>
    <m/>
    <n v="45149"/>
    <m/>
    <x v="2"/>
  </r>
  <r>
    <s v="Portugal Primeira Liga"/>
    <n v="52"/>
    <m/>
    <s v="LCS"/>
    <s v="Soccer"/>
    <x v="42"/>
    <n v="-49"/>
    <m/>
    <m/>
    <n v="45149"/>
    <m/>
    <x v="2"/>
  </r>
  <r>
    <s v="England Premier League"/>
    <n v="1"/>
    <s v="HIGH"/>
    <s v="LCS"/>
    <s v="Soccer"/>
    <x v="42"/>
    <n v="-49"/>
    <m/>
    <m/>
    <n v="45149"/>
    <m/>
    <x v="2"/>
  </r>
  <r>
    <s v="France Ligue 1"/>
    <n v="4"/>
    <s v="HIGH"/>
    <s v="LCS"/>
    <s v="Soccer"/>
    <x v="42"/>
    <n v="-49"/>
    <m/>
    <m/>
    <n v="45149"/>
    <m/>
    <x v="2"/>
  </r>
  <r>
    <s v="Spain La Liga"/>
    <n v="36"/>
    <s v="HIGH"/>
    <s v="LCS"/>
    <s v="Soccer"/>
    <x v="42"/>
    <n v="-49"/>
    <m/>
    <m/>
    <n v="45149"/>
    <m/>
    <x v="2"/>
  </r>
  <r>
    <s v="Int. UEFA Super Cup"/>
    <n v="680"/>
    <m/>
    <s v="LCS"/>
    <s v="Soccer"/>
    <x v="43"/>
    <n v="-54"/>
    <m/>
    <m/>
    <n v="45154"/>
    <m/>
    <x v="2"/>
  </r>
  <r>
    <s v="Germany Bundesliga"/>
    <n v="42"/>
    <s v="HIGH"/>
    <s v="LCS"/>
    <s v="Soccer"/>
    <x v="44"/>
    <n v="-56"/>
    <m/>
    <m/>
    <n v="45156"/>
    <m/>
    <x v="2"/>
  </r>
  <r>
    <s v="Italy Serie B"/>
    <n v="34"/>
    <m/>
    <s v="LCS"/>
    <s v="Soccer"/>
    <x v="44"/>
    <n v="-56"/>
    <m/>
    <m/>
    <n v="45156"/>
    <m/>
    <x v="2"/>
  </r>
  <r>
    <s v="Greece Super League "/>
    <n v="127"/>
    <m/>
    <s v="LCS"/>
    <s v="Soccer"/>
    <x v="44"/>
    <n v="-56"/>
    <m/>
    <m/>
    <n v="45156"/>
    <m/>
    <x v="2"/>
  </r>
  <r>
    <s v="Italy Serie A"/>
    <n v="33"/>
    <s v="HIGH"/>
    <s v="LCS"/>
    <s v="Soccer"/>
    <x v="45"/>
    <n v="-58"/>
    <m/>
    <m/>
    <n v="45158"/>
    <m/>
    <x v="2"/>
  </r>
  <r>
    <s v="Argentina Copa de la Liga"/>
    <n v="80586"/>
    <m/>
    <s v="LCS"/>
    <s v="Soccer"/>
    <x v="45"/>
    <n v="-58"/>
    <m/>
    <m/>
    <n v="45158"/>
    <m/>
    <x v="2"/>
  </r>
  <r>
    <s v="Germany Bundesliga"/>
    <n v="95"/>
    <s v="HIGH"/>
    <s v="LS1"/>
    <s v="Handball"/>
    <x v="46"/>
    <n v="-62"/>
    <m/>
    <m/>
    <n v="45162"/>
    <m/>
    <x v="2"/>
  </r>
  <r>
    <s v="FIBA Basketball World Cup"/>
    <s v="Groups"/>
    <s v="HIGH"/>
    <s v="LS1"/>
    <s v="Basketball"/>
    <x v="47"/>
    <n v="-63"/>
    <m/>
    <m/>
    <n v="45163"/>
    <m/>
    <x v="2"/>
  </r>
  <r>
    <s v="Champions Hockey League"/>
    <s v="Groups"/>
    <s v="HIGH"/>
    <s v="LS1"/>
    <s v="Ice hockey"/>
    <x v="48"/>
    <n v="-69"/>
    <m/>
    <m/>
    <n v="45169"/>
    <m/>
    <x v="2"/>
  </r>
  <r>
    <s v="Russia KHL "/>
    <n v="673"/>
    <s v="HIGH"/>
    <s v="LS1"/>
    <s v="Ice hockey"/>
    <x v="49"/>
    <n v="-70"/>
    <m/>
    <m/>
    <n v="45170"/>
    <m/>
    <x v="2"/>
  </r>
  <r>
    <s v="Int. FIFA World Cup Qual COMNEBOL"/>
    <s v="Groups"/>
    <m/>
    <s v="LCS"/>
    <s v="Soccer"/>
    <x v="49"/>
    <n v="-70"/>
    <m/>
    <m/>
    <n v="45170"/>
    <m/>
    <x v="2"/>
  </r>
  <r>
    <s v="India Super League"/>
    <n v="38566"/>
    <m/>
    <s v="LCS"/>
    <s v="Soccer"/>
    <x v="49"/>
    <n v="-70"/>
    <m/>
    <m/>
    <n v="45170"/>
    <m/>
    <x v="2"/>
  </r>
  <r>
    <s v="USA NFL"/>
    <n v="47"/>
    <s v="HIGH"/>
    <s v="LS1"/>
    <s v="American Football"/>
    <x v="50"/>
    <n v="-76"/>
    <m/>
    <m/>
    <n v="45176"/>
    <m/>
    <x v="2"/>
  </r>
  <r>
    <s v="Finland SM-liiga"/>
    <n v="108"/>
    <s v="HIGH"/>
    <s v="LS1"/>
    <s v="Ice hockey"/>
    <x v="51"/>
    <n v="-81"/>
    <m/>
    <m/>
    <n v="45181"/>
    <m/>
    <x v="2"/>
  </r>
  <r>
    <s v="Germany DEL"/>
    <n v="93"/>
    <s v="HIGH"/>
    <s v="LS1"/>
    <s v="Ice hockey"/>
    <x v="52"/>
    <n v="-83"/>
    <m/>
    <m/>
    <n v="45183"/>
    <m/>
    <x v="2"/>
  </r>
  <r>
    <s v="Sweden SHL"/>
    <n v="115"/>
    <s v="HIGH"/>
    <s v="LS1"/>
    <s v="Ice hockey"/>
    <x v="52"/>
    <n v="-83"/>
    <m/>
    <m/>
    <n v="45183"/>
    <m/>
    <x v="2"/>
  </r>
  <r>
    <s v="Czech Republic Extraliga"/>
    <n v="109"/>
    <s v="HIGH"/>
    <s v="LS1"/>
    <s v="Ice hockey"/>
    <x v="53"/>
    <n v="-84"/>
    <m/>
    <m/>
    <n v="45184"/>
    <m/>
    <x v="2"/>
  </r>
  <r>
    <s v="Int. Clubs UEFA Champions League"/>
    <s v="Groups"/>
    <s v="HIGH"/>
    <s v="LCS"/>
    <s v="Soccer"/>
    <x v="54"/>
    <n v="-88"/>
    <m/>
    <m/>
    <n v="45188"/>
    <m/>
    <x v="2"/>
  </r>
  <r>
    <s v="Int. Clubs UEFA Conference League"/>
    <s v="Groups"/>
    <s v="HIGH"/>
    <s v="LCS"/>
    <s v="Soccer"/>
    <x v="55"/>
    <n v="-90"/>
    <m/>
    <m/>
    <n v="45190"/>
    <m/>
    <x v="2"/>
  </r>
  <r>
    <s v="Int. Clubs UEFA Europa League"/>
    <s v="Groups"/>
    <s v="HIGH"/>
    <s v="LCS"/>
    <s v="Soccer"/>
    <x v="55"/>
    <n v="-90"/>
    <m/>
    <m/>
    <n v="45190"/>
    <m/>
    <x v="2"/>
  </r>
  <r>
    <s v="Australia NBL"/>
    <n v="727"/>
    <s v="HIGH"/>
    <s v="LS1"/>
    <s v="Basketball"/>
    <x v="56"/>
    <n v="-97"/>
    <m/>
    <m/>
    <n v="45197"/>
    <m/>
    <x v="2"/>
  </r>
  <r>
    <s v="Euroleague  "/>
    <n v="153"/>
    <s v="HIGH"/>
    <s v="LS1"/>
    <s v="Basketball"/>
    <x v="57"/>
    <n v="-100"/>
    <m/>
    <m/>
    <n v="45200"/>
    <m/>
    <x v="2"/>
  </r>
  <r>
    <s v="USA NBA"/>
    <n v="177"/>
    <s v="HIGH"/>
    <s v="LS1"/>
    <s v="Basketball"/>
    <x v="57"/>
    <n v="-100"/>
    <m/>
    <m/>
    <n v="45200"/>
    <m/>
    <x v="2"/>
  </r>
  <r>
    <s v="USA NHL  "/>
    <n v="142"/>
    <s v="HIGH"/>
    <s v="LS1"/>
    <s v="Ice hockey"/>
    <x v="57"/>
    <n v="-100"/>
    <m/>
    <m/>
    <n v="45200"/>
    <m/>
    <x v="2"/>
  </r>
  <r>
    <s v="Australia A-League "/>
    <n v="144"/>
    <m/>
    <s v="LCS"/>
    <s v="Soccer"/>
    <x v="57"/>
    <n v="-100"/>
    <m/>
    <m/>
    <n v="45200"/>
    <m/>
    <x v="2"/>
  </r>
  <r>
    <s v="Int. FIFA World Cup Qual AFC"/>
    <s v="Groups"/>
    <m/>
    <s v="LCS"/>
    <s v="Soccer"/>
    <x v="58"/>
    <n v="-111"/>
    <m/>
    <m/>
    <n v="45211"/>
    <m/>
    <x v="2"/>
  </r>
  <r>
    <s v="Int. Clubs UEFA Champions League - Women"/>
    <s v="Groups"/>
    <s v="HIGH"/>
    <s v="LCS"/>
    <s v="Soccer"/>
    <x v="59"/>
    <n v="-119"/>
    <m/>
    <m/>
    <n v="45219"/>
    <m/>
    <x v="2"/>
  </r>
  <r>
    <s v="USA MLB   ALL-STAR"/>
    <n v="1004"/>
    <s v="HIGH"/>
    <s v="LS1"/>
    <s v="Baseball"/>
    <x v="60"/>
    <n v="-137"/>
    <m/>
    <m/>
    <n v="45237"/>
    <m/>
    <x v="2"/>
  </r>
  <r>
    <s v="Int. Youth U17 World Championship"/>
    <s v="Groups"/>
    <m/>
    <s v="LCS"/>
    <s v="Soccer"/>
    <x v="61"/>
    <n v="-140"/>
    <m/>
    <m/>
    <n v="45240"/>
    <m/>
    <x v="2"/>
  </r>
  <r>
    <s v="U17 World Championship"/>
    <s v="Groups"/>
    <m/>
    <s v="LCS"/>
    <s v="Soccer"/>
    <x v="61"/>
    <n v="-140"/>
    <m/>
    <m/>
    <n v="45240"/>
    <m/>
    <x v="2"/>
  </r>
  <r>
    <s v="Int. Ice Hockey U20"/>
    <s v="Groups"/>
    <m/>
    <s v="LS1"/>
    <s v="Ice hockey"/>
    <x v="62"/>
    <n v="-186"/>
    <m/>
    <m/>
    <n v="45286"/>
    <m/>
    <x v="2"/>
  </r>
  <r>
    <s v="African Cup of Nations"/>
    <s v="Groups"/>
    <s v="HIGH"/>
    <s v="LCS"/>
    <s v="Soccer"/>
    <x v="63"/>
    <n v="-192"/>
    <m/>
    <m/>
    <n v="45292"/>
    <m/>
    <x v="2"/>
  </r>
  <r>
    <s v="Italy Super Cup"/>
    <n v="1377"/>
    <m/>
    <s v="LCS"/>
    <s v="Soccer"/>
    <x v="63"/>
    <n v="-192"/>
    <m/>
    <m/>
    <n v="45292"/>
    <m/>
    <x v="2"/>
  </r>
  <r>
    <s v="EHF Euro Championship"/>
    <s v="Groups"/>
    <m/>
    <s v="LS1"/>
    <s v="Handball"/>
    <x v="64"/>
    <n v="-201"/>
    <m/>
    <m/>
    <n v="45301"/>
    <m/>
    <x v="2"/>
  </r>
  <r>
    <s v="Spain Super Cup"/>
    <n v="2305"/>
    <m/>
    <s v="LCS1"/>
    <s v="Soccer"/>
    <x v="64"/>
    <n v="-201"/>
    <m/>
    <m/>
    <n v="45301"/>
    <m/>
    <x v="2"/>
  </r>
  <r>
    <s v="Int. AFC Asian Cup"/>
    <s v="Groups"/>
    <m/>
    <s v="LCS"/>
    <s v="Soccer"/>
    <x v="65"/>
    <n v="-203"/>
    <m/>
    <m/>
    <n v="45303"/>
    <m/>
    <x v="2"/>
  </r>
  <r>
    <s v="Int. Youth U23 AFC Cup"/>
    <s v="Groups"/>
    <m/>
    <s v="LCS"/>
    <s v="Soccer"/>
    <x v="66"/>
    <n v="-297"/>
    <m/>
    <m/>
    <n v="45397"/>
    <m/>
    <x v="2"/>
  </r>
  <r>
    <s v="Int. Copa America"/>
    <s v="Groups"/>
    <m/>
    <s v="LCS"/>
    <s v="Soccer"/>
    <x v="67"/>
    <n v="-357"/>
    <m/>
    <m/>
    <n v="45457"/>
    <m/>
    <x v="2"/>
  </r>
  <r>
    <s v="Int. European Championship Men"/>
    <s v="Groups"/>
    <m/>
    <s v="LCS"/>
    <s v="Soccer"/>
    <x v="67"/>
    <n v="-357"/>
    <m/>
    <m/>
    <n v="45457"/>
    <m/>
    <x v="2"/>
  </r>
  <r>
    <s v="Int. UEFA Nations League A, B, C, D"/>
    <s v="Groups"/>
    <m/>
    <s v="LCS"/>
    <s v="Soccer"/>
    <x v="68"/>
    <n v="-436"/>
    <m/>
    <m/>
    <n v="45536"/>
    <m/>
    <x v="2"/>
  </r>
  <r>
    <s v="Int. European Championship Women"/>
    <s v="Groups"/>
    <m/>
    <s v="LCS"/>
    <s v="Soccer"/>
    <x v="69"/>
    <n v="-558"/>
    <m/>
    <m/>
    <n v="45658"/>
    <m/>
    <x v="2"/>
  </r>
  <r>
    <s v="Int. FIFA World Cup Qual Europe"/>
    <s v="Groups"/>
    <m/>
    <s v="LCS"/>
    <s v="Soccer"/>
    <x v="70"/>
    <n v="-617"/>
    <m/>
    <m/>
    <n v="45717"/>
    <m/>
    <x v="2"/>
  </r>
  <r>
    <s v="Int. CONCACAF Women's Championship"/>
    <s v="Groups"/>
    <m/>
    <s v="LCS"/>
    <s v="Soccer"/>
    <x v="71"/>
    <n v="-923"/>
    <m/>
    <m/>
    <n v="46023"/>
    <m/>
    <x v="2"/>
  </r>
  <r>
    <s v="Int. Men's World Cup"/>
    <s v="Groups"/>
    <m/>
    <s v="LCS"/>
    <s v="Soccer"/>
    <x v="71"/>
    <n v="-923"/>
    <m/>
    <m/>
    <n v="46023"/>
    <m/>
    <x v="2"/>
  </r>
  <r>
    <s v="Int. AFC Asian Cup, Women"/>
    <s v="Groups"/>
    <m/>
    <s v="LCS"/>
    <s v="Soccer"/>
    <x v="72"/>
    <n v="-943"/>
    <m/>
    <m/>
    <n v="46043"/>
    <m/>
    <x v="2"/>
  </r>
  <r>
    <s v="Winter Olympics Men "/>
    <s v="Groups"/>
    <s v="HIGH"/>
    <s v="LS1"/>
    <s v="Ice hockey"/>
    <x v="73"/>
    <n v="-959"/>
    <m/>
    <m/>
    <n v="46059"/>
    <m/>
    <x v="2"/>
  </r>
  <r>
    <s v="Winter Olympics Women"/>
    <s v="Groups"/>
    <s v="HIGH"/>
    <s v="LS1"/>
    <s v="Ice hockey"/>
    <x v="73"/>
    <n v="-959"/>
    <m/>
    <m/>
    <n v="46059"/>
    <m/>
    <x v="2"/>
  </r>
  <r>
    <s v="Int. Olympic Games Men"/>
    <s v="Groups"/>
    <m/>
    <s v="LCS"/>
    <s v="Soccer"/>
    <x v="73"/>
    <n v="-959"/>
    <m/>
    <m/>
    <n v="46059"/>
    <m/>
    <x v="2"/>
  </r>
  <r>
    <s v="Int. World Baseball Classic"/>
    <s v="Groups"/>
    <m/>
    <s v="LS1"/>
    <s v="Baseball"/>
    <x v="74"/>
    <n v="45100"/>
    <m/>
    <m/>
    <n v="0"/>
    <m/>
    <x v="2"/>
  </r>
  <r>
    <s v="USA MLB   "/>
    <n v="25"/>
    <s v="HIGH"/>
    <s v="LS1"/>
    <s v="Baseball"/>
    <x v="74"/>
    <n v="45100"/>
    <m/>
    <m/>
    <n v="0"/>
    <m/>
    <x v="2"/>
  </r>
  <r>
    <s v="FIBA World Cup Women"/>
    <s v="Groups"/>
    <s v="HIGH"/>
    <s v="LS1"/>
    <s v="Basketball"/>
    <x v="74"/>
    <n v="45100"/>
    <m/>
    <m/>
    <n v="0"/>
    <m/>
    <x v="2"/>
  </r>
  <r>
    <s v="France Pro A "/>
    <n v="272"/>
    <s v="HIGH"/>
    <s v="LS1"/>
    <s v="Basketball"/>
    <x v="74"/>
    <n v="45100"/>
    <m/>
    <m/>
    <n v="0"/>
    <m/>
    <x v="2"/>
  </r>
  <r>
    <s v="Spain ACB"/>
    <n v="271"/>
    <s v="HIGH"/>
    <s v="LS1"/>
    <s v="Basketball"/>
    <x v="74"/>
    <n v="45100"/>
    <m/>
    <m/>
    <n v="0"/>
    <m/>
    <x v="2"/>
  </r>
  <r>
    <s v="Germany BBL"/>
    <n v="154"/>
    <s v="HIGH"/>
    <s v="LS1"/>
    <s v="Basketball"/>
    <x v="74"/>
    <n v="45100"/>
    <m/>
    <m/>
    <n v="0"/>
    <m/>
    <x v="2"/>
  </r>
  <r>
    <s v="Turkey Super Lig "/>
    <n v="595"/>
    <s v="HIGH"/>
    <s v="LS1"/>
    <s v="Basketball"/>
    <x v="74"/>
    <n v="45100"/>
    <m/>
    <m/>
    <n v="0"/>
    <m/>
    <x v="2"/>
  </r>
  <r>
    <s v="Liga ABA"/>
    <n v="2451"/>
    <s v="HIGH"/>
    <s v="LS1"/>
    <s v="Basketball"/>
    <x v="74"/>
    <n v="45100"/>
    <m/>
    <m/>
    <n v="0"/>
    <m/>
    <x v="2"/>
  </r>
  <r>
    <s v="Italy Serie A"/>
    <n v="269"/>
    <s v="HIGH"/>
    <s v="LS1"/>
    <s v="Basketball"/>
    <x v="74"/>
    <n v="45100"/>
    <m/>
    <m/>
    <n v="0"/>
    <m/>
    <x v="2"/>
  </r>
  <r>
    <s v="VTB United League"/>
    <n v="38610"/>
    <s v="HIGH"/>
    <s v="LS1"/>
    <s v="Basketball"/>
    <x v="74"/>
    <n v="45100"/>
    <m/>
    <m/>
    <n v="0"/>
    <m/>
    <x v="2"/>
  </r>
  <r>
    <s v="FIBA Champions League"/>
    <s v="Groups"/>
    <s v="HIGH"/>
    <s v="LS1"/>
    <s v="Basketball"/>
    <x v="74"/>
    <n v="45100"/>
    <m/>
    <m/>
    <n v="0"/>
    <m/>
    <x v="2"/>
  </r>
  <r>
    <s v="Israel Super League"/>
    <n v="1804"/>
    <s v="HIGH"/>
    <s v="LS1"/>
    <s v="Basketball"/>
    <x v="74"/>
    <n v="45100"/>
    <m/>
    <m/>
    <n v="0"/>
    <m/>
    <x v="2"/>
  </r>
  <r>
    <s v="Greece A1"/>
    <n v="270"/>
    <s v="HIGH"/>
    <s v="LS1"/>
    <s v="Basketball"/>
    <x v="74"/>
    <n v="45100"/>
    <m/>
    <m/>
    <n v="0"/>
    <m/>
    <x v="2"/>
  </r>
  <r>
    <s v="China CBA"/>
    <n v="10233"/>
    <s v="HIGH"/>
    <s v="LS1"/>
    <s v="Basketball"/>
    <x v="74"/>
    <n v="45100"/>
    <m/>
    <m/>
    <n v="0"/>
    <m/>
    <x v="2"/>
  </r>
  <r>
    <s v="Eurocup"/>
    <s v="Groups"/>
    <s v="HIGH"/>
    <s v="LS1"/>
    <s v="Basketball"/>
    <x v="74"/>
    <n v="45100"/>
    <m/>
    <m/>
    <n v="0"/>
    <m/>
    <x v="2"/>
  </r>
  <r>
    <s v="Europe Cup"/>
    <s v="Groups"/>
    <s v="HIGH"/>
    <s v="LS1"/>
    <s v="Basketball"/>
    <x v="74"/>
    <n v="45100"/>
    <m/>
    <m/>
    <n v="0"/>
    <m/>
    <x v="2"/>
  </r>
  <r>
    <s v="EHF U20 Championship 1"/>
    <s v="Groups"/>
    <m/>
    <s v="LS1"/>
    <s v="Handball"/>
    <x v="74"/>
    <n v="45100"/>
    <m/>
    <m/>
    <n v="0"/>
    <m/>
    <x v="2"/>
  </r>
  <r>
    <s v="EHF U20 Championship"/>
    <s v="Groups"/>
    <m/>
    <s v="LS1"/>
    <s v="Handball"/>
    <x v="74"/>
    <n v="45100"/>
    <m/>
    <m/>
    <n v="0"/>
    <m/>
    <x v="2"/>
  </r>
  <r>
    <s v="EHF U20 Championship 2"/>
    <s v="Groups"/>
    <m/>
    <s v="LS1"/>
    <s v="Handball"/>
    <x v="74"/>
    <n v="45100"/>
    <m/>
    <m/>
    <n v="0"/>
    <m/>
    <x v="2"/>
  </r>
  <r>
    <s v="Germany, DHB Pokal"/>
    <n v="212"/>
    <m/>
    <s v="LS1"/>
    <s v="Handball"/>
    <x v="74"/>
    <n v="45100"/>
    <m/>
    <m/>
    <n v="0"/>
    <m/>
    <x v="2"/>
  </r>
  <r>
    <s v="EHF European League Qualification"/>
    <n v="22627"/>
    <s v="HIGH"/>
    <s v="LS1"/>
    <s v="Handball"/>
    <x v="74"/>
    <n v="45100"/>
    <m/>
    <m/>
    <n v="0"/>
    <m/>
    <x v="2"/>
  </r>
  <r>
    <s v="Austria HLA Super Cup"/>
    <n v="46448"/>
    <s v="HIGH"/>
    <s v="LS1"/>
    <s v="Handball"/>
    <x v="74"/>
    <n v="45100"/>
    <m/>
    <m/>
    <n v="0"/>
    <m/>
    <x v="2"/>
  </r>
  <r>
    <s v="Austria HLA"/>
    <n v="3115"/>
    <s v="HIGH"/>
    <s v="LS1"/>
    <s v="Handball"/>
    <x v="74"/>
    <n v="45100"/>
    <m/>
    <m/>
    <n v="0"/>
    <m/>
    <x v="2"/>
  </r>
  <r>
    <s v="Germany HBL 2"/>
    <n v="16956"/>
    <m/>
    <s v="LS1"/>
    <s v="Handball"/>
    <x v="74"/>
    <n v="45100"/>
    <m/>
    <m/>
    <n v="0"/>
    <m/>
    <x v="2"/>
  </r>
  <r>
    <s v="Germany, DHB Pokal Women  "/>
    <n v="1620"/>
    <m/>
    <s v="LS1"/>
    <s v="Handball"/>
    <x v="74"/>
    <n v="45100"/>
    <m/>
    <m/>
    <n v="0"/>
    <m/>
    <x v="2"/>
  </r>
  <r>
    <s v="Austria HLA 2"/>
    <s v="Groups"/>
    <s v="HIGH"/>
    <s v="LS1"/>
    <s v="Handball"/>
    <x v="74"/>
    <n v="45100"/>
    <m/>
    <m/>
    <n v="0"/>
    <m/>
    <x v="2"/>
  </r>
  <r>
    <s v="EHF Champions League, Women"/>
    <s v="Groups"/>
    <s v="HIGH"/>
    <s v="LS1"/>
    <s v="Handball"/>
    <x v="74"/>
    <n v="45100"/>
    <m/>
    <m/>
    <n v="0"/>
    <m/>
    <x v="2"/>
  </r>
  <r>
    <s v="European Cup"/>
    <n v="840"/>
    <m/>
    <s v="LS1"/>
    <s v="Handball"/>
    <x v="74"/>
    <n v="45100"/>
    <m/>
    <m/>
    <n v="0"/>
    <m/>
    <x v="2"/>
  </r>
  <r>
    <s v="European Cup, Women  "/>
    <n v="5476"/>
    <m/>
    <s v="LS1"/>
    <s v="Handball"/>
    <x v="74"/>
    <n v="45100"/>
    <m/>
    <m/>
    <n v="0"/>
    <m/>
    <x v="2"/>
  </r>
  <r>
    <s v="Germany Bundesliga Women"/>
    <n v="742"/>
    <m/>
    <s v="LS1"/>
    <s v="Handball"/>
    <x v="74"/>
    <n v="45100"/>
    <m/>
    <m/>
    <n v="0"/>
    <m/>
    <x v="2"/>
  </r>
  <r>
    <s v="Germany, 2. Bundesliga Women"/>
    <n v="18835"/>
    <m/>
    <s v="LS1"/>
    <s v="Handball"/>
    <x v="74"/>
    <n v="45100"/>
    <m/>
    <m/>
    <n v="0"/>
    <m/>
    <x v="2"/>
  </r>
  <r>
    <s v="EHF European League Women Qual."/>
    <n v="55287"/>
    <s v="HIGH"/>
    <s v="LS1"/>
    <s v="Handball"/>
    <x v="74"/>
    <n v="45100"/>
    <m/>
    <m/>
    <n v="0"/>
    <m/>
    <x v="2"/>
  </r>
  <r>
    <s v="EHF European League"/>
    <s v="Groups"/>
    <s v="HIGH"/>
    <s v="LS1"/>
    <s v="Handball"/>
    <x v="74"/>
    <n v="45100"/>
    <m/>
    <m/>
    <n v="0"/>
    <m/>
    <x v="2"/>
  </r>
  <r>
    <s v="EHF European League Women"/>
    <s v="Groups"/>
    <m/>
    <s v="LS1"/>
    <s v="Handball"/>
    <x v="74"/>
    <n v="45100"/>
    <m/>
    <m/>
    <n v="0"/>
    <m/>
    <x v="2"/>
  </r>
  <r>
    <s v="World Championship"/>
    <s v="Groups"/>
    <m/>
    <s v="LS1"/>
    <s v="Handball"/>
    <x v="74"/>
    <n v="45100"/>
    <m/>
    <m/>
    <n v="0"/>
    <m/>
    <x v="2"/>
  </r>
  <r>
    <s v="EHF European Championship Qualification"/>
    <s v="Groups"/>
    <m/>
    <s v="LS1"/>
    <s v="Handball"/>
    <x v="74"/>
    <n v="45100"/>
    <m/>
    <m/>
    <n v="0"/>
    <m/>
    <x v="2"/>
  </r>
  <r>
    <s v="Slovakia Extraliga"/>
    <n v="651"/>
    <s v="HIGH"/>
    <s v="LS1"/>
    <s v="Ice hockey"/>
    <x v="74"/>
    <n v="45100"/>
    <m/>
    <m/>
    <n v="0"/>
    <m/>
    <x v="2"/>
  </r>
  <r>
    <s v="The World Cup of Hockey"/>
    <s v="Groups"/>
    <m/>
    <s v="LS1"/>
    <s v="Ice hockey"/>
    <x v="74"/>
    <n v="45100"/>
    <m/>
    <m/>
    <n v="0"/>
    <m/>
    <x v="2"/>
  </r>
  <r>
    <s v="Ukraine Super Cup"/>
    <n v="3415"/>
    <m/>
    <s v="LCS"/>
    <s v="Soccer"/>
    <x v="74"/>
    <n v="45100"/>
    <m/>
    <m/>
    <n v="0"/>
    <m/>
    <x v="4"/>
  </r>
  <r>
    <s v="Int. Confederations Cup"/>
    <s v="Groups"/>
    <m/>
    <s v="LCS1"/>
    <s v="Soccer"/>
    <x v="74"/>
    <n v="45100"/>
    <m/>
    <m/>
    <n v="0"/>
    <m/>
    <x v="4"/>
  </r>
  <r>
    <s v="Norway Super Cup"/>
    <n v="1019"/>
    <m/>
    <s v="LCS"/>
    <s v="Soccer"/>
    <x v="74"/>
    <n v="45100"/>
    <m/>
    <m/>
    <n v="0"/>
    <m/>
    <x v="4"/>
  </r>
  <r>
    <s v="Sweden Super Cup"/>
    <n v="5801"/>
    <m/>
    <s v="LS2"/>
    <s v="Soccer"/>
    <x v="74"/>
    <n v="45100"/>
    <m/>
    <m/>
    <n v="0"/>
    <m/>
    <x v="4"/>
  </r>
  <r>
    <s v="Romania Super Cup"/>
    <n v="3492"/>
    <m/>
    <s v="LCS"/>
    <s v="Soccer"/>
    <x v="74"/>
    <n v="45100"/>
    <m/>
    <m/>
    <n v="0"/>
    <m/>
    <x v="2"/>
  </r>
  <r>
    <s v="Russia Super Cup"/>
    <n v="1817"/>
    <m/>
    <s v="LCS"/>
    <s v="Soccer"/>
    <x v="74"/>
    <n v="45100"/>
    <m/>
    <m/>
    <n v="0"/>
    <m/>
    <x v="2"/>
  </r>
  <r>
    <s v="England League One"/>
    <n v="3"/>
    <m/>
    <s v="LS1"/>
    <s v="Soccer"/>
    <x v="74"/>
    <n v="45100"/>
    <m/>
    <m/>
    <n v="0"/>
    <m/>
    <x v="2"/>
  </r>
  <r>
    <s v="England League Two"/>
    <n v="84"/>
    <m/>
    <s v="LS1"/>
    <s v="Soccer"/>
    <x v="74"/>
    <n v="45100"/>
    <m/>
    <m/>
    <n v="0"/>
    <m/>
    <x v="2"/>
  </r>
  <r>
    <s v="Portugal Super Cup"/>
    <n v="2306"/>
    <m/>
    <s v="LCS"/>
    <s v="Soccer"/>
    <x v="74"/>
    <n v="45100"/>
    <m/>
    <m/>
    <n v="0"/>
    <m/>
    <x v="2"/>
  </r>
  <r>
    <s v="Italy Serie C"/>
    <s v="Groups"/>
    <s v="HIGH"/>
    <s v="LS2"/>
    <s v="Soccer"/>
    <x v="74"/>
    <n v="45100"/>
    <m/>
    <m/>
    <n v="0"/>
    <m/>
    <x v="2"/>
  </r>
  <r>
    <s v="Bulgaria First Professional League"/>
    <n v="232"/>
    <m/>
    <s v="LCS"/>
    <s v="Soccer"/>
    <x v="74"/>
    <n v="45100"/>
    <m/>
    <m/>
    <n v="0"/>
    <m/>
    <x v="2"/>
  </r>
  <r>
    <s v="Slovenia Prva Liga"/>
    <n v="94"/>
    <m/>
    <s v="LCS"/>
    <s v="Soccer"/>
    <x v="74"/>
    <n v="45100"/>
    <m/>
    <m/>
    <n v="0"/>
    <m/>
    <x v="2"/>
  </r>
  <r>
    <s v="Austria 2.Liga"/>
    <n v="30"/>
    <s v="HIGH"/>
    <s v="LCS"/>
    <s v="Soccer"/>
    <x v="74"/>
    <n v="45100"/>
    <m/>
    <m/>
    <n v="0"/>
    <m/>
    <x v="2"/>
  </r>
  <r>
    <s v="Austria Bundesliga"/>
    <n v="29"/>
    <m/>
    <s v="LCS"/>
    <s v="Soccer"/>
    <x v="74"/>
    <n v="45100"/>
    <m/>
    <m/>
    <n v="0"/>
    <m/>
    <x v="2"/>
  </r>
  <r>
    <s v="Netherlands Johan Cruijff Schaal"/>
    <n v="2250"/>
    <m/>
    <s v="LCS"/>
    <s v="Soccer"/>
    <x v="74"/>
    <n v="45100"/>
    <m/>
    <m/>
    <n v="0"/>
    <m/>
    <x v="2"/>
  </r>
  <r>
    <s v="South Africa Premier League"/>
    <n v="3830"/>
    <m/>
    <s v="LCS"/>
    <s v="Soccer"/>
    <x v="74"/>
    <n v="45100"/>
    <m/>
    <m/>
    <n v="0"/>
    <m/>
    <x v="2"/>
  </r>
  <r>
    <s v="Cyprus 1st Division"/>
    <n v="681"/>
    <m/>
    <s v="LCS"/>
    <s v="Soccer"/>
    <x v="74"/>
    <n v="45100"/>
    <m/>
    <m/>
    <n v="0"/>
    <m/>
    <x v="2"/>
  </r>
  <r>
    <s v="Int. AFF Championship Suzuki Cup"/>
    <s v="Groups"/>
    <m/>
    <s v="LCS"/>
    <s v="Soccer"/>
    <x v="74"/>
    <n v="45100"/>
    <m/>
    <m/>
    <n v="0"/>
    <m/>
    <x v="2"/>
  </r>
  <r>
    <s v="Simulated Reality - Bundesliga SRL"/>
    <m/>
    <m/>
    <m/>
    <s v="Soccer"/>
    <x v="74"/>
    <n v="45100"/>
    <m/>
    <m/>
    <n v="0"/>
    <m/>
    <x v="5"/>
  </r>
  <r>
    <s v="Simulated Reality - Copa America SRL"/>
    <m/>
    <m/>
    <m/>
    <s v="Soccer"/>
    <x v="74"/>
    <n v="45100"/>
    <m/>
    <m/>
    <n v="0"/>
    <m/>
    <x v="5"/>
  </r>
  <r>
    <s v="Simulated Reality - Copa Libertadores Playoffs SRL"/>
    <m/>
    <m/>
    <m/>
    <s v="Soccer"/>
    <x v="74"/>
    <n v="45100"/>
    <m/>
    <m/>
    <n v="0"/>
    <m/>
    <x v="5"/>
  </r>
  <r>
    <s v="Simulated Reality - Croatia 1. HNL SRL"/>
    <m/>
    <m/>
    <m/>
    <s v="Soccer"/>
    <x v="74"/>
    <n v="45100"/>
    <m/>
    <m/>
    <n v="0"/>
    <m/>
    <x v="5"/>
  </r>
  <r>
    <s v="Simulated Reality - Czech Republic 1. Liga"/>
    <m/>
    <m/>
    <m/>
    <s v="Soccer"/>
    <x v="74"/>
    <n v="45100"/>
    <m/>
    <m/>
    <n v="0"/>
    <m/>
    <x v="5"/>
  </r>
  <r>
    <s v="Simulated Reality - England Premier League SRL"/>
    <m/>
    <m/>
    <m/>
    <s v="Soccer"/>
    <x v="74"/>
    <n v="45100"/>
    <m/>
    <m/>
    <n v="0"/>
    <m/>
    <x v="5"/>
  </r>
  <r>
    <s v="Simulated Reality - Euro European Championshop SRL"/>
    <m/>
    <m/>
    <m/>
    <s v="Soccer"/>
    <x v="74"/>
    <n v="45100"/>
    <m/>
    <m/>
    <n v="0"/>
    <m/>
    <x v="5"/>
  </r>
  <r>
    <s v="Simulated Reality - Euro Playoffs SRL"/>
    <m/>
    <m/>
    <m/>
    <s v="Soccer"/>
    <x v="74"/>
    <n v="45100"/>
    <m/>
    <m/>
    <n v="0"/>
    <m/>
    <x v="5"/>
  </r>
  <r>
    <s v="Simulated Reality - France Ligue 1 SRL"/>
    <m/>
    <m/>
    <m/>
    <s v="Soccer"/>
    <x v="74"/>
    <n v="45100"/>
    <m/>
    <m/>
    <n v="0"/>
    <m/>
    <x v="5"/>
  </r>
  <r>
    <s v="Simulated Reality - Greece Superleague SRL"/>
    <m/>
    <m/>
    <m/>
    <s v="Soccer"/>
    <x v="74"/>
    <n v="45100"/>
    <m/>
    <m/>
    <n v="0"/>
    <m/>
    <x v="5"/>
  </r>
  <r>
    <s v="Simulated Reality - Italy Serie A SRL"/>
    <m/>
    <m/>
    <m/>
    <s v="Soccer"/>
    <x v="74"/>
    <n v="45100"/>
    <m/>
    <m/>
    <n v="0"/>
    <m/>
    <x v="5"/>
  </r>
  <r>
    <s v="Simulated Reality - K-League 1 SRL"/>
    <m/>
    <m/>
    <m/>
    <s v="Soccer"/>
    <x v="74"/>
    <n v="45100"/>
    <m/>
    <m/>
    <n v="0"/>
    <m/>
    <x v="5"/>
  </r>
  <r>
    <s v="Simulated Reality - La Liga SRL"/>
    <m/>
    <m/>
    <m/>
    <s v="Soccer"/>
    <x v="74"/>
    <n v="45100"/>
    <m/>
    <m/>
    <n v="0"/>
    <m/>
    <x v="5"/>
  </r>
  <r>
    <s v="Simulated Reality - Netherlands Eredivise SRL"/>
    <m/>
    <m/>
    <m/>
    <s v="Soccer"/>
    <x v="74"/>
    <n v="45100"/>
    <m/>
    <m/>
    <n v="0"/>
    <m/>
    <x v="5"/>
  </r>
  <r>
    <s v="Simulated Reality - Olympics"/>
    <m/>
    <m/>
    <m/>
    <s v="Soccer"/>
    <x v="74"/>
    <n v="45100"/>
    <m/>
    <m/>
    <n v="0"/>
    <m/>
    <x v="5"/>
  </r>
  <r>
    <s v="Simulated Reality - Poland Ektraklasa SRL"/>
    <m/>
    <m/>
    <m/>
    <s v="Soccer"/>
    <x v="74"/>
    <n v="45100"/>
    <m/>
    <m/>
    <n v="0"/>
    <m/>
    <x v="5"/>
  </r>
  <r>
    <s v="Simulated Reality - Portugal Primera Liga SRL"/>
    <m/>
    <m/>
    <m/>
    <s v="Soccer"/>
    <x v="74"/>
    <n v="45100"/>
    <m/>
    <m/>
    <n v="0"/>
    <m/>
    <x v="5"/>
  </r>
  <r>
    <s v="Simulated Reality - Russia Premier League SRL"/>
    <m/>
    <m/>
    <m/>
    <s v="Soccer"/>
    <x v="74"/>
    <n v="45100"/>
    <m/>
    <m/>
    <n v="0"/>
    <m/>
    <x v="5"/>
  </r>
  <r>
    <s v="Simulated Reality - Summer Leagues"/>
    <m/>
    <m/>
    <m/>
    <s v="Soccer"/>
    <x v="74"/>
    <n v="45100"/>
    <m/>
    <m/>
    <n v="0"/>
    <m/>
    <x v="5"/>
  </r>
  <r>
    <s v="Simulated Reality - Turkey Super Lig SRL"/>
    <m/>
    <m/>
    <m/>
    <s v="Soccer"/>
    <x v="74"/>
    <n v="45100"/>
    <m/>
    <m/>
    <n v="0"/>
    <m/>
    <x v="5"/>
  </r>
  <r>
    <s v="Simulated Reality - UEFA Champions League SRL"/>
    <m/>
    <m/>
    <m/>
    <s v="Soccer"/>
    <x v="74"/>
    <n v="45100"/>
    <m/>
    <m/>
    <n v="0"/>
    <m/>
    <x v="5"/>
  </r>
  <r>
    <s v="Simulated Reality -Austra Bundesliga SRL"/>
    <m/>
    <m/>
    <m/>
    <s v="Soccer"/>
    <x v="74"/>
    <n v="45100"/>
    <m/>
    <m/>
    <n v="0"/>
    <m/>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A2F38C9-8207-4C2F-9CBE-703C8D74AFFC}" name="PivotTable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9">
  <location ref="H3:N25" firstHeaderRow="1" firstDataRow="2" firstDataCol="2"/>
  <pivotFields count="14">
    <pivotField compact="0" outline="0" showAll="0"/>
    <pivotField compact="0" outline="0" showAll="0"/>
    <pivotField compact="0" outline="0" showAll="0"/>
    <pivotField compact="0" outline="0" showAll="0"/>
    <pivotField compact="0" outline="0" showAll="0"/>
    <pivotField axis="axisRow" compact="0" outline="0" showAll="0">
      <items count="15">
        <item x="0"/>
        <item x="1"/>
        <item x="2"/>
        <item x="3"/>
        <item x="4"/>
        <item x="5"/>
        <item x="6"/>
        <item x="7"/>
        <item x="8"/>
        <item x="9"/>
        <item x="10"/>
        <item x="11"/>
        <item x="12"/>
        <item x="13"/>
        <item t="default"/>
      </items>
    </pivotField>
    <pivotField dataField="1" compact="0" numFmtId="1" outline="0" showAll="0"/>
    <pivotField compact="0" outline="0" showAll="0"/>
    <pivotField compact="0" outline="0" showAll="0"/>
    <pivotField compact="0" outline="0" showAll="0"/>
    <pivotField compact="0" outline="0" showAll="0"/>
    <pivotField axis="axisCol" compact="0" outline="0" showAll="0">
      <items count="7">
        <item x="4"/>
        <item x="1"/>
        <item x="3"/>
        <item x="2"/>
        <item x="5"/>
        <item x="0"/>
        <item t="default"/>
      </items>
    </pivotField>
    <pivotField compact="0" outline="0" showAll="0">
      <items count="7">
        <item x="1"/>
        <item x="2"/>
        <item x="3"/>
        <item x="4"/>
        <item x="0"/>
        <item x="5"/>
        <item t="default"/>
      </items>
    </pivotField>
    <pivotField axis="axisRow" compact="0" outline="0" showAll="0">
      <items count="8">
        <item x="1"/>
        <item x="2"/>
        <item x="3"/>
        <item x="4"/>
        <item x="5"/>
        <item x="0"/>
        <item x="6"/>
        <item t="default"/>
      </items>
    </pivotField>
  </pivotFields>
  <rowFields count="2">
    <field x="13"/>
    <field x="5"/>
  </rowFields>
  <rowItems count="21">
    <i>
      <x/>
      <x v="9"/>
    </i>
    <i t="default">
      <x/>
    </i>
    <i>
      <x v="1"/>
      <x v="1"/>
    </i>
    <i r="1">
      <x v="2"/>
    </i>
    <i r="1">
      <x v="3"/>
    </i>
    <i r="1">
      <x v="4"/>
    </i>
    <i r="1">
      <x v="5"/>
    </i>
    <i r="1">
      <x v="6"/>
    </i>
    <i r="1">
      <x v="7"/>
    </i>
    <i r="1">
      <x v="8"/>
    </i>
    <i r="1">
      <x v="9"/>
    </i>
    <i r="1">
      <x v="10"/>
    </i>
    <i r="1">
      <x v="11"/>
    </i>
    <i r="1">
      <x v="12"/>
    </i>
    <i t="default">
      <x v="1"/>
    </i>
    <i>
      <x v="2"/>
      <x v="1"/>
    </i>
    <i r="1">
      <x v="4"/>
    </i>
    <i r="1">
      <x v="6"/>
    </i>
    <i r="1">
      <x v="9"/>
    </i>
    <i t="default">
      <x v="2"/>
    </i>
    <i t="grand">
      <x/>
    </i>
  </rowItems>
  <colFields count="1">
    <field x="11"/>
  </colFields>
  <colItems count="5">
    <i>
      <x v="1"/>
    </i>
    <i>
      <x v="2"/>
    </i>
    <i>
      <x v="3"/>
    </i>
    <i>
      <x v="5"/>
    </i>
    <i t="grand">
      <x/>
    </i>
  </colItems>
  <dataFields count="1">
    <dataField name="Countdown1" fld="6" subtotal="count" baseField="0" baseItem="0"/>
  </dataFields>
  <formats count="86">
    <format dxfId="844">
      <pivotArea type="origin" dataOnly="0" labelOnly="1" outline="0" fieldPosition="0"/>
    </format>
    <format dxfId="843">
      <pivotArea field="11" type="button" dataOnly="0" labelOnly="1" outline="0" axis="axisCol" fieldPosition="0"/>
    </format>
    <format dxfId="842">
      <pivotArea type="topRight" dataOnly="0" labelOnly="1" outline="0" fieldPosition="0"/>
    </format>
    <format dxfId="841">
      <pivotArea field="5" type="button" dataOnly="0" labelOnly="1" outline="0" axis="axisRow" fieldPosition="1"/>
    </format>
    <format dxfId="840">
      <pivotArea dataOnly="0" labelOnly="1" outline="0" fieldPosition="0">
        <references count="1">
          <reference field="11" count="0"/>
        </references>
      </pivotArea>
    </format>
    <format dxfId="839">
      <pivotArea dataOnly="0" labelOnly="1" grandCol="1" outline="0" fieldPosition="0"/>
    </format>
    <format dxfId="838">
      <pivotArea type="all" dataOnly="0" outline="0" fieldPosition="0"/>
    </format>
    <format dxfId="837">
      <pivotArea outline="0" collapsedLevelsAreSubtotals="1" fieldPosition="0"/>
    </format>
    <format dxfId="836">
      <pivotArea type="origin" dataOnly="0" labelOnly="1" outline="0" fieldPosition="0"/>
    </format>
    <format dxfId="835">
      <pivotArea field="11" type="button" dataOnly="0" labelOnly="1" outline="0" axis="axisCol" fieldPosition="0"/>
    </format>
    <format dxfId="834">
      <pivotArea type="topRight" dataOnly="0" labelOnly="1" outline="0" fieldPosition="0"/>
    </format>
    <format dxfId="833">
      <pivotArea field="5" type="button" dataOnly="0" labelOnly="1" outline="0" axis="axisRow" fieldPosition="1"/>
    </format>
    <format dxfId="832">
      <pivotArea dataOnly="0" labelOnly="1" grandRow="1" outline="0" fieldPosition="0"/>
    </format>
    <format dxfId="831">
      <pivotArea dataOnly="0" labelOnly="1" outline="0" fieldPosition="0">
        <references count="1">
          <reference field="11" count="0"/>
        </references>
      </pivotArea>
    </format>
    <format dxfId="830">
      <pivotArea dataOnly="0" labelOnly="1" grandCol="1" outline="0" fieldPosition="0"/>
    </format>
    <format dxfId="829">
      <pivotArea type="all" dataOnly="0" outline="0" fieldPosition="0"/>
    </format>
    <format dxfId="828">
      <pivotArea outline="0" collapsedLevelsAreSubtotals="1" fieldPosition="0"/>
    </format>
    <format dxfId="827">
      <pivotArea type="origin" dataOnly="0" labelOnly="1" outline="0" fieldPosition="0"/>
    </format>
    <format dxfId="826">
      <pivotArea field="11" type="button" dataOnly="0" labelOnly="1" outline="0" axis="axisCol" fieldPosition="0"/>
    </format>
    <format dxfId="825">
      <pivotArea type="topRight" dataOnly="0" labelOnly="1" outline="0" fieldPosition="0"/>
    </format>
    <format dxfId="824">
      <pivotArea field="13" type="button" dataOnly="0" labelOnly="1" outline="0" axis="axisRow" fieldPosition="0"/>
    </format>
    <format dxfId="823">
      <pivotArea field="5" type="button" dataOnly="0" labelOnly="1" outline="0" axis="axisRow" fieldPosition="1"/>
    </format>
    <format dxfId="822">
      <pivotArea dataOnly="0" labelOnly="1" outline="0" fieldPosition="0">
        <references count="1">
          <reference field="13" count="3">
            <x v="0"/>
            <x v="1"/>
            <x v="2"/>
          </reference>
        </references>
      </pivotArea>
    </format>
    <format dxfId="821">
      <pivotArea dataOnly="0" labelOnly="1" outline="0" fieldPosition="0">
        <references count="1">
          <reference field="13" count="3" defaultSubtotal="1">
            <x v="0"/>
            <x v="1"/>
            <x v="2"/>
          </reference>
        </references>
      </pivotArea>
    </format>
    <format dxfId="820">
      <pivotArea dataOnly="0" labelOnly="1" grandRow="1" outline="0" fieldPosition="0"/>
    </format>
    <format dxfId="819">
      <pivotArea dataOnly="0" labelOnly="1" outline="0" fieldPosition="0">
        <references count="2">
          <reference field="5" count="1">
            <x v="9"/>
          </reference>
          <reference field="13" count="1" selected="0">
            <x v="0"/>
          </reference>
        </references>
      </pivotArea>
    </format>
    <format dxfId="818">
      <pivotArea dataOnly="0" labelOnly="1" outline="0" fieldPosition="0">
        <references count="2">
          <reference field="5" count="12">
            <x v="1"/>
            <x v="2"/>
            <x v="3"/>
            <x v="4"/>
            <x v="5"/>
            <x v="6"/>
            <x v="7"/>
            <x v="8"/>
            <x v="9"/>
            <x v="10"/>
            <x v="11"/>
            <x v="12"/>
          </reference>
          <reference field="13" count="1" selected="0">
            <x v="1"/>
          </reference>
        </references>
      </pivotArea>
    </format>
    <format dxfId="817">
      <pivotArea dataOnly="0" labelOnly="1" outline="0" fieldPosition="0">
        <references count="2">
          <reference field="5" count="4">
            <x v="1"/>
            <x v="4"/>
            <x v="6"/>
            <x v="9"/>
          </reference>
          <reference field="13" count="1" selected="0">
            <x v="2"/>
          </reference>
        </references>
      </pivotArea>
    </format>
    <format dxfId="816">
      <pivotArea dataOnly="0" labelOnly="1" outline="0" fieldPosition="0">
        <references count="1">
          <reference field="11" count="4">
            <x v="1"/>
            <x v="2"/>
            <x v="3"/>
            <x v="5"/>
          </reference>
        </references>
      </pivotArea>
    </format>
    <format dxfId="815">
      <pivotArea dataOnly="0" labelOnly="1" grandCol="1" outline="0" fieldPosition="0"/>
    </format>
    <format dxfId="814">
      <pivotArea type="all" dataOnly="0" outline="0" fieldPosition="0"/>
    </format>
    <format dxfId="813">
      <pivotArea outline="0" collapsedLevelsAreSubtotals="1" fieldPosition="0"/>
    </format>
    <format dxfId="812">
      <pivotArea type="origin" dataOnly="0" labelOnly="1" outline="0" fieldPosition="0"/>
    </format>
    <format dxfId="811">
      <pivotArea field="11" type="button" dataOnly="0" labelOnly="1" outline="0" axis="axisCol" fieldPosition="0"/>
    </format>
    <format dxfId="810">
      <pivotArea type="topRight" dataOnly="0" labelOnly="1" outline="0" fieldPosition="0"/>
    </format>
    <format dxfId="809">
      <pivotArea field="13" type="button" dataOnly="0" labelOnly="1" outline="0" axis="axisRow" fieldPosition="0"/>
    </format>
    <format dxfId="808">
      <pivotArea field="5" type="button" dataOnly="0" labelOnly="1" outline="0" axis="axisRow" fieldPosition="1"/>
    </format>
    <format dxfId="807">
      <pivotArea dataOnly="0" labelOnly="1" outline="0" fieldPosition="0">
        <references count="1">
          <reference field="13" count="3">
            <x v="0"/>
            <x v="1"/>
            <x v="2"/>
          </reference>
        </references>
      </pivotArea>
    </format>
    <format dxfId="806">
      <pivotArea dataOnly="0" labelOnly="1" outline="0" fieldPosition="0">
        <references count="1">
          <reference field="13" count="3" defaultSubtotal="1">
            <x v="0"/>
            <x v="1"/>
            <x v="2"/>
          </reference>
        </references>
      </pivotArea>
    </format>
    <format dxfId="805">
      <pivotArea dataOnly="0" labelOnly="1" grandRow="1" outline="0" fieldPosition="0"/>
    </format>
    <format dxfId="804">
      <pivotArea dataOnly="0" labelOnly="1" outline="0" fieldPosition="0">
        <references count="2">
          <reference field="5" count="1">
            <x v="9"/>
          </reference>
          <reference field="13" count="1" selected="0">
            <x v="0"/>
          </reference>
        </references>
      </pivotArea>
    </format>
    <format dxfId="803">
      <pivotArea dataOnly="0" labelOnly="1" outline="0" fieldPosition="0">
        <references count="2">
          <reference field="5" count="12">
            <x v="1"/>
            <x v="2"/>
            <x v="3"/>
            <x v="4"/>
            <x v="5"/>
            <x v="6"/>
            <x v="7"/>
            <x v="8"/>
            <x v="9"/>
            <x v="10"/>
            <x v="11"/>
            <x v="12"/>
          </reference>
          <reference field="13" count="1" selected="0">
            <x v="1"/>
          </reference>
        </references>
      </pivotArea>
    </format>
    <format dxfId="802">
      <pivotArea dataOnly="0" labelOnly="1" outline="0" fieldPosition="0">
        <references count="2">
          <reference field="5" count="4">
            <x v="1"/>
            <x v="4"/>
            <x v="6"/>
            <x v="9"/>
          </reference>
          <reference field="13" count="1" selected="0">
            <x v="2"/>
          </reference>
        </references>
      </pivotArea>
    </format>
    <format dxfId="801">
      <pivotArea dataOnly="0" labelOnly="1" outline="0" fieldPosition="0">
        <references count="1">
          <reference field="11" count="4">
            <x v="1"/>
            <x v="2"/>
            <x v="3"/>
            <x v="5"/>
          </reference>
        </references>
      </pivotArea>
    </format>
    <format dxfId="800">
      <pivotArea dataOnly="0" labelOnly="1" grandCol="1" outline="0" fieldPosition="0"/>
    </format>
    <format dxfId="799">
      <pivotArea type="origin" dataOnly="0" labelOnly="1" outline="0" fieldPosition="0"/>
    </format>
    <format dxfId="798">
      <pivotArea field="11" type="button" dataOnly="0" labelOnly="1" outline="0" axis="axisCol" fieldPosition="0"/>
    </format>
    <format dxfId="797">
      <pivotArea type="topRight" dataOnly="0" labelOnly="1" outline="0" fieldPosition="0"/>
    </format>
    <format dxfId="796">
      <pivotArea field="13" type="button" dataOnly="0" labelOnly="1" outline="0" axis="axisRow" fieldPosition="0"/>
    </format>
    <format dxfId="795">
      <pivotArea field="5" type="button" dataOnly="0" labelOnly="1" outline="0" axis="axisRow" fieldPosition="1"/>
    </format>
    <format dxfId="794">
      <pivotArea dataOnly="0" labelOnly="1" outline="0" fieldPosition="0">
        <references count="1">
          <reference field="11" count="4">
            <x v="1"/>
            <x v="2"/>
            <x v="3"/>
            <x v="5"/>
          </reference>
        </references>
      </pivotArea>
    </format>
    <format dxfId="793">
      <pivotArea dataOnly="0" labelOnly="1" grandCol="1" outline="0" fieldPosition="0"/>
    </format>
    <format dxfId="792">
      <pivotArea dataOnly="0" grandRow="1" outline="0" fieldPosition="0"/>
    </format>
    <format dxfId="791">
      <pivotArea type="origin" dataOnly="0" labelOnly="1" outline="0" fieldPosition="0"/>
    </format>
    <format dxfId="790">
      <pivotArea field="11" type="button" dataOnly="0" labelOnly="1" outline="0" axis="axisCol" fieldPosition="0"/>
    </format>
    <format dxfId="789">
      <pivotArea type="topRight" dataOnly="0" labelOnly="1" outline="0" fieldPosition="0"/>
    </format>
    <format dxfId="788">
      <pivotArea field="13" type="button" dataOnly="0" labelOnly="1" outline="0" axis="axisRow" fieldPosition="0"/>
    </format>
    <format dxfId="787">
      <pivotArea field="5" type="button" dataOnly="0" labelOnly="1" outline="0" axis="axisRow" fieldPosition="1"/>
    </format>
    <format dxfId="786">
      <pivotArea dataOnly="0" labelOnly="1" outline="0" fieldPosition="0">
        <references count="1">
          <reference field="11" count="4">
            <x v="1"/>
            <x v="2"/>
            <x v="3"/>
            <x v="5"/>
          </reference>
        </references>
      </pivotArea>
    </format>
    <format dxfId="785">
      <pivotArea dataOnly="0" labelOnly="1" grandCol="1" outline="0" fieldPosition="0"/>
    </format>
    <format dxfId="784">
      <pivotArea grandRow="1" outline="0" collapsedLevelsAreSubtotals="1" fieldPosition="0"/>
    </format>
    <format dxfId="783">
      <pivotArea dataOnly="0" labelOnly="1" grandRow="1" outline="0" fieldPosition="0"/>
    </format>
    <format dxfId="782">
      <pivotArea type="origin" dataOnly="0" labelOnly="1" outline="0" fieldPosition="0"/>
    </format>
    <format dxfId="781">
      <pivotArea field="11" type="button" dataOnly="0" labelOnly="1" outline="0" axis="axisCol" fieldPosition="0"/>
    </format>
    <format dxfId="780">
      <pivotArea type="topRight" dataOnly="0" labelOnly="1" outline="0" fieldPosition="0"/>
    </format>
    <format dxfId="779">
      <pivotArea field="13" type="button" dataOnly="0" labelOnly="1" outline="0" axis="axisRow" fieldPosition="0"/>
    </format>
    <format dxfId="778">
      <pivotArea field="5" type="button" dataOnly="0" labelOnly="1" outline="0" axis="axisRow" fieldPosition="1"/>
    </format>
    <format dxfId="777">
      <pivotArea dataOnly="0" labelOnly="1" outline="0" fieldPosition="0">
        <references count="1">
          <reference field="11" count="4">
            <x v="1"/>
            <x v="2"/>
            <x v="3"/>
            <x v="5"/>
          </reference>
        </references>
      </pivotArea>
    </format>
    <format dxfId="776">
      <pivotArea dataOnly="0" labelOnly="1" grandCol="1" outline="0" fieldPosition="0"/>
    </format>
    <format dxfId="775">
      <pivotArea grandRow="1" outline="0" collapsedLevelsAreSubtotals="1" fieldPosition="0"/>
    </format>
    <format dxfId="774">
      <pivotArea dataOnly="0" labelOnly="1" grandRow="1" outline="0" fieldPosition="0"/>
    </format>
    <format dxfId="773">
      <pivotArea type="all" dataOnly="0" outline="0" fieldPosition="0"/>
    </format>
    <format dxfId="772">
      <pivotArea outline="0" collapsedLevelsAreSubtotals="1" fieldPosition="0"/>
    </format>
    <format dxfId="771">
      <pivotArea type="origin" dataOnly="0" labelOnly="1" outline="0" fieldPosition="0"/>
    </format>
    <format dxfId="770">
      <pivotArea field="11" type="button" dataOnly="0" labelOnly="1" outline="0" axis="axisCol" fieldPosition="0"/>
    </format>
    <format dxfId="769">
      <pivotArea type="topRight" dataOnly="0" labelOnly="1" outline="0" fieldPosition="0"/>
    </format>
    <format dxfId="768">
      <pivotArea field="13" type="button" dataOnly="0" labelOnly="1" outline="0" axis="axisRow" fieldPosition="0"/>
    </format>
    <format dxfId="767">
      <pivotArea field="5" type="button" dataOnly="0" labelOnly="1" outline="0" axis="axisRow" fieldPosition="1"/>
    </format>
    <format dxfId="766">
      <pivotArea dataOnly="0" labelOnly="1" outline="0" fieldPosition="0">
        <references count="1">
          <reference field="13" count="3">
            <x v="0"/>
            <x v="1"/>
            <x v="2"/>
          </reference>
        </references>
      </pivotArea>
    </format>
    <format dxfId="765">
      <pivotArea dataOnly="0" labelOnly="1" outline="0" fieldPosition="0">
        <references count="1">
          <reference field="13" count="3" defaultSubtotal="1">
            <x v="0"/>
            <x v="1"/>
            <x v="2"/>
          </reference>
        </references>
      </pivotArea>
    </format>
    <format dxfId="764">
      <pivotArea dataOnly="0" labelOnly="1" grandRow="1" outline="0" fieldPosition="0"/>
    </format>
    <format dxfId="763">
      <pivotArea dataOnly="0" labelOnly="1" outline="0" fieldPosition="0">
        <references count="2">
          <reference field="5" count="1">
            <x v="9"/>
          </reference>
          <reference field="13" count="1" selected="0">
            <x v="0"/>
          </reference>
        </references>
      </pivotArea>
    </format>
    <format dxfId="762">
      <pivotArea dataOnly="0" labelOnly="1" outline="0" fieldPosition="0">
        <references count="2">
          <reference field="5" count="12">
            <x v="1"/>
            <x v="2"/>
            <x v="3"/>
            <x v="4"/>
            <x v="5"/>
            <x v="6"/>
            <x v="7"/>
            <x v="8"/>
            <x v="9"/>
            <x v="10"/>
            <x v="11"/>
            <x v="12"/>
          </reference>
          <reference field="13" count="1" selected="0">
            <x v="1"/>
          </reference>
        </references>
      </pivotArea>
    </format>
    <format dxfId="761">
      <pivotArea dataOnly="0" labelOnly="1" outline="0" fieldPosition="0">
        <references count="2">
          <reference field="5" count="4">
            <x v="1"/>
            <x v="4"/>
            <x v="6"/>
            <x v="9"/>
          </reference>
          <reference field="13" count="1" selected="0">
            <x v="2"/>
          </reference>
        </references>
      </pivotArea>
    </format>
    <format dxfId="760">
      <pivotArea dataOnly="0" labelOnly="1" outline="0" fieldPosition="0">
        <references count="1">
          <reference field="11" count="4">
            <x v="1"/>
            <x v="2"/>
            <x v="3"/>
            <x v="5"/>
          </reference>
        </references>
      </pivotArea>
    </format>
    <format dxfId="759">
      <pivotArea dataOnly="0" labelOnly="1" grandCol="1" outline="0" fieldPosition="0"/>
    </format>
  </formats>
  <chartFormats count="10">
    <chartFormat chart="6" format="0" series="1">
      <pivotArea type="data" outline="0" fieldPosition="0">
        <references count="2">
          <reference field="4294967294" count="1" selected="0">
            <x v="0"/>
          </reference>
          <reference field="11" count="1" selected="0">
            <x v="0"/>
          </reference>
        </references>
      </pivotArea>
    </chartFormat>
    <chartFormat chart="6" format="1" series="1">
      <pivotArea type="data" outline="0" fieldPosition="0">
        <references count="2">
          <reference field="4294967294" count="1" selected="0">
            <x v="0"/>
          </reference>
          <reference field="11" count="1" selected="0">
            <x v="1"/>
          </reference>
        </references>
      </pivotArea>
    </chartFormat>
    <chartFormat chart="6" format="2" series="1">
      <pivotArea type="data" outline="0" fieldPosition="0">
        <references count="2">
          <reference field="4294967294" count="1" selected="0">
            <x v="0"/>
          </reference>
          <reference field="11" count="1" selected="0">
            <x v="2"/>
          </reference>
        </references>
      </pivotArea>
    </chartFormat>
    <chartFormat chart="6" format="3" series="1">
      <pivotArea type="data" outline="0" fieldPosition="0">
        <references count="2">
          <reference field="4294967294" count="1" selected="0">
            <x v="0"/>
          </reference>
          <reference field="11" count="1" selected="0">
            <x v="3"/>
          </reference>
        </references>
      </pivotArea>
    </chartFormat>
    <chartFormat chart="6" format="4" series="1">
      <pivotArea type="data" outline="0" fieldPosition="0">
        <references count="2">
          <reference field="4294967294" count="1" selected="0">
            <x v="0"/>
          </reference>
          <reference field="11" count="1" selected="0">
            <x v="4"/>
          </reference>
        </references>
      </pivotArea>
    </chartFormat>
    <chartFormat chart="6" format="5" series="1">
      <pivotArea type="data" outline="0" fieldPosition="0">
        <references count="2">
          <reference field="4294967294" count="1" selected="0">
            <x v="0"/>
          </reference>
          <reference field="11" count="1" selected="0">
            <x v="5"/>
          </reference>
        </references>
      </pivotArea>
    </chartFormat>
    <chartFormat chart="8" format="10" series="1">
      <pivotArea type="data" outline="0" fieldPosition="0">
        <references count="2">
          <reference field="4294967294" count="1" selected="0">
            <x v="0"/>
          </reference>
          <reference field="11" count="1" selected="0">
            <x v="1"/>
          </reference>
        </references>
      </pivotArea>
    </chartFormat>
    <chartFormat chart="8" format="11" series="1">
      <pivotArea type="data" outline="0" fieldPosition="0">
        <references count="2">
          <reference field="4294967294" count="1" selected="0">
            <x v="0"/>
          </reference>
          <reference field="11" count="1" selected="0">
            <x v="2"/>
          </reference>
        </references>
      </pivotArea>
    </chartFormat>
    <chartFormat chart="8" format="12" series="1">
      <pivotArea type="data" outline="0" fieldPosition="0">
        <references count="2">
          <reference field="4294967294" count="1" selected="0">
            <x v="0"/>
          </reference>
          <reference field="11" count="1" selected="0">
            <x v="3"/>
          </reference>
        </references>
      </pivotArea>
    </chartFormat>
    <chartFormat chart="8" format="13" series="1">
      <pivotArea type="data" outline="0" fieldPosition="0">
        <references count="2">
          <reference field="4294967294" count="1" selected="0">
            <x v="0"/>
          </reference>
          <reference field="11" count="1" selected="0">
            <x v="5"/>
          </reference>
        </references>
      </pivotArea>
    </chartFormat>
  </chartFormats>
  <pivotTableStyleInfo name="PivotStyleLight15" showRowHeaders="1" showColHeaders="1" showRowStripes="0" showColStripes="0" showLastColumn="1"/>
  <filters count="1">
    <filter fld="5" type="dateOlderThan" evalOrder="-1" id="4">
      <autoFilter ref="A1">
        <filterColumn colId="0">
          <customFilters>
            <customFilter operator="lessThan" val="45658"/>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 xr10:uid="{00000000-0013-0000-FFFF-FFFF01000000}" sourceName="STATUS">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1111" xr10:uid="{CC8BA35B-82F6-47F6-90F6-D6C85A6DBEC1}" sourceName="Status">
  <extLst>
    <x:ext xmlns:x15="http://schemas.microsoft.com/office/spreadsheetml/2010/11/main" uri="{2F2917AC-EB37-4324-AD4E-5DD8C200BD13}">
      <x15:tableSlicerCache tableId="6" column="5" crossFilter="none"/>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port1" xr10:uid="{91BDEC3D-E943-4022-AC2C-3FB219170592}" sourceName="Sport">
  <extLst>
    <x:ext xmlns:x15="http://schemas.microsoft.com/office/spreadsheetml/2010/11/main" uri="{2F2917AC-EB37-4324-AD4E-5DD8C200BD13}">
      <x15:tableSlicerCache tableId="6" column="3"/>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11111" xr10:uid="{578E144E-5F6B-4AA1-AE8B-F86AD2A0C7BE}" sourceName="Status">
  <extLst>
    <x:ext xmlns:x15="http://schemas.microsoft.com/office/spreadsheetml/2010/11/main" uri="{2F2917AC-EB37-4324-AD4E-5DD8C200BD13}">
      <x15:tableSlicerCache tableId="10" column="5"/>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port11" xr10:uid="{31BCBB4F-8B9C-46DB-8D63-13A7CF119205}" sourceName="Sport">
  <extLst>
    <x:ext xmlns:x15="http://schemas.microsoft.com/office/spreadsheetml/2010/11/main" uri="{2F2917AC-EB37-4324-AD4E-5DD8C200BD13}">
      <x15:tableSlicerCache tableId="10" column="3"/>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US" xr10:uid="{00000000-0014-0000-FFFF-FFFF01000000}" cache="Slicer_STATUS" caption="STATUS" columnCount="3" style="Teacher To-Do List Slicer"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licer_Status 1" xr10:uid="{0DEE323E-F89A-4FEF-AFAF-AB6888FEC840}" cache="Slicer_STATUS1111" caption="STATUS" columnCount="3" style="Slicer_Style_SR" lockedPosition="1" rowHeight="241300"/>
  <slicer name="Slicer_Sport 1" xr10:uid="{98AF2703-C968-4B5B-8802-2C971D84955B}" cache="Slicer_Sport1" caption="SPORT" columnCount="3" style="Slicer_Style_SR" lockedPosition="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licer_Status 2" xr10:uid="{91C0CFBA-EA20-44FC-B884-EE40B55ADF94}" cache="Slicer_STATUS11111" caption="STATUS" columnCount="2" rowHeight="241300"/>
  <slicer name="Slicer_Sport 2" xr10:uid="{CB2944E0-CEC6-482E-B36C-1C28D05C93DA}" cache="Slicer_Sport11" caption="SPORT" columnCount="2" style="Slicer_Style_S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Overview" displayName="Overview" ref="C2:N243" totalsRowShown="0" dataDxfId="925">
  <autoFilter ref="C2:N243" xr:uid="{00000000-0009-0000-0100-000001000000}">
    <filterColumn colId="11">
      <filters>
        <filter val="In Progress"/>
        <filter val="Not Started"/>
      </filters>
    </filterColumn>
  </autoFilter>
  <sortState xmlns:xlrd2="http://schemas.microsoft.com/office/spreadsheetml/2017/richdata2" ref="C193:N216">
    <sortCondition ref="H2:H243"/>
  </sortState>
  <tableColumns count="12">
    <tableColumn id="1" xr3:uid="{00000000-0010-0000-0000-000001000000}" name="Tournament" dataDxfId="924"/>
    <tableColumn id="9" xr3:uid="{93DEBF52-996B-4960-A550-B00757C81DA3}" name="Tour ID" dataDxfId="923"/>
    <tableColumn id="2" xr3:uid="{248845FA-A3F8-4797-862B-84226B90D0E9}" name="Priority" dataDxfId="922"/>
    <tableColumn id="10" xr3:uid="{2B3E914C-1D9A-42EF-BE5C-4AD44EAD26BA}" name="Level" dataDxfId="921"/>
    <tableColumn id="3" xr3:uid="{00000000-0010-0000-0000-000003000000}" name="Sport" dataDxfId="920"/>
    <tableColumn id="4" xr3:uid="{00000000-0010-0000-0000-000004000000}" name="START DATE" dataDxfId="919" dataCellStyle="Date"/>
    <tableColumn id="13" xr3:uid="{365FAA98-4B80-4510-92CF-A049E1B1D98D}" name="Days until start" dataDxfId="918">
      <calculatedColumnFormula>TODAY()-Overview[[#This Row],[START DATE]]</calculatedColumnFormula>
    </tableColumn>
    <tableColumn id="7" xr3:uid="{00000000-0010-0000-0000-000007000000}" name="Completed" dataDxfId="917" dataCellStyle="Date"/>
    <tableColumn id="11" xr3:uid="{BCA4F3A3-930D-48DC-B67E-1A512E80F80E}" name="Checked by" dataDxfId="916"/>
    <tableColumn id="6" xr3:uid="{00000000-0010-0000-0000-000006000000}" name="Review timer" dataDxfId="915">
      <calculatedColumnFormula>Overview[[#This Row],[START DATE]]-Overview[[#This Row],[Completed]]</calculatedColumnFormula>
    </tableColumn>
    <tableColumn id="14" xr3:uid="{9743319A-FEE5-495D-8916-1EB753389969}" name="NOTES" dataDxfId="914"/>
    <tableColumn id="5" xr3:uid="{00000000-0010-0000-0000-000005000000}" name="STATUS"/>
  </tableColumns>
  <tableStyleInfo name="TableStyleLight2" showFirstColumn="0" showLastColumn="0" showRowStripes="0" showColumnStripes="0"/>
  <extLst>
    <ext xmlns:x14="http://schemas.microsoft.com/office/spreadsheetml/2009/9/main" uri="{504A1905-F514-4f6f-8877-14C23A59335A}">
      <x14:table altTextSummary="Item, Category, Start &amp; Due dates, Status and Notes. Days Remaining are automatically calculated. Rows are automatically updated with color legend based on Status"/>
    </ext>
  </extLst>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1000000}" name="Category" displayName="Category" ref="B2:B9" totalsRowShown="0" headerRowDxfId="913" dataDxfId="912">
  <autoFilter ref="B2:B9" xr:uid="{00000000-0009-0000-0100-000004000000}"/>
  <tableColumns count="1">
    <tableColumn id="1" xr3:uid="{00000000-0010-0000-0100-000001000000}" name="Category" dataDxfId="911"/>
  </tableColumns>
  <tableStyleInfo name="Teacher's To Do List" showFirstColumn="1" showLastColumn="0" showRowStripes="1" showColumnStripes="0"/>
  <extLst>
    <ext xmlns:x14="http://schemas.microsoft.com/office/spreadsheetml/2009/9/main" uri="{504A1905-F514-4f6f-8877-14C23A59335A}">
      <x14:table altTextSummary="Customize Categories in List table in Teacher's List worksheet by inserting or modifying Categories in this table"/>
    </ext>
  </extLst>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C7B1671-CAF2-4389-9522-BF67CD5EC4A4}" name="Stat" displayName="Stat" ref="F2:F9" totalsRowShown="0" headerRowDxfId="910" dataDxfId="909">
  <autoFilter ref="F2:F9" xr:uid="{3C7B1671-CAF2-4389-9522-BF67CD5EC4A4}"/>
  <tableColumns count="1">
    <tableColumn id="1" xr3:uid="{560EF1D9-A991-452E-B960-A5489042AE51}" name="Status" dataDxfId="908"/>
  </tableColumns>
  <tableStyleInfo name="Teacher's To Do List" showFirstColumn="1" showLastColumn="0" showRowStripes="1" showColumnStripes="0"/>
  <extLst>
    <ext xmlns:x14="http://schemas.microsoft.com/office/spreadsheetml/2009/9/main" uri="{504A1905-F514-4f6f-8877-14C23A59335A}">
      <x14:table altTextSummary="Customize Categories in List table in Teacher's List worksheet by inserting or modifying Categories in this table"/>
    </ext>
  </extLst>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F38262D-462A-4249-8AEF-88CA6455A7A9}" name="Overview_2023" displayName="Overview_2023" ref="A2:L195" totalsRowShown="0" headerRowDxfId="907" dataDxfId="905" headerRowBorderDxfId="906" tableBorderDxfId="904" totalsRowBorderDxfId="903">
  <autoFilter ref="A2:L195" xr:uid="{00000000-0009-0000-0100-000001000000}">
    <filterColumn colId="11">
      <filters>
        <filter val="Cancelled"/>
        <filter val="In Progress"/>
        <filter val="Not Started"/>
        <filter val="On Hold"/>
        <filter val="Overdue"/>
      </filters>
    </filterColumn>
  </autoFilter>
  <sortState xmlns:xlrd2="http://schemas.microsoft.com/office/spreadsheetml/2017/richdata2" ref="A3:L195">
    <sortCondition ref="F2:F195"/>
  </sortState>
  <tableColumns count="12">
    <tableColumn id="1" xr3:uid="{0E87F9B9-8FC0-416C-981F-91C95528C9D5}" name="Tournament" dataDxfId="902"/>
    <tableColumn id="9" xr3:uid="{D4E4DB77-613E-4141-952F-659DDDB0C63E}" name="Tour ID" dataDxfId="901"/>
    <tableColumn id="2" xr3:uid="{B012B37E-067D-4CBA-87BC-4E71C6351721}" name="Priority" dataDxfId="900"/>
    <tableColumn id="10" xr3:uid="{871D77B9-DDD0-438A-92EB-5A45542F215A}" name="Level" dataDxfId="899"/>
    <tableColumn id="3" xr3:uid="{98F5F1F4-43A1-458F-8698-0728702229DF}" name="Sport" dataDxfId="898"/>
    <tableColumn id="4" xr3:uid="{41F9DBEE-83AA-4976-A3A9-8F882337548F}" name="Start Date" dataDxfId="897" dataCellStyle="Date"/>
    <tableColumn id="13" xr3:uid="{A81C898F-ECF8-4F97-A745-9C5C08CB4763}" name="Countdown" dataDxfId="896">
      <calculatedColumnFormula>TODAY()-Overview_2023[[#This Row],[Start Date]]</calculatedColumnFormula>
    </tableColumn>
    <tableColumn id="7" xr3:uid="{96096C7E-0C64-4C98-9F52-73CAD7615BEA}" name="Completed" dataDxfId="895" dataCellStyle="Date"/>
    <tableColumn id="11" xr3:uid="{34050C59-3A62-40B5-860E-65B42B5EFA4C}" name="Checked by" dataDxfId="894"/>
    <tableColumn id="6" xr3:uid="{E72A01C9-6DC4-4428-931E-538A635C0ADD}" name="Review timer" dataDxfId="893">
      <calculatedColumnFormula>Overview_2023[[#This Row],[Start Date]]-Overview_2023[[#This Row],[Completed]]</calculatedColumnFormula>
    </tableColumn>
    <tableColumn id="14" xr3:uid="{EE2BCB67-C3B8-4A16-8B6D-810EE5F2218E}" name="Notes" dataDxfId="892"/>
    <tableColumn id="5" xr3:uid="{E2248EE5-852B-439D-B80E-B3C58CA55E57}" name="Status" dataDxfId="891"/>
  </tableColumns>
  <tableStyleInfo name="TableStyleLight15" showFirstColumn="0" showLastColumn="0" showRowStripes="0" showColumnStripes="0"/>
  <extLst>
    <ext xmlns:x14="http://schemas.microsoft.com/office/spreadsheetml/2009/9/main" uri="{504A1905-F514-4f6f-8877-14C23A59335A}">
      <x14:table altTextSummary="Item, Category, Start &amp; Due dates, Status and Notes. Days Remaining are automatically calculated. Rows are automatically updated with color legend based on Status"/>
    </ext>
  </extLst>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A9099661-C0BA-4360-92C4-83DC0C2BDE45}" name="Overview_202311" displayName="Overview_202311" ref="A2:L195" totalsRowShown="0" headerRowDxfId="890" dataDxfId="888" headerRowBorderDxfId="889" tableBorderDxfId="887" totalsRowBorderDxfId="886">
  <autoFilter ref="A2:L195" xr:uid="{00000000-0009-0000-0100-000001000000}"/>
  <sortState xmlns:xlrd2="http://schemas.microsoft.com/office/spreadsheetml/2017/richdata2" ref="A3:L195">
    <sortCondition ref="F2:F195"/>
  </sortState>
  <tableColumns count="12">
    <tableColumn id="1" xr3:uid="{6BCD8BF3-0450-4B5C-B7AC-5590EA41883F}" name="Tournament" dataDxfId="885"/>
    <tableColumn id="9" xr3:uid="{B804E1CC-C626-4DBC-AC83-91E1967A7744}" name="Tour ID" dataDxfId="884"/>
    <tableColumn id="2" xr3:uid="{1FE2D6B5-4A7B-4DFB-9689-18AFDA8983FF}" name="Priority" dataDxfId="883"/>
    <tableColumn id="10" xr3:uid="{B9306601-D765-4453-89A5-04A92D748488}" name="Level" dataDxfId="882"/>
    <tableColumn id="3" xr3:uid="{81D4CDC4-2390-4D49-9736-A0BD1D5CB43E}" name="Sport" dataDxfId="881"/>
    <tableColumn id="4" xr3:uid="{3A43A3A4-EA28-48DF-A261-80B68C709096}" name="Start Date" dataDxfId="880" dataCellStyle="Date"/>
    <tableColumn id="13" xr3:uid="{42FC8541-F37D-4537-83C3-9AE19CD4BF15}" name="Countdown" dataDxfId="879">
      <calculatedColumnFormula>TODAY()-Overview_202311[[#This Row],[Start Date]]</calculatedColumnFormula>
    </tableColumn>
    <tableColumn id="7" xr3:uid="{51988A32-9841-4E07-A8CE-B2698E48FB03}" name="Completed" dataDxfId="878" dataCellStyle="Date"/>
    <tableColumn id="11" xr3:uid="{D3F2CF75-3048-4852-8AD8-397054F9D837}" name="Checked by" dataDxfId="877"/>
    <tableColumn id="6" xr3:uid="{2FFEF5AA-ED9A-4A8A-ABA6-97A5B3219E04}" name="Review timer" dataDxfId="876">
      <calculatedColumnFormula>Overview_202311[[#This Row],[Start Date]]-Overview_202311[[#This Row],[Completed]]</calculatedColumnFormula>
    </tableColumn>
    <tableColumn id="14" xr3:uid="{37FEE512-261B-40E6-8119-A7035300D7AB}" name="Notes" dataDxfId="875"/>
    <tableColumn id="5" xr3:uid="{078F659F-B612-4C57-8BAD-1A0158031D13}" name="Status" dataDxfId="874"/>
  </tableColumns>
  <tableStyleInfo name="TableStyleMedium9" showFirstColumn="0" showLastColumn="0" showRowStripes="0" showColumnStripes="0"/>
  <extLst>
    <ext xmlns:x14="http://schemas.microsoft.com/office/spreadsheetml/2009/9/main" uri="{504A1905-F514-4f6f-8877-14C23A59335A}">
      <x14:table altTextSummary="Item, Category, Start &amp; Due dates, Status and Notes. Days Remaining are automatically calculated. Rows are automatically updated with color legend based on Status"/>
    </ext>
  </extLst>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20E8637-68BF-4601-A6F0-55D97983F7E7}" name="Screens_2023" displayName="Screens_2023" ref="A1:M194" totalsRowShown="0" headerRowDxfId="873" dataDxfId="872">
  <autoFilter ref="A1:M194" xr:uid="{520E8637-68BF-4601-A6F0-55D97983F7E7}"/>
  <sortState xmlns:xlrd2="http://schemas.microsoft.com/office/spreadsheetml/2017/richdata2" ref="A2:L194">
    <sortCondition ref="F1:F194"/>
  </sortState>
  <tableColumns count="13">
    <tableColumn id="1" xr3:uid="{398E946C-733E-4378-BCB4-84BE7CFC285D}" name="Tournament" dataDxfId="871"/>
    <tableColumn id="9" xr3:uid="{D229CE08-E40C-4778-A571-1AEE48B3850B}" name="Tour ID" dataDxfId="870"/>
    <tableColumn id="2" xr3:uid="{6AB4C826-EBC6-4003-B9EA-B71B2B94A2CE}" name="Priority" dataDxfId="869"/>
    <tableColumn id="10" xr3:uid="{FECB7B8C-60B3-40FF-8E75-5CDAE80A2395}" name="Level" dataDxfId="868"/>
    <tableColumn id="3" xr3:uid="{F3DD6F6F-6E2D-4C34-81A3-9895D2667789}" name="Sport" dataDxfId="867"/>
    <tableColumn id="4" xr3:uid="{B7817345-CC37-4887-AAE3-DD295D70B5B0}" name="START DATE" dataDxfId="866"/>
    <tableColumn id="13" xr3:uid="{F991CFC6-B7E2-49FA-91D1-1B99F8967F01}" name="Days until start" dataDxfId="865"/>
    <tableColumn id="7" xr3:uid="{C11D959D-582A-4E49-BF4A-7EB9EC982505}" name="Completed" dataDxfId="864"/>
    <tableColumn id="11" xr3:uid="{C2FEF723-68C8-4F51-AB54-2A03CA989635}" name="Checked by" dataDxfId="863"/>
    <tableColumn id="6" xr3:uid="{F5A47E09-D718-412C-9481-FE8EAFFD3FBB}" name="Review timer" dataDxfId="862"/>
    <tableColumn id="14" xr3:uid="{0AB2F3A1-E121-48E3-B0FD-06DE2C46C20F}" name="NOTES" dataDxfId="861"/>
    <tableColumn id="5" xr3:uid="{98251597-2518-4CEF-B784-6113C33C50B6}" name="STATUS" dataDxfId="860"/>
    <tableColumn id="15" xr3:uid="{D64A4C48-A202-4E50-8080-6240FB06EB8E}" name="Screenshots" dataDxfId="859"/>
  </tableColumns>
  <tableStyleInfo name="TableStyleLight8" showFirstColumn="0" showLastColumn="0" showRowStripes="0" showColumnStripes="0"/>
  <extLst>
    <ext xmlns:x14="http://schemas.microsoft.com/office/spreadsheetml/2009/9/main" uri="{504A1905-F514-4f6f-8877-14C23A59335A}">
      <x14:table altTextSummary="Item, Category, Start &amp; Due dates, Status and Notes. Days Remaining are automatically calculated. Rows are automatically updated with color legend based on Status"/>
    </ext>
  </extLst>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2E82B65-1B1E-4B4A-9715-608CB72AB267}" name="Data_List_2023" displayName="Data_List_2023" ref="A1:L194" totalsRowShown="0" headerRowDxfId="858" dataDxfId="857">
  <autoFilter ref="A1:L194" xr:uid="{62E82B65-1B1E-4B4A-9715-608CB72AB267}"/>
  <sortState xmlns:xlrd2="http://schemas.microsoft.com/office/spreadsheetml/2017/richdata2" ref="A2:L194">
    <sortCondition ref="F1:F194"/>
  </sortState>
  <tableColumns count="12">
    <tableColumn id="1" xr3:uid="{8AFC79F8-376C-4C38-9F4E-B58C2F2D6228}" name="Tournament" dataDxfId="856"/>
    <tableColumn id="9" xr3:uid="{EFD66055-0C3D-4129-9014-3096E1037B0E}" name="Tour ID" dataDxfId="855"/>
    <tableColumn id="2" xr3:uid="{CC158B93-0F8E-4171-9F66-BDAE54F9E78D}" name="Priority" dataDxfId="854"/>
    <tableColumn id="10" xr3:uid="{C9AECA15-9B36-4A0D-A40E-7CD96B8E34E6}" name="Level" dataDxfId="853"/>
    <tableColumn id="3" xr3:uid="{BD16E4D4-FFE8-4DD3-A3E9-4B583826D8F7}" name="Sport" dataDxfId="852"/>
    <tableColumn id="4" xr3:uid="{692B085D-BB57-46C6-9506-1A7F334F2358}" name="START DATE" dataDxfId="851"/>
    <tableColumn id="13" xr3:uid="{548AE414-57AE-40CA-BBD4-A2C1507EFBE1}" name="Days until start" dataDxfId="850"/>
    <tableColumn id="7" xr3:uid="{057A4C10-76F7-47F2-B596-091A16A172A3}" name="Completed" dataDxfId="849"/>
    <tableColumn id="11" xr3:uid="{9A1CF123-6B07-4C1C-A794-E4C8687547C6}" name="Checked by" dataDxfId="848"/>
    <tableColumn id="6" xr3:uid="{D5A6CF6B-E7AA-461B-8176-45F42C9978A7}" name="Review timer" dataDxfId="847"/>
    <tableColumn id="14" xr3:uid="{D0CEAC91-274C-485B-931A-31D3F0A05828}" name="NOTES" dataDxfId="846"/>
    <tableColumn id="5" xr3:uid="{F7C03BB6-B6F3-4C03-B287-DD02E9011450}" name="STATUS" dataDxfId="845"/>
  </tableColumns>
  <tableStyleInfo name="TableStyleLight8" showFirstColumn="0" showLastColumn="0" showRowStripes="0" showColumnStripes="0"/>
  <extLst>
    <ext xmlns:x14="http://schemas.microsoft.com/office/spreadsheetml/2009/9/main" uri="{504A1905-F514-4f6f-8877-14C23A59335A}">
      <x14:table altTextSummary="Item, Category, Start &amp; Due dates, Status and Notes. Days Remaining are automatically calculated. Rows are automatically updated with color legend based on Status"/>
    </ext>
  </extLst>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0E218BB-B230-43AC-8D71-4CE318695FC5}" name="Completion_Status" displayName="Completion_Status" ref="B3:E6" totalsRowShown="0" headerRowDxfId="758" dataDxfId="756" headerRowBorderDxfId="757" tableBorderDxfId="755" totalsRowBorderDxfId="754">
  <autoFilter ref="B3:E6" xr:uid="{ECD8F2AE-AEAE-4D1B-8DFF-119633771360}"/>
  <tableColumns count="4">
    <tableColumn id="1" xr3:uid="{86659FC3-B2FE-44DB-A915-AF665CD734CF}" name="Days" dataDxfId="753"/>
    <tableColumn id="2" xr3:uid="{D07CDFA6-D6E6-45A7-AD48-B4A85CF77931}" name="Not started" dataDxfId="752"/>
    <tableColumn id="3" xr3:uid="{66B0377A-D6B0-43CC-8C04-C6EDEC42D072}" name="In progress" dataDxfId="751"/>
    <tableColumn id="4" xr3:uid="{31E69B01-5C9F-4CE4-A61C-5E4159E143C2}" name="Completed" dataDxfId="750"/>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Teacher's To Do List">
      <a:dk1>
        <a:srgbClr val="000000"/>
      </a:dk1>
      <a:lt1>
        <a:srgbClr val="FFFFFF"/>
      </a:lt1>
      <a:dk2>
        <a:srgbClr val="616668"/>
      </a:dk2>
      <a:lt2>
        <a:srgbClr val="F8F8F9"/>
      </a:lt2>
      <a:accent1>
        <a:srgbClr val="329E95"/>
      </a:accent1>
      <a:accent2>
        <a:srgbClr val="F4812B"/>
      </a:accent2>
      <a:accent3>
        <a:srgbClr val="EDB000"/>
      </a:accent3>
      <a:accent4>
        <a:srgbClr val="79B142"/>
      </a:accent4>
      <a:accent5>
        <a:srgbClr val="E34742"/>
      </a:accent5>
      <a:accent6>
        <a:srgbClr val="6D426F"/>
      </a:accent6>
      <a:hlink>
        <a:srgbClr val="2388CF"/>
      </a:hlink>
      <a:folHlink>
        <a:srgbClr val="6D426F"/>
      </a:folHlink>
    </a:clrScheme>
    <a:fontScheme name="Teacher's To Do List">
      <a:majorFont>
        <a:latin typeface="Franklin Gothic Medium"/>
        <a:ea typeface=""/>
        <a:cs typeface=""/>
      </a:majorFont>
      <a:minorFont>
        <a:latin typeface="Euphemia"/>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M13" personId="{00000000-0000-0000-0000-000000000000}" id="{FDB984FA-45B3-46E4-A5B5-CABA53BF871C}">
    <text>[Threaded comment]
Your version of Excel allows you to read this threaded comment; however, any edits to it will get removed if the file is opened in a newer version of Excel. Learn more: https://go.microsoft.com/fwlink/?linkid=870924
Comment:
    Past 2 seasons (21-22 and 22-23) are canceled due to ongoing war.
https://en.wikipedia.org/wiki/Ukrainian_Cup</text>
  </threadedComment>
  <threadedComment ref="M37" personId="{00000000-0000-0000-0000-000000000000}" id="{4BFB7AD5-5AE8-4070-8B7B-DF3C40F9FE31}">
    <text xml:space="preserve">[Threaded comment]
Your version of Excel allows you to read this threaded comment; however, any edits to it will get removed if the file is opened in a newer version of Excel. Learn more: https://go.microsoft.com/fwlink/?linkid=870924
Comment:
    Spartak Moscow, Dynamo Moscow, Lokomotiv Moscow and Zenit St Petersburg sources added with Team pages and other official source. Remaining Jersey for the league added with Wikipedia
</text>
  </threadedComment>
  <threadedComment ref="M65" personId="{00000000-0000-0000-0000-000000000000}" id="{BC6E0AB4-B5BB-45C0-8B7F-83285165F104}">
    <text>[Threaded comment]
Your version of Excel allows you to read this threaded comment; however, any edits to it will get removed if the file is opened in a newer version of Excel. Learn more: https://go.microsoft.com/fwlink/?linkid=870924
Comment:
    COMO 1907-away</text>
  </threadedComment>
  <threadedComment ref="M66" personId="{00000000-0000-0000-0000-000000000000}" id="{D55ED20A-6E16-4678-BFAB-B0296DB8FA59}">
    <text>[Threaded comment]
Your version of Excel allows you to read this threaded comment; however, any edits to it will get removed if the file is opened in a newer version of Excel. Learn more: https://go.microsoft.com/fwlink/?linkid=870924
Comment:
    Checked. Looks good</text>
  </threadedComment>
  <threadedComment ref="M67" personId="{00000000-0000-0000-0000-000000000000}" id="{40B27BD7-C57F-4BAF-B365-31DF11416FD0}">
    <text xml:space="preserve">[Threaded comment]
Your version of Excel allows you to read this threaded comment; however, any edits to it will get removed if the file is opened in a newer version of Excel. Learn more: https://go.microsoft.com/fwlink/?linkid=870924
Comment:
    FC ANDORRA-all
SPORTING GIJON-away
</text>
  </threadedComment>
  <threadedComment ref="M68" personId="{00000000-0000-0000-0000-000000000000}" id="{1942C10D-54BE-417F-BEC0-48556ACA726C}">
    <text xml:space="preserve">[Threaded comment]
Your version of Excel allows you to read this threaded comment; however, any edits to it will get removed if the file is opened in a newer version of Excel. Learn more: https://go.microsoft.com/fwlink/?linkid=870924
Comment:
    US CREMONESE-away
</text>
  </threadedComment>
  <threadedComment ref="M70" personId="{00000000-0000-0000-0000-000000000000}" id="{D94D68F4-86CE-47F3-BDF1-DCDD040AE5CC}">
    <text>[Threaded comment]
Your version of Excel allows you to read this threaded comment; however, any edits to it will get removed if the file is opened in a newer version of Excel. Learn more: https://go.microsoft.com/fwlink/?linkid=870924
Comment:
    Checked. Looks good</text>
  </threadedComment>
  <threadedComment ref="M71" personId="{00000000-0000-0000-0000-000000000000}" id="{6FBE6A70-865A-411A-A641-48FAC07FBDD0}">
    <text>[Threaded comment]
Your version of Excel allows you to read this threaded comment; however, any edits to it will get removed if the file is opened in a newer version of Excel. Learn more: https://go.microsoft.com/fwlink/?linkid=870924
Comment:
    Checked. Looks good</text>
  </threadedComment>
  <threadedComment ref="M72" personId="{00000000-0000-0000-0000-000000000000}" id="{10FFFFD4-CB01-42BD-B9EE-F5F5A703E508}">
    <text>[Threaded comment]
Your version of Excel allows you to read this threaded comment; however, any edits to it will get removed if the file is opened in a newer version of Excel. Learn more: https://go.microsoft.com/fwlink/?linkid=870924
Comment:
    AEK LARNACA-away
AKRITAS CHLORAKAS-away
KARMIOTISSA FC-both
PAFOS FC-away</text>
  </threadedComment>
  <threadedComment ref="M73" personId="{00000000-0000-0000-0000-000000000000}" id="{279F2B6B-4A61-4F11-A92B-2A21A1DF544A}">
    <text>[Threaded comment]
Your version of Excel allows you to read this threaded comment; however, any edits to it will get removed if the file is opened in a newer version of Excel. Learn more: https://go.microsoft.com/fwlink/?linkid=870924
Comment:
    HSG NORDHORN-LINGEN-all
TSV BAYER DORMAGEN-away
WOLFE WURZBURG-away
Reply:
    TSV BAYER DORMAGEN-away wiki
WOLFE WURZBURG-away wiki</text>
  </threadedComment>
  <threadedComment ref="M76" personId="{00000000-0000-0000-0000-000000000000}" id="{F7CE833D-F2D1-4173-9770-40DA8801C7B2}">
    <text xml:space="preserve">[Threaded comment]
Your version of Excel allows you to read this threaded comment; however, any edits to it will get removed if the file is opened in a newer version of Excel. Learn more: https://go.microsoft.com/fwlink/?linkid=870924
Comment:
    ALPLA HC HARD-away
HC BT FUCHSE-all
HSG BARNBACH/KOFLACH-away
SG WEST WIEN-away
</text>
  </threadedComment>
  <threadedComment ref="M77" personId="{00000000-0000-0000-0000-000000000000}" id="{53EEB8B9-5DF2-45EF-933C-203AC883639B}">
    <text xml:space="preserve">[Threaded comment]
Your version of Excel allows you to read this threaded comment; however, any edits to it will get removed if the file is opened in a newer version of Excel. Learn more: https://go.microsoft.com/fwlink/?linkid=870924
Comment:
    HC EMPOR ROSTOCK-away
HC MOTOR ZAPORIZHZHIA-both
HSG NORDHORN-LINGEN-away
Reply:
    HC Empor Away according to HBL Website - </text>
  </threadedComment>
  <threadedComment ref="M78" personId="{00000000-0000-0000-0000-000000000000}" id="{21A32957-4E10-4C4D-8D3F-E363CB27C520}">
    <text>[Threaded comment]
Your version of Excel allows you to read this threaded comment; however, any edits to it will get removed if the file is opened in a newer version of Excel. Learn more: https://go.microsoft.com/fwlink/?linkid=870924
Comment:
    6/15/2022 - here are the list of team's, kits still needs to check, teams that not listed are already updated and most of it was based 2021/2022 kit.
TUS N-LUBBECKE - not in list
TVB STUTTGART- away
Reply:
    TVB Stuttgart away - according to fanshop</text>
  </threadedComment>
  <threadedComment ref="M79" personId="{00000000-0000-0000-0000-000000000000}" id="{5DEA2A8D-B5DC-40BE-AAB2-910398E9BA7B}">
    <text>[Threaded comment]
Your version of Excel allows you to read this threaded comment; however, any edits to it will get removed if the file is opened in a newer version of Excel. Learn more: https://go.microsoft.com/fwlink/?linkid=870924
Comment:
    Done</text>
  </threadedComment>
  <threadedComment ref="M80" personId="{00000000-0000-0000-0000-000000000000}" id="{04B138AF-DC5D-44BC-8CDA-C50C2F0D463C}">
    <text>[Threaded comment]
Your version of Excel allows you to read this threaded comment; however, any edits to it will get removed if the file is opened in a newer version of Excel. Learn more: https://go.microsoft.com/fwlink/?linkid=870924
Comment:
    Done</text>
  </threadedComment>
  <threadedComment ref="M81" personId="{00000000-0000-0000-0000-000000000000}" id="{790E224F-486F-4F1E-B5E6-0DA71F86A71D}">
    <text>[Threaded comment]
Your version of Excel allows you to read this threaded comment; however, any edits to it will get removed if the file is opened in a newer version of Excel. Learn more: https://go.microsoft.com/fwlink/?linkid=870924
Comment:
    Done</text>
  </threadedComment>
  <threadedComment ref="M82" personId="{00000000-0000-0000-0000-000000000000}" id="{5C5D57E9-7814-4DCF-8581-0A68FDD334AF}">
    <text xml:space="preserve">[Threaded comment]
Your version of Excel allows you to read this threaded comment; however, any edits to it will get removed if the file is opened in a newer version of Excel. Learn more: https://go.microsoft.com/fwlink/?linkid=870924
Comment:
    Done
</text>
  </threadedComment>
  <threadedComment ref="M83" personId="{00000000-0000-0000-0000-000000000000}" id="{F650BFF3-6CC0-4CE3-A8B5-A239917E29B1}">
    <text>[Threaded comment]
Your version of Excel allows you to read this threaded comment; however, any edits to it will get removed if the file is opened in a newer version of Excel. Learn more: https://go.microsoft.com/fwlink/?linkid=870924
Comment:
    Done</text>
  </threadedComment>
  <threadedComment ref="M84" personId="{00000000-0000-0000-0000-000000000000}" id="{E4256762-4DDE-407D-A7CE-277056ABB321}">
    <text>[Threaded comment]
Your version of Excel allows you to read this threaded comment; however, any edits to it will get removed if the file is opened in a newer version of Excel. Learn more: https://go.microsoft.com/fwlink/?linkid=870924
Comment:
    Done</text>
  </threadedComment>
  <threadedComment ref="M85" personId="{00000000-0000-0000-0000-000000000000}" id="{75E43D5F-9F90-4AD3-AEA7-35FA44793FEC}">
    <text>[Threaded comment]
Your version of Excel allows you to read this threaded comment; however, any edits to it will get removed if the file is opened in a newer version of Excel. Learn more: https://go.microsoft.com/fwlink/?linkid=870924
Comment:
    Done</text>
  </threadedComment>
  <threadedComment ref="M86" personId="{00000000-0000-0000-0000-000000000000}" id="{93732796-9091-4047-ADBD-707FE8F6A9F4}">
    <text>[Threaded comment]
Your version of Excel allows you to read this threaded comment; however, any edits to it will get removed if the file is opened in a newer version of Excel. Learn more: https://go.microsoft.com/fwlink/?linkid=870924
Comment:
    Done</text>
  </threadedComment>
  <threadedComment ref="M87" personId="{00000000-0000-0000-0000-000000000000}" id="{448680E8-A50D-4F2C-8954-744469ADA50E}">
    <text>[Threaded comment]
Your version of Excel allows you to read this threaded comment; however, any edits to it will get removed if the file is opened in a newer version of Excel. Learn more: https://go.microsoft.com/fwlink/?linkid=870924
Comment:
    SEVERSTAL CHEREPOVETS-away</text>
  </threadedComment>
  <threadedComment ref="M88" personId="{00000000-0000-0000-0000-000000000000}" id="{96C3E872-AA69-474C-8070-C5DD39CE2D62}">
    <text>[Threaded comment]
Your version of Excel allows you to read this threaded comment; however, any edits to it will get removed if the file is opened in a newer version of Excel. Learn more: https://go.microsoft.com/fwlink/?linkid=870924
Comment:
    AAC LEIPZIG-away
BUXTEHUDER SV-both
FC ST. PAULI-both
FRANKFURTER HC-both
FUCHSE BERLIN-away
HC RODERTAL-away</text>
  </threadedComment>
  <threadedComment ref="M90" personId="{00000000-0000-0000-0000-000000000000}" id="{2A5B29AC-FF8E-4912-9997-499146019B06}">
    <text>[Threaded comment]
Your version of Excel allows you to read this threaded comment; however, any edits to it will get removed if the file is opened in a newer version of Excel. Learn more: https://go.microsoft.com/fwlink/?linkid=870924
Comment:
    A.
LEGNAGO SALUS-away
PRO VERCELLI 1892-away
US FIORENZUOLA-both
VIRTUS VERONA-both
B.
TERAMO CALCIO-away
US GROSSETO-both
C.
AZ PICERNO-both
CALCIO CATANIA-both
JUVE STABIA-away
MONTEROSI TUSCIA-away
POTENZA CALCIO-both
SS MONOPOLI-away
VIRTUS FRANCAVILLA CALCIO-away</text>
  </threadedComment>
  <threadedComment ref="M92" personId="{00000000-0000-0000-0000-000000000000}" id="{E4811030-3B65-4798-8F04-F69340DB29ED}">
    <text xml:space="preserve">[Threaded comment]
Your version of Excel allows you to read this threaded comment; however, any edits to it will get removed if the file is opened in a newer version of Excel. Learn more: https://go.microsoft.com/fwlink/?linkid=870924
Comment:
    Group A&amp;B-done
</text>
  </threadedComment>
  <threadedComment ref="M94" personId="{00000000-0000-0000-0000-000000000000}" id="{F4D86C71-66F6-4B3D-A3CA-4DCC642AF427}">
    <text>[Threaded comment]
Your version of Excel allows you to read this threaded comment; however, any edits to it will get removed if the file is opened in a newer version of Excel. Learn more: https://go.microsoft.com/fwlink/?linkid=870924
Comment:
    BREGENZ HANDBALL II-all
MEDALP HANDBALL TIROL-all
SPIDERS WELS-all
SG KREMS / LANGENLOIS-all
SPORTUNION LEOBEN-away
SPORTUNION ST POLTEN-all
UHC HOLLABRUNN-away
WAT FUNFHAUS HB-all</text>
  </threadedComment>
  <threadedComment ref="M97" personId="{00000000-0000-0000-0000-000000000000}" id="{6DE62699-4334-4F67-9758-5A0DDD5D2DD7}">
    <text>[Threaded comment]
Your version of Excel allows you to read this threaded comment; however, any edits to it will get removed if the file is opened in a newer version of Excel. Learn more: https://go.microsoft.com/fwlink/?linkid=870924
Comment:
    EHF Champion's League is only divided into 2 groups -  Group A and B.
https://en.wikipedia.org/wiki/2022%E2%80%9323_Women%27s_EHF_Champions_League</text>
  </threadedComment>
  <threadedComment ref="M98" personId="{00000000-0000-0000-0000-000000000000}" id="{18D14B67-A008-4417-A892-AE40D73F443F}">
    <text xml:space="preserve">[Threaded comment]
Your version of Excel allows you to read this threaded comment; however, any edits to it will get removed if the file is opened in a newer version of Excel. Learn more: https://go.microsoft.com/fwlink/?linkid=870924
Comment:
    EHF Champion's League is only divided into 2 groups -  Group A and B.
https://en.wikipedia.org/wiki/2022%E2%80%9323_Women%27s_EHF_Champions_League
</text>
  </threadedComment>
  <threadedComment ref="M114" personId="{00000000-0000-0000-0000-000000000000}" id="{8956DA73-B4FB-480F-83DE-91CC8E67F44D}">
    <text>[Threaded comment]
Your version of Excel allows you to read this threaded comment; however, any edits to it will get removed if the file is opened in a newer version of Excel. Learn more: https://go.microsoft.com/fwlink/?linkid=870924
Comment:
    Left KONYA BASKET open, might be same with KONYASPOR
Reply:
    Konyaspor is the correct team, not Konya Basket</text>
  </threadedComment>
  <threadedComment ref="M127" personId="{00000000-0000-0000-0000-000000000000}" id="{87EFB18D-3F41-4FF6-B572-B3648B074595}">
    <text xml:space="preserve">[Threaded comment]
Your version of Excel allows you to read this threaded comment; however, any edits to it will get removed if the file is opened in a newer version of Excel. Learn more: https://go.microsoft.com/fwlink/?linkid=870924
Comment:
    MUMBAI CITY FC-away
Reply:
    Mumbai City checked
</text>
  </threadedComment>
  <threadedComment ref="M133" personId="{00000000-0000-0000-0000-000000000000}" id="{1EA23748-6655-4D8D-AEEA-C762C51072B1}">
    <text xml:space="preserve">[Threaded comment]
Your version of Excel allows you to read this threaded comment; however, any edits to it will get removed if the file is opened in a newer version of Excel. Learn more: https://go.microsoft.com/fwlink/?linkid=870924
Comment:
    ESBF BESANCON-away
LC BRUHL HANDBALL-away
LES NEPTUNES DE NANTES-all
MKS PERLA LUBLIN-away
MOSONMAGYAROVARI KCSE-away
Reply:
    Checked all
</text>
  </threadedComment>
  <threadedComment ref="M167" personId="{00000000-0000-0000-0000-000000000000}" id="{EA6BA0C4-5F22-426B-9785-C34F7C1F3DBA}">
    <text>[Threaded comment]
Your version of Excel allows you to read this threaded comment; however, any edits to it will get removed if the file is opened in a newer version of Excel. Learn more: https://go.microsoft.com/fwlink/?linkid=870924
Comment:
    Sources: Wiki + SocMed</text>
  </threadedComment>
  <threadedComment ref="M168" personId="{00000000-0000-0000-0000-000000000000}" id="{C5BB6C5A-4181-4477-BB28-ACC9177428E9}">
    <text>[Threaded comment]
Your version of Excel allows you to read this threaded comment; however, any edits to it will get removed if the file is opened in a newer version of Excel. Learn more: https://go.microsoft.com/fwlink/?linkid=870924
Comment:
    Sources: Wiki + Fifa Official</text>
  </threadedComment>
  <threadedComment ref="M169" personId="{00000000-0000-0000-0000-000000000000}" id="{54E9F5BA-8E30-4F89-BA58-ADD27E48004E}">
    <text>[Threaded comment]
Your version of Excel allows you to read this threaded comment; however, any edits to it will get removed if the file is opened in a newer version of Excel. Learn more: https://go.microsoft.com/fwlink/?linkid=870924
Comment:
    Source: Wiki + SocMed</text>
  </threadedComment>
  <threadedComment ref="M170" personId="{00000000-0000-0000-0000-000000000000}" id="{34162365-5A0C-48A7-8206-27480EE91DD0}">
    <text>[Threaded comment]
Your version of Excel allows you to read this threaded comment; however, any edits to it will get removed if the file is opened in a newer version of Excel. Learn more: https://go.microsoft.com/fwlink/?linkid=870924
Comment:
    Sources: ESPN + XFL.com
# No GK position for American Football</text>
  </threadedComment>
  <threadedComment ref="M174" personId="{00000000-0000-0000-0000-000000000000}" id="{8D9508DF-D644-4B21-963B-3D3C72CAE1FB}">
    <text>[Threaded comment]
Your version of Excel allows you to read this threaded comment; however, any edits to it will get removed if the file is opened in a newer version of Excel. Learn more: https://go.microsoft.com/fwlink/?linkid=870924
Comment:
    Source: Wiki + [www.concacaf.com](http://www.concacaf.com/) + SocMed
Missing:
EL SALVADOR - Third
TRINIDAD AND TOBAGO - Third</text>
  </threadedComment>
  <threadedComment ref="D175" personId="{00000000-0000-0000-0000-000000000000}" id="{A823B764-0463-4FBC-A8E6-AD89FD0594A5}">
    <text>[Threaded comment]
Your version of Excel allows you to read this threaded comment; however, any edits to it will get removed if the file is opened in a newer version of Excel. Learn more: https://go.microsoft.com/fwlink/?linkid=870924
Comment:
    Group A: 8477
Group B: 8478
Group C: 8479
Group D: 8480
Group E: 21398
Group F: 21399
Group G: 21400</text>
  </threadedComment>
  <threadedComment ref="M175" personId="{00000000-0000-0000-0000-000000000000}" id="{3EF31589-39E5-44EF-82CB-E62703DA697C}">
    <text>[Threaded comment]
Your version of Excel allows you to read this threaded comment; however, any edits to it will get removed if the file is opened in a newer version of Excel. Learn more: https://go.microsoft.com/fwlink/?linkid=870924
Comment:
    Missing:
DON BOSCO - Away</text>
  </threadedComment>
  <threadedComment ref="M176" personId="{00000000-0000-0000-0000-000000000000}" id="{DD0EF69B-56A3-48AD-8A80-2D25E3006659}">
    <text>[Threaded comment]
Your version of Excel allows you to read this threaded comment; however, any edits to it will get removed if the file is opened in a newer version of Excel. Learn more: https://go.microsoft.com/fwlink/?linkid=870924
Comment:
    Sources: Wiki + SocMed</text>
  </threadedComment>
  <threadedComment ref="M177" personId="{00000000-0000-0000-0000-000000000000}" id="{4DE5175C-A2D2-4386-BA60-6BB7C0EDC528}">
    <text>[Threaded comment]
Your version of Excel allows you to read this threaded comment; however, any edits to it will get removed if the file is opened in a newer version of Excel. Learn more: https://go.microsoft.com/fwlink/?linkid=870924
Comment:
    Sources: Wiki + SocMed</text>
  </threadedComment>
  <threadedComment ref="M179" personId="{00000000-0000-0000-0000-000000000000}" id="{78779FA5-8D87-4D84-86FD-502E021C3213}">
    <text>[Threaded comment]
Your version of Excel allows you to read this threaded comment; however, any edits to it will get removed if the file is opened in a newer version of Excel. Learn more: https://go.microsoft.com/fwlink/?linkid=870924
Comment:
    Sources: UEFA + Team sponsors + SocMed</text>
  </threadedComment>
  <threadedComment ref="M181" personId="{00000000-0000-0000-0000-000000000000}" id="{1DB1D72E-B2E8-43A5-9F88-4B1F85FDA7A0}">
    <text>[Threaded comment]
Your version of Excel allows you to read this threaded comment; however, any edits to it will get removed if the file is opened in a newer version of Excel. Learn more: https://go.microsoft.com/fwlink/?linkid=870924
Comment:
    Most away kits has no updates from both club pages and social media accounts</text>
  </threadedComment>
  <threadedComment ref="M182" personId="{00000000-0000-0000-0000-000000000000}" id="{CD86247C-AE30-436D-8CAE-EB45F81A6D62}">
    <text>[Threaded comment]
Your version of Excel allows you to read this threaded comment; however, any edits to it will get removed if the file is opened in a newer version of Excel. Learn more: https://go.microsoft.com/fwlink/?linkid=870924
Comment:
    Most away kits has no updates from both club pages and social media accounts
Reply:
    Closed</text>
  </threadedComment>
  <threadedComment ref="M183" personId="{00000000-0000-0000-0000-000000000000}" id="{4952FEF7-C4C3-4910-A998-910A53575A31}">
    <text>[Threaded comment]
Your version of Excel allows you to read this threaded comment; however, any edits to it will get removed if the file is opened in a newer version of Excel. Learn more: https://go.microsoft.com/fwlink/?linkid=870924
Comment:
    Group A: 2928 NUBLENSE-away kit left
Group B: 2929 done
Group C: 2930 BARCELONA SC-away kit left
Group D: 2931 SPORTING CRISTAL-away kit left
THE STRONGEST-incomplete
Reply:
    Closed</text>
  </threadedComment>
  <threadedComment ref="M185" personId="{00000000-0000-0000-0000-000000000000}" id="{96ACB53E-6040-4AE8-AC0B-D9A7C3B4AC05}">
    <text>[Threaded comment]
Your version of Excel allows you to read this threaded comment; however, any edits to it will get removed if the file is opened in a newer version of Excel. Learn more: https://go.microsoft.com/fwlink/?linkid=870924
Comment:
    Source: Wiki + SocMed</text>
  </threadedComment>
  <threadedComment ref="M186" personId="{00000000-0000-0000-0000-000000000000}" id="{1A418E1C-65FF-4B01-8340-35E8AF497AF8}">
    <text>[Threaded comment]
Your version of Excel allows you to read this threaded comment; however, any edits to it will get removed if the file is opened in a newer version of Excel. Learn more: https://go.microsoft.com/fwlink/?linkid=870924
Comment:
    Source: Wiki + SocMed</text>
  </threadedComment>
  <threadedComment ref="M189" personId="{00000000-0000-0000-0000-000000000000}" id="{031DE78A-67B4-4D3E-A5B5-1C8B519BB692}">
    <text xml:space="preserve">[Threaded comment]
Your version of Excel allows you to read this threaded comment; however, any edits to it will get removed if the file is opened in a newer version of Excel. Learn more: https://go.microsoft.com/fwlink/?linkid=870924
Comment:
    # Sources: IIHF.com | Wiki | SocMed
# Added random color for GK jerseys </text>
  </threadedComment>
  <threadedComment ref="M192" personId="{00000000-0000-0000-0000-000000000000}" id="{E1654D37-203A-4825-8431-14D7DAED260F}">
    <text>[Threaded comment]
Your version of Excel allows you to read this threaded comment; however, any edits to it will get removed if the file is opened in a newer version of Excel. Learn more: https://go.microsoft.com/fwlink/?linkid=870924
Comment:
    Waiting for Federation's update
Reply:
    Group A-D: Done (Random 3rd kits added)
KO Stage: On Hold (To be checked on June 24)</text>
  </threadedComment>
  <threadedComment ref="H208" personId="{00000000-0000-0000-0000-000000000000}" id="{BD680E8E-1B53-402F-B57F-E6EA7954C789}">
    <text>[Threaded comment]
Your version of Excel allows you to read this threaded comment; however, any edits to it will get removed if the file is opened in a newer version of Excel. Learn more: https://go.microsoft.com/fwlink/?linkid=870924
Comment:
    # Due to the high summer temperatures in the Gulf region and Qatar's participation in the 2023 CONCACAF Gold Cup, the tournament was postponed to 12 January – 10 February 2024.</text>
  </threadedComment>
  <threadedComment ref="M208" personId="{00000000-0000-0000-0000-000000000000}" id="{EE6B54AF-1CD6-4AFD-BABA-F88FF8964191}">
    <text>[Threaded comment]
Your version of Excel allows you to read this threaded comment; however, any edits to it will get removed if the file is opened in a newer version of Excel. Learn more: https://go.microsoft.com/fwlink/?linkid=870924
Comment:
    No teams found for this tournament Group E 70054</text>
  </threadedComment>
  <threadedComment ref="M217" personId="{00000000-0000-0000-0000-000000000000}" id="{875E3A23-338C-4585-8B8B-9DF34E341ED9}">
    <text>[Threaded comment]
Your version of Excel allows you to read this threaded comment; however, any edits to it will get removed if the file is opened in a newer version of Excel. Learn more: https://go.microsoft.com/fwlink/?linkid=870924
Comment:
    Competition cancelled since 2019</text>
  </threadedComment>
  <threadedComment ref="M220" personId="{00000000-0000-0000-0000-000000000000}" id="{57EE08F4-754C-42AB-B4C5-86BB5B7970EF}">
    <text>[Threaded comment]
Your version of Excel allows you to read this threaded comment; however, any edits to it will get removed if the file is opened in a newer version of Excel. Learn more: https://go.microsoft.com/fwlink/?linkid=870924
Comment:
    Held from 2007 until 2015 
https://en.wikipedia.org/wiki/Svenska_Supercupen</text>
  </threadedComment>
  <threadedComment ref="M221" personId="{00000000-0000-0000-0000-000000000000}" id="{72B478F0-6DD2-43EE-AEAC-E0580CC77FEB}">
    <text>[Threaded comment]
Your version of Excel allows you to read this threaded comment; however, any edits to it will get removed if the file is opened in a newer version of Excel. Learn more: https://go.microsoft.com/fwlink/?linkid=870924
Comment:
    Held from 2009 to 2019
https://en.wikipedia.org/wiki/Mesterfinalen</text>
  </threadedComment>
</ThreadedComments>
</file>

<file path=xl/threadedComments/threadedComment2.xml><?xml version="1.0" encoding="utf-8"?>
<ThreadedComments xmlns="http://schemas.microsoft.com/office/spreadsheetml/2018/threadedcomments" xmlns:x="http://schemas.openxmlformats.org/spreadsheetml/2006/main">
  <threadedComment ref="B3" dT="2023-06-21T16:42:12.75" personId="{00000000-0000-0000-0000-000000000000}" id="{2F9114AC-352E-466B-9D73-5134F69D606B}">
    <text xml:space="preserve">Group A: 2465 
Group B: 2466 
Group C: 2467 
Group D: 2468 
Group E: 2469 
Group F: 2470 
Group G: 2471 
Group H: 2472 </text>
  </threadedComment>
  <threadedComment ref="B17" personId="{00000000-0000-0000-0000-000000000000}" id="{E1EE8FCA-E658-467D-9B79-94FECBD1F28B}">
    <text>Group A: 123273
Group B: 123275
Group C: 123277
Group D: 123279</text>
  </threadedComment>
  <threadedComment ref="B19" personId="{00000000-0000-0000-0000-000000000000}" id="{E937C63D-9103-4D60-B7AB-1C35FBE128A3}">
    <text>Group A: 8477
Group B: 8478
Group C: 8479
Group D: 8480
Group E: 21398
Group F: 21399
Group G: 21400</text>
  </threadedComment>
  <threadedComment ref="B21" personId="{00000000-0000-0000-0000-000000000000}" id="{F2E0A790-74A6-45AE-90BB-4A35709CCA99}">
    <text>Group A: 99934
Group B: 99936
Group C: 99938
Group D: 99940
Group E: 99942 
Group F: 99944
Group G: 99946
Group H: 99948</text>
  </threadedComment>
  <threadedComment ref="B22" personId="{00000000-0000-0000-0000-000000000000}" id="{269DCEE6-ACBA-4694-BD0D-56EEE18FC856}">
    <text>Group A: 4508
Group B: 4509
Group C: 4510
Group D:  4511
Group E: 4512
Group F: 4513
Group G: 4514
Group H: 5346
Group I: 5347
Group J: 5348</text>
  </threadedComment>
  <threadedComment ref="B26" personId="{00000000-0000-0000-0000-000000000000}" id="{429B3AC4-F65C-4720-A361-B19C7097859C}">
    <text>Group A: 2928
Group B: 2929
Group C: 2930
Group D: 2931
Group E: 2932
Group F: 2933
Group G: 2934
Group H: 2935</text>
  </threadedComment>
  <threadedComment ref="B34" personId="{00000000-0000-0000-0000-000000000000}" id="{93F21237-7FC6-4F68-B144-284D95988C5C}">
    <text>Group A: 1981
Group B: 1982</text>
  </threadedComment>
  <threadedComment ref="B35" personId="{00000000-0000-0000-0000-000000000000}" id="{8DCAE94B-E417-4334-805C-619958203233}">
    <text>Group A: 6071
Group B: 6075
Group C: 6076
Group D: 6077
Group E: 6078
Group F: 6079</text>
  </threadedComment>
  <threadedComment ref="B36" personId="{00000000-0000-0000-0000-000000000000}" id="{356E5666-1163-46EA-B721-343A4692FD54}">
    <text>KO stage: 129459
Group A: 129457
Group B: 129461
Group C: 129463
Group D: 129465</text>
  </threadedComment>
  <threadedComment ref="B37" personId="{00000000-0000-0000-0000-000000000000}" id="{3680F2DA-CF18-41B4-9254-9A667CCEDA6F}">
    <text>Group A: 5213 
Group B: 5214 
Group C: 56754 
Group D: 97976</text>
  </threadedComment>
  <threadedComment ref="B38" personId="{00000000-0000-0000-0000-000000000000}" id="{3887A025-0224-4C6B-9CC6-CB9CD0340B82}">
    <text>Group A: 3328
Group B: 3329
Group C: 3330
Group D: 80855</text>
  </threadedComment>
  <threadedComment ref="B44" personId="{00000000-0000-0000-0000-000000000000}" id="{76CC0B4A-0BB7-4721-9291-BE58A3627076}">
    <text>Group A: 1504
Group B: 1505
Group C: 1506
Group D: 1507
Group E: 40154
Group F: 40155
Group G: 123235
Group H: 123237</text>
  </threadedComment>
  <threadedComment ref="B56" personId="{00000000-0000-0000-0000-000000000000}" id="{94103D2F-70AC-4397-B4DD-F4A7BEE706D8}">
    <text>Group A: 14732
Group B: 14733
Group C: 14734
Group D: 14735
Group E: 14736
Group F: 14737 
Group G: 14740
Group H: 14739
Group I: 58043
Group J: 99592</text>
  </threadedComment>
  <threadedComment ref="B59" personId="{00000000-0000-0000-0000-000000000000}" id="{80AF0A86-D7E6-4402-A6BF-97134A6989F3}">
    <text>Group A: 5699
Group B: 5693
Group C: 5694
Group D: 5695
Group E: 5696
Group F: 5697
Group G: 5698
Group H: 10195
Group I: 99594
Group J: 99596</text>
  </threadedComment>
  <threadedComment ref="B77" personId="{00000000-0000-0000-0000-000000000000}" id="{20C31702-AB0B-4CC4-9E6C-42EA597A92A9}">
    <text>Group A: 4618
Group B: 4619
Group C: 4620
Group D: 4621
Group E: 79816
Group F: 79817
Group G: 79818
Group H: 79819</text>
  </threadedComment>
  <threadedComment ref="B78" personId="{00000000-0000-0000-0000-000000000000}" id="{254536E6-A364-4832-85CA-FBF0F501B359}">
    <text>Group A: 42058
Group B: 42059
Group C: 42060
Group D: 42061
Group E: 42062
Group F: 42063
Group G: 42064
Group H: 42065</text>
  </threadedComment>
  <threadedComment ref="B87" personId="{00000000-0000-0000-0000-000000000000}" id="{5A865248-4BEC-4C08-B3F6-E132CFD806D0}">
    <text>Group A: 1462
Group B: 1463
Group C: 1464
Group D: 1465
Group E: 1466
Group F: 1467
Group G: 1468
Group H: 1469</text>
  </threadedComment>
  <threadedComment ref="B88" personId="{00000000-0000-0000-0000-000000000000}" id="{64E66AF0-3F1D-478B-AF70-1E12B6DACB0F}">
    <text>Group A: 104090
Group B: 104092
Group C: 104094
Group D: 104096
Group E: 104098
Group F: 104100
Group G: 104102
Group H: 104104</text>
  </threadedComment>
  <threadedComment ref="B89" personId="{00000000-0000-0000-0000-000000000000}" id="{6215F2F7-2854-4079-8D63-8517B14CCA0E}">
    <text>Group A: 10908
Group B: 10911
Group C: 10912
Group D: 10913
Group E: 10914
Group F: 10915
Group G: 10916
Group H: 10917</text>
  </threadedComment>
  <threadedComment ref="B96" personId="{00000000-0000-0000-0000-000000000000}" id="{14B04E68-08B2-4CEC-A1B3-A062B26DB7C2}">
    <text>Group A: 107184
Group B: 107182
Group C: 107180
Group D: 107178</text>
  </threadedComment>
  <threadedComment ref="B100" personId="{00000000-0000-0000-0000-000000000000}" id="{27832868-0F55-4344-B4F4-0BBC99DE9442}">
    <text>Group A: 11959
Group B: 11960</text>
  </threadedComment>
  <threadedComment ref="B101" personId="{00000000-0000-0000-0000-000000000000}" id="{BAFAFE1F-C08D-41D9-86B9-71FFCFDFD68B}">
    <text>Group A: 44452
Group B: 44453
Group C: 44454
Group D: 44455
Group E: 80662
Group F: 80663</text>
  </threadedComment>
  <threadedComment ref="B103" personId="{00000000-0000-0000-0000-000000000000}" id="{A3E1F7BA-404D-49A2-921D-A620630C2AEB}">
    <text>Group A: 4042
Group B: 4043
Group C: 4044
Group D: 4045
Group E: 83642
Group F: 83644</text>
  </threadedComment>
  <threadedComment ref="B105" personId="{00000000-0000-0000-0000-000000000000}" id="{71B1E68C-2600-4775-91BF-5F18EBE1C63E}">
    <text>Group A: 5283
Group B: 5284
Group C: 5285
Group D: 5286
Group E: 70054
Group F: 70056</text>
  </threadedComment>
  <threadedComment ref="B106" personId="{00000000-0000-0000-0000-000000000000}" id="{EFC65BBA-7547-410E-BA5A-ED9EE87EA964}">
    <text>Group A: 49077 
Group B: 49078 
Group C: 49079 
Group D: 49080</text>
  </threadedComment>
  <threadedComment ref="B107" personId="{00000000-0000-0000-0000-000000000000}" id="{C49461B3-73E8-4330-B385-0F734641942F}">
    <text>Group A: 84035
Group B: 84036</text>
  </threadedComment>
  <threadedComment ref="B109" personId="{00000000-0000-0000-0000-000000000000}" id="{C5AC79D9-7D27-4CC9-9011-4DDE913C531B}">
    <text xml:space="preserve">Group A: 66502-66505
Group B: 66506-66509
Group C: 66510-66513
Group D: 66514-66517 </text>
  </threadedComment>
  <threadedComment ref="B110" personId="{00000000-0000-0000-0000-000000000000}" id="{3152EC32-B959-4802-88B7-90F061AA2CBE}">
    <text>Group A: 3263
Group B: 3264
Group C: 9602
Group D: 56421</text>
  </threadedComment>
  <threadedComment ref="B112" personId="{00000000-0000-0000-0000-000000000000}" id="{B3936ABB-57C7-49D6-B1EB-FB72E39B9CE0}">
    <text>Group A: 38922
Group B: 38923</text>
  </threadedComment>
  <threadedComment ref="B113" personId="{00000000-0000-0000-0000-000000000000}" id="{64CF7DF6-FB5A-4EAE-984F-539439FE795A}">
    <text>Group A: 3954
Group B: 3955
Group C: 3956
Group D: 3957
Group E: 3958
Group F: 3959
Group G: 3960
Group H: 3961</text>
  </threadedComment>
  <threadedComment ref="B114" personId="{00000000-0000-0000-0000-000000000000}" id="{9B80A841-5C1D-4273-91AC-876EA9CD956F}">
    <text>Group A: 4594
Group B: 34882
Group C: 108733</text>
  </threadedComment>
  <threadedComment ref="B115" personId="{00000000-0000-0000-0000-000000000000}" id="{8B6A30EB-E8E7-45C1-A192-C6AFB6ED3F83}">
    <text>Group A: 4046
Group B: 4047
Group C: 10899</text>
  </threadedComment>
  <threadedComment ref="B116" personId="{00000000-0000-0000-0000-000000000000}" id="{239F635C-032D-4F4F-90A7-5743DCBDF063}">
    <text>Group A: 4059 
Group B: 4060</text>
  </threadedComment>
  <threadedComment ref="B118" personId="{00000000-0000-0000-0000-000000000000}" id="{73D5ACD3-2DE1-4FBD-AB01-1337BCFA28EC}">
    <text>Pool A: 10279
Pool B: 10280
Pool C: 10281
Pool D: 10283</text>
  </threadedComment>
  <threadedComment ref="B120" personId="{00000000-0000-0000-0000-000000000000}" id="{C61B7322-316A-4F5D-9476-C4DB48C7A693}">
    <text>Group A: 4807
Group B: 4808
Group C: 4805</text>
  </threadedComment>
  <threadedComment ref="B128" personId="{00000000-0000-0000-0000-000000000000}" id="{0D0C4597-A381-474B-A94C-82B2A11C186E}">
    <text>Group A: 54378
Group B: 96399
Group C: 96401
Group D: 96403
Group E: 96405
Group F: 96407
Group G: 96409
Group H: 96411</text>
  </threadedComment>
  <threadedComment ref="B132" personId="{00000000-0000-0000-0000-000000000000}" id="{85949720-F39D-4AFF-9B06-9E72CE54E2A3}">
    <text>Group A: 2560
Group B: 2561</text>
  </threadedComment>
  <threadedComment ref="B133" personId="{00000000-0000-0000-0000-000000000000}" id="{5D7B3B3A-84ED-49AF-A16B-F05212D91578}">
    <text>Group A: 47399
Group B: 47400
Group C: 47401
Group D: 47402
Group E: 47403
Group F: 47404
Group G: 47405
Group H: 47405</text>
  </threadedComment>
  <threadedComment ref="B134" personId="{00000000-0000-0000-0000-000000000000}" id="{B4C420B4-2485-488F-9F13-9BE50C2E6224}">
    <text>Group A: 71023
Group B: 71089</text>
  </threadedComment>
  <threadedComment ref="B135" personId="{00000000-0000-0000-0000-000000000000}" id="{FB9D8346-3A63-401D-9BC0-09A38D263580}">
    <text>Group A: 71003
Group B: 71005
Group C: 71007
Group D: 71009</text>
  </threadedComment>
  <threadedComment ref="B136" personId="{00000000-0000-0000-0000-000000000000}" id="{AABD6B5A-57C4-4F2C-BA36-D0DB6F6BF921}">
    <text>Group A: 71031
Group B :71033</text>
  </threadedComment>
  <threadedComment ref="B143" personId="{00000000-0000-0000-0000-000000000000}" id="{2EEC6032-0B1A-4679-A61D-F55A2A312CE1}">
    <text>North-West: 106064
South-East: 106062</text>
  </threadedComment>
  <threadedComment ref="B144" personId="{00000000-0000-0000-0000-000000000000}" id="{AF9516A7-A9FE-4DAE-AB42-33DD32E3E110}">
    <text>Group A: 5333
Group B: 5334
Group C: 5339
Group D: 5343</text>
  </threadedComment>
  <threadedComment ref="B150" personId="{00000000-0000-0000-0000-000000000000}" id="{47722417-7E37-407E-B10A-C26C281FBBA6}">
    <text>Group A: 22628
Group B: 22629
Group C: 22630
Group D: 22631</text>
  </threadedComment>
  <threadedComment ref="B151" personId="{00000000-0000-0000-0000-000000000000}" id="{BC55C64E-D6BC-4082-B6F4-1592BE45A10D}">
    <text>Group A: 56578
Group B: 56579
Group C: 56580
Group D: 56581</text>
  </threadedComment>
  <threadedComment ref="B152" personId="{00000000-0000-0000-0000-000000000000}" id="{95DEDD01-2EBD-44F3-BBA6-00CBD5030A54}">
    <text>Group A: 2780
Group B: 2781
Group C: 2782
Group D: 2783
Group E: 5200 
Group F: 5201 
Group G: 97460 
Group H: 97462
KO stage: 5420</text>
  </threadedComment>
  <threadedComment ref="B153" personId="{00000000-0000-0000-0000-000000000000}" id="{451825C9-4CA6-4E6E-90FD-4FD9B9487429}">
    <text>Phase 1: 125671</text>
  </threadedComment>
  <threadedComment ref="B155" personId="{00000000-0000-0000-0000-000000000000}" id="{AE2B117B-E276-4495-B27C-80556149F216}">
    <text>Group A: 53618
Group B: 53619</text>
  </threadedComment>
  <threadedComment ref="F155" personId="{00000000-0000-0000-0000-000000000000}" id="{27519D37-FC23-4AD5-8421-31F1C224D23D}">
    <text># Held every 3 to 5 years</text>
  </threadedComment>
  <threadedComment ref="K156" personId="{00000000-0000-0000-0000-000000000000}" id="{FCE71F22-0E87-41DD-9118-FB93176AC004}">
    <text>Past 2 seasons (21-22 and 22-23) are canceled due to ongoing war.
https://en.wikipedia.org/wiki/Ukrainian_Cup</text>
  </threadedComment>
  <threadedComment ref="K157" personId="{00000000-0000-0000-0000-000000000000}" id="{A3DD9FF0-8ECB-427C-869F-FF67B66A89DC}">
    <text>Competition cancelled since 2019</text>
  </threadedComment>
  <threadedComment ref="K158" personId="{00000000-0000-0000-0000-000000000000}" id="{8E38DD43-043A-4377-A95A-D8298C5F5E2B}">
    <text>Held from 2009 to 2019
https://en.wikipedia.org/wiki/Mesterfinalen</text>
  </threadedComment>
  <threadedComment ref="K159" personId="{00000000-0000-0000-0000-000000000000}" id="{EC9C2575-1F61-456C-BE0E-30AC74682E72}">
    <text xml:space="preserve">Held from 2007 until 2015 
https://en.wikipedia.org/wiki/Svenska_Supercupen
</text>
  </threadedComment>
  <threadedComment ref="B165" personId="{00000000-0000-0000-0000-000000000000}" id="{AAC0407D-94B1-44A1-B481-18D99203688C}">
    <text>Girone A:37884
Girone B: 37885
Girone C: 37886</text>
  </threadedComment>
  <threadedComment ref="B173" personId="{00000000-0000-0000-0000-000000000000}" id="{EA465EEE-5175-4833-9F24-ECCC60F5813E}">
    <text>Group A: 885
Group B: 9513</text>
  </threadedComment>
</ThreadedComments>
</file>

<file path=xl/threadedComments/threadedComment3.xml><?xml version="1.0" encoding="utf-8"?>
<ThreadedComments xmlns="http://schemas.microsoft.com/office/spreadsheetml/2018/threadedcomments" xmlns:x="http://schemas.openxmlformats.org/spreadsheetml/2006/main">
  <threadedComment ref="B3" dT="2023-06-21T16:42:12.75" personId="{00000000-0000-0000-0000-000000000000}" id="{87911E36-243A-48CD-A7D3-F707DAA208B9}">
    <text xml:space="preserve">Group A: 2465 
Group B: 2466 
Group C: 2467 
Group D: 2468 
Group E: 2469 
Group F: 2470 
Group G: 2471 
Group H: 2472 </text>
  </threadedComment>
  <threadedComment ref="B17" personId="{00000000-0000-0000-0000-000000000000}" id="{1A1C9F44-438C-4AEF-BDF7-F545B8AF2649}">
    <text>Group A: 123273
Group B: 123275
Group C: 123277
Group D: 123279</text>
  </threadedComment>
  <threadedComment ref="B19" personId="{00000000-0000-0000-0000-000000000000}" id="{3D5CBD05-143D-48C6-B7BC-937B5976227E}">
    <text>Group A: 8477
Group B: 8478
Group C: 8479
Group D: 8480
Group E: 21398
Group F: 21399
Group G: 21400</text>
  </threadedComment>
  <threadedComment ref="B21" personId="{00000000-0000-0000-0000-000000000000}" id="{CA0E66A9-3E00-4BDB-8567-37D00398E443}">
    <text>Group A: 99934
Group B: 99936
Group C: 99938
Group D: 99940
Group E: 99942 
Group F: 99944
Group G: 99946
Group H: 99948</text>
  </threadedComment>
  <threadedComment ref="B22" personId="{00000000-0000-0000-0000-000000000000}" id="{B42AC3E3-83BE-4106-BDF4-FFAECE030C20}">
    <text>Group A: 4508
Group B: 4509
Group C: 4510
Group D:  4511
Group E: 4512
Group F: 4513
Group G: 4514
Group H: 5346
Group I: 5347
Group J: 5348</text>
  </threadedComment>
  <threadedComment ref="B26" personId="{00000000-0000-0000-0000-000000000000}" id="{47BF952F-E3B7-4FB0-B63E-476DD16E6274}">
    <text>Group A: 2928
Group B: 2929
Group C: 2930
Group D: 2931
Group E: 2932
Group F: 2933
Group G: 2934
Group H: 2935</text>
  </threadedComment>
  <threadedComment ref="B34" personId="{00000000-0000-0000-0000-000000000000}" id="{3FCB88BA-1F3F-44E3-92AF-344435A77954}">
    <text>Group A: 1981
Group B: 1982</text>
  </threadedComment>
  <threadedComment ref="B35" personId="{00000000-0000-0000-0000-000000000000}" id="{7DE0CCD2-E670-476E-800A-00FB02324979}">
    <text>Group A: 6071
Group B: 6075
Group C: 6076
Group D: 6077
Group E: 6078
Group F: 6079</text>
  </threadedComment>
  <threadedComment ref="B36" personId="{00000000-0000-0000-0000-000000000000}" id="{2F627517-2909-4365-9268-7EDBF6BBF5CE}">
    <text>KO stage: 129459
Group A: 129457
Group B: 129461
Group C: 129463
Group D: 129465</text>
  </threadedComment>
  <threadedComment ref="B37" personId="{00000000-0000-0000-0000-000000000000}" id="{478F02AD-D3E0-4863-8673-81008053913D}">
    <text>Group A: 5213 
Group B: 5214 
Group C: 56754 
Group D: 97976</text>
  </threadedComment>
  <threadedComment ref="B38" personId="{00000000-0000-0000-0000-000000000000}" id="{7A9FA590-3FA9-4153-9479-C94ACF3C0864}">
    <text>Group A: 3328
Group B: 3329
Group C: 3330
Group D: 80855</text>
  </threadedComment>
  <threadedComment ref="B44" personId="{00000000-0000-0000-0000-000000000000}" id="{F7174455-B582-4B87-9569-3FE403288C53}">
    <text>Group A: 1504
Group B: 1505
Group C: 1506
Group D: 1507
Group E: 40154
Group F: 40155
Group G: 123235
Group H: 123237</text>
  </threadedComment>
  <threadedComment ref="B56" personId="{00000000-0000-0000-0000-000000000000}" id="{364C2560-62E9-465C-8516-C52723CCB779}">
    <text>Group A: 14732
Group B: 14733
Group C: 14734
Group D: 14735
Group E: 14736
Group F: 14737 
Group G: 14740
Group H: 14739
Group I: 58043
Group J: 99592</text>
  </threadedComment>
  <threadedComment ref="B59" personId="{00000000-0000-0000-0000-000000000000}" id="{E78777AD-8DB1-4413-831C-A056E8943703}">
    <text>Group A: 5699
Group B: 5693
Group C: 5694
Group D: 5695
Group E: 5696
Group F: 5697
Group G: 5698
Group H: 10195
Group I: 99594
Group J: 99596</text>
  </threadedComment>
  <threadedComment ref="B77" personId="{00000000-0000-0000-0000-000000000000}" id="{BF38C8DF-E9C0-40AB-A1A5-68688A8F5547}">
    <text>Group A: 4618
Group B: 4619
Group C: 4620
Group D: 4621
Group E: 79816
Group F: 79817
Group G: 79818
Group H: 79819</text>
  </threadedComment>
  <threadedComment ref="B78" personId="{00000000-0000-0000-0000-000000000000}" id="{9BEB7EA4-B8D7-4F2F-A053-69A4CE18B24A}">
    <text>Group A: 42058
Group B: 42059
Group C: 42060
Group D: 42061
Group E: 42062
Group F: 42063
Group G: 42064
Group H: 42065</text>
  </threadedComment>
  <threadedComment ref="B87" personId="{00000000-0000-0000-0000-000000000000}" id="{F0950D18-6FFC-46C3-889C-B2E9819B9FA9}">
    <text>Group A: 1462
Group B: 1463
Group C: 1464
Group D: 1465
Group E: 1466
Group F: 1467
Group G: 1468
Group H: 1469</text>
  </threadedComment>
  <threadedComment ref="B88" personId="{00000000-0000-0000-0000-000000000000}" id="{2399771D-B00D-4FC6-942D-4A7F379D076E}">
    <text>Group A: 104090
Group B: 104092
Group C: 104094
Group D: 104096
Group E: 104098
Group F: 104100
Group G: 104102
Group H: 104104</text>
  </threadedComment>
  <threadedComment ref="B89" personId="{00000000-0000-0000-0000-000000000000}" id="{18E36BF3-3E12-44EE-9997-E75041704D82}">
    <text>Group A: 10908
Group B: 10911
Group C: 10912
Group D: 10913
Group E: 10914
Group F: 10915
Group G: 10916
Group H: 10917</text>
  </threadedComment>
  <threadedComment ref="B96" personId="{00000000-0000-0000-0000-000000000000}" id="{BD1846B1-5244-44A4-BB1F-EA0D934A3F32}">
    <text>Group A: 107184
Group B: 107182
Group C: 107180
Group D: 107178</text>
  </threadedComment>
  <threadedComment ref="B100" personId="{00000000-0000-0000-0000-000000000000}" id="{8A3B4C92-3CFE-4663-A7D7-8E8A5A05AC7D}">
    <text>Group A: 11959
Group B: 11960</text>
  </threadedComment>
  <threadedComment ref="B101" personId="{00000000-0000-0000-0000-000000000000}" id="{CCD1CC25-958F-4D49-8795-71596AC579C1}">
    <text>Group A: 44452
Group B: 44453
Group C: 44454
Group D: 44455
Group E: 80662
Group F: 80663</text>
  </threadedComment>
  <threadedComment ref="B103" personId="{00000000-0000-0000-0000-000000000000}" id="{F526514E-F4BF-4C01-8349-B0134F754413}">
    <text>Group A: 4042
Group B: 4043
Group C: 4044
Group D: 4045
Group E: 83642
Group F: 83644</text>
  </threadedComment>
  <threadedComment ref="B105" personId="{00000000-0000-0000-0000-000000000000}" id="{0B18BEED-B44F-4014-A242-E648A181CE96}">
    <text>Group A: 5283
Group B: 5284
Group C: 5285
Group D: 5286
Group E: 70054
Group F: 70056</text>
  </threadedComment>
  <threadedComment ref="B106" personId="{00000000-0000-0000-0000-000000000000}" id="{0440CB56-94B9-40B4-8E97-64EF3944941C}">
    <text>Group A: 49077 
Group B: 49078 
Group C: 49079 
Group D: 49080</text>
  </threadedComment>
  <threadedComment ref="B107" personId="{00000000-0000-0000-0000-000000000000}" id="{4DDCCBDF-C867-427C-BF97-24F9BB4C1CE3}">
    <text>Group A: 84035
Group B: 84036</text>
  </threadedComment>
  <threadedComment ref="B109" personId="{00000000-0000-0000-0000-000000000000}" id="{1013EF98-8758-4FF2-A6DA-4E4FD36A2D91}">
    <text xml:space="preserve">Group A: 66502-66505
Group B: 66506-66509
Group C: 66510-66513
Group D: 66514-66517 </text>
  </threadedComment>
  <threadedComment ref="B110" personId="{00000000-0000-0000-0000-000000000000}" id="{1C768CC0-F471-45A7-8E63-A95A6DD64E4D}">
    <text>Group A: 3263
Group B: 3264
Group C: 9602
Group D: 56421</text>
  </threadedComment>
  <threadedComment ref="B112" personId="{00000000-0000-0000-0000-000000000000}" id="{8480D1DA-95BD-4051-9DF3-4D83D86BC1C7}">
    <text>Group A: 38922
Group B: 38923</text>
  </threadedComment>
  <threadedComment ref="B113" personId="{00000000-0000-0000-0000-000000000000}" id="{C49B6320-4EE2-4B01-A489-F56DC7218365}">
    <text>Group A: 3954
Group B: 3955
Group C: 3956
Group D: 3957
Group E: 3958
Group F: 3959
Group G: 3960
Group H: 3961</text>
  </threadedComment>
  <threadedComment ref="B114" personId="{00000000-0000-0000-0000-000000000000}" id="{A32DE0DB-B049-44A8-907E-A4799B36FC24}">
    <text>Group A: 4594
Group B: 34882
Group C: 108733</text>
  </threadedComment>
  <threadedComment ref="B115" personId="{00000000-0000-0000-0000-000000000000}" id="{34C5D9DC-8595-492D-918E-F54BA611A9DA}">
    <text>Group A: 4046
Group B: 4047
Group C: 10899</text>
  </threadedComment>
  <threadedComment ref="B116" personId="{00000000-0000-0000-0000-000000000000}" id="{D4C31872-18F9-4B9F-B8DC-52C730C57C45}">
    <text>Group A: 4059 
Group B: 4060</text>
  </threadedComment>
  <threadedComment ref="B118" personId="{00000000-0000-0000-0000-000000000000}" id="{5D373307-3701-40B1-8015-E681890A8683}">
    <text>Pool A: 10279
Pool B: 10280
Pool C: 10281
Pool D: 10283</text>
  </threadedComment>
  <threadedComment ref="B120" personId="{00000000-0000-0000-0000-000000000000}" id="{8E7BE774-AADE-4A63-B558-A6275A0D5BE3}">
    <text>Group A: 4807
Group B: 4808
Group C: 4805</text>
  </threadedComment>
  <threadedComment ref="B128" personId="{00000000-0000-0000-0000-000000000000}" id="{403CE298-0402-4D91-A977-0355C1032F76}">
    <text>Group A: 54378
Group B: 96399
Group C: 96401
Group D: 96403
Group E: 96405
Group F: 96407
Group G: 96409
Group H: 96411</text>
  </threadedComment>
  <threadedComment ref="B132" personId="{00000000-0000-0000-0000-000000000000}" id="{1B302024-D736-4F25-A2FC-24816E84FA8D}">
    <text>Group A: 2560
Group B: 2561</text>
  </threadedComment>
  <threadedComment ref="B133" personId="{00000000-0000-0000-0000-000000000000}" id="{CD68AF91-C26F-45BC-8F09-C223B36C97B3}">
    <text>Group A: 47399
Group B: 47400
Group C: 47401
Group D: 47402
Group E: 47403
Group F: 47404
Group G: 47405
Group H: 47405</text>
  </threadedComment>
  <threadedComment ref="B134" personId="{00000000-0000-0000-0000-000000000000}" id="{AE8536CE-F33E-4178-AF61-7D251974157C}">
    <text>Group A: 71023
Group B: 71089</text>
  </threadedComment>
  <threadedComment ref="B135" personId="{00000000-0000-0000-0000-000000000000}" id="{CBD8BA21-7945-482D-918D-49943F0FB4A2}">
    <text>Group A: 71003
Group B: 71005
Group C: 71007
Group D: 71009</text>
  </threadedComment>
  <threadedComment ref="B136" personId="{00000000-0000-0000-0000-000000000000}" id="{565F5E2B-8131-4FD3-929B-8638522DEC06}">
    <text>Group A: 71031
Group B :71033</text>
  </threadedComment>
  <threadedComment ref="B143" personId="{00000000-0000-0000-0000-000000000000}" id="{1C69456F-259F-4BF6-945A-0B4DE9ED2FE4}">
    <text>North-West: 106064
South-East: 106062</text>
  </threadedComment>
  <threadedComment ref="B144" personId="{00000000-0000-0000-0000-000000000000}" id="{DC230D5A-8C4C-4FD1-B233-7454ED776129}">
    <text>Group A: 5333
Group B: 5334
Group C: 5339
Group D: 5343</text>
  </threadedComment>
  <threadedComment ref="B150" personId="{00000000-0000-0000-0000-000000000000}" id="{991C0491-DD01-4466-9241-C603B8ABD746}">
    <text>Group A: 22628
Group B: 22629
Group C: 22630
Group D: 22631</text>
  </threadedComment>
  <threadedComment ref="B151" personId="{00000000-0000-0000-0000-000000000000}" id="{EA6C3A8C-BA74-4861-B1B4-3A4B06033959}">
    <text>Group A: 56578
Group B: 56579
Group C: 56580
Group D: 56581</text>
  </threadedComment>
  <threadedComment ref="B152" personId="{00000000-0000-0000-0000-000000000000}" id="{6FDD2109-B896-4944-80A1-C274E798A4C1}">
    <text>Group A: 2780
Group B: 2781
Group C: 2782
Group D: 2783
Group E: 5200 
Group F: 5201 
Group G: 97460 
Group H: 97462
KO stage: 5420</text>
  </threadedComment>
  <threadedComment ref="B153" personId="{00000000-0000-0000-0000-000000000000}" id="{492006D4-1F08-47BC-8FD6-A21A59C00AAA}">
    <text>Phase 1: 125671</text>
  </threadedComment>
  <threadedComment ref="B155" personId="{00000000-0000-0000-0000-000000000000}" id="{34B24B3D-3B5A-4CA5-B5EC-64B082AF5E6D}">
    <text>Group A: 53618
Group B: 53619</text>
  </threadedComment>
  <threadedComment ref="F155" personId="{00000000-0000-0000-0000-000000000000}" id="{7FB0D3AD-4583-4930-A80F-1EEC7A557EA6}">
    <text># Held every 3 to 5 years</text>
  </threadedComment>
  <threadedComment ref="K156" personId="{00000000-0000-0000-0000-000000000000}" id="{D1C1AF84-7EAB-4082-91D5-9C5D819F30EC}">
    <text>Past 2 seasons (21-22 and 22-23) are canceled due to ongoing war.
https://en.wikipedia.org/wiki/Ukrainian_Cup</text>
  </threadedComment>
  <threadedComment ref="K157" personId="{00000000-0000-0000-0000-000000000000}" id="{0F8EFC75-7D38-475A-BA2C-8E11CF070551}">
    <text>Competition cancelled since 2019</text>
  </threadedComment>
  <threadedComment ref="K158" personId="{00000000-0000-0000-0000-000000000000}" id="{D6598381-ACB2-4843-BDE6-1D6A9E0B39D6}">
    <text>Held from 2009 to 2019
https://en.wikipedia.org/wiki/Mesterfinalen</text>
  </threadedComment>
  <threadedComment ref="K159" personId="{00000000-0000-0000-0000-000000000000}" id="{EFA8EBE7-B79B-436E-BFFF-03514456AB77}">
    <text xml:space="preserve">Held from 2007 until 2015 
https://en.wikipedia.org/wiki/Svenska_Supercupen
</text>
  </threadedComment>
  <threadedComment ref="B165" personId="{00000000-0000-0000-0000-000000000000}" id="{A7633697-73B3-4936-833F-A8F9078868F9}">
    <text>Girone A:37884
Girone B: 37885
Girone C: 37886</text>
  </threadedComment>
  <threadedComment ref="B173" personId="{00000000-0000-0000-0000-000000000000}" id="{8E9C7507-3FC3-4AFB-A78D-8767DBB59DF0}">
    <text>Group A: 885
Group B: 9513</text>
  </threadedComment>
</ThreadedComments>
</file>

<file path=xl/threadedComments/threadedComment4.xml><?xml version="1.0" encoding="utf-8"?>
<ThreadedComments xmlns="http://schemas.microsoft.com/office/spreadsheetml/2018/threadedcomments" xmlns:x="http://schemas.openxmlformats.org/spreadsheetml/2006/main">
  <threadedComment ref="B2" personId="{00000000-0000-0000-0000-000000000000}" id="{86A4C99D-A712-4161-BF4D-5455F5EEB1D4}">
    <text>[Threaded comment]
Your version of Excel allows you to read this threaded comment; however, any edits to it will get removed if the file is opened in a newer version of Excel. Learn more: https://go.microsoft.com/fwlink/?linkid=870924
Comment:
    Group A: 2465
Group B: 2466
Group C: 2467
Group D: 2468
Group E: 2469
Group F: 2470
Group G: 2471
Group H: 2472</text>
  </threadedComment>
  <threadedComment ref="B16" personId="{00000000-0000-0000-0000-000000000000}" id="{91236F75-5A21-432D-8FBE-C13761C38EC0}">
    <text>[Threaded comment]
Your version of Excel allows you to read this threaded comment; however, any edits to it will get removed if the file is opened in a newer version of Excel. Learn more: https://go.microsoft.com/fwlink/?linkid=870924
Comment:
    Group A: 123273
Group B: 123275
Group C: 123277
Group D: 123279</text>
  </threadedComment>
  <threadedComment ref="B18" personId="{00000000-0000-0000-0000-000000000000}" id="{F53E0957-F2DD-4751-B854-807F83D749F9}">
    <text>[Threaded comment]
Your version of Excel allows you to read this threaded comment; however, any edits to it will get removed if the file is opened in a newer version of Excel. Learn more: https://go.microsoft.com/fwlink/?linkid=870924
Comment:
    Group A: 8477
Group B: 8478
Group C: 8479
Group D: 8480
Group E: 21398
Group F: 21399
Group G: 21400</text>
  </threadedComment>
  <threadedComment ref="B20" personId="{00000000-0000-0000-0000-000000000000}" id="{66F53BD2-A5E1-4F7E-A2E1-FCEE4498F940}">
    <text>[Threaded comment]
Your version of Excel allows you to read this threaded comment; however, any edits to it will get removed if the file is opened in a newer version of Excel. Learn more: https://go.microsoft.com/fwlink/?linkid=870924
Comment:
    Group A: 99934
Group B: 99936
Group C: 99938
Group D: 99940
Group E: 99942 
Group F: 99944
Group G: 99946
Group H: 99948</text>
  </threadedComment>
  <threadedComment ref="B21" personId="{00000000-0000-0000-0000-000000000000}" id="{25D3106B-6A67-4DF8-8BE6-FD0373C680F6}">
    <text>[Threaded comment]
Your version of Excel allows you to read this threaded comment; however, any edits to it will get removed if the file is opened in a newer version of Excel. Learn more: https://go.microsoft.com/fwlink/?linkid=870924
Comment:
    Group A: 4508
Group B: 4509
Group C: 4510
Group D:  4511
Group E: 4512
Group F: 4513
Group G: 4514
Group H: 5346
Group I: 5347
Group J: 5348</text>
  </threadedComment>
  <threadedComment ref="B25" personId="{00000000-0000-0000-0000-000000000000}" id="{C249BD63-35B3-42CE-90B5-001CA66F0123}">
    <text>[Threaded comment]
Your version of Excel allows you to read this threaded comment; however, any edits to it will get removed if the file is opened in a newer version of Excel. Learn more: https://go.microsoft.com/fwlink/?linkid=870924
Comment:
    Group A: 2928
Group B: 2929
Group C: 2930
Group D: 2931
Group E: 2932
Group F: 2933
Group G: 2934
Group H: 2935</text>
  </threadedComment>
  <threadedComment ref="B33" personId="{00000000-0000-0000-0000-000000000000}" id="{E8D5ED2A-33E7-4FE3-91AE-25C266B23691}">
    <text>[Threaded comment]
Your version of Excel allows you to read this threaded comment; however, any edits to it will get removed if the file is opened in a newer version of Excel. Learn more: https://go.microsoft.com/fwlink/?linkid=870924
Comment:
    Group A: 1981
Group B: 1982</text>
  </threadedComment>
  <threadedComment ref="B34" personId="{00000000-0000-0000-0000-000000000000}" id="{06E6A6F8-824B-41E1-BDAF-BB85CEE0BDF5}">
    <text>[Threaded comment]
Your version of Excel allows you to read this threaded comment; however, any edits to it will get removed if the file is opened in a newer version of Excel. Learn more: https://go.microsoft.com/fwlink/?linkid=870924
Comment:
    Group A: 6071
Group B: 6075
Group C: 6076
Group D: 6077
Group E: 6078
Group F: 6079</text>
  </threadedComment>
  <threadedComment ref="B35" personId="{00000000-0000-0000-0000-000000000000}" id="{9334D0B4-96F4-4E9C-9A7E-A17AE5BBC7BC}">
    <text>[Threaded comment]
Your version of Excel allows you to read this threaded comment; however, any edits to it will get removed if the file is opened in a newer version of Excel. Learn more: https://go.microsoft.com/fwlink/?linkid=870924
Comment:
    KO stage: 129459
Group A: 129457
Group B: 129461
Group C: 129463
Group D: 129465</text>
  </threadedComment>
  <threadedComment ref="B36" personId="{00000000-0000-0000-0000-000000000000}" id="{AB319132-42D8-4D21-B4A3-B0E23D96A060}">
    <text>[Threaded comment]
Your version of Excel allows you to read this threaded comment; however, any edits to it will get removed if the file is opened in a newer version of Excel. Learn more: https://go.microsoft.com/fwlink/?linkid=870924
Comment:
    Group A: 5213 
Group B: 5214 
Group C: 56754 
Group D: 97976</text>
  </threadedComment>
  <threadedComment ref="B37" personId="{00000000-0000-0000-0000-000000000000}" id="{6EE2BD70-8F09-4FE3-BE7C-FFC3BE1F9048}">
    <text>[Threaded comment]
Your version of Excel allows you to read this threaded comment; however, any edits to it will get removed if the file is opened in a newer version of Excel. Learn more: https://go.microsoft.com/fwlink/?linkid=870924
Comment:
    Group A: 3328
Group B: 3329
Group C: 3330
Group D: 80855</text>
  </threadedComment>
  <threadedComment ref="B43" personId="{00000000-0000-0000-0000-000000000000}" id="{9508A514-B4F7-4BC0-947B-02636D519AB4}">
    <text>[Threaded comment]
Your version of Excel allows you to read this threaded comment; however, any edits to it will get removed if the file is opened in a newer version of Excel. Learn more: https://go.microsoft.com/fwlink/?linkid=870924
Comment:
    Group A: 1504
Group B: 1505
Group C: 1506
Group D: 1507
Group E: 40154
Group F: 40155
Group G: 123235
Group H: 123237</text>
  </threadedComment>
  <threadedComment ref="B55" personId="{00000000-0000-0000-0000-000000000000}" id="{8FEBCE5E-CBEE-424E-BA32-78EF62B7B901}">
    <text>[Threaded comment]
Your version of Excel allows you to read this threaded comment; however, any edits to it will get removed if the file is opened in a newer version of Excel. Learn more: https://go.microsoft.com/fwlink/?linkid=870924
Comment:
    Group A: 14732
Group B: 14733
Group C: 14734
Group D: 14735
Group E: 14736
Group F: 14737 
Group G: 14740
Group H: 14739
Group I: 58043
Group J: 99592</text>
  </threadedComment>
  <threadedComment ref="B56" personId="{00000000-0000-0000-0000-000000000000}" id="{6138BF75-02DD-4483-A4F6-9D6F4DE45687}">
    <text>[Threaded comment]
Your version of Excel allows you to read this threaded comment; however, any edits to it will get removed if the file is opened in a newer version of Excel. Learn more: https://go.microsoft.com/fwlink/?linkid=870924
Comment:
    Group A: 5699
Group B: 5693
Group C: 5694
Group D: 5695
Group E: 5696
Group F: 5697
Group G: 5698
Group H: 10195
Group I: 99594
Group J: 99596</text>
  </threadedComment>
  <threadedComment ref="B74" personId="{00000000-0000-0000-0000-000000000000}" id="{38257885-D53E-42C3-8F88-11517CB48AB8}">
    <text>[Threaded comment]
Your version of Excel allows you to read this threaded comment; however, any edits to it will get removed if the file is opened in a newer version of Excel. Learn more: https://go.microsoft.com/fwlink/?linkid=870924
Comment:
    Group A: 4618
Group B: 4619
Group C: 4620
Group D: 4621
Group E: 79816
Group F: 79817
Group G: 79818
Group H: 79819</text>
  </threadedComment>
  <threadedComment ref="B75" personId="{00000000-0000-0000-0000-000000000000}" id="{9FD63047-C875-4C66-AAEF-164BE269D80D}">
    <text>[Threaded comment]
Your version of Excel allows you to read this threaded comment; however, any edits to it will get removed if the file is opened in a newer version of Excel. Learn more: https://go.microsoft.com/fwlink/?linkid=870924
Comment:
    Group A: 42058
Group B: 42059
Group C: 42060
Group D: 42061
Group E: 42062
Group F: 42063
Group G: 42064
Group H: 42065</text>
  </threadedComment>
  <threadedComment ref="B82" personId="{00000000-0000-0000-0000-000000000000}" id="{EBB6321E-8C4D-47D9-A7A6-C4E29FF588A1}">
    <text>[Threaded comment]
Your version of Excel allows you to read this threaded comment; however, any edits to it will get removed if the file is opened in a newer version of Excel. Learn more: https://go.microsoft.com/fwlink/?linkid=870924
Comment:
    Group A: 1462
Group B: 1463
Group C: 1464
Group D: 1465
Group E: 1466
Group F: 1467
Group G: 1468
Group H: 1469</text>
  </threadedComment>
  <threadedComment ref="B83" personId="{00000000-0000-0000-0000-000000000000}" id="{1D12D671-C866-49AF-8631-02B360E7BDCD}">
    <text>[Threaded comment]
Your version of Excel allows you to read this threaded comment; however, any edits to it will get removed if the file is opened in a newer version of Excel. Learn more: https://go.microsoft.com/fwlink/?linkid=870924
Comment:
    Group A: 104090
Group B: 104092
Group C: 104094
Group D: 104096
Group E: 104098
Group F: 104100
Group G: 104102
Group H: 104104</text>
  </threadedComment>
  <threadedComment ref="B84" personId="{00000000-0000-0000-0000-000000000000}" id="{89C547C0-3795-43C5-8013-8DF441C1059B}">
    <text>[Threaded comment]
Your version of Excel allows you to read this threaded comment; however, any edits to it will get removed if the file is opened in a newer version of Excel. Learn more: https://go.microsoft.com/fwlink/?linkid=870924
Comment:
    Group A: 10908
Group B: 10911
Group C: 10912
Group D: 10913
Group E: 10914
Group F: 10915
Group G: 10916
Group H: 10917</text>
  </threadedComment>
  <threadedComment ref="B87" personId="{00000000-0000-0000-0000-000000000000}" id="{AEC67CEB-A844-44EF-B746-06B2E0725D09}">
    <text>[Threaded comment]
Your version of Excel allows you to read this threaded comment; however, any edits to it will get removed if the file is opened in a newer version of Excel. Learn more: https://go.microsoft.com/fwlink/?linkid=870924
Comment:
    Group A: 107184
Group B: 107182
Group C: 107180
Group D: 107178</text>
  </threadedComment>
  <threadedComment ref="B91" personId="{00000000-0000-0000-0000-000000000000}" id="{4729A1DE-648B-4C42-AE7A-C671C929213C}">
    <text>[Threaded comment]
Your version of Excel allows you to read this threaded comment; however, any edits to it will get removed if the file is opened in a newer version of Excel. Learn more: https://go.microsoft.com/fwlink/?linkid=870924
Comment:
    Group A: 11959
Group B: 11960</text>
  </threadedComment>
  <threadedComment ref="B92" personId="{00000000-0000-0000-0000-000000000000}" id="{27A2432B-4739-4022-8863-F73BAF593067}">
    <text>[Threaded comment]
Your version of Excel allows you to read this threaded comment; however, any edits to it will get removed if the file is opened in a newer version of Excel. Learn more: https://go.microsoft.com/fwlink/?linkid=870924
Comment:
    Group A: 44452
Group B: 44453
Group C: 44454
Group D: 44455
Group E: 80662
Group F: 80663</text>
  </threadedComment>
  <threadedComment ref="B93" personId="{00000000-0000-0000-0000-000000000000}" id="{4CA4584E-66A3-4E8F-9313-F0F482C41888}">
    <text>[Threaded comment]
Your version of Excel allows you to read this threaded comment; however, any edits to it will get removed if the file is opened in a newer version of Excel. Learn more: https://go.microsoft.com/fwlink/?linkid=870924
Comment:
    Group A: 4042
Group B: 4043
Group C: 4044
Group D: 4045
Group E: 83642
Group F: 83644</text>
  </threadedComment>
  <threadedComment ref="B95" personId="{00000000-0000-0000-0000-000000000000}" id="{540F209F-526C-4843-AE2D-78F4C98A0639}">
    <text>[Threaded comment]
Your version of Excel allows you to read this threaded comment; however, any edits to it will get removed if the file is opened in a newer version of Excel. Learn more: https://go.microsoft.com/fwlink/?linkid=870924
Comment:
    Group A: 5283
Group B: 5284
Group C: 5285
Group D: 5286
Group E: 70054
Group F: 70056</text>
  </threadedComment>
  <threadedComment ref="B96" personId="{00000000-0000-0000-0000-000000000000}" id="{DB4D49AF-01BC-437E-A25E-CCED792F9334}">
    <text>[Threaded comment]
Your version of Excel allows you to read this threaded comment; however, any edits to it will get removed if the file is opened in a newer version of Excel. Learn more: https://go.microsoft.com/fwlink/?linkid=870924
Comment:
    Group A: 49077 
Group B: 49078 
Group C: 49079 
Group D: 49080</text>
  </threadedComment>
  <threadedComment ref="B97" personId="{00000000-0000-0000-0000-000000000000}" id="{C70227B8-8F76-4F30-AE4E-35B6D437AAA9}">
    <text>[Threaded comment]
Your version of Excel allows you to read this threaded comment; however, any edits to it will get removed if the file is opened in a newer version of Excel. Learn more: https://go.microsoft.com/fwlink/?linkid=870924
Comment:
    Group A: 84035
Group B: 84036</text>
  </threadedComment>
  <threadedComment ref="B99" personId="{00000000-0000-0000-0000-000000000000}" id="{8814589C-D5EB-4F8F-87C3-AC171BD9BF79}">
    <text>[Threaded comment]
Your version of Excel allows you to read this threaded comment; however, any edits to it will get removed if the file is opened in a newer version of Excel. Learn more: https://go.microsoft.com/fwlink/?linkid=870924
Comment:
    Group A: 4594
Group B: 34882
Group C: 108733</text>
  </threadedComment>
  <threadedComment ref="B100" personId="{00000000-0000-0000-0000-000000000000}" id="{E3C6DC4E-8181-4ECD-AA2E-60BD2EB0A352}">
    <text>[Threaded comment]
Your version of Excel allows you to read this threaded comment; however, any edits to it will get removed if the file is opened in a newer version of Excel. Learn more: https://go.microsoft.com/fwlink/?linkid=870924
Comment:
    Group A: 4046
Group B: 4047
Group C: 10899</text>
  </threadedComment>
  <threadedComment ref="B101" personId="{00000000-0000-0000-0000-000000000000}" id="{2BA922BF-1411-4281-BA9D-1C2B26973902}">
    <text>[Threaded comment]
Your version of Excel allows you to read this threaded comment; however, any edits to it will get removed if the file is opened in a newer version of Excel. Learn more: https://go.microsoft.com/fwlink/?linkid=870924
Comment:
    Group A: 4059 
Group B: 4060</text>
  </threadedComment>
  <threadedComment ref="B111" personId="{00000000-0000-0000-0000-000000000000}" id="{3CC7339B-51F5-42BC-AD03-7F237EFC194D}">
    <text xml:space="preserve">[Threaded comment]
Your version of Excel allows you to read this threaded comment; however, any edits to it will get removed if the file is opened in a newer version of Excel. Learn more: https://go.microsoft.com/fwlink/?linkid=870924
Comment:
    Group A: 66502-66505
Group B: 66506-66509
Group C: 66510-66513
Group D: 66514-66517 </text>
  </threadedComment>
  <threadedComment ref="B113" personId="{00000000-0000-0000-0000-000000000000}" id="{5E9A2CB9-482A-4792-A367-0B87A63D270D}">
    <text>[Threaded comment]
Your version of Excel allows you to read this threaded comment; however, any edits to it will get removed if the file is opened in a newer version of Excel. Learn more: https://go.microsoft.com/fwlink/?linkid=870924
Comment:
    Group A: 3263
Group B: 3264
Group C: 9602
Group D: 56421</text>
  </threadedComment>
  <threadedComment ref="B115" personId="{00000000-0000-0000-0000-000000000000}" id="{FE430F0E-5E55-4EA4-9C12-FD48330734E3}">
    <text>[Threaded comment]
Your version of Excel allows you to read this threaded comment; however, any edits to it will get removed if the file is opened in a newer version of Excel. Learn more: https://go.microsoft.com/fwlink/?linkid=870924
Comment:
    Group A: 38922
Group B: 38923</text>
  </threadedComment>
  <threadedComment ref="B116" personId="{00000000-0000-0000-0000-000000000000}" id="{FFDB8B96-2E38-46E3-833A-8A57D25527CB}">
    <text>[Threaded comment]
Your version of Excel allows you to read this threaded comment; however, any edits to it will get removed if the file is opened in a newer version of Excel. Learn more: https://go.microsoft.com/fwlink/?linkid=870924
Comment:
    Group A: 3954
Group B: 3955
Group C: 3956
Group D: 3957
Group E: 3958
Group F: 3959
Group G: 3960
Group H: 3961</text>
  </threadedComment>
  <threadedComment ref="B117" personId="{00000000-0000-0000-0000-000000000000}" id="{CC703AB0-7130-4161-8732-495BBC201FA2}">
    <text>[Threaded comment]
Your version of Excel allows you to read this threaded comment; however, any edits to it will get removed if the file is opened in a newer version of Excel. Learn more: https://go.microsoft.com/fwlink/?linkid=870924
Comment:
    Pool A: 10279
Pool B: 10280
Pool C: 10281
Pool D: 10283</text>
  </threadedComment>
  <threadedComment ref="B119" personId="{00000000-0000-0000-0000-000000000000}" id="{D8C1CA2A-8B84-42B6-A480-876F251B6CDE}">
    <text>[Threaded comment]
Your version of Excel allows you to read this threaded comment; however, any edits to it will get removed if the file is opened in a newer version of Excel. Learn more: https://go.microsoft.com/fwlink/?linkid=870924
Comment:
    Group A: 4807
Group B: 4808
Group C: 4805</text>
  </threadedComment>
  <threadedComment ref="B127" personId="{00000000-0000-0000-0000-000000000000}" id="{47F2A4C8-8C7A-4C95-963C-412FA2A6A0B5}">
    <text>[Threaded comment]
Your version of Excel allows you to read this threaded comment; however, any edits to it will get removed if the file is opened in a newer version of Excel. Learn more: https://go.microsoft.com/fwlink/?linkid=870924
Comment:
    Group A: 54378
Group B: 96399
Group C: 96401
Group D: 96403
Group E: 96405
Group F: 96407
Group G: 96409
Group H: 96411</text>
  </threadedComment>
  <threadedComment ref="B131" personId="{00000000-0000-0000-0000-000000000000}" id="{69340EB0-B156-40BA-B3D4-7EF77529B34B}">
    <text>[Threaded comment]
Your version of Excel allows you to read this threaded comment; however, any edits to it will get removed if the file is opened in a newer version of Excel. Learn more: https://go.microsoft.com/fwlink/?linkid=870924
Comment:
    Group A: 2560
Group B: 2561</text>
  </threadedComment>
  <threadedComment ref="B132" personId="{00000000-0000-0000-0000-000000000000}" id="{08970A2F-BD9B-47DF-8C0A-C39F786D3BB1}">
    <text>[Threaded comment]
Your version of Excel allows you to read this threaded comment; however, any edits to it will get removed if the file is opened in a newer version of Excel. Learn more: https://go.microsoft.com/fwlink/?linkid=870924
Comment:
    Group A: 47399
Group B: 47400
Group C: 47401
Group D: 47402
Group E: 47403
Group F: 47404
Group G: 47405
Group H: 47405</text>
  </threadedComment>
  <threadedComment ref="B133" personId="{00000000-0000-0000-0000-000000000000}" id="{71826799-68DC-4D53-9656-02A47AA4164C}">
    <text>[Threaded comment]
Your version of Excel allows you to read this threaded comment; however, any edits to it will get removed if the file is opened in a newer version of Excel. Learn more: https://go.microsoft.com/fwlink/?linkid=870924
Comment:
    Group A: 71023
Group B: 71089</text>
  </threadedComment>
  <threadedComment ref="B134" personId="{00000000-0000-0000-0000-000000000000}" id="{96B9DA65-FF8B-47C5-9C43-965EA61FF4C7}">
    <text>[Threaded comment]
Your version of Excel allows you to read this threaded comment; however, any edits to it will get removed if the file is opened in a newer version of Excel. Learn more: https://go.microsoft.com/fwlink/?linkid=870924
Comment:
    Group A: 71003
Group B: 71005
Group C: 71007
Group D: 71009</text>
  </threadedComment>
  <threadedComment ref="B135" personId="{00000000-0000-0000-0000-000000000000}" id="{84B20858-A48A-4D4A-AF98-9286FFC6D330}">
    <text>[Threaded comment]
Your version of Excel allows you to read this threaded comment; however, any edits to it will get removed if the file is opened in a newer version of Excel. Learn more: https://go.microsoft.com/fwlink/?linkid=870924
Comment:
    Group A: 71031
Group B :71033</text>
  </threadedComment>
  <threadedComment ref="B142" personId="{00000000-0000-0000-0000-000000000000}" id="{CF805BCA-37F2-45CB-B1AD-501618566EF9}">
    <text>[Threaded comment]
Your version of Excel allows you to read this threaded comment; however, any edits to it will get removed if the file is opened in a newer version of Excel. Learn more: https://go.microsoft.com/fwlink/?linkid=870924
Comment:
    North-West: 106064
South-East: 106062</text>
  </threadedComment>
  <threadedComment ref="B143" personId="{00000000-0000-0000-0000-000000000000}" id="{8EC5CD96-460E-4398-9432-22D617DB8928}">
    <text>[Threaded comment]
Your version of Excel allows you to read this threaded comment; however, any edits to it will get removed if the file is opened in a newer version of Excel. Learn more: https://go.microsoft.com/fwlink/?linkid=870924
Comment:
    Group A: 5333
Group B: 5334
Group C: 5339
Group D: 5343</text>
  </threadedComment>
  <threadedComment ref="B149" personId="{00000000-0000-0000-0000-000000000000}" id="{F9CD90D4-8F5A-473B-A4DD-42FD0B9D0E65}">
    <text>[Threaded comment]
Your version of Excel allows you to read this threaded comment; however, any edits to it will get removed if the file is opened in a newer version of Excel. Learn more: https://go.microsoft.com/fwlink/?linkid=870924
Comment:
    Group A: 22628
Group B: 22629
Group C: 22630
Group D: 22631</text>
  </threadedComment>
  <threadedComment ref="B150" personId="{00000000-0000-0000-0000-000000000000}" id="{BB15681F-5D49-4F34-BE90-694D4BFC49D2}">
    <text>[Threaded comment]
Your version of Excel allows you to read this threaded comment; however, any edits to it will get removed if the file is opened in a newer version of Excel. Learn more: https://go.microsoft.com/fwlink/?linkid=870924
Comment:
    Group A: 56578
Group B: 56579
Group C: 56580
Group D: 56581</text>
  </threadedComment>
  <threadedComment ref="B151" personId="{00000000-0000-0000-0000-000000000000}" id="{0F114DF2-8553-40DA-B58C-A78E4C47E192}">
    <text>[Threaded comment]
Your version of Excel allows you to read this threaded comment; however, any edits to it will get removed if the file is opened in a newer version of Excel. Learn more: https://go.microsoft.com/fwlink/?linkid=870924
Comment:
    Group A: 2780
Group B: 2781
Group C: 2782
Group D: 2783
Group E: 5200 
Group F: 5201 
Group G: 97460 
Group H: 97462
KO stage: 5420</text>
  </threadedComment>
  <threadedComment ref="B152" personId="{00000000-0000-0000-0000-000000000000}" id="{F43BB940-1FF6-4419-8E7D-29E8BB2E14E6}">
    <text>[Threaded comment]
Your version of Excel allows you to read this threaded comment; however, any edits to it will get removed if the file is opened in a newer version of Excel. Learn more: https://go.microsoft.com/fwlink/?linkid=870924
Comment:
    Phase 1: 125671</text>
  </threadedComment>
  <threadedComment ref="B154" personId="{00000000-0000-0000-0000-000000000000}" id="{C8DFACA2-1AA3-480F-B504-44DA81849B97}">
    <text>[Threaded comment]
Your version of Excel allows you to read this threaded comment; however, any edits to it will get removed if the file is opened in a newer version of Excel. Learn more: https://go.microsoft.com/fwlink/?linkid=870924
Comment:
    Group A: 53618
Group B: 53619</text>
  </threadedComment>
  <threadedComment ref="F154" personId="{00000000-0000-0000-0000-000000000000}" id="{741C679E-1072-4E0F-BBAD-ED9FED39A48F}">
    <text>[Threaded comment]
Your version of Excel allows you to read this threaded comment; however, any edits to it will get removed if the file is opened in a newer version of Excel. Learn more: https://go.microsoft.com/fwlink/?linkid=870924
Comment:
    # Held every 3 to 5 years</text>
  </threadedComment>
  <threadedComment ref="K155" personId="{00000000-0000-0000-0000-000000000000}" id="{58A42200-3119-4947-A34E-E2439CE530C3}">
    <text>[Threaded comment]
Your version of Excel allows you to read this threaded comment; however, any edits to it will get removed if the file is opened in a newer version of Excel. Learn more: https://go.microsoft.com/fwlink/?linkid=870924
Comment:
    Past 2 seasons (21-22 and 22-23) are canceled due to ongoing war.
https://en.wikipedia.org/wiki/Ukrainian_Cup</text>
  </threadedComment>
  <threadedComment ref="K156" personId="{00000000-0000-0000-0000-000000000000}" id="{BEDB4012-FDE2-476E-A787-5C562E3F5302}">
    <text>[Threaded comment]
Your version of Excel allows you to read this threaded comment; however, any edits to it will get removed if the file is opened in a newer version of Excel. Learn more: https://go.microsoft.com/fwlink/?linkid=870924
Comment:
    Competition cancelled since 2019</text>
  </threadedComment>
  <threadedComment ref="K157" personId="{00000000-0000-0000-0000-000000000000}" id="{06FE215F-3EA9-478F-BD9E-3B9B50924A5A}">
    <text>[Threaded comment]
Your version of Excel allows you to read this threaded comment; however, any edits to it will get removed if the file is opened in a newer version of Excel. Learn more: https://go.microsoft.com/fwlink/?linkid=870924
Comment:
    Held from 2009 to 2019
https://en.wikipedia.org/wiki/Mesterfinalen</text>
  </threadedComment>
  <threadedComment ref="K158" personId="{00000000-0000-0000-0000-000000000000}" id="{230D9552-DC33-4806-8A73-FAF3C9D2AECD}">
    <text xml:space="preserve">[Threaded comment]
Your version of Excel allows you to read this threaded comment; however, any edits to it will get removed if the file is opened in a newer version of Excel. Learn more: https://go.microsoft.com/fwlink/?linkid=870924
Comment:
    Held from 2007 until 2015 
https://en.wikipedia.org/wiki/Svenska_Supercupen
</text>
  </threadedComment>
  <threadedComment ref="B164" personId="{00000000-0000-0000-0000-000000000000}" id="{69E182D1-4722-4F63-A04E-4483B8F812F3}">
    <text>[Threaded comment]
Your version of Excel allows you to read this threaded comment; however, any edits to it will get removed if the file is opened in a newer version of Excel. Learn more: https://go.microsoft.com/fwlink/?linkid=870924
Comment:
    Girone A:37884
Girone B: 37885
Girone C: 37886</text>
  </threadedComment>
  <threadedComment ref="B172" personId="{00000000-0000-0000-0000-000000000000}" id="{3798B20D-7C99-4DFA-897B-C046E042D370}">
    <text>[Threaded comment]
Your version of Excel allows you to read this threaded comment; however, any edits to it will get removed if the file is opened in a newer version of Excel. Learn more: https://go.microsoft.com/fwlink/?linkid=870924
Comment:
    Group A: 885
Group B: 9513</text>
  </threadedComment>
</ThreadedComments>
</file>

<file path=xl/threadedComments/threadedComment5.xml><?xml version="1.0" encoding="utf-8"?>
<ThreadedComments xmlns="http://schemas.microsoft.com/office/spreadsheetml/2018/threadedcomments" xmlns:x="http://schemas.openxmlformats.org/spreadsheetml/2006/main">
  <threadedComment ref="B2" personId="{00000000-0000-0000-0000-000000000000}" id="{9BD8F3AF-B045-4A40-91E8-76AA0614B987}">
    <text>[Threaded comment]
Your version of Excel allows you to read this threaded comment; however, any edits to it will get removed if the file is opened in a newer version of Excel. Learn more: https://go.microsoft.com/fwlink/?linkid=870924
Comment:
    Group A: 2465
Group B: 2466
Group C: 2467
Group D: 2468
Group E: 2469
Group F: 2470
Group G: 2471
Group H: 2472</text>
  </threadedComment>
  <threadedComment ref="B16" personId="{00000000-0000-0000-0000-000000000000}" id="{1DE31709-3CB9-450B-9417-D950836B2FE7}">
    <text>[Threaded comment]
Your version of Excel allows you to read this threaded comment; however, any edits to it will get removed if the file is opened in a newer version of Excel. Learn more: https://go.microsoft.com/fwlink/?linkid=870924
Comment:
    Group A: 123273
Group B: 123275
Group C: 123277
Group D: 123279</text>
  </threadedComment>
  <threadedComment ref="B18" personId="{00000000-0000-0000-0000-000000000000}" id="{C19797BF-E79D-4158-B7EA-00F4691734D2}">
    <text>[Threaded comment]
Your version of Excel allows you to read this threaded comment; however, any edits to it will get removed if the file is opened in a newer version of Excel. Learn more: https://go.microsoft.com/fwlink/?linkid=870924
Comment:
    Group A: 8477
Group B: 8478
Group C: 8479
Group D: 8480
Group E: 21398
Group F: 21399
Group G: 21400</text>
  </threadedComment>
  <threadedComment ref="B20" personId="{00000000-0000-0000-0000-000000000000}" id="{A1DE23B8-70B0-4C54-8D19-30FB0C53BA57}">
    <text>[Threaded comment]
Your version of Excel allows you to read this threaded comment; however, any edits to it will get removed if the file is opened in a newer version of Excel. Learn more: https://go.microsoft.com/fwlink/?linkid=870924
Comment:
    Group A: 99934
Group B: 99936
Group C: 99938
Group D: 99940
Group E: 99942 
Group F: 99944
Group G: 99946
Group H: 99948</text>
  </threadedComment>
  <threadedComment ref="B21" personId="{00000000-0000-0000-0000-000000000000}" id="{3D5BDA12-8BE4-42BA-8059-D254F913F082}">
    <text>[Threaded comment]
Your version of Excel allows you to read this threaded comment; however, any edits to it will get removed if the file is opened in a newer version of Excel. Learn more: https://go.microsoft.com/fwlink/?linkid=870924
Comment:
    Group A: 4508
Group B: 4509
Group C: 4510
Group D:  4511
Group E: 4512
Group F: 4513
Group G: 4514
Group H: 5346
Group I: 5347
Group J: 5348</text>
  </threadedComment>
  <threadedComment ref="B25" personId="{00000000-0000-0000-0000-000000000000}" id="{FA0A5388-C885-4B6E-B511-879ADEB2A8E1}">
    <text>[Threaded comment]
Your version of Excel allows you to read this threaded comment; however, any edits to it will get removed if the file is opened in a newer version of Excel. Learn more: https://go.microsoft.com/fwlink/?linkid=870924
Comment:
    Group A: 2928
Group B: 2929
Group C: 2930
Group D: 2931
Group E: 2932
Group F: 2933
Group G: 2934
Group H: 2935</text>
  </threadedComment>
  <threadedComment ref="B33" personId="{00000000-0000-0000-0000-000000000000}" id="{9CD85DBA-2247-48A3-B499-16047A334F5B}">
    <text>[Threaded comment]
Your version of Excel allows you to read this threaded comment; however, any edits to it will get removed if the file is opened in a newer version of Excel. Learn more: https://go.microsoft.com/fwlink/?linkid=870924
Comment:
    Group A: 1981
Group B: 1982</text>
  </threadedComment>
  <threadedComment ref="B34" personId="{00000000-0000-0000-0000-000000000000}" id="{0663373A-4341-4709-B03E-36D671B306A9}">
    <text>[Threaded comment]
Your version of Excel allows you to read this threaded comment; however, any edits to it will get removed if the file is opened in a newer version of Excel. Learn more: https://go.microsoft.com/fwlink/?linkid=870924
Comment:
    Group A: 6071
Group B: 6075
Group C: 6076
Group D: 6077
Group E: 6078
Group F: 6079</text>
  </threadedComment>
  <threadedComment ref="B35" personId="{00000000-0000-0000-0000-000000000000}" id="{591E795E-E70E-4B27-A9D0-0BCAD34361C8}">
    <text>[Threaded comment]
Your version of Excel allows you to read this threaded comment; however, any edits to it will get removed if the file is opened in a newer version of Excel. Learn more: https://go.microsoft.com/fwlink/?linkid=870924
Comment:
    KO stage: 129459
Group A: 129457
Group B: 129461
Group C: 129463
Group D: 129465</text>
  </threadedComment>
  <threadedComment ref="B36" personId="{00000000-0000-0000-0000-000000000000}" id="{B616A555-EF7F-4A0A-800A-28DC17999640}">
    <text>[Threaded comment]
Your version of Excel allows you to read this threaded comment; however, any edits to it will get removed if the file is opened in a newer version of Excel. Learn more: https://go.microsoft.com/fwlink/?linkid=870924
Comment:
    Group A: 5213 
Group B: 5214 
Group C: 56754 
Group D: 97976</text>
  </threadedComment>
  <threadedComment ref="B37" personId="{00000000-0000-0000-0000-000000000000}" id="{E3D123C5-6379-4691-9B7C-4B28952CD0A5}">
    <text>[Threaded comment]
Your version of Excel allows you to read this threaded comment; however, any edits to it will get removed if the file is opened in a newer version of Excel. Learn more: https://go.microsoft.com/fwlink/?linkid=870924
Comment:
    Group A: 3328
Group B: 3329
Group C: 3330
Group D: 80855</text>
  </threadedComment>
  <threadedComment ref="B43" personId="{00000000-0000-0000-0000-000000000000}" id="{FF5BE762-333C-4B1E-B667-2B2F8ED85EC7}">
    <text>[Threaded comment]
Your version of Excel allows you to read this threaded comment; however, any edits to it will get removed if the file is opened in a newer version of Excel. Learn more: https://go.microsoft.com/fwlink/?linkid=870924
Comment:
    Group A: 1504
Group B: 1505
Group C: 1506
Group D: 1507
Group E: 40154
Group F: 40155
Group G: 123235
Group H: 123237</text>
  </threadedComment>
  <threadedComment ref="B55" personId="{00000000-0000-0000-0000-000000000000}" id="{7EBC493C-4AA6-4566-ABD0-7F7FB9714BA8}">
    <text>[Threaded comment]
Your version of Excel allows you to read this threaded comment; however, any edits to it will get removed if the file is opened in a newer version of Excel. Learn more: https://go.microsoft.com/fwlink/?linkid=870924
Comment:
    Group A: 14732
Group B: 14733
Group C: 14734
Group D: 14735
Group E: 14736
Group F: 14737 
Group G: 14740
Group H: 14739
Group I: 58043
Group J: 99592</text>
  </threadedComment>
  <threadedComment ref="B56" personId="{00000000-0000-0000-0000-000000000000}" id="{98CF56CE-7BB8-4189-8A4E-9F6B202C25EE}">
    <text>[Threaded comment]
Your version of Excel allows you to read this threaded comment; however, any edits to it will get removed if the file is opened in a newer version of Excel. Learn more: https://go.microsoft.com/fwlink/?linkid=870924
Comment:
    Group A: 5699
Group B: 5693
Group C: 5694
Group D: 5695
Group E: 5696
Group F: 5697
Group G: 5698
Group H: 10195
Group I: 99594
Group J: 99596</text>
  </threadedComment>
  <threadedComment ref="B74" personId="{00000000-0000-0000-0000-000000000000}" id="{48A6485C-0A6A-4787-8446-9EFC8D6E3382}">
    <text>[Threaded comment]
Your version of Excel allows you to read this threaded comment; however, any edits to it will get removed if the file is opened in a newer version of Excel. Learn more: https://go.microsoft.com/fwlink/?linkid=870924
Comment:
    Group A: 4618
Group B: 4619
Group C: 4620
Group D: 4621
Group E: 79816
Group F: 79817
Group G: 79818
Group H: 79819</text>
  </threadedComment>
  <threadedComment ref="B75" personId="{00000000-0000-0000-0000-000000000000}" id="{40C9DEC1-56EC-4A6E-81AA-1E748613B0D8}">
    <text>[Threaded comment]
Your version of Excel allows you to read this threaded comment; however, any edits to it will get removed if the file is opened in a newer version of Excel. Learn more: https://go.microsoft.com/fwlink/?linkid=870924
Comment:
    Group A: 42058
Group B: 42059
Group C: 42060
Group D: 42061
Group E: 42062
Group F: 42063
Group G: 42064
Group H: 42065</text>
  </threadedComment>
  <threadedComment ref="B82" personId="{00000000-0000-0000-0000-000000000000}" id="{F839F7DB-84A8-49F6-95A4-32652DFA5C5A}">
    <text>[Threaded comment]
Your version of Excel allows you to read this threaded comment; however, any edits to it will get removed if the file is opened in a newer version of Excel. Learn more: https://go.microsoft.com/fwlink/?linkid=870924
Comment:
    Group A: 1462
Group B: 1463
Group C: 1464
Group D: 1465
Group E: 1466
Group F: 1467
Group G: 1468
Group H: 1469</text>
  </threadedComment>
  <threadedComment ref="B83" personId="{00000000-0000-0000-0000-000000000000}" id="{53717C72-F3CD-43AF-BA86-03DCB4B3E55B}">
    <text>[Threaded comment]
Your version of Excel allows you to read this threaded comment; however, any edits to it will get removed if the file is opened in a newer version of Excel. Learn more: https://go.microsoft.com/fwlink/?linkid=870924
Comment:
    Group A: 104090
Group B: 104092
Group C: 104094
Group D: 104096
Group E: 104098
Group F: 104100
Group G: 104102
Group H: 104104</text>
  </threadedComment>
  <threadedComment ref="B84" personId="{00000000-0000-0000-0000-000000000000}" id="{2DA809F2-7B2E-422C-AF34-B6B3DB26F60F}">
    <text>[Threaded comment]
Your version of Excel allows you to read this threaded comment; however, any edits to it will get removed if the file is opened in a newer version of Excel. Learn more: https://go.microsoft.com/fwlink/?linkid=870924
Comment:
    Group A: 10908
Group B: 10911
Group C: 10912
Group D: 10913
Group E: 10914
Group F: 10915
Group G: 10916
Group H: 10917</text>
  </threadedComment>
  <threadedComment ref="B87" personId="{00000000-0000-0000-0000-000000000000}" id="{AC208E27-C209-4457-8163-A74CCF2F521B}">
    <text>[Threaded comment]
Your version of Excel allows you to read this threaded comment; however, any edits to it will get removed if the file is opened in a newer version of Excel. Learn more: https://go.microsoft.com/fwlink/?linkid=870924
Comment:
    Group A: 107184
Group B: 107182
Group C: 107180
Group D: 107178</text>
  </threadedComment>
  <threadedComment ref="B91" personId="{00000000-0000-0000-0000-000000000000}" id="{161DEBF8-18AC-43E4-BBDF-B3C22AA3B0B6}">
    <text>[Threaded comment]
Your version of Excel allows you to read this threaded comment; however, any edits to it will get removed if the file is opened in a newer version of Excel. Learn more: https://go.microsoft.com/fwlink/?linkid=870924
Comment:
    Group A: 11959
Group B: 11960</text>
  </threadedComment>
  <threadedComment ref="B92" personId="{00000000-0000-0000-0000-000000000000}" id="{BC5AF995-8379-4A83-BDC7-3F2E6B04C696}">
    <text>[Threaded comment]
Your version of Excel allows you to read this threaded comment; however, any edits to it will get removed if the file is opened in a newer version of Excel. Learn more: https://go.microsoft.com/fwlink/?linkid=870924
Comment:
    Group A: 44452
Group B: 44453
Group C: 44454
Group D: 44455
Group E: 80662
Group F: 80663</text>
  </threadedComment>
  <threadedComment ref="B93" personId="{00000000-0000-0000-0000-000000000000}" id="{E7F05BD1-6A7E-4E7A-8B4E-2A347F2F4228}">
    <text>[Threaded comment]
Your version of Excel allows you to read this threaded comment; however, any edits to it will get removed if the file is opened in a newer version of Excel. Learn more: https://go.microsoft.com/fwlink/?linkid=870924
Comment:
    Group A: 4042
Group B: 4043
Group C: 4044
Group D: 4045
Group E: 83642
Group F: 83644</text>
  </threadedComment>
  <threadedComment ref="B95" personId="{00000000-0000-0000-0000-000000000000}" id="{476DF894-A293-431E-8C17-36300E72D2BD}">
    <text>[Threaded comment]
Your version of Excel allows you to read this threaded comment; however, any edits to it will get removed if the file is opened in a newer version of Excel. Learn more: https://go.microsoft.com/fwlink/?linkid=870924
Comment:
    Group A: 5283
Group B: 5284
Group C: 5285
Group D: 5286
Group E: 70054
Group F: 70056</text>
  </threadedComment>
  <threadedComment ref="B96" personId="{00000000-0000-0000-0000-000000000000}" id="{4DE3166D-C2C3-4563-BF57-DEF6839306E8}">
    <text>[Threaded comment]
Your version of Excel allows you to read this threaded comment; however, any edits to it will get removed if the file is opened in a newer version of Excel. Learn more: https://go.microsoft.com/fwlink/?linkid=870924
Comment:
    Group A: 49077 
Group B: 49078 
Group C: 49079 
Group D: 49080</text>
  </threadedComment>
  <threadedComment ref="B97" personId="{00000000-0000-0000-0000-000000000000}" id="{C3B1A6AB-3DF9-4081-A55E-68021A32DCAE}">
    <text>[Threaded comment]
Your version of Excel allows you to read this threaded comment; however, any edits to it will get removed if the file is opened in a newer version of Excel. Learn more: https://go.microsoft.com/fwlink/?linkid=870924
Comment:
    Group A: 84035
Group B: 84036</text>
  </threadedComment>
  <threadedComment ref="B99" personId="{00000000-0000-0000-0000-000000000000}" id="{0258ABF7-88FA-414A-8596-87DFC5805689}">
    <text>[Threaded comment]
Your version of Excel allows you to read this threaded comment; however, any edits to it will get removed if the file is opened in a newer version of Excel. Learn more: https://go.microsoft.com/fwlink/?linkid=870924
Comment:
    Group A: 4594
Group B: 34882
Group C: 108733</text>
  </threadedComment>
  <threadedComment ref="B100" personId="{00000000-0000-0000-0000-000000000000}" id="{593E565D-EC52-48E7-9B9C-F9B3AA4C7D44}">
    <text>[Threaded comment]
Your version of Excel allows you to read this threaded comment; however, any edits to it will get removed if the file is opened in a newer version of Excel. Learn more: https://go.microsoft.com/fwlink/?linkid=870924
Comment:
    Group A: 4046
Group B: 4047
Group C: 10899</text>
  </threadedComment>
  <threadedComment ref="B101" personId="{00000000-0000-0000-0000-000000000000}" id="{153DD06B-E272-41D7-BA23-7E4B7BE3E3D5}">
    <text>[Threaded comment]
Your version of Excel allows you to read this threaded comment; however, any edits to it will get removed if the file is opened in a newer version of Excel. Learn more: https://go.microsoft.com/fwlink/?linkid=870924
Comment:
    Group A: 4059 
Group B: 4060</text>
  </threadedComment>
  <threadedComment ref="B111" personId="{00000000-0000-0000-0000-000000000000}" id="{40C052C7-A2FC-4565-8DFE-229FC6B9BB7B}">
    <text xml:space="preserve">[Threaded comment]
Your version of Excel allows you to read this threaded comment; however, any edits to it will get removed if the file is opened in a newer version of Excel. Learn more: https://go.microsoft.com/fwlink/?linkid=870924
Comment:
    Group A: 66502-66505
Group B: 66506-66509
Group C: 66510-66513
Group D: 66514-66517 </text>
  </threadedComment>
  <threadedComment ref="B113" personId="{00000000-0000-0000-0000-000000000000}" id="{BACCA042-2CD6-4835-9611-9DD09ED08752}">
    <text>[Threaded comment]
Your version of Excel allows you to read this threaded comment; however, any edits to it will get removed if the file is opened in a newer version of Excel. Learn more: https://go.microsoft.com/fwlink/?linkid=870924
Comment:
    Group A: 3263
Group B: 3264
Group C: 9602
Group D: 56421</text>
  </threadedComment>
  <threadedComment ref="B115" personId="{00000000-0000-0000-0000-000000000000}" id="{45F886E1-A527-427F-95A8-3E25F79744DB}">
    <text>[Threaded comment]
Your version of Excel allows you to read this threaded comment; however, any edits to it will get removed if the file is opened in a newer version of Excel. Learn more: https://go.microsoft.com/fwlink/?linkid=870924
Comment:
    Group A: 38922
Group B: 38923</text>
  </threadedComment>
  <threadedComment ref="B116" personId="{00000000-0000-0000-0000-000000000000}" id="{9CBB0A9A-E2C5-4753-8771-3A6F09881921}">
    <text>[Threaded comment]
Your version of Excel allows you to read this threaded comment; however, any edits to it will get removed if the file is opened in a newer version of Excel. Learn more: https://go.microsoft.com/fwlink/?linkid=870924
Comment:
    Group A: 3954
Group B: 3955
Group C: 3956
Group D: 3957
Group E: 3958
Group F: 3959
Group G: 3960
Group H: 3961</text>
  </threadedComment>
  <threadedComment ref="B117" personId="{00000000-0000-0000-0000-000000000000}" id="{E3867BA3-5768-4178-AD4C-6823DA141E20}">
    <text>[Threaded comment]
Your version of Excel allows you to read this threaded comment; however, any edits to it will get removed if the file is opened in a newer version of Excel. Learn more: https://go.microsoft.com/fwlink/?linkid=870924
Comment:
    Pool A: 10279
Pool B: 10280
Pool C: 10281
Pool D: 10283</text>
  </threadedComment>
  <threadedComment ref="B119" personId="{00000000-0000-0000-0000-000000000000}" id="{99B8F67D-5F8E-4413-A739-1C892519C7BE}">
    <text>[Threaded comment]
Your version of Excel allows you to read this threaded comment; however, any edits to it will get removed if the file is opened in a newer version of Excel. Learn more: https://go.microsoft.com/fwlink/?linkid=870924
Comment:
    Group A: 4807
Group B: 4808
Group C: 4805</text>
  </threadedComment>
  <threadedComment ref="B127" personId="{00000000-0000-0000-0000-000000000000}" id="{36F8CDFB-AD9B-4199-8B96-9CF6BE9F0B4E}">
    <text>[Threaded comment]
Your version of Excel allows you to read this threaded comment; however, any edits to it will get removed if the file is opened in a newer version of Excel. Learn more: https://go.microsoft.com/fwlink/?linkid=870924
Comment:
    Group A: 54378
Group B: 96399
Group C: 96401
Group D: 96403
Group E: 96405
Group F: 96407
Group G: 96409
Group H: 96411</text>
  </threadedComment>
  <threadedComment ref="B131" personId="{00000000-0000-0000-0000-000000000000}" id="{C4C60B39-F15D-4682-9336-0503B9E80F9F}">
    <text>[Threaded comment]
Your version of Excel allows you to read this threaded comment; however, any edits to it will get removed if the file is opened in a newer version of Excel. Learn more: https://go.microsoft.com/fwlink/?linkid=870924
Comment:
    Group A: 2560
Group B: 2561</text>
  </threadedComment>
  <threadedComment ref="B132" personId="{00000000-0000-0000-0000-000000000000}" id="{B94550C1-F8FC-4CB8-9D6E-369F7F8CA1EB}">
    <text>[Threaded comment]
Your version of Excel allows you to read this threaded comment; however, any edits to it will get removed if the file is opened in a newer version of Excel. Learn more: https://go.microsoft.com/fwlink/?linkid=870924
Comment:
    Group A: 47399
Group B: 47400
Group C: 47401
Group D: 47402
Group E: 47403
Group F: 47404
Group G: 47405
Group H: 47405</text>
  </threadedComment>
  <threadedComment ref="B133" personId="{00000000-0000-0000-0000-000000000000}" id="{BA1FD4ED-8D9F-4730-BF0D-B27002FACFBE}">
    <text>[Threaded comment]
Your version of Excel allows you to read this threaded comment; however, any edits to it will get removed if the file is opened in a newer version of Excel. Learn more: https://go.microsoft.com/fwlink/?linkid=870924
Comment:
    Group A: 71023
Group B: 71089</text>
  </threadedComment>
  <threadedComment ref="B134" personId="{00000000-0000-0000-0000-000000000000}" id="{E7520EF2-6D08-4452-BEF6-CC0DE1B46C20}">
    <text>[Threaded comment]
Your version of Excel allows you to read this threaded comment; however, any edits to it will get removed if the file is opened in a newer version of Excel. Learn more: https://go.microsoft.com/fwlink/?linkid=870924
Comment:
    Group A: 71003
Group B: 71005
Group C: 71007
Group D: 71009</text>
  </threadedComment>
  <threadedComment ref="B135" personId="{00000000-0000-0000-0000-000000000000}" id="{450F79C6-E3D3-46DA-978F-FEED1592BA5F}">
    <text>[Threaded comment]
Your version of Excel allows you to read this threaded comment; however, any edits to it will get removed if the file is opened in a newer version of Excel. Learn more: https://go.microsoft.com/fwlink/?linkid=870924
Comment:
    Group A: 71031
Group B :71033</text>
  </threadedComment>
  <threadedComment ref="B142" personId="{00000000-0000-0000-0000-000000000000}" id="{CEB3649D-C3C4-4E58-8EE2-5FCDF11B6FC6}">
    <text>[Threaded comment]
Your version of Excel allows you to read this threaded comment; however, any edits to it will get removed if the file is opened in a newer version of Excel. Learn more: https://go.microsoft.com/fwlink/?linkid=870924
Comment:
    North-West: 106064
South-East: 106062</text>
  </threadedComment>
  <threadedComment ref="B143" personId="{00000000-0000-0000-0000-000000000000}" id="{8D5217BC-DE39-4C82-8B49-A77B91935ED0}">
    <text>[Threaded comment]
Your version of Excel allows you to read this threaded comment; however, any edits to it will get removed if the file is opened in a newer version of Excel. Learn more: https://go.microsoft.com/fwlink/?linkid=870924
Comment:
    Group A: 5333
Group B: 5334
Group C: 5339
Group D: 5343</text>
  </threadedComment>
  <threadedComment ref="B149" personId="{00000000-0000-0000-0000-000000000000}" id="{D23081CA-6EA6-4F99-A173-5505B6AC93BC}">
    <text>[Threaded comment]
Your version of Excel allows you to read this threaded comment; however, any edits to it will get removed if the file is opened in a newer version of Excel. Learn more: https://go.microsoft.com/fwlink/?linkid=870924
Comment:
    Group A: 22628
Group B: 22629
Group C: 22630
Group D: 22631</text>
  </threadedComment>
  <threadedComment ref="B150" personId="{00000000-0000-0000-0000-000000000000}" id="{33E3BD12-E8A9-489E-AB25-52C189CF39BE}">
    <text>[Threaded comment]
Your version of Excel allows you to read this threaded comment; however, any edits to it will get removed if the file is opened in a newer version of Excel. Learn more: https://go.microsoft.com/fwlink/?linkid=870924
Comment:
    Group A: 56578
Group B: 56579
Group C: 56580
Group D: 56581</text>
  </threadedComment>
  <threadedComment ref="B151" personId="{00000000-0000-0000-0000-000000000000}" id="{EB3EA7B5-E1B7-4F27-9EC2-19A6B7FF07D0}">
    <text>[Threaded comment]
Your version of Excel allows you to read this threaded comment; however, any edits to it will get removed if the file is opened in a newer version of Excel. Learn more: https://go.microsoft.com/fwlink/?linkid=870924
Comment:
    Group A: 2780
Group B: 2781
Group C: 2782
Group D: 2783
Group E: 5200 
Group F: 5201 
Group G: 97460 
Group H: 97462
KO stage: 5420</text>
  </threadedComment>
  <threadedComment ref="B152" personId="{00000000-0000-0000-0000-000000000000}" id="{9234EB6A-AB3B-4E9F-9E9B-F56E7D8F81F6}">
    <text>[Threaded comment]
Your version of Excel allows you to read this threaded comment; however, any edits to it will get removed if the file is opened in a newer version of Excel. Learn more: https://go.microsoft.com/fwlink/?linkid=870924
Comment:
    Phase 1: 125671</text>
  </threadedComment>
  <threadedComment ref="B154" personId="{00000000-0000-0000-0000-000000000000}" id="{1192D0D4-971E-4342-84C9-257CA68F4C70}">
    <text>[Threaded comment]
Your version of Excel allows you to read this threaded comment; however, any edits to it will get removed if the file is opened in a newer version of Excel. Learn more: https://go.microsoft.com/fwlink/?linkid=870924
Comment:
    Group A: 53618
Group B: 53619</text>
  </threadedComment>
  <threadedComment ref="F154" personId="{00000000-0000-0000-0000-000000000000}" id="{CF3C8ADC-A431-4C0B-9849-74FFE0F64A4B}">
    <text>[Threaded comment]
Your version of Excel allows you to read this threaded comment; however, any edits to it will get removed if the file is opened in a newer version of Excel. Learn more: https://go.microsoft.com/fwlink/?linkid=870924
Comment:
    # Held every 3 to 5 years</text>
  </threadedComment>
  <threadedComment ref="K155" personId="{00000000-0000-0000-0000-000000000000}" id="{B02D98CF-A0D1-438A-ADA5-96B5E624AA08}">
    <text>[Threaded comment]
Your version of Excel allows you to read this threaded comment; however, any edits to it will get removed if the file is opened in a newer version of Excel. Learn more: https://go.microsoft.com/fwlink/?linkid=870924
Comment:
    Past 2 seasons (21-22 and 22-23) are canceled due to ongoing war.
https://en.wikipedia.org/wiki/Ukrainian_Cup</text>
  </threadedComment>
  <threadedComment ref="K156" personId="{00000000-0000-0000-0000-000000000000}" id="{0155D4AE-FED2-4B05-9D82-3F2A77D18794}">
    <text>[Threaded comment]
Your version of Excel allows you to read this threaded comment; however, any edits to it will get removed if the file is opened in a newer version of Excel. Learn more: https://go.microsoft.com/fwlink/?linkid=870924
Comment:
    Competition cancelled since 2019</text>
  </threadedComment>
  <threadedComment ref="K157" personId="{00000000-0000-0000-0000-000000000000}" id="{C1201D47-96E3-4EF8-ACC9-6C6425AE1375}">
    <text>[Threaded comment]
Your version of Excel allows you to read this threaded comment; however, any edits to it will get removed if the file is opened in a newer version of Excel. Learn more: https://go.microsoft.com/fwlink/?linkid=870924
Comment:
    Held from 2009 to 2019
https://en.wikipedia.org/wiki/Mesterfinalen</text>
  </threadedComment>
  <threadedComment ref="K158" personId="{00000000-0000-0000-0000-000000000000}" id="{D909AC05-7592-4872-94EA-F5D0616AC30C}">
    <text xml:space="preserve">[Threaded comment]
Your version of Excel allows you to read this threaded comment; however, any edits to it will get removed if the file is opened in a newer version of Excel. Learn more: https://go.microsoft.com/fwlink/?linkid=870924
Comment:
    Held from 2007 until 2015 
https://en.wikipedia.org/wiki/Svenska_Supercupen
</text>
  </threadedComment>
  <threadedComment ref="B164" personId="{00000000-0000-0000-0000-000000000000}" id="{DF3107FD-CA44-4075-95CB-63350B91BDBF}">
    <text>[Threaded comment]
Your version of Excel allows you to read this threaded comment; however, any edits to it will get removed if the file is opened in a newer version of Excel. Learn more: https://go.microsoft.com/fwlink/?linkid=870924
Comment:
    Girone A:37884
Girone B: 37885
Girone C: 37886</text>
  </threadedComment>
  <threadedComment ref="B172" personId="{00000000-0000-0000-0000-000000000000}" id="{CD0BF9D9-9A6A-4845-9EAE-C226CED110C1}">
    <text>[Threaded comment]
Your version of Excel allows you to read this threaded comment; however, any edits to it will get removed if the file is opened in a newer version of Excel. Learn more: https://go.microsoft.com/fwlink/?linkid=870924
Comment:
    Group A: 885
Group B: 9513</tex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7" Type="http://schemas.microsoft.com/office/2017/10/relationships/threadedComment" Target="../threadedComments/threadedComment1.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omments" Target="../comments1.xml"/><Relationship Id="rId5" Type="http://schemas.microsoft.com/office/2007/relationships/slicer" Target="../slicers/slicer1.xml"/><Relationship Id="rId4"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table" Target="../tables/table3.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7" Type="http://schemas.microsoft.com/office/2017/10/relationships/threadedComment" Target="../threadedComments/threadedComment2.xml"/><Relationship Id="rId2" Type="http://schemas.openxmlformats.org/officeDocument/2006/relationships/drawing" Target="../drawings/drawing4.xml"/><Relationship Id="rId1" Type="http://schemas.openxmlformats.org/officeDocument/2006/relationships/printerSettings" Target="../printerSettings/printerSettings4.bin"/><Relationship Id="rId6" Type="http://schemas.openxmlformats.org/officeDocument/2006/relationships/comments" Target="../comments2.xml"/><Relationship Id="rId5" Type="http://schemas.microsoft.com/office/2007/relationships/slicer" Target="../slicers/slicer2.xml"/><Relationship Id="rId4" Type="http://schemas.openxmlformats.org/officeDocument/2006/relationships/table" Target="../tables/table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7" Type="http://schemas.microsoft.com/office/2017/10/relationships/threadedComment" Target="../threadedComments/threadedComment3.xml"/><Relationship Id="rId2" Type="http://schemas.openxmlformats.org/officeDocument/2006/relationships/drawing" Target="../drawings/drawing5.xml"/><Relationship Id="rId1" Type="http://schemas.openxmlformats.org/officeDocument/2006/relationships/printerSettings" Target="../printerSettings/printerSettings5.bin"/><Relationship Id="rId6" Type="http://schemas.openxmlformats.org/officeDocument/2006/relationships/comments" Target="../comments3.xml"/><Relationship Id="rId5" Type="http://schemas.microsoft.com/office/2007/relationships/slicer" Target="../slicers/slicer3.xml"/><Relationship Id="rId4" Type="http://schemas.openxmlformats.org/officeDocument/2006/relationships/table" Target="../tables/table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table" Target="../tables/table6.xml"/><Relationship Id="rId1" Type="http://schemas.openxmlformats.org/officeDocument/2006/relationships/vmlDrawing" Target="../drawings/vmlDrawing4.vml"/><Relationship Id="rId4" Type="http://schemas.microsoft.com/office/2017/10/relationships/threadedComment" Target="../threadedComments/threadedComment4.xml"/></Relationships>
</file>

<file path=xl/worksheets/_rels/sheet7.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vmlDrawing" Target="../drawings/vmlDrawing5.vml"/><Relationship Id="rId1" Type="http://schemas.openxmlformats.org/officeDocument/2006/relationships/printerSettings" Target="../printerSettings/printerSettings6.bin"/><Relationship Id="rId5" Type="http://schemas.microsoft.com/office/2017/10/relationships/threadedComment" Target="../threadedComments/threadedComment5.xml"/><Relationship Id="rId4" Type="http://schemas.openxmlformats.org/officeDocument/2006/relationships/comments" Target="../comments5.xml"/></Relationships>
</file>

<file path=xl/worksheets/_rels/sheet8.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drawing" Target="../drawings/drawing6.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4"/>
    <pageSetUpPr autoPageBreaks="0" fitToPage="1"/>
  </sheetPr>
  <dimension ref="A1:T256"/>
  <sheetViews>
    <sheetView zoomScale="70" zoomScaleNormal="70" workbookViewId="0">
      <selection activeCell="J198" sqref="J198"/>
    </sheetView>
  </sheetViews>
  <sheetFormatPr defaultColWidth="8.88671875" defaultRowHeight="30" customHeight="1"/>
  <cols>
    <col min="1" max="2" width="2.77734375" style="4" customWidth="1"/>
    <col min="3" max="3" width="31.88671875" style="4" customWidth="1"/>
    <col min="4" max="4" width="18.33203125" style="4" customWidth="1"/>
    <col min="5" max="5" width="19" style="4" customWidth="1"/>
    <col min="6" max="6" width="8.109375" style="4" customWidth="1"/>
    <col min="7" max="7" width="14.44140625" style="4" customWidth="1"/>
    <col min="8" max="8" width="11.6640625" style="4" customWidth="1"/>
    <col min="9" max="9" width="16.21875" style="21" customWidth="1"/>
    <col min="10" max="10" width="22.44140625" style="4" customWidth="1"/>
    <col min="11" max="12" width="12.21875" style="4" customWidth="1"/>
    <col min="13" max="13" width="20.77734375" style="4" customWidth="1"/>
    <col min="14" max="14" width="10.44140625" style="4" customWidth="1"/>
    <col min="15" max="15" width="38.44140625" style="4" customWidth="1"/>
    <col min="16" max="16" width="39.44140625" style="4" customWidth="1"/>
    <col min="17" max="17" width="23.44140625" style="4" customWidth="1"/>
    <col min="18" max="18" width="23.33203125" style="4" customWidth="1"/>
    <col min="19" max="19" width="26.33203125" style="4" customWidth="1"/>
    <col min="20" max="16384" width="8.88671875" style="4"/>
  </cols>
  <sheetData>
    <row r="1" spans="1:20" customFormat="1" ht="62.25" customHeight="1">
      <c r="A1" s="5"/>
      <c r="B1" s="5"/>
      <c r="C1" s="7" t="s">
        <v>0</v>
      </c>
      <c r="D1" s="7"/>
      <c r="E1" s="7"/>
      <c r="F1" s="7"/>
      <c r="G1" s="10"/>
      <c r="H1" s="10"/>
      <c r="I1" s="18"/>
      <c r="J1" s="8" t="s">
        <v>1</v>
      </c>
      <c r="K1" s="8"/>
      <c r="L1" s="8"/>
      <c r="M1" s="8"/>
      <c r="N1" s="8"/>
      <c r="O1" s="10"/>
      <c r="P1" s="10"/>
    </row>
    <row r="2" spans="1:20" s="3" customFormat="1" ht="42" customHeight="1">
      <c r="A2" s="23"/>
      <c r="B2" s="23"/>
      <c r="C2" s="2" t="s">
        <v>2</v>
      </c>
      <c r="D2" s="2" t="s">
        <v>3</v>
      </c>
      <c r="E2" s="2" t="s">
        <v>4</v>
      </c>
      <c r="F2" s="2" t="s">
        <v>5</v>
      </c>
      <c r="G2" s="2" t="s">
        <v>6</v>
      </c>
      <c r="H2" s="24" t="s">
        <v>7</v>
      </c>
      <c r="I2" s="19" t="s">
        <v>8</v>
      </c>
      <c r="J2" s="2" t="s">
        <v>9</v>
      </c>
      <c r="K2" s="2" t="s">
        <v>10</v>
      </c>
      <c r="L2" s="2" t="s">
        <v>11</v>
      </c>
      <c r="M2" s="24" t="s">
        <v>12</v>
      </c>
      <c r="N2" s="24" t="s">
        <v>13</v>
      </c>
      <c r="O2" s="23"/>
      <c r="P2" s="23"/>
      <c r="Q2" s="23"/>
      <c r="R2" s="23"/>
      <c r="S2" s="23"/>
      <c r="T2" s="23"/>
    </row>
    <row r="3" spans="1:20" s="3" customFormat="1" ht="42" hidden="1" customHeight="1">
      <c r="A3" s="23"/>
      <c r="B3" s="23"/>
      <c r="C3" s="63" t="s">
        <v>14</v>
      </c>
      <c r="D3" s="63"/>
      <c r="E3" s="63"/>
      <c r="F3" s="63" t="s">
        <v>15</v>
      </c>
      <c r="G3" s="64" t="s">
        <v>16</v>
      </c>
      <c r="H3" s="72">
        <v>43622</v>
      </c>
      <c r="I3" s="66">
        <f ca="1">TODAY()-Overview[[#This Row],[START DATE]]</f>
        <v>1478</v>
      </c>
      <c r="J3" s="63" t="s">
        <v>17</v>
      </c>
      <c r="K3" s="11"/>
      <c r="L3" s="26"/>
      <c r="M3"/>
      <c r="N3" t="s">
        <v>9</v>
      </c>
      <c r="O3" s="23"/>
      <c r="P3" s="23"/>
      <c r="Q3" s="23"/>
      <c r="R3" s="23"/>
      <c r="S3" s="23"/>
      <c r="T3" s="23"/>
    </row>
    <row r="4" spans="1:20" s="3" customFormat="1" ht="30" hidden="1" customHeight="1">
      <c r="A4" s="23"/>
      <c r="B4" s="23"/>
      <c r="C4" s="11" t="s">
        <v>18</v>
      </c>
      <c r="D4" s="11"/>
      <c r="E4" s="11"/>
      <c r="F4" s="11" t="s">
        <v>15</v>
      </c>
      <c r="G4" t="s">
        <v>16</v>
      </c>
      <c r="H4" s="16">
        <v>44113</v>
      </c>
      <c r="I4" s="20">
        <f ca="1">TODAY()-Overview[[#This Row],[START DATE]]</f>
        <v>987</v>
      </c>
      <c r="J4" s="11" t="s">
        <v>19</v>
      </c>
      <c r="K4" s="11"/>
      <c r="L4" s="26"/>
      <c r="M4"/>
      <c r="N4" t="s">
        <v>9</v>
      </c>
      <c r="O4" s="23"/>
      <c r="P4" s="6" t="s">
        <v>20</v>
      </c>
      <c r="Q4" s="23"/>
      <c r="R4" s="23"/>
      <c r="S4" s="23"/>
      <c r="T4" s="23"/>
    </row>
    <row r="5" spans="1:20" s="3" customFormat="1" ht="30" hidden="1" customHeight="1">
      <c r="A5" s="23"/>
      <c r="B5" s="23"/>
      <c r="C5" s="27" t="s">
        <v>21</v>
      </c>
      <c r="D5" s="11"/>
      <c r="E5" s="11"/>
      <c r="F5" s="11"/>
      <c r="G5" t="s">
        <v>22</v>
      </c>
      <c r="H5" s="31">
        <v>44168</v>
      </c>
      <c r="I5" s="32">
        <f ca="1">TODAY()-Overview[[#This Row],[START DATE]]</f>
        <v>932</v>
      </c>
      <c r="J5" s="31"/>
      <c r="K5" s="33"/>
      <c r="L5" s="34">
        <f>Overview[[#This Row],[START DATE]]-Overview[[#This Row],[Completed]]</f>
        <v>44168</v>
      </c>
      <c r="M5"/>
      <c r="N5" s="25" t="s">
        <v>9</v>
      </c>
      <c r="O5" s="23"/>
      <c r="P5" s="6"/>
      <c r="Q5" s="23"/>
      <c r="R5" s="23"/>
      <c r="S5" s="23"/>
      <c r="T5" s="23"/>
    </row>
    <row r="6" spans="1:20" s="3" customFormat="1" ht="30" hidden="1" customHeight="1">
      <c r="A6" s="23"/>
      <c r="B6" s="23"/>
      <c r="C6" s="11" t="s">
        <v>23</v>
      </c>
      <c r="D6" s="11"/>
      <c r="E6" s="11"/>
      <c r="F6" s="11" t="s">
        <v>15</v>
      </c>
      <c r="G6" t="s">
        <v>16</v>
      </c>
      <c r="H6" s="16">
        <v>44279</v>
      </c>
      <c r="I6" s="20">
        <f ca="1">TODAY()-Overview[[#This Row],[START DATE]]</f>
        <v>821</v>
      </c>
      <c r="J6" s="11" t="s">
        <v>17</v>
      </c>
      <c r="K6" s="11"/>
      <c r="L6" s="26"/>
      <c r="M6"/>
      <c r="N6" t="s">
        <v>9</v>
      </c>
      <c r="O6" s="23"/>
      <c r="P6" s="6"/>
      <c r="Q6" s="23"/>
      <c r="R6" s="23"/>
      <c r="S6" s="23"/>
      <c r="T6" s="23"/>
    </row>
    <row r="7" spans="1:20" s="3" customFormat="1" ht="30" hidden="1" customHeight="1">
      <c r="A7" s="23"/>
      <c r="B7" s="23"/>
      <c r="C7" s="27" t="s">
        <v>24</v>
      </c>
      <c r="D7" s="11">
        <v>2467</v>
      </c>
      <c r="E7" s="75" t="s">
        <v>25</v>
      </c>
      <c r="F7" s="11"/>
      <c r="G7" t="s">
        <v>22</v>
      </c>
      <c r="H7" s="31">
        <v>44450</v>
      </c>
      <c r="I7" s="32">
        <f ca="1">TODAY()-Overview[[#This Row],[START DATE]]</f>
        <v>650</v>
      </c>
      <c r="J7" s="31">
        <v>44440</v>
      </c>
      <c r="K7" s="33" t="s">
        <v>26</v>
      </c>
      <c r="L7" s="34">
        <f>Overview[[#This Row],[START DATE]]-Overview[[#This Row],[Completed]]</f>
        <v>10</v>
      </c>
      <c r="M7" s="60" t="s">
        <v>27</v>
      </c>
      <c r="N7" s="25" t="s">
        <v>9</v>
      </c>
      <c r="O7" s="23"/>
      <c r="P7" s="6"/>
      <c r="Q7" s="23"/>
      <c r="R7" s="23"/>
      <c r="S7" s="23"/>
      <c r="T7" s="23"/>
    </row>
    <row r="8" spans="1:20" s="3" customFormat="1" ht="30" hidden="1" customHeight="1">
      <c r="A8" s="23"/>
      <c r="B8" s="23"/>
      <c r="C8" s="27" t="s">
        <v>28</v>
      </c>
      <c r="D8" s="11">
        <v>2468</v>
      </c>
      <c r="E8" s="75" t="s">
        <v>25</v>
      </c>
      <c r="F8" s="11"/>
      <c r="G8" t="s">
        <v>22</v>
      </c>
      <c r="H8" s="31">
        <v>44450</v>
      </c>
      <c r="I8" s="32">
        <f ca="1">TODAY()-Overview[[#This Row],[START DATE]]</f>
        <v>650</v>
      </c>
      <c r="J8" s="31">
        <v>44440</v>
      </c>
      <c r="K8" s="33" t="s">
        <v>26</v>
      </c>
      <c r="L8" s="34">
        <f>Overview[[#This Row],[START DATE]]-Overview[[#This Row],[Completed]]</f>
        <v>10</v>
      </c>
      <c r="M8" s="59" t="s">
        <v>29</v>
      </c>
      <c r="N8" s="25" t="s">
        <v>9</v>
      </c>
      <c r="O8" s="23"/>
      <c r="P8" s="6"/>
      <c r="Q8" s="23"/>
      <c r="R8" s="23"/>
      <c r="S8" s="23"/>
      <c r="T8" s="23"/>
    </row>
    <row r="9" spans="1:20" s="3" customFormat="1" ht="30" hidden="1" customHeight="1">
      <c r="A9" s="23"/>
      <c r="B9" s="23"/>
      <c r="C9" s="27" t="s">
        <v>30</v>
      </c>
      <c r="D9" s="11">
        <v>2469</v>
      </c>
      <c r="E9" s="75" t="s">
        <v>25</v>
      </c>
      <c r="F9" s="11"/>
      <c r="G9" t="s">
        <v>22</v>
      </c>
      <c r="H9" s="31">
        <v>44450</v>
      </c>
      <c r="I9" s="32">
        <f ca="1">TODAY()-Overview[[#This Row],[START DATE]]</f>
        <v>650</v>
      </c>
      <c r="J9" s="31">
        <v>44440</v>
      </c>
      <c r="K9" s="33" t="s">
        <v>26</v>
      </c>
      <c r="L9" s="34">
        <f>Overview[[#This Row],[START DATE]]-Overview[[#This Row],[Completed]]</f>
        <v>10</v>
      </c>
      <c r="M9" s="59" t="s">
        <v>31</v>
      </c>
      <c r="N9" s="25" t="s">
        <v>9</v>
      </c>
      <c r="O9" s="23"/>
      <c r="P9" s="23"/>
      <c r="Q9" s="23"/>
      <c r="R9" s="23"/>
      <c r="S9" s="23"/>
      <c r="T9" s="23"/>
    </row>
    <row r="10" spans="1:20" s="3" customFormat="1" ht="30" hidden="1" customHeight="1">
      <c r="A10" s="23"/>
      <c r="B10" s="23"/>
      <c r="C10" s="27" t="s">
        <v>32</v>
      </c>
      <c r="D10" s="11">
        <v>2470</v>
      </c>
      <c r="E10" s="75" t="s">
        <v>25</v>
      </c>
      <c r="F10" s="11"/>
      <c r="G10" t="s">
        <v>22</v>
      </c>
      <c r="H10" s="31">
        <v>44450</v>
      </c>
      <c r="I10" s="32">
        <f ca="1">TODAY()-Overview[[#This Row],[START DATE]]</f>
        <v>650</v>
      </c>
      <c r="J10" s="31">
        <v>44440</v>
      </c>
      <c r="K10" s="33" t="s">
        <v>26</v>
      </c>
      <c r="L10" s="34">
        <f>Overview[[#This Row],[START DATE]]-Overview[[#This Row],[Completed]]</f>
        <v>10</v>
      </c>
      <c r="M10" s="59" t="s">
        <v>33</v>
      </c>
      <c r="N10" s="25" t="s">
        <v>9</v>
      </c>
      <c r="O10" s="70"/>
      <c r="P10" s="23"/>
      <c r="Q10" s="23"/>
      <c r="R10" s="23"/>
      <c r="S10" s="23"/>
      <c r="T10" s="23"/>
    </row>
    <row r="11" spans="1:20" s="3" customFormat="1" ht="30" hidden="1" customHeight="1">
      <c r="A11" s="23"/>
      <c r="B11" s="23"/>
      <c r="C11" s="27" t="s">
        <v>34</v>
      </c>
      <c r="D11" s="11">
        <v>2471</v>
      </c>
      <c r="E11" s="75" t="s">
        <v>25</v>
      </c>
      <c r="F11" s="11"/>
      <c r="G11" t="s">
        <v>22</v>
      </c>
      <c r="H11" s="31">
        <v>44450</v>
      </c>
      <c r="I11" s="32">
        <f ca="1">TODAY()-Overview[[#This Row],[START DATE]]</f>
        <v>650</v>
      </c>
      <c r="J11" s="31">
        <v>44440</v>
      </c>
      <c r="K11" s="33" t="s">
        <v>26</v>
      </c>
      <c r="L11" s="34">
        <f>Overview[[#This Row],[START DATE]]-Overview[[#This Row],[Completed]]</f>
        <v>10</v>
      </c>
      <c r="M11" s="59" t="s">
        <v>35</v>
      </c>
      <c r="N11" s="25" t="s">
        <v>9</v>
      </c>
      <c r="O11" s="70"/>
      <c r="P11" s="23"/>
      <c r="Q11" s="23"/>
      <c r="R11" s="23"/>
      <c r="S11" s="23"/>
      <c r="T11" s="23"/>
    </row>
    <row r="12" spans="1:20" s="3" customFormat="1" ht="30" hidden="1" customHeight="1">
      <c r="A12" s="23"/>
      <c r="B12" s="23"/>
      <c r="C12" s="27" t="s">
        <v>36</v>
      </c>
      <c r="D12" s="11">
        <v>2472</v>
      </c>
      <c r="E12" s="75" t="s">
        <v>25</v>
      </c>
      <c r="F12" s="11"/>
      <c r="G12" t="s">
        <v>22</v>
      </c>
      <c r="H12" s="31">
        <v>44450</v>
      </c>
      <c r="I12" s="32">
        <f ca="1">TODAY()-Overview[[#This Row],[START DATE]]</f>
        <v>650</v>
      </c>
      <c r="J12" s="31">
        <v>44440</v>
      </c>
      <c r="K12" s="33" t="s">
        <v>26</v>
      </c>
      <c r="L12" s="34">
        <f>Overview[[#This Row],[START DATE]]-Overview[[#This Row],[Completed]]</f>
        <v>10</v>
      </c>
      <c r="M12" t="s">
        <v>37</v>
      </c>
      <c r="N12" s="25" t="s">
        <v>9</v>
      </c>
      <c r="O12" s="70"/>
      <c r="P12" s="23"/>
      <c r="Q12" s="23"/>
      <c r="R12" s="23"/>
      <c r="S12" s="23"/>
      <c r="T12" s="23"/>
    </row>
    <row r="13" spans="1:20" ht="30" hidden="1" customHeight="1">
      <c r="A13" s="25"/>
      <c r="B13" s="25"/>
      <c r="C13" s="11" t="s">
        <v>38</v>
      </c>
      <c r="D13" s="11"/>
      <c r="E13" s="11"/>
      <c r="F13" s="11"/>
      <c r="G13" t="s">
        <v>16</v>
      </c>
      <c r="H13" s="16">
        <v>44461</v>
      </c>
      <c r="I13" s="20">
        <f ca="1">TODAY()-Overview[[#This Row],[START DATE]]</f>
        <v>639</v>
      </c>
      <c r="J13" s="17">
        <v>45077</v>
      </c>
      <c r="K13" s="11" t="s">
        <v>39</v>
      </c>
      <c r="L13" s="26">
        <f>Overview[[#This Row],[START DATE]]-Overview[[#This Row],[Completed]]</f>
        <v>-616</v>
      </c>
      <c r="M13"/>
      <c r="N13" t="s">
        <v>40</v>
      </c>
      <c r="O13"/>
      <c r="P13" s="25"/>
      <c r="Q13" s="25"/>
      <c r="R13" s="25"/>
      <c r="S13" s="25"/>
      <c r="T13" s="25"/>
    </row>
    <row r="14" spans="1:20" ht="30" hidden="1" customHeight="1">
      <c r="A14" s="25"/>
      <c r="B14" s="25"/>
      <c r="C14" s="11" t="s">
        <v>41</v>
      </c>
      <c r="D14" s="12">
        <v>57776</v>
      </c>
      <c r="E14" s="11"/>
      <c r="F14" s="11" t="s">
        <v>15</v>
      </c>
      <c r="G14" t="s">
        <v>16</v>
      </c>
      <c r="H14" s="16">
        <v>44597</v>
      </c>
      <c r="I14" s="20">
        <f ca="1">TODAY()-Overview[[#This Row],[START DATE]]</f>
        <v>503</v>
      </c>
      <c r="J14" s="16">
        <v>44600</v>
      </c>
      <c r="K14" s="11" t="s">
        <v>42</v>
      </c>
      <c r="L14" s="26">
        <f>Overview[[#This Row],[START DATE]]-Overview[[#This Row],[Completed]]</f>
        <v>-3</v>
      </c>
      <c r="M14" s="38" t="s">
        <v>43</v>
      </c>
      <c r="N14" t="s">
        <v>9</v>
      </c>
      <c r="O14"/>
      <c r="P14" s="25"/>
      <c r="Q14" s="25"/>
      <c r="R14" s="25"/>
      <c r="S14" s="25"/>
      <c r="T14" s="25"/>
    </row>
    <row r="15" spans="1:20" ht="30" hidden="1" customHeight="1">
      <c r="A15" s="25"/>
      <c r="B15" s="25"/>
      <c r="C15" s="11" t="s">
        <v>44</v>
      </c>
      <c r="D15" s="11">
        <v>16887</v>
      </c>
      <c r="E15" s="11"/>
      <c r="F15" s="11" t="s">
        <v>15</v>
      </c>
      <c r="G15" t="s">
        <v>16</v>
      </c>
      <c r="H15" s="16">
        <v>44610</v>
      </c>
      <c r="I15" s="20">
        <f ca="1">TODAY()-Overview[[#This Row],[START DATE]]</f>
        <v>490</v>
      </c>
      <c r="J15" s="16">
        <v>44631</v>
      </c>
      <c r="K15" s="11" t="s">
        <v>45</v>
      </c>
      <c r="L15" s="26">
        <f>Overview[[#This Row],[START DATE]]-Overview[[#This Row],[Completed]]</f>
        <v>-21</v>
      </c>
      <c r="M15" t="s">
        <v>46</v>
      </c>
      <c r="N15" t="s">
        <v>9</v>
      </c>
      <c r="O15"/>
      <c r="P15"/>
      <c r="Q15"/>
      <c r="R15"/>
      <c r="S15"/>
      <c r="T15" s="25"/>
    </row>
    <row r="16" spans="1:20" ht="30" hidden="1" customHeight="1">
      <c r="A16" s="25"/>
      <c r="B16" s="25"/>
      <c r="C16" s="11" t="s">
        <v>47</v>
      </c>
      <c r="D16" s="11">
        <v>31</v>
      </c>
      <c r="E16" s="11"/>
      <c r="F16" s="11" t="s">
        <v>15</v>
      </c>
      <c r="G16" t="s">
        <v>16</v>
      </c>
      <c r="H16" s="15">
        <v>44653</v>
      </c>
      <c r="I16" s="20">
        <f ca="1">TODAY()-Overview[[#This Row],[START DATE]]</f>
        <v>447</v>
      </c>
      <c r="J16" s="15"/>
      <c r="K16" s="11" t="s">
        <v>48</v>
      </c>
      <c r="L16" s="26">
        <f>Overview[[#This Row],[START DATE]]-Overview[[#This Row],[Completed]]</f>
        <v>44653</v>
      </c>
      <c r="M16" t="s">
        <v>49</v>
      </c>
      <c r="N16" t="s">
        <v>9</v>
      </c>
      <c r="O16"/>
      <c r="P16"/>
      <c r="Q16"/>
      <c r="R16"/>
      <c r="S16"/>
      <c r="T16" s="25"/>
    </row>
    <row r="17" spans="1:20" ht="30" hidden="1" customHeight="1">
      <c r="A17" s="25"/>
      <c r="B17" s="25"/>
      <c r="C17" s="11" t="s">
        <v>50</v>
      </c>
      <c r="D17" s="12" t="s">
        <v>51</v>
      </c>
      <c r="E17" s="11"/>
      <c r="F17" s="11" t="s">
        <v>15</v>
      </c>
      <c r="G17" t="s">
        <v>16</v>
      </c>
      <c r="H17" s="16">
        <v>44658</v>
      </c>
      <c r="I17" s="20">
        <f ca="1">TODAY()-Overview[[#This Row],[START DATE]]</f>
        <v>442</v>
      </c>
      <c r="J17" s="15">
        <v>44663</v>
      </c>
      <c r="K17" s="12" t="s">
        <v>42</v>
      </c>
      <c r="L17" s="26">
        <f>Overview[[#This Row],[START DATE]]-Overview[[#This Row],[Completed]]</f>
        <v>-5</v>
      </c>
      <c r="M17" t="s">
        <v>52</v>
      </c>
      <c r="N17" t="s">
        <v>9</v>
      </c>
      <c r="O17"/>
      <c r="P17"/>
      <c r="Q17"/>
      <c r="R17"/>
      <c r="S17"/>
      <c r="T17" s="25"/>
    </row>
    <row r="18" spans="1:20" ht="30" hidden="1" customHeight="1">
      <c r="A18" s="25"/>
      <c r="B18" s="25"/>
      <c r="C18" s="11" t="s">
        <v>53</v>
      </c>
      <c r="D18" s="11">
        <v>17126</v>
      </c>
      <c r="E18" s="11"/>
      <c r="F18" s="11"/>
      <c r="G18" t="s">
        <v>16</v>
      </c>
      <c r="H18" s="41">
        <v>44682</v>
      </c>
      <c r="I18" s="20">
        <f ca="1">TODAY()-Overview[[#This Row],[START DATE]]</f>
        <v>418</v>
      </c>
      <c r="J18" s="17"/>
      <c r="K18" s="11" t="s">
        <v>54</v>
      </c>
      <c r="L18" s="26"/>
      <c r="M18" t="s">
        <v>55</v>
      </c>
      <c r="N18" t="s">
        <v>9</v>
      </c>
      <c r="O18"/>
      <c r="P18"/>
      <c r="Q18"/>
      <c r="R18"/>
      <c r="S18"/>
      <c r="T18" s="25"/>
    </row>
    <row r="19" spans="1:20" ht="30" hidden="1" customHeight="1">
      <c r="A19" s="25"/>
      <c r="B19" s="25"/>
      <c r="C19" s="11" t="s">
        <v>56</v>
      </c>
      <c r="D19" s="12" t="s">
        <v>57</v>
      </c>
      <c r="E19" s="11"/>
      <c r="F19" s="11" t="s">
        <v>15</v>
      </c>
      <c r="G19" t="s">
        <v>16</v>
      </c>
      <c r="H19" s="15">
        <v>44699</v>
      </c>
      <c r="I19" s="20">
        <f ca="1">TODAY()-Overview[[#This Row],[START DATE]]</f>
        <v>401</v>
      </c>
      <c r="J19" s="12"/>
      <c r="K19" s="12" t="s">
        <v>58</v>
      </c>
      <c r="L19" s="26">
        <f>Overview[[#This Row],[START DATE]]-Overview[[#This Row],[Completed]]</f>
        <v>44699</v>
      </c>
      <c r="M19" t="s">
        <v>59</v>
      </c>
      <c r="N19" t="s">
        <v>9</v>
      </c>
      <c r="O19"/>
      <c r="P19"/>
      <c r="Q19"/>
      <c r="R19"/>
      <c r="S19"/>
      <c r="T19" s="25"/>
    </row>
    <row r="20" spans="1:20" ht="30" hidden="1" customHeight="1">
      <c r="A20" s="25"/>
      <c r="B20" s="25"/>
      <c r="C20" s="11" t="s">
        <v>60</v>
      </c>
      <c r="D20" s="12" t="s">
        <v>61</v>
      </c>
      <c r="E20" s="11"/>
      <c r="F20" s="11" t="s">
        <v>15</v>
      </c>
      <c r="G20" t="s">
        <v>16</v>
      </c>
      <c r="H20" s="16">
        <v>44713</v>
      </c>
      <c r="I20" s="20">
        <f ca="1">TODAY()-Overview[[#This Row],[START DATE]]</f>
        <v>387</v>
      </c>
      <c r="J20" s="11"/>
      <c r="K20" s="11" t="s">
        <v>26</v>
      </c>
      <c r="L20" s="26"/>
      <c r="M20"/>
      <c r="N20" t="s">
        <v>9</v>
      </c>
      <c r="O20"/>
      <c r="P20"/>
      <c r="Q20"/>
      <c r="R20"/>
      <c r="S20"/>
      <c r="T20" s="25"/>
    </row>
    <row r="21" spans="1:20" ht="30" hidden="1" customHeight="1">
      <c r="A21" s="25"/>
      <c r="B21" s="25"/>
      <c r="C21" s="11" t="s">
        <v>62</v>
      </c>
      <c r="D21" s="12" t="s">
        <v>63</v>
      </c>
      <c r="E21" s="11"/>
      <c r="F21" s="11" t="s">
        <v>15</v>
      </c>
      <c r="G21" t="s">
        <v>16</v>
      </c>
      <c r="H21" s="16">
        <v>44714</v>
      </c>
      <c r="I21" s="20">
        <f ca="1">TODAY()-Overview[[#This Row],[START DATE]]</f>
        <v>386</v>
      </c>
      <c r="J21" s="11"/>
      <c r="K21" s="11" t="s">
        <v>39</v>
      </c>
      <c r="L21" s="26"/>
      <c r="M21" t="s">
        <v>64</v>
      </c>
      <c r="N21" t="s">
        <v>9</v>
      </c>
      <c r="O21"/>
      <c r="P21"/>
      <c r="Q21"/>
      <c r="R21"/>
      <c r="S21"/>
      <c r="T21" s="25"/>
    </row>
    <row r="22" spans="1:20" ht="30" hidden="1" customHeight="1">
      <c r="A22" s="25"/>
      <c r="B22" s="25"/>
      <c r="C22" s="12" t="s">
        <v>65</v>
      </c>
      <c r="D22" s="11">
        <v>652</v>
      </c>
      <c r="E22" s="11" t="s">
        <v>25</v>
      </c>
      <c r="F22" s="11" t="s">
        <v>15</v>
      </c>
      <c r="G22" t="s">
        <v>16</v>
      </c>
      <c r="H22" s="16">
        <v>44715</v>
      </c>
      <c r="I22" s="20">
        <f ca="1">TODAY()-Overview[[#This Row],[START DATE]]</f>
        <v>385</v>
      </c>
      <c r="J22" s="16">
        <v>44751</v>
      </c>
      <c r="K22" s="11" t="s">
        <v>66</v>
      </c>
      <c r="L22" s="26">
        <f>Overview[[#This Row],[START DATE]]-Overview[[#This Row],[Completed]]</f>
        <v>-36</v>
      </c>
      <c r="M22" t="s">
        <v>67</v>
      </c>
      <c r="N22" t="s">
        <v>9</v>
      </c>
      <c r="O22"/>
      <c r="P22"/>
      <c r="Q22"/>
      <c r="R22"/>
      <c r="S22"/>
      <c r="T22" s="25"/>
    </row>
    <row r="23" spans="1:20" ht="30" hidden="1" customHeight="1">
      <c r="A23" s="25"/>
      <c r="B23" s="25"/>
      <c r="C23" s="11" t="s">
        <v>68</v>
      </c>
      <c r="D23" s="12">
        <v>28</v>
      </c>
      <c r="E23" s="11"/>
      <c r="F23" s="11" t="s">
        <v>15</v>
      </c>
      <c r="G23" t="s">
        <v>16</v>
      </c>
      <c r="H23" s="17">
        <v>44744</v>
      </c>
      <c r="I23" s="20">
        <f ca="1">TODAY()-Overview[[#This Row],[START DATE]]</f>
        <v>356</v>
      </c>
      <c r="J23" s="16"/>
      <c r="K23" s="11" t="s">
        <v>42</v>
      </c>
      <c r="L23" s="26">
        <f>Overview[[#This Row],[START DATE]]-Overview[[#This Row],[Completed]]</f>
        <v>44744</v>
      </c>
      <c r="M23" t="s">
        <v>69</v>
      </c>
      <c r="N23" t="s">
        <v>9</v>
      </c>
      <c r="O23"/>
      <c r="P23"/>
      <c r="Q23"/>
      <c r="R23"/>
      <c r="S23"/>
      <c r="T23" s="25"/>
    </row>
    <row r="24" spans="1:20" ht="30" hidden="1" customHeight="1">
      <c r="A24" s="25"/>
      <c r="B24" s="25"/>
      <c r="C24" s="27" t="s">
        <v>70</v>
      </c>
      <c r="D24" s="12" t="s">
        <v>71</v>
      </c>
      <c r="E24" s="11"/>
      <c r="F24" s="11"/>
      <c r="G24" t="s">
        <v>22</v>
      </c>
      <c r="H24" s="31">
        <v>44744</v>
      </c>
      <c r="I24" s="32">
        <f ca="1">TODAY()-Overview[[#This Row],[START DATE]]</f>
        <v>356</v>
      </c>
      <c r="J24" s="31"/>
      <c r="K24" s="33" t="s">
        <v>42</v>
      </c>
      <c r="L24" s="34">
        <f>Overview[[#This Row],[START DATE]]-Overview[[#This Row],[Completed]]</f>
        <v>44744</v>
      </c>
      <c r="M24" t="s">
        <v>72</v>
      </c>
      <c r="N24" s="25" t="s">
        <v>9</v>
      </c>
      <c r="O24"/>
      <c r="P24"/>
      <c r="Q24"/>
      <c r="R24"/>
      <c r="S24"/>
      <c r="T24" s="25"/>
    </row>
    <row r="25" spans="1:20" ht="30" hidden="1" customHeight="1">
      <c r="A25" s="25"/>
      <c r="B25" s="25"/>
      <c r="C25" s="11" t="s">
        <v>73</v>
      </c>
      <c r="D25" s="12" t="s">
        <v>74</v>
      </c>
      <c r="E25" s="11"/>
      <c r="F25" s="11" t="s">
        <v>15</v>
      </c>
      <c r="G25" t="s">
        <v>16</v>
      </c>
      <c r="H25" s="17">
        <v>44746</v>
      </c>
      <c r="I25" s="20">
        <f ca="1">TODAY()-Overview[[#This Row],[START DATE]]</f>
        <v>354</v>
      </c>
      <c r="J25" s="17">
        <v>44746</v>
      </c>
      <c r="K25" s="11" t="s">
        <v>66</v>
      </c>
      <c r="L25" s="26">
        <f>Overview[[#This Row],[START DATE]]-Overview[[#This Row],[Completed]]</f>
        <v>0</v>
      </c>
      <c r="M25" t="s">
        <v>75</v>
      </c>
      <c r="N25" t="s">
        <v>9</v>
      </c>
      <c r="O25" s="25"/>
      <c r="P25" s="25"/>
      <c r="Q25" s="25"/>
      <c r="R25" s="25"/>
      <c r="S25" s="25"/>
      <c r="T25" s="25"/>
    </row>
    <row r="26" spans="1:20" ht="30" hidden="1" customHeight="1">
      <c r="A26" s="25"/>
      <c r="B26" s="25"/>
      <c r="C26" s="11" t="s">
        <v>76</v>
      </c>
      <c r="D26" s="12" t="s">
        <v>77</v>
      </c>
      <c r="E26" s="11"/>
      <c r="F26" s="11" t="s">
        <v>15</v>
      </c>
      <c r="G26" t="s">
        <v>16</v>
      </c>
      <c r="H26" s="16">
        <v>44748</v>
      </c>
      <c r="I26" s="20">
        <f ca="1">TODAY()-Overview[[#This Row],[START DATE]]</f>
        <v>352</v>
      </c>
      <c r="J26" s="16">
        <v>44751</v>
      </c>
      <c r="K26" s="11" t="s">
        <v>66</v>
      </c>
      <c r="L26" s="26"/>
      <c r="M26" t="s">
        <v>75</v>
      </c>
      <c r="N26" t="s">
        <v>9</v>
      </c>
      <c r="O26" s="25"/>
      <c r="P26" s="25"/>
      <c r="Q26" s="25"/>
      <c r="R26" s="25"/>
      <c r="S26" s="25"/>
      <c r="T26" s="25"/>
    </row>
    <row r="27" spans="1:20" ht="30" hidden="1" customHeight="1">
      <c r="A27" s="25"/>
      <c r="B27" s="25"/>
      <c r="C27" s="11" t="s">
        <v>78</v>
      </c>
      <c r="D27" s="11">
        <v>19236</v>
      </c>
      <c r="E27" s="11"/>
      <c r="F27" s="11" t="s">
        <v>15</v>
      </c>
      <c r="G27"/>
      <c r="H27" s="17">
        <v>44749</v>
      </c>
      <c r="I27" s="20">
        <f ca="1">TODAY()-Overview[[#This Row],[START DATE]]</f>
        <v>351</v>
      </c>
      <c r="J27" s="17"/>
      <c r="K27" s="11" t="s">
        <v>42</v>
      </c>
      <c r="L27" s="26">
        <f>Overview[[#This Row],[START DATE]]-Overview[[#This Row],[Completed]]</f>
        <v>44749</v>
      </c>
      <c r="M27" s="22"/>
      <c r="N27" t="s">
        <v>9</v>
      </c>
      <c r="O27" s="25"/>
      <c r="P27" s="25"/>
      <c r="Q27" s="25"/>
      <c r="R27" s="25"/>
      <c r="S27" s="25"/>
      <c r="T27" s="25"/>
    </row>
    <row r="28" spans="1:20" ht="30" hidden="1" customHeight="1">
      <c r="A28" s="25"/>
      <c r="B28" s="25"/>
      <c r="C28" s="27" t="s">
        <v>79</v>
      </c>
      <c r="D28" s="12" t="s">
        <v>80</v>
      </c>
      <c r="E28" s="11"/>
      <c r="F28" s="11"/>
      <c r="G28" t="s">
        <v>22</v>
      </c>
      <c r="H28" s="31">
        <v>44749</v>
      </c>
      <c r="I28" s="32">
        <f ca="1">TODAY()-Overview[[#This Row],[START DATE]]</f>
        <v>351</v>
      </c>
      <c r="J28" s="31"/>
      <c r="K28" s="33" t="s">
        <v>42</v>
      </c>
      <c r="L28" s="34">
        <f>Overview[[#This Row],[START DATE]]-Overview[[#This Row],[Completed]]</f>
        <v>44749</v>
      </c>
      <c r="M28" t="s">
        <v>72</v>
      </c>
      <c r="N28" s="25" t="s">
        <v>9</v>
      </c>
      <c r="O28" s="25"/>
      <c r="P28" s="25"/>
      <c r="Q28" s="25"/>
      <c r="R28" s="25"/>
      <c r="S28" s="25"/>
      <c r="T28" s="25"/>
    </row>
    <row r="29" spans="1:20" ht="30" hidden="1" customHeight="1">
      <c r="A29" s="25"/>
      <c r="B29" s="25"/>
      <c r="C29" s="11" t="s">
        <v>81</v>
      </c>
      <c r="D29" s="11">
        <v>232</v>
      </c>
      <c r="E29" s="11"/>
      <c r="F29" s="11" t="s">
        <v>15</v>
      </c>
      <c r="G29" t="s">
        <v>16</v>
      </c>
      <c r="H29" s="16">
        <v>44750</v>
      </c>
      <c r="I29" s="20">
        <f ca="1">TODAY()-Overview[[#This Row],[START DATE]]</f>
        <v>350</v>
      </c>
      <c r="J29" s="11"/>
      <c r="K29" s="11" t="s">
        <v>82</v>
      </c>
      <c r="L29" s="26">
        <f>Overview[[#This Row],[START DATE]]-Overview[[#This Row],[Completed]]</f>
        <v>44750</v>
      </c>
      <c r="M29" s="61"/>
      <c r="N29" t="s">
        <v>9</v>
      </c>
      <c r="O29" s="25"/>
      <c r="P29" s="25"/>
      <c r="Q29" s="25"/>
      <c r="R29" s="25"/>
      <c r="S29" s="25"/>
      <c r="T29" s="25"/>
    </row>
    <row r="30" spans="1:20" ht="30" hidden="1" customHeight="1">
      <c r="A30" s="25"/>
      <c r="B30" s="25"/>
      <c r="C30" s="11" t="s">
        <v>83</v>
      </c>
      <c r="D30" s="11">
        <v>3492</v>
      </c>
      <c r="E30" s="11"/>
      <c r="F30" s="11"/>
      <c r="G30" t="s">
        <v>16</v>
      </c>
      <c r="H30" s="16">
        <v>44751</v>
      </c>
      <c r="I30" s="20">
        <f ca="1">TODAY()-Overview[[#This Row],[START DATE]]</f>
        <v>349</v>
      </c>
      <c r="J30" s="11"/>
      <c r="K30" s="11" t="s">
        <v>42</v>
      </c>
      <c r="L30" s="26">
        <f>Overview[[#This Row],[START DATE]]-Overview[[#This Row],[Completed]]</f>
        <v>44751</v>
      </c>
      <c r="M30" t="s">
        <v>72</v>
      </c>
      <c r="N30" t="s">
        <v>9</v>
      </c>
      <c r="O30" s="25"/>
      <c r="P30" s="25"/>
      <c r="Q30" s="25"/>
      <c r="R30" s="25"/>
      <c r="S30" s="25"/>
      <c r="T30" s="25"/>
    </row>
    <row r="31" spans="1:20" ht="30" hidden="1" customHeight="1">
      <c r="A31" s="25"/>
      <c r="B31" s="25"/>
      <c r="C31" s="11" t="s">
        <v>84</v>
      </c>
      <c r="D31" s="11">
        <v>1817</v>
      </c>
      <c r="E31" s="11"/>
      <c r="F31" s="11"/>
      <c r="G31" t="s">
        <v>16</v>
      </c>
      <c r="H31" s="16">
        <v>44752</v>
      </c>
      <c r="I31" s="20">
        <f ca="1">TODAY()-Overview[[#This Row],[START DATE]]</f>
        <v>348</v>
      </c>
      <c r="J31" s="15">
        <v>44755</v>
      </c>
      <c r="K31" s="11" t="s">
        <v>42</v>
      </c>
      <c r="L31" s="26">
        <f>Overview[[#This Row],[START DATE]]-Overview[[#This Row],[Completed]]</f>
        <v>-3</v>
      </c>
      <c r="M31" t="s">
        <v>72</v>
      </c>
      <c r="N31" t="s">
        <v>9</v>
      </c>
      <c r="O31" s="25"/>
      <c r="P31" s="25"/>
      <c r="Q31" s="25"/>
      <c r="R31" s="25"/>
      <c r="S31" s="25"/>
      <c r="T31" s="25"/>
    </row>
    <row r="32" spans="1:20" ht="30" hidden="1" customHeight="1">
      <c r="A32" s="25"/>
      <c r="B32" s="25"/>
      <c r="C32" s="11" t="s">
        <v>85</v>
      </c>
      <c r="D32" s="11">
        <v>48</v>
      </c>
      <c r="E32" s="11"/>
      <c r="F32" s="11" t="s">
        <v>15</v>
      </c>
      <c r="G32" t="s">
        <v>16</v>
      </c>
      <c r="H32" s="16">
        <v>44757</v>
      </c>
      <c r="I32" s="20">
        <f ca="1">TODAY()-Overview[[#This Row],[START DATE]]</f>
        <v>343</v>
      </c>
      <c r="J32" s="15">
        <v>44755</v>
      </c>
      <c r="K32" s="12" t="s">
        <v>86</v>
      </c>
      <c r="L32" s="26">
        <f>Overview[[#This Row],[START DATE]]-Overview[[#This Row],[Completed]]</f>
        <v>2</v>
      </c>
      <c r="M32"/>
      <c r="N32" t="s">
        <v>9</v>
      </c>
      <c r="O32" s="25"/>
      <c r="P32" s="25"/>
      <c r="Q32" s="25"/>
      <c r="R32" s="25"/>
      <c r="S32" s="25"/>
      <c r="T32" s="25"/>
    </row>
    <row r="33" spans="1:20" ht="30" hidden="1" customHeight="1">
      <c r="A33" s="25"/>
      <c r="B33" s="25"/>
      <c r="C33" s="11" t="s">
        <v>87</v>
      </c>
      <c r="D33" s="11">
        <v>12</v>
      </c>
      <c r="E33" s="11"/>
      <c r="F33" s="11" t="s">
        <v>15</v>
      </c>
      <c r="G33" t="s">
        <v>16</v>
      </c>
      <c r="H33" s="16">
        <v>44757</v>
      </c>
      <c r="I33" s="20">
        <f ca="1">TODAY()-Overview[[#This Row],[START DATE]]</f>
        <v>343</v>
      </c>
      <c r="J33" s="15">
        <v>44755</v>
      </c>
      <c r="K33" s="12" t="s">
        <v>88</v>
      </c>
      <c r="L33" s="26">
        <f>Overview[[#This Row],[START DATE]]-Overview[[#This Row],[Completed]]</f>
        <v>2</v>
      </c>
      <c r="M33"/>
      <c r="N33" t="s">
        <v>9</v>
      </c>
      <c r="O33" s="25"/>
      <c r="P33" s="25"/>
      <c r="Q33" s="25"/>
      <c r="R33" s="25"/>
      <c r="S33" s="25"/>
      <c r="T33" s="25"/>
    </row>
    <row r="34" spans="1:20" ht="30" hidden="1" customHeight="1">
      <c r="A34" s="25"/>
      <c r="B34" s="25"/>
      <c r="C34" s="13" t="s">
        <v>89</v>
      </c>
      <c r="D34" s="11">
        <v>41</v>
      </c>
      <c r="E34" s="11"/>
      <c r="F34" s="11" t="s">
        <v>15</v>
      </c>
      <c r="G34" t="s">
        <v>16</v>
      </c>
      <c r="H34" s="16">
        <v>44757</v>
      </c>
      <c r="I34" s="20">
        <f ca="1">TODAY()-Overview[[#This Row],[START DATE]]</f>
        <v>343</v>
      </c>
      <c r="J34" s="16">
        <v>44751</v>
      </c>
      <c r="K34" s="12" t="s">
        <v>86</v>
      </c>
      <c r="L34" s="26">
        <f>Overview[[#This Row],[START DATE]]-Overview[[#This Row],[Completed]]</f>
        <v>6</v>
      </c>
      <c r="M34" t="s">
        <v>90</v>
      </c>
      <c r="N34" t="s">
        <v>9</v>
      </c>
      <c r="O34" s="25"/>
      <c r="P34" s="25"/>
      <c r="Q34" s="25"/>
      <c r="R34" s="25"/>
      <c r="S34" s="25"/>
      <c r="T34" s="25"/>
    </row>
    <row r="35" spans="1:20" ht="30" hidden="1" customHeight="1">
      <c r="A35" s="25"/>
      <c r="B35" s="25"/>
      <c r="C35" s="11" t="s">
        <v>91</v>
      </c>
      <c r="D35" s="11">
        <v>64</v>
      </c>
      <c r="E35" s="11"/>
      <c r="F35" s="11" t="s">
        <v>15</v>
      </c>
      <c r="G35" t="s">
        <v>16</v>
      </c>
      <c r="H35" s="16">
        <v>44757</v>
      </c>
      <c r="I35" s="20">
        <f ca="1">TODAY()-Overview[[#This Row],[START DATE]]</f>
        <v>343</v>
      </c>
      <c r="J35" s="16">
        <v>44755</v>
      </c>
      <c r="K35" s="11" t="s">
        <v>86</v>
      </c>
      <c r="L35" s="26">
        <f>Overview[[#This Row],[START DATE]]-Overview[[#This Row],[Completed]]</f>
        <v>2</v>
      </c>
      <c r="M35"/>
      <c r="N35" t="s">
        <v>9</v>
      </c>
      <c r="O35" s="25"/>
      <c r="P35" s="25"/>
      <c r="Q35" s="25"/>
      <c r="R35" s="25"/>
      <c r="S35" s="25"/>
      <c r="T35" s="25"/>
    </row>
    <row r="36" spans="1:20" ht="30" hidden="1" customHeight="1">
      <c r="A36" s="25"/>
      <c r="B36" s="25"/>
      <c r="C36" s="11" t="s">
        <v>92</v>
      </c>
      <c r="D36" s="11">
        <v>219</v>
      </c>
      <c r="E36" s="11"/>
      <c r="F36" s="11" t="s">
        <v>15</v>
      </c>
      <c r="G36" t="s">
        <v>16</v>
      </c>
      <c r="H36" s="16">
        <v>44757</v>
      </c>
      <c r="I36" s="20">
        <f ca="1">TODAY()-Overview[[#This Row],[START DATE]]</f>
        <v>343</v>
      </c>
      <c r="J36" s="16">
        <v>44755</v>
      </c>
      <c r="K36" s="12" t="s">
        <v>86</v>
      </c>
      <c r="L36" s="26">
        <f>Overview[[#This Row],[START DATE]]-Overview[[#This Row],[Completed]]</f>
        <v>2</v>
      </c>
      <c r="M36" t="s">
        <v>93</v>
      </c>
      <c r="N36" t="s">
        <v>9</v>
      </c>
      <c r="O36" s="25"/>
      <c r="P36" s="25"/>
      <c r="Q36" s="25"/>
      <c r="R36" s="25"/>
      <c r="S36" s="25"/>
      <c r="T36" s="25"/>
    </row>
    <row r="37" spans="1:20" ht="30" hidden="1" customHeight="1">
      <c r="A37" s="25"/>
      <c r="B37" s="25"/>
      <c r="C37" s="11" t="s">
        <v>94</v>
      </c>
      <c r="D37" s="11">
        <v>53</v>
      </c>
      <c r="E37" s="11" t="s">
        <v>25</v>
      </c>
      <c r="F37" s="11" t="s">
        <v>15</v>
      </c>
      <c r="G37" t="s">
        <v>16</v>
      </c>
      <c r="H37" s="16">
        <v>44757</v>
      </c>
      <c r="I37" s="20">
        <f ca="1">TODAY()-Overview[[#This Row],[START DATE]]</f>
        <v>343</v>
      </c>
      <c r="J37" s="15">
        <v>44774</v>
      </c>
      <c r="K37" s="12" t="s">
        <v>86</v>
      </c>
      <c r="L37" s="26">
        <f>Overview[[#This Row],[START DATE]]-Overview[[#This Row],[Completed]]</f>
        <v>-17</v>
      </c>
      <c r="M37"/>
      <c r="N37" t="s">
        <v>9</v>
      </c>
      <c r="O37" s="25"/>
      <c r="P37" s="25"/>
      <c r="Q37" s="25"/>
      <c r="R37" s="25"/>
      <c r="S37" s="25"/>
      <c r="T37" s="25"/>
    </row>
    <row r="38" spans="1:20" ht="30" hidden="1" customHeight="1">
      <c r="A38" s="25"/>
      <c r="B38" s="25"/>
      <c r="C38" s="11" t="s">
        <v>95</v>
      </c>
      <c r="D38" s="11">
        <v>92</v>
      </c>
      <c r="E38" s="11"/>
      <c r="F38" s="11" t="s">
        <v>15</v>
      </c>
      <c r="G38" t="s">
        <v>16</v>
      </c>
      <c r="H38" s="16">
        <v>44757</v>
      </c>
      <c r="I38" s="20">
        <f ca="1">TODAY()-Overview[[#This Row],[START DATE]]</f>
        <v>343</v>
      </c>
      <c r="J38" s="16">
        <v>44755</v>
      </c>
      <c r="K38" s="11" t="s">
        <v>88</v>
      </c>
      <c r="L38" s="26">
        <f>Overview[[#This Row],[START DATE]]-Overview[[#This Row],[Completed]]</f>
        <v>2</v>
      </c>
      <c r="M38" t="s">
        <v>96</v>
      </c>
      <c r="N38" t="s">
        <v>9</v>
      </c>
      <c r="O38" s="25"/>
      <c r="P38" s="25"/>
      <c r="Q38" s="25"/>
      <c r="R38" s="25"/>
      <c r="S38" s="25"/>
      <c r="T38" s="25"/>
    </row>
    <row r="39" spans="1:20" ht="30" hidden="1" customHeight="1">
      <c r="A39" s="25"/>
      <c r="B39" s="25"/>
      <c r="C39" s="11" t="s">
        <v>97</v>
      </c>
      <c r="D39" s="11">
        <v>94</v>
      </c>
      <c r="E39" s="11"/>
      <c r="F39" s="11" t="s">
        <v>15</v>
      </c>
      <c r="G39" t="s">
        <v>16</v>
      </c>
      <c r="H39" s="16">
        <v>44757</v>
      </c>
      <c r="I39" s="20">
        <f ca="1">TODAY()-Overview[[#This Row],[START DATE]]</f>
        <v>343</v>
      </c>
      <c r="J39" s="16">
        <v>44755</v>
      </c>
      <c r="K39" s="12" t="s">
        <v>86</v>
      </c>
      <c r="L39" s="26">
        <f>Overview[[#This Row],[START DATE]]-Overview[[#This Row],[Completed]]</f>
        <v>2</v>
      </c>
      <c r="M39"/>
      <c r="N39" t="s">
        <v>9</v>
      </c>
      <c r="O39" s="25"/>
      <c r="P39" s="25"/>
      <c r="Q39" s="25"/>
      <c r="R39" s="25"/>
      <c r="S39" s="25"/>
      <c r="T39" s="25"/>
    </row>
    <row r="40" spans="1:20" ht="30" hidden="1" customHeight="1">
      <c r="A40" s="25"/>
      <c r="B40" s="25"/>
      <c r="C40" s="11" t="s">
        <v>98</v>
      </c>
      <c r="D40" s="11">
        <v>1060</v>
      </c>
      <c r="E40" s="11"/>
      <c r="F40" s="11" t="s">
        <v>15</v>
      </c>
      <c r="G40" t="s">
        <v>16</v>
      </c>
      <c r="H40" s="16">
        <v>44758</v>
      </c>
      <c r="I40" s="20">
        <f ca="1">TODAY()-Overview[[#This Row],[START DATE]]</f>
        <v>342</v>
      </c>
      <c r="J40" s="16">
        <v>44755</v>
      </c>
      <c r="K40" s="12" t="s">
        <v>86</v>
      </c>
      <c r="L40" s="26">
        <f>Overview[[#This Row],[START DATE]]-Overview[[#This Row],[Completed]]</f>
        <v>3</v>
      </c>
      <c r="M40"/>
      <c r="N40" t="s">
        <v>9</v>
      </c>
      <c r="O40" s="25"/>
      <c r="P40" s="25"/>
      <c r="Q40" s="25"/>
      <c r="R40" s="25"/>
      <c r="S40" s="25"/>
      <c r="T40" s="25"/>
    </row>
    <row r="41" spans="1:20" ht="30" hidden="1" customHeight="1">
      <c r="A41" s="25"/>
      <c r="B41" s="25"/>
      <c r="C41" s="27" t="s">
        <v>99</v>
      </c>
      <c r="D41" s="12" t="s">
        <v>100</v>
      </c>
      <c r="E41" s="11"/>
      <c r="F41" s="11"/>
      <c r="G41" t="s">
        <v>22</v>
      </c>
      <c r="H41" s="31">
        <v>44758</v>
      </c>
      <c r="I41" s="32">
        <f ca="1">TODAY()-Overview[[#This Row],[START DATE]]</f>
        <v>342</v>
      </c>
      <c r="J41" s="31"/>
      <c r="K41" s="33" t="s">
        <v>42</v>
      </c>
      <c r="L41" s="34">
        <f>Overview[[#This Row],[START DATE]]-Overview[[#This Row],[Completed]]</f>
        <v>44758</v>
      </c>
      <c r="M41" t="s">
        <v>75</v>
      </c>
      <c r="N41" s="25" t="s">
        <v>9</v>
      </c>
      <c r="O41" s="25"/>
      <c r="P41" s="25"/>
      <c r="Q41" s="25"/>
      <c r="R41" s="25"/>
      <c r="S41" s="25"/>
      <c r="T41" s="25"/>
    </row>
    <row r="42" spans="1:20" ht="30" hidden="1" customHeight="1">
      <c r="A42" s="25"/>
      <c r="B42" s="25"/>
      <c r="C42" s="11" t="s">
        <v>101</v>
      </c>
      <c r="D42" s="11">
        <v>30</v>
      </c>
      <c r="E42" s="11" t="s">
        <v>25</v>
      </c>
      <c r="F42" s="11" t="s">
        <v>15</v>
      </c>
      <c r="G42" t="s">
        <v>16</v>
      </c>
      <c r="H42" s="16">
        <v>44764</v>
      </c>
      <c r="I42" s="20">
        <f ca="1">TODAY()-Overview[[#This Row],[START DATE]]</f>
        <v>336</v>
      </c>
      <c r="J42" s="15">
        <v>44762</v>
      </c>
      <c r="K42" s="12" t="s">
        <v>88</v>
      </c>
      <c r="L42" s="26">
        <f>Overview[[#This Row],[START DATE]]-Overview[[#This Row],[Completed]]</f>
        <v>2</v>
      </c>
      <c r="M42"/>
      <c r="N42" t="s">
        <v>9</v>
      </c>
      <c r="O42" s="25"/>
      <c r="P42" s="25"/>
      <c r="Q42" s="25"/>
      <c r="R42" s="25"/>
      <c r="S42" s="25"/>
      <c r="T42" s="25"/>
    </row>
    <row r="43" spans="1:20" ht="30" hidden="1" customHeight="1">
      <c r="A43" s="25"/>
      <c r="B43" s="25"/>
      <c r="C43" s="11" t="s">
        <v>102</v>
      </c>
      <c r="D43" s="11">
        <v>29</v>
      </c>
      <c r="E43" s="11"/>
      <c r="F43" s="11" t="s">
        <v>15</v>
      </c>
      <c r="G43" t="s">
        <v>16</v>
      </c>
      <c r="H43" s="16">
        <v>44764</v>
      </c>
      <c r="I43" s="20">
        <f ca="1">TODAY()-Overview[[#This Row],[START DATE]]</f>
        <v>336</v>
      </c>
      <c r="J43" s="15">
        <v>44762</v>
      </c>
      <c r="K43" s="12" t="s">
        <v>88</v>
      </c>
      <c r="L43" s="26">
        <f>Overview[[#This Row],[START DATE]]-Overview[[#This Row],[Completed]]</f>
        <v>2</v>
      </c>
      <c r="M43" s="58"/>
      <c r="N43" t="s">
        <v>9</v>
      </c>
      <c r="O43" s="25"/>
      <c r="P43" s="25"/>
      <c r="Q43" s="25"/>
      <c r="R43" s="25"/>
      <c r="S43" s="25"/>
      <c r="T43" s="25"/>
    </row>
    <row r="44" spans="1:20" ht="30" hidden="1" customHeight="1">
      <c r="A44" s="25"/>
      <c r="B44" s="25"/>
      <c r="C44" s="11" t="s">
        <v>103</v>
      </c>
      <c r="D44" s="11">
        <v>38</v>
      </c>
      <c r="E44" s="11"/>
      <c r="F44" s="11" t="s">
        <v>15</v>
      </c>
      <c r="G44" t="s">
        <v>16</v>
      </c>
      <c r="H44" s="16">
        <v>44764</v>
      </c>
      <c r="I44" s="20">
        <f ca="1">TODAY()-Overview[[#This Row],[START DATE]]</f>
        <v>336</v>
      </c>
      <c r="J44" s="15">
        <v>44762</v>
      </c>
      <c r="K44" s="12" t="s">
        <v>104</v>
      </c>
      <c r="L44" s="26">
        <f>Overview[[#This Row],[START DATE]]-Overview[[#This Row],[Completed]]</f>
        <v>2</v>
      </c>
      <c r="M44"/>
      <c r="N44" t="s">
        <v>9</v>
      </c>
      <c r="O44" s="25"/>
      <c r="P44" s="25"/>
      <c r="Q44" s="25"/>
      <c r="R44" s="25"/>
      <c r="S44" s="25"/>
      <c r="T44" s="25"/>
    </row>
    <row r="45" spans="1:20" ht="30" hidden="1" customHeight="1">
      <c r="A45" s="25"/>
      <c r="B45" s="25"/>
      <c r="C45" s="11" t="s">
        <v>105</v>
      </c>
      <c r="D45" s="11">
        <v>8343</v>
      </c>
      <c r="E45" s="11"/>
      <c r="F45" s="11" t="s">
        <v>15</v>
      </c>
      <c r="G45" t="s">
        <v>16</v>
      </c>
      <c r="H45" s="16">
        <v>44764</v>
      </c>
      <c r="I45" s="20">
        <f ca="1">TODAY()-Overview[[#This Row],[START DATE]]</f>
        <v>336</v>
      </c>
      <c r="J45" s="15">
        <v>44762</v>
      </c>
      <c r="K45" s="12" t="s">
        <v>66</v>
      </c>
      <c r="L45" s="26">
        <f>Overview[[#This Row],[START DATE]]-Overview[[#This Row],[Completed]]</f>
        <v>2</v>
      </c>
      <c r="M45"/>
      <c r="N45" t="s">
        <v>9</v>
      </c>
      <c r="O45" s="25"/>
      <c r="P45" s="25"/>
      <c r="Q45" s="25"/>
      <c r="R45" s="25"/>
      <c r="S45" s="25"/>
      <c r="T45" s="25"/>
    </row>
    <row r="46" spans="1:20" ht="30" hidden="1" customHeight="1">
      <c r="A46" s="25"/>
      <c r="B46" s="25"/>
      <c r="C46" s="11" t="s">
        <v>106</v>
      </c>
      <c r="D46" s="11">
        <v>2</v>
      </c>
      <c r="E46" s="11"/>
      <c r="F46" s="11" t="s">
        <v>15</v>
      </c>
      <c r="G46" t="s">
        <v>16</v>
      </c>
      <c r="H46" s="16">
        <v>44771</v>
      </c>
      <c r="I46" s="20">
        <f ca="1">TODAY()-Overview[[#This Row],[START DATE]]</f>
        <v>329</v>
      </c>
      <c r="J46" s="16">
        <v>44769</v>
      </c>
      <c r="K46" s="11" t="s">
        <v>107</v>
      </c>
      <c r="L46" s="26">
        <f>Overview[[#This Row],[START DATE]]-Overview[[#This Row],[Completed]]</f>
        <v>2</v>
      </c>
      <c r="M46" t="s">
        <v>108</v>
      </c>
      <c r="N46" t="s">
        <v>9</v>
      </c>
      <c r="O46" s="25"/>
      <c r="P46" s="25"/>
      <c r="Q46" s="25"/>
      <c r="R46" s="25"/>
      <c r="S46" s="25"/>
      <c r="T46" s="25"/>
    </row>
    <row r="47" spans="1:20" ht="30" hidden="1" customHeight="1">
      <c r="A47" s="25"/>
      <c r="B47" s="25"/>
      <c r="C47" s="11" t="s">
        <v>109</v>
      </c>
      <c r="D47" s="11">
        <v>49</v>
      </c>
      <c r="E47" s="11"/>
      <c r="F47" s="11" t="s">
        <v>15</v>
      </c>
      <c r="G47" t="s">
        <v>16</v>
      </c>
      <c r="H47" s="16">
        <v>44772</v>
      </c>
      <c r="I47" s="20">
        <f ca="1">TODAY()-Overview[[#This Row],[START DATE]]</f>
        <v>328</v>
      </c>
      <c r="J47" s="16">
        <v>44771</v>
      </c>
      <c r="K47" s="11" t="s">
        <v>88</v>
      </c>
      <c r="L47" s="26">
        <f>Overview[[#This Row],[START DATE]]-Overview[[#This Row],[Completed]]</f>
        <v>1</v>
      </c>
      <c r="M47"/>
      <c r="N47" t="s">
        <v>9</v>
      </c>
      <c r="O47" s="25"/>
      <c r="P47" s="25"/>
      <c r="Q47" s="25"/>
      <c r="R47" s="25"/>
      <c r="S47" s="25"/>
      <c r="T47" s="25"/>
    </row>
    <row r="48" spans="1:20" ht="30" hidden="1" customHeight="1">
      <c r="A48" s="25"/>
      <c r="B48" s="25"/>
      <c r="C48" s="11" t="s">
        <v>110</v>
      </c>
      <c r="D48" s="11">
        <v>3</v>
      </c>
      <c r="E48" s="11"/>
      <c r="F48" s="11" t="s">
        <v>111</v>
      </c>
      <c r="G48" t="s">
        <v>16</v>
      </c>
      <c r="H48" s="16">
        <v>44772</v>
      </c>
      <c r="I48" s="20">
        <f ca="1">TODAY()-Overview[[#This Row],[START DATE]]</f>
        <v>328</v>
      </c>
      <c r="J48" s="16">
        <v>44771</v>
      </c>
      <c r="K48" s="11" t="s">
        <v>42</v>
      </c>
      <c r="L48" s="26">
        <f>Overview[[#This Row],[START DATE]]-Overview[[#This Row],[Completed]]</f>
        <v>1</v>
      </c>
      <c r="M48"/>
      <c r="N48" t="s">
        <v>9</v>
      </c>
      <c r="O48" s="25"/>
      <c r="P48" s="25"/>
      <c r="Q48" s="25"/>
      <c r="R48" s="25"/>
      <c r="S48" s="25"/>
      <c r="T48" s="25"/>
    </row>
    <row r="49" spans="1:20" ht="30" hidden="1" customHeight="1">
      <c r="A49" s="25"/>
      <c r="B49" s="25"/>
      <c r="C49" s="11" t="s">
        <v>112</v>
      </c>
      <c r="D49" s="11">
        <v>84</v>
      </c>
      <c r="E49" s="11"/>
      <c r="F49" s="11" t="s">
        <v>111</v>
      </c>
      <c r="G49" t="s">
        <v>16</v>
      </c>
      <c r="H49" s="16">
        <v>44772</v>
      </c>
      <c r="I49" s="20">
        <f ca="1">TODAY()-Overview[[#This Row],[START DATE]]</f>
        <v>328</v>
      </c>
      <c r="J49" s="16">
        <v>44771</v>
      </c>
      <c r="K49" s="11" t="s">
        <v>42</v>
      </c>
      <c r="L49" s="26">
        <f>Overview[[#This Row],[START DATE]]-Overview[[#This Row],[Completed]]</f>
        <v>1</v>
      </c>
      <c r="M49"/>
      <c r="N49" t="s">
        <v>9</v>
      </c>
      <c r="O49" s="25"/>
      <c r="P49" s="25"/>
      <c r="Q49" s="25"/>
      <c r="R49" s="25"/>
      <c r="S49" s="25"/>
      <c r="T49" s="25"/>
    </row>
    <row r="50" spans="1:20" ht="30" hidden="1" customHeight="1">
      <c r="A50" s="25"/>
      <c r="B50" s="25"/>
      <c r="C50" s="11" t="s">
        <v>113</v>
      </c>
      <c r="D50" s="11">
        <v>19</v>
      </c>
      <c r="E50" s="11"/>
      <c r="F50" s="11" t="s">
        <v>15</v>
      </c>
      <c r="G50" t="s">
        <v>16</v>
      </c>
      <c r="H50" s="16">
        <v>44772</v>
      </c>
      <c r="I50" s="20">
        <f ca="1">TODAY()-Overview[[#This Row],[START DATE]]</f>
        <v>328</v>
      </c>
      <c r="J50" s="16">
        <v>44771</v>
      </c>
      <c r="K50" s="11" t="s">
        <v>88</v>
      </c>
      <c r="L50" s="26">
        <f>Overview[[#This Row],[START DATE]]-Overview[[#This Row],[Completed]]</f>
        <v>1</v>
      </c>
      <c r="M50"/>
      <c r="N50" t="s">
        <v>9</v>
      </c>
      <c r="O50" s="25"/>
      <c r="P50" s="25"/>
      <c r="Q50" s="25"/>
      <c r="R50" s="25"/>
      <c r="S50" s="25"/>
      <c r="T50" s="25"/>
    </row>
    <row r="51" spans="1:20" ht="30" hidden="1" customHeight="1">
      <c r="A51" s="25"/>
      <c r="B51" s="25"/>
      <c r="C51" s="11" t="s">
        <v>114</v>
      </c>
      <c r="D51" s="11">
        <v>54</v>
      </c>
      <c r="E51" s="11"/>
      <c r="F51" s="11" t="s">
        <v>111</v>
      </c>
      <c r="G51" t="s">
        <v>16</v>
      </c>
      <c r="H51" s="16">
        <v>44772</v>
      </c>
      <c r="I51" s="20">
        <f ca="1">TODAY()-Overview[[#This Row],[START DATE]]</f>
        <v>328</v>
      </c>
      <c r="J51" s="16">
        <v>44771</v>
      </c>
      <c r="K51" s="11" t="s">
        <v>88</v>
      </c>
      <c r="L51" s="26">
        <f>Overview[[#This Row],[START DATE]]-Overview[[#This Row],[Completed]]</f>
        <v>1</v>
      </c>
      <c r="M51"/>
      <c r="N51" t="s">
        <v>9</v>
      </c>
      <c r="O51" s="25"/>
      <c r="P51" s="25"/>
      <c r="Q51" s="25"/>
      <c r="R51" s="25"/>
      <c r="S51" s="25"/>
      <c r="T51" s="25"/>
    </row>
    <row r="52" spans="1:20" ht="30" hidden="1" customHeight="1">
      <c r="A52" s="25"/>
      <c r="B52" s="25"/>
      <c r="C52" s="11" t="s">
        <v>115</v>
      </c>
      <c r="D52" s="11">
        <v>2306</v>
      </c>
      <c r="E52" s="11"/>
      <c r="F52" s="11"/>
      <c r="G52" t="s">
        <v>16</v>
      </c>
      <c r="H52" s="16">
        <v>44773</v>
      </c>
      <c r="I52" s="20">
        <f ca="1">TODAY()-Overview[[#This Row],[START DATE]]</f>
        <v>327</v>
      </c>
      <c r="J52" s="16">
        <v>44771</v>
      </c>
      <c r="K52" s="11" t="s">
        <v>42</v>
      </c>
      <c r="L52" s="26">
        <f>Overview[[#This Row],[START DATE]]-Overview[[#This Row],[Completed]]</f>
        <v>2</v>
      </c>
      <c r="M52"/>
      <c r="N52" t="s">
        <v>9</v>
      </c>
      <c r="O52" s="25"/>
      <c r="P52" s="25"/>
      <c r="Q52" s="25"/>
      <c r="R52" s="25"/>
      <c r="S52" s="25"/>
      <c r="T52" s="25"/>
    </row>
    <row r="53" spans="1:20" ht="30" hidden="1" customHeight="1">
      <c r="A53" s="25"/>
      <c r="B53" s="25"/>
      <c r="C53" s="11" t="s">
        <v>116</v>
      </c>
      <c r="D53" s="11">
        <v>2250</v>
      </c>
      <c r="E53" s="11"/>
      <c r="F53" s="11" t="s">
        <v>15</v>
      </c>
      <c r="G53" t="s">
        <v>16</v>
      </c>
      <c r="H53" s="16">
        <v>44774</v>
      </c>
      <c r="I53" s="20">
        <f ca="1">TODAY()-Overview[[#This Row],[START DATE]]</f>
        <v>326</v>
      </c>
      <c r="J53" s="16">
        <v>44771</v>
      </c>
      <c r="K53" s="11" t="s">
        <v>42</v>
      </c>
      <c r="L53" s="26">
        <f>Overview[[#This Row],[START DATE]]-Overview[[#This Row],[Completed]]</f>
        <v>3</v>
      </c>
      <c r="M53"/>
      <c r="N53" t="s">
        <v>9</v>
      </c>
      <c r="O53" s="25"/>
      <c r="P53" s="25"/>
      <c r="Q53" s="25"/>
      <c r="R53" s="25"/>
      <c r="S53" s="25"/>
      <c r="T53" s="25"/>
    </row>
    <row r="54" spans="1:20" ht="30" hidden="1" customHeight="1">
      <c r="A54" s="25"/>
      <c r="B54" s="25"/>
      <c r="C54" s="29" t="s">
        <v>117</v>
      </c>
      <c r="D54" s="11"/>
      <c r="E54" s="11"/>
      <c r="F54" s="11"/>
      <c r="G54" t="s">
        <v>22</v>
      </c>
      <c r="H54" s="31">
        <v>44777</v>
      </c>
      <c r="I54" s="32">
        <f ca="1">TODAY()-Overview[[#This Row],[START DATE]]</f>
        <v>323</v>
      </c>
      <c r="J54" s="31"/>
      <c r="K54" s="33"/>
      <c r="L54" s="34">
        <f>Overview[[#This Row],[START DATE]]-Overview[[#This Row],[Completed]]</f>
        <v>44777</v>
      </c>
      <c r="M54"/>
      <c r="N54" s="25" t="s">
        <v>9</v>
      </c>
      <c r="O54" s="25"/>
      <c r="P54" s="25"/>
      <c r="Q54" s="25"/>
      <c r="R54" s="25"/>
      <c r="S54" s="25"/>
      <c r="T54" s="25"/>
    </row>
    <row r="55" spans="1:20" ht="30" hidden="1" customHeight="1">
      <c r="A55" s="25"/>
      <c r="B55" s="25"/>
      <c r="C55" s="11" t="s">
        <v>118</v>
      </c>
      <c r="D55" s="11">
        <v>3830</v>
      </c>
      <c r="E55" s="11"/>
      <c r="F55" s="11" t="s">
        <v>15</v>
      </c>
      <c r="G55" t="s">
        <v>16</v>
      </c>
      <c r="H55" s="16">
        <v>44778</v>
      </c>
      <c r="I55" s="20">
        <f ca="1">TODAY()-Overview[[#This Row],[START DATE]]</f>
        <v>322</v>
      </c>
      <c r="J55" s="15"/>
      <c r="K55" s="12" t="s">
        <v>42</v>
      </c>
      <c r="L55" s="26"/>
      <c r="M55" t="s">
        <v>72</v>
      </c>
      <c r="N55" t="s">
        <v>9</v>
      </c>
      <c r="O55" s="25"/>
      <c r="P55" s="25"/>
      <c r="Q55" s="25"/>
      <c r="R55" s="25"/>
      <c r="S55" s="25"/>
      <c r="T55" s="25"/>
    </row>
    <row r="56" spans="1:20" ht="30" hidden="1" customHeight="1">
      <c r="A56" s="25"/>
      <c r="B56" s="25"/>
      <c r="C56" s="11" t="s">
        <v>119</v>
      </c>
      <c r="D56" s="11">
        <v>42</v>
      </c>
      <c r="E56" s="11" t="s">
        <v>25</v>
      </c>
      <c r="F56" s="11" t="s">
        <v>15</v>
      </c>
      <c r="G56" t="s">
        <v>16</v>
      </c>
      <c r="H56" s="16">
        <v>44778</v>
      </c>
      <c r="I56" s="20">
        <f ca="1">TODAY()-Overview[[#This Row],[START DATE]]</f>
        <v>322</v>
      </c>
      <c r="J56" s="16">
        <v>44778</v>
      </c>
      <c r="K56" s="11" t="s">
        <v>66</v>
      </c>
      <c r="L56" s="26">
        <f>Overview[[#This Row],[START DATE]]-Overview[[#This Row],[Completed]]</f>
        <v>0</v>
      </c>
      <c r="M56" t="s">
        <v>120</v>
      </c>
      <c r="N56" t="s">
        <v>9</v>
      </c>
      <c r="O56" s="25"/>
      <c r="P56" s="25"/>
      <c r="Q56" s="25"/>
      <c r="R56" s="25"/>
      <c r="S56" s="25"/>
      <c r="T56" s="25"/>
    </row>
    <row r="57" spans="1:20" ht="30" hidden="1" customHeight="1">
      <c r="A57" s="25"/>
      <c r="B57" s="25"/>
      <c r="C57" s="11" t="s">
        <v>121</v>
      </c>
      <c r="D57" s="11">
        <v>39</v>
      </c>
      <c r="E57" s="11"/>
      <c r="F57" s="11" t="s">
        <v>15</v>
      </c>
      <c r="G57" t="s">
        <v>16</v>
      </c>
      <c r="H57" s="16">
        <v>44778</v>
      </c>
      <c r="I57" s="20">
        <f ca="1">TODAY()-Overview[[#This Row],[START DATE]]</f>
        <v>322</v>
      </c>
      <c r="J57" s="16">
        <v>44778</v>
      </c>
      <c r="K57" s="11" t="s">
        <v>42</v>
      </c>
      <c r="L57" s="26">
        <f>Overview[[#This Row],[START DATE]]-Overview[[#This Row],[Completed]]</f>
        <v>0</v>
      </c>
      <c r="M57"/>
      <c r="N57" t="s">
        <v>9</v>
      </c>
      <c r="O57" s="25"/>
      <c r="P57" s="25"/>
      <c r="Q57" s="25"/>
      <c r="R57" s="25"/>
      <c r="S57" s="25"/>
      <c r="T57" s="25"/>
    </row>
    <row r="58" spans="1:20" ht="30" hidden="1" customHeight="1">
      <c r="A58" s="25"/>
      <c r="B58" s="25"/>
      <c r="C58" s="11" t="s">
        <v>122</v>
      </c>
      <c r="D58" s="11">
        <v>101</v>
      </c>
      <c r="E58" s="11"/>
      <c r="F58" s="11" t="s">
        <v>15</v>
      </c>
      <c r="G58" t="s">
        <v>16</v>
      </c>
      <c r="H58" s="16">
        <v>44778</v>
      </c>
      <c r="I58" s="20">
        <f ca="1">TODAY()-Overview[[#This Row],[START DATE]]</f>
        <v>322</v>
      </c>
      <c r="J58" s="16">
        <v>44778</v>
      </c>
      <c r="K58" s="11" t="s">
        <v>104</v>
      </c>
      <c r="L58" s="26">
        <f>Overview[[#This Row],[START DATE]]-Overview[[#This Row],[Completed]]</f>
        <v>0</v>
      </c>
      <c r="M58"/>
      <c r="N58" t="s">
        <v>9</v>
      </c>
      <c r="O58" s="25"/>
      <c r="P58" s="25"/>
      <c r="Q58" s="25"/>
      <c r="R58" s="25"/>
      <c r="S58" s="25"/>
      <c r="T58" s="25"/>
    </row>
    <row r="59" spans="1:20" ht="30" hidden="1" customHeight="1">
      <c r="A59" s="25"/>
      <c r="B59" s="25"/>
      <c r="C59" s="11" t="s">
        <v>123</v>
      </c>
      <c r="D59" s="11">
        <v>62</v>
      </c>
      <c r="E59" s="11" t="s">
        <v>25</v>
      </c>
      <c r="F59" s="11" t="s">
        <v>15</v>
      </c>
      <c r="G59" t="s">
        <v>16</v>
      </c>
      <c r="H59" s="16">
        <v>44778</v>
      </c>
      <c r="I59" s="20">
        <f ca="1">TODAY()-Overview[[#This Row],[START DATE]]</f>
        <v>322</v>
      </c>
      <c r="J59" s="16">
        <v>44778</v>
      </c>
      <c r="K59" s="11" t="s">
        <v>86</v>
      </c>
      <c r="L59" s="26">
        <f>Overview[[#This Row],[START DATE]]-Overview[[#This Row],[Completed]]</f>
        <v>0</v>
      </c>
      <c r="M59" s="57" t="s">
        <v>124</v>
      </c>
      <c r="N59" t="s">
        <v>9</v>
      </c>
      <c r="O59" s="25"/>
      <c r="P59" s="25"/>
      <c r="Q59" s="25"/>
      <c r="R59" s="25"/>
      <c r="S59" s="25"/>
      <c r="T59" s="25"/>
    </row>
    <row r="60" spans="1:20" ht="30" hidden="1" customHeight="1">
      <c r="A60" s="25"/>
      <c r="B60" s="25"/>
      <c r="C60" s="11" t="s">
        <v>125</v>
      </c>
      <c r="D60" s="11">
        <v>52</v>
      </c>
      <c r="E60" s="11"/>
      <c r="F60" s="11" t="s">
        <v>15</v>
      </c>
      <c r="G60" t="s">
        <v>16</v>
      </c>
      <c r="H60" s="16">
        <v>44778</v>
      </c>
      <c r="I60" s="20">
        <f ca="1">TODAY()-Overview[[#This Row],[START DATE]]</f>
        <v>322</v>
      </c>
      <c r="J60" s="16">
        <v>44778</v>
      </c>
      <c r="K60" s="11" t="s">
        <v>104</v>
      </c>
      <c r="L60" s="26">
        <f>Overview[[#This Row],[START DATE]]-Overview[[#This Row],[Completed]]</f>
        <v>0</v>
      </c>
      <c r="M60" t="s">
        <v>126</v>
      </c>
      <c r="N60" t="s">
        <v>9</v>
      </c>
      <c r="O60" s="25"/>
      <c r="P60" s="25"/>
      <c r="Q60" s="25"/>
      <c r="R60" s="25"/>
      <c r="S60" s="25"/>
      <c r="T60" s="25"/>
    </row>
    <row r="61" spans="1:20" ht="30" hidden="1" customHeight="1">
      <c r="A61" s="25"/>
      <c r="B61" s="25"/>
      <c r="C61" s="11" t="s">
        <v>127</v>
      </c>
      <c r="D61" s="11">
        <v>1</v>
      </c>
      <c r="E61" s="11" t="s">
        <v>25</v>
      </c>
      <c r="F61" s="11" t="s">
        <v>15</v>
      </c>
      <c r="G61" t="s">
        <v>16</v>
      </c>
      <c r="H61" s="16">
        <v>44779</v>
      </c>
      <c r="I61" s="20">
        <f ca="1">TODAY()-Overview[[#This Row],[START DATE]]</f>
        <v>321</v>
      </c>
      <c r="J61" s="16">
        <v>44778</v>
      </c>
      <c r="K61" s="15" t="s">
        <v>66</v>
      </c>
      <c r="L61" s="26">
        <f>Overview[[#This Row],[START DATE]]-Overview[[#This Row],[Completed]]</f>
        <v>1</v>
      </c>
      <c r="M61" s="56" t="s">
        <v>128</v>
      </c>
      <c r="N61" t="s">
        <v>9</v>
      </c>
      <c r="O61" s="25"/>
      <c r="P61" s="25"/>
      <c r="Q61" s="25"/>
      <c r="R61" s="25"/>
      <c r="S61" s="25"/>
      <c r="T61" s="25"/>
    </row>
    <row r="62" spans="1:20" ht="30" hidden="1" customHeight="1">
      <c r="A62" s="25"/>
      <c r="B62" s="25"/>
      <c r="C62" s="11" t="s">
        <v>129</v>
      </c>
      <c r="D62" s="11">
        <v>4</v>
      </c>
      <c r="E62" s="11" t="s">
        <v>25</v>
      </c>
      <c r="F62" s="11" t="s">
        <v>15</v>
      </c>
      <c r="G62" t="s">
        <v>16</v>
      </c>
      <c r="H62" s="16">
        <v>44779</v>
      </c>
      <c r="I62" s="20">
        <f ca="1">TODAY()-Overview[[#This Row],[START DATE]]</f>
        <v>321</v>
      </c>
      <c r="J62" s="16">
        <v>44778</v>
      </c>
      <c r="K62" s="11" t="s">
        <v>66</v>
      </c>
      <c r="L62" s="26">
        <f>Overview[[#This Row],[START DATE]]-Overview[[#This Row],[Completed]]</f>
        <v>1</v>
      </c>
      <c r="M62" t="s">
        <v>130</v>
      </c>
      <c r="N62" t="s">
        <v>9</v>
      </c>
      <c r="O62" s="25"/>
      <c r="P62" s="25"/>
      <c r="Q62" s="25"/>
      <c r="R62" s="25"/>
      <c r="S62" s="25"/>
      <c r="T62" s="25"/>
    </row>
    <row r="63" spans="1:20" ht="30" hidden="1" customHeight="1">
      <c r="A63" s="25"/>
      <c r="B63" s="25"/>
      <c r="C63" s="11" t="s">
        <v>131</v>
      </c>
      <c r="D63" s="11">
        <v>280</v>
      </c>
      <c r="E63" s="11"/>
      <c r="F63" s="11" t="s">
        <v>15</v>
      </c>
      <c r="G63" t="s">
        <v>16</v>
      </c>
      <c r="H63" s="16">
        <v>44779</v>
      </c>
      <c r="I63" s="20">
        <f ca="1">TODAY()-Overview[[#This Row],[START DATE]]</f>
        <v>321</v>
      </c>
      <c r="J63" s="16">
        <v>44778</v>
      </c>
      <c r="K63" s="11" t="s">
        <v>42</v>
      </c>
      <c r="L63" s="26">
        <f>Overview[[#This Row],[START DATE]]-Overview[[#This Row],[Completed]]</f>
        <v>1</v>
      </c>
      <c r="M63"/>
      <c r="N63" t="s">
        <v>9</v>
      </c>
      <c r="O63" s="25"/>
      <c r="P63" s="25"/>
      <c r="Q63" s="25"/>
      <c r="R63" s="25"/>
      <c r="S63" s="25"/>
      <c r="T63" s="25"/>
    </row>
    <row r="64" spans="1:20" ht="30" hidden="1" customHeight="1">
      <c r="A64" s="25"/>
      <c r="B64" s="25"/>
      <c r="C64" s="11" t="s">
        <v>132</v>
      </c>
      <c r="D64" s="11">
        <v>680</v>
      </c>
      <c r="E64" s="11"/>
      <c r="F64" s="11" t="s">
        <v>15</v>
      </c>
      <c r="G64" t="s">
        <v>16</v>
      </c>
      <c r="H64" s="16">
        <v>44783</v>
      </c>
      <c r="I64" s="20">
        <f ca="1">TODAY()-Overview[[#This Row],[START DATE]]</f>
        <v>317</v>
      </c>
      <c r="J64" s="16">
        <v>44780</v>
      </c>
      <c r="K64" s="11" t="s">
        <v>42</v>
      </c>
      <c r="L64" s="26">
        <f>Overview[[#This Row],[START DATE]]-Overview[[#This Row],[Completed]]</f>
        <v>3</v>
      </c>
      <c r="M64"/>
      <c r="N64" t="s">
        <v>9</v>
      </c>
      <c r="O64" s="25"/>
      <c r="P64" s="25"/>
      <c r="Q64" s="25"/>
      <c r="R64" s="25"/>
      <c r="S64" s="25"/>
      <c r="T64" s="25"/>
    </row>
    <row r="65" spans="1:20" ht="30" hidden="1" customHeight="1">
      <c r="A65" s="25"/>
      <c r="B65" s="25"/>
      <c r="C65" s="11" t="s">
        <v>133</v>
      </c>
      <c r="D65" s="11">
        <v>34</v>
      </c>
      <c r="E65" s="11"/>
      <c r="F65" s="11" t="s">
        <v>15</v>
      </c>
      <c r="G65" t="s">
        <v>16</v>
      </c>
      <c r="H65" s="16">
        <v>44785</v>
      </c>
      <c r="I65" s="20">
        <f ca="1">TODAY()-Overview[[#This Row],[START DATE]]</f>
        <v>315</v>
      </c>
      <c r="J65" s="11"/>
      <c r="K65" s="12" t="s">
        <v>88</v>
      </c>
      <c r="L65" s="26">
        <f>Overview[[#This Row],[START DATE]]-Overview[[#This Row],[Completed]]</f>
        <v>44785</v>
      </c>
      <c r="M65" t="s">
        <v>75</v>
      </c>
      <c r="N65" t="s">
        <v>9</v>
      </c>
      <c r="O65" s="25"/>
      <c r="P65" s="25"/>
      <c r="Q65" s="25"/>
      <c r="R65" s="25"/>
      <c r="S65" s="25"/>
      <c r="T65" s="25"/>
    </row>
    <row r="66" spans="1:20" ht="30" hidden="1" customHeight="1">
      <c r="A66" s="25"/>
      <c r="B66" s="25"/>
      <c r="C66" s="11" t="s">
        <v>134</v>
      </c>
      <c r="D66" s="11">
        <v>36</v>
      </c>
      <c r="E66" s="11" t="s">
        <v>25</v>
      </c>
      <c r="F66" s="11" t="s">
        <v>15</v>
      </c>
      <c r="G66" t="s">
        <v>16</v>
      </c>
      <c r="H66" s="16">
        <v>44785</v>
      </c>
      <c r="I66" s="20">
        <f ca="1">TODAY()-Overview[[#This Row],[START DATE]]</f>
        <v>315</v>
      </c>
      <c r="J66" s="16"/>
      <c r="K66" s="11" t="s">
        <v>104</v>
      </c>
      <c r="L66" s="26">
        <f>Overview[[#This Row],[START DATE]]-Overview[[#This Row],[Completed]]</f>
        <v>44785</v>
      </c>
      <c r="M66" t="s">
        <v>135</v>
      </c>
      <c r="N66" t="s">
        <v>9</v>
      </c>
      <c r="O66" s="25"/>
      <c r="P66" s="25"/>
      <c r="Q66" s="25"/>
      <c r="R66" s="25"/>
      <c r="S66" s="25"/>
      <c r="T66" s="25"/>
    </row>
    <row r="67" spans="1:20" ht="30" hidden="1" customHeight="1">
      <c r="A67" s="25"/>
      <c r="B67" s="25"/>
      <c r="C67" s="11" t="s">
        <v>136</v>
      </c>
      <c r="D67" s="11">
        <v>37</v>
      </c>
      <c r="E67" s="11"/>
      <c r="F67" s="11" t="s">
        <v>15</v>
      </c>
      <c r="G67" t="s">
        <v>16</v>
      </c>
      <c r="H67" s="16">
        <v>44785</v>
      </c>
      <c r="I67" s="20">
        <f ca="1">TODAY()-Overview[[#This Row],[START DATE]]</f>
        <v>315</v>
      </c>
      <c r="J67" s="16"/>
      <c r="K67" s="11" t="s">
        <v>104</v>
      </c>
      <c r="L67" s="26">
        <f>Overview[[#This Row],[START DATE]]-Overview[[#This Row],[Completed]]</f>
        <v>44785</v>
      </c>
      <c r="M67" t="s">
        <v>72</v>
      </c>
      <c r="N67" t="s">
        <v>9</v>
      </c>
      <c r="O67" s="25"/>
      <c r="P67" s="25"/>
      <c r="Q67" s="25"/>
      <c r="R67" s="25"/>
      <c r="S67" s="25"/>
      <c r="T67" s="25"/>
    </row>
    <row r="68" spans="1:20" ht="30" hidden="1" customHeight="1">
      <c r="A68" s="25"/>
      <c r="B68" s="25"/>
      <c r="C68" s="11" t="s">
        <v>137</v>
      </c>
      <c r="D68" s="11">
        <v>33</v>
      </c>
      <c r="E68" s="11" t="s">
        <v>25</v>
      </c>
      <c r="F68" s="11" t="s">
        <v>15</v>
      </c>
      <c r="G68" t="s">
        <v>16</v>
      </c>
      <c r="H68" s="16">
        <v>44786</v>
      </c>
      <c r="I68" s="20">
        <f ca="1">TODAY()-Overview[[#This Row],[START DATE]]</f>
        <v>314</v>
      </c>
      <c r="J68" s="15"/>
      <c r="K68" s="12" t="s">
        <v>88</v>
      </c>
      <c r="L68" s="26"/>
      <c r="M68" t="s">
        <v>72</v>
      </c>
      <c r="N68" t="s">
        <v>9</v>
      </c>
      <c r="O68" s="25"/>
      <c r="P68" s="25"/>
      <c r="Q68" s="25"/>
      <c r="R68" s="25"/>
      <c r="S68" s="25"/>
      <c r="T68" s="25"/>
    </row>
    <row r="69" spans="1:20" ht="30" hidden="1" customHeight="1">
      <c r="A69" s="25"/>
      <c r="B69" s="25"/>
      <c r="C69" s="12" t="s">
        <v>138</v>
      </c>
      <c r="D69" s="11">
        <v>1339</v>
      </c>
      <c r="E69" s="11" t="s">
        <v>25</v>
      </c>
      <c r="F69" s="11" t="s">
        <v>15</v>
      </c>
      <c r="G69" t="s">
        <v>16</v>
      </c>
      <c r="H69" s="31">
        <v>44789</v>
      </c>
      <c r="I69" s="32">
        <f ca="1">TODAY()-Overview[[#This Row],[START DATE]]</f>
        <v>311</v>
      </c>
      <c r="J69" s="31">
        <v>44788</v>
      </c>
      <c r="K69" s="33" t="s">
        <v>42</v>
      </c>
      <c r="L69" s="35">
        <f>Overview[[#This Row],[START DATE]]-Overview[[#This Row],[Completed]]</f>
        <v>1</v>
      </c>
      <c r="M69"/>
      <c r="N69" s="25" t="s">
        <v>9</v>
      </c>
      <c r="O69" s="25"/>
      <c r="P69" s="25"/>
      <c r="Q69" s="25"/>
      <c r="R69" s="25"/>
      <c r="S69" s="25"/>
      <c r="T69" s="25"/>
    </row>
    <row r="70" spans="1:20" ht="30" hidden="1" customHeight="1">
      <c r="A70" s="25"/>
      <c r="B70" s="25"/>
      <c r="C70" s="11" t="s">
        <v>139</v>
      </c>
      <c r="D70" s="11">
        <v>127</v>
      </c>
      <c r="E70" s="11"/>
      <c r="F70" s="11" t="s">
        <v>15</v>
      </c>
      <c r="G70" t="s">
        <v>16</v>
      </c>
      <c r="H70" s="16">
        <v>44792</v>
      </c>
      <c r="I70" s="20">
        <f ca="1">TODAY()-Overview[[#This Row],[START DATE]]</f>
        <v>308</v>
      </c>
      <c r="J70" s="16"/>
      <c r="K70" s="11" t="s">
        <v>140</v>
      </c>
      <c r="L70" s="26">
        <f>Overview[[#This Row],[START DATE]]-Overview[[#This Row],[Completed]]</f>
        <v>44792</v>
      </c>
      <c r="M70"/>
      <c r="N70" t="s">
        <v>9</v>
      </c>
      <c r="O70" s="25"/>
      <c r="P70" s="25"/>
      <c r="Q70" s="25"/>
      <c r="R70" s="25"/>
      <c r="S70" s="25"/>
      <c r="T70" s="25"/>
    </row>
    <row r="71" spans="1:20" ht="34.9" hidden="1" customHeight="1">
      <c r="A71" s="25"/>
      <c r="B71" s="25"/>
      <c r="C71" s="11" t="s">
        <v>141</v>
      </c>
      <c r="D71" s="11">
        <v>384</v>
      </c>
      <c r="E71" s="11"/>
      <c r="F71" s="11" t="s">
        <v>15</v>
      </c>
      <c r="G71" t="s">
        <v>16</v>
      </c>
      <c r="H71" s="16">
        <v>44796</v>
      </c>
      <c r="I71" s="20">
        <f ca="1">TODAY()-Overview[[#This Row],[START DATE]]</f>
        <v>304</v>
      </c>
      <c r="J71" s="11"/>
      <c r="K71" s="11" t="s">
        <v>86</v>
      </c>
      <c r="L71" s="26">
        <f>Overview[[#This Row],[START DATE]]-Overview[[#This Row],[Completed]]</f>
        <v>44796</v>
      </c>
      <c r="M71" t="s">
        <v>37</v>
      </c>
      <c r="N71" t="s">
        <v>9</v>
      </c>
      <c r="O71" s="25"/>
      <c r="P71" s="25"/>
      <c r="Q71" s="25"/>
      <c r="R71" s="25"/>
      <c r="S71" s="25"/>
      <c r="T71" s="25"/>
    </row>
    <row r="72" spans="1:20" ht="34.9" hidden="1" customHeight="1">
      <c r="A72" s="25"/>
      <c r="B72" s="25"/>
      <c r="C72" s="11" t="s">
        <v>142</v>
      </c>
      <c r="D72" s="11">
        <v>681</v>
      </c>
      <c r="E72" s="11"/>
      <c r="F72" s="11" t="s">
        <v>15</v>
      </c>
      <c r="G72" t="s">
        <v>16</v>
      </c>
      <c r="H72" s="16">
        <v>44799</v>
      </c>
      <c r="I72" s="20">
        <f ca="1">TODAY()-Overview[[#This Row],[START DATE]]</f>
        <v>301</v>
      </c>
      <c r="J72" s="11"/>
      <c r="K72" s="33" t="s">
        <v>107</v>
      </c>
      <c r="L72" s="26">
        <f>Overview[[#This Row],[START DATE]]-Overview[[#This Row],[Completed]]</f>
        <v>44799</v>
      </c>
      <c r="M72"/>
      <c r="N72" t="s">
        <v>9</v>
      </c>
      <c r="O72" s="25"/>
      <c r="P72" s="25"/>
      <c r="Q72" s="25"/>
      <c r="R72" s="25"/>
      <c r="S72" s="25"/>
      <c r="T72" s="25"/>
    </row>
    <row r="73" spans="1:20" ht="30" hidden="1" customHeight="1">
      <c r="A73" s="25"/>
      <c r="B73" s="25"/>
      <c r="C73" s="27" t="s">
        <v>143</v>
      </c>
      <c r="D73" s="11">
        <v>212</v>
      </c>
      <c r="E73" s="11"/>
      <c r="F73" s="11"/>
      <c r="G73" t="s">
        <v>22</v>
      </c>
      <c r="H73" s="31">
        <v>44799</v>
      </c>
      <c r="I73" s="32">
        <f ca="1">TODAY()-Overview[[#This Row],[START DATE]]</f>
        <v>301</v>
      </c>
      <c r="J73" s="31"/>
      <c r="K73" s="33" t="s">
        <v>88</v>
      </c>
      <c r="L73" s="34">
        <f>Overview[[#This Row],[START DATE]]-Overview[[#This Row],[Completed]]</f>
        <v>44799</v>
      </c>
      <c r="M73"/>
      <c r="N73" s="25" t="s">
        <v>9</v>
      </c>
      <c r="O73" s="25"/>
      <c r="P73" s="25"/>
      <c r="Q73" s="25"/>
      <c r="R73" s="25"/>
      <c r="S73" s="25"/>
      <c r="T73" s="25"/>
    </row>
    <row r="74" spans="1:20" ht="30" hidden="1" customHeight="1">
      <c r="A74" s="25"/>
      <c r="B74" s="25"/>
      <c r="C74" s="28" t="s">
        <v>144</v>
      </c>
      <c r="D74" s="11">
        <v>22627</v>
      </c>
      <c r="E74" s="75" t="s">
        <v>25</v>
      </c>
      <c r="F74" s="11"/>
      <c r="G74" t="s">
        <v>22</v>
      </c>
      <c r="H74" s="17">
        <v>44800</v>
      </c>
      <c r="I74" s="20">
        <f ca="1">TODAY()-Overview[[#This Row],[START DATE]]</f>
        <v>300</v>
      </c>
      <c r="J74" s="17"/>
      <c r="K74" s="11"/>
      <c r="L74" s="26">
        <f>Overview[[#This Row],[START DATE]]-Overview[[#This Row],[Completed]]</f>
        <v>44800</v>
      </c>
      <c r="M74" t="s">
        <v>145</v>
      </c>
      <c r="N74" t="s">
        <v>9</v>
      </c>
      <c r="O74" s="25"/>
      <c r="P74" s="25"/>
      <c r="Q74" s="25"/>
      <c r="R74" s="25"/>
      <c r="S74" s="25"/>
      <c r="T74" s="25"/>
    </row>
    <row r="75" spans="1:20" ht="30" hidden="1" customHeight="1">
      <c r="A75" s="25"/>
      <c r="B75" s="25"/>
      <c r="C75" s="28" t="s">
        <v>146</v>
      </c>
      <c r="D75" s="11">
        <v>46448</v>
      </c>
      <c r="E75" s="75" t="s">
        <v>25</v>
      </c>
      <c r="F75" s="11"/>
      <c r="G75" t="s">
        <v>22</v>
      </c>
      <c r="H75" s="31">
        <v>44800</v>
      </c>
      <c r="I75" s="32">
        <f ca="1">TODAY()-Overview[[#This Row],[START DATE]]</f>
        <v>300</v>
      </c>
      <c r="J75" s="31"/>
      <c r="K75" s="33" t="s">
        <v>26</v>
      </c>
      <c r="L75" s="34">
        <f>Overview[[#This Row],[START DATE]]-Overview[[#This Row],[Completed]]</f>
        <v>44800</v>
      </c>
      <c r="M75"/>
      <c r="N75" s="25" t="s">
        <v>9</v>
      </c>
      <c r="O75" s="25"/>
      <c r="P75" s="25"/>
      <c r="Q75" s="25"/>
      <c r="R75" s="25"/>
      <c r="S75" s="25"/>
      <c r="T75" s="25"/>
    </row>
    <row r="76" spans="1:20" ht="30" hidden="1" customHeight="1">
      <c r="A76" s="25"/>
      <c r="B76" s="25"/>
      <c r="C76" s="28" t="s">
        <v>147</v>
      </c>
      <c r="D76" s="11">
        <v>3115</v>
      </c>
      <c r="E76" s="75" t="s">
        <v>25</v>
      </c>
      <c r="F76" s="11"/>
      <c r="G76" t="s">
        <v>22</v>
      </c>
      <c r="H76" s="31">
        <v>44800</v>
      </c>
      <c r="I76" s="32">
        <f ca="1">TODAY()-Overview[[#This Row],[START DATE]]</f>
        <v>300</v>
      </c>
      <c r="J76" s="31"/>
      <c r="K76" s="63" t="s">
        <v>148</v>
      </c>
      <c r="L76" s="67">
        <f>Overview[[#This Row],[START DATE]]-Overview[[#This Row],[Completed]]</f>
        <v>44800</v>
      </c>
      <c r="M76" s="64"/>
      <c r="N76" s="25" t="s">
        <v>9</v>
      </c>
      <c r="O76" s="25"/>
      <c r="P76" s="25"/>
      <c r="Q76" s="25"/>
      <c r="R76" s="25"/>
      <c r="S76" s="25"/>
      <c r="T76" s="25"/>
    </row>
    <row r="77" spans="1:20" ht="30" hidden="1" customHeight="1">
      <c r="A77" s="25"/>
      <c r="B77" s="25"/>
      <c r="C77" s="27" t="s">
        <v>149</v>
      </c>
      <c r="D77" s="11">
        <v>16956</v>
      </c>
      <c r="E77" s="11"/>
      <c r="F77" s="11"/>
      <c r="G77" t="s">
        <v>22</v>
      </c>
      <c r="H77" s="31">
        <v>44804</v>
      </c>
      <c r="I77" s="32">
        <f ca="1">TODAY()-Overview[[#This Row],[START DATE]]</f>
        <v>296</v>
      </c>
      <c r="J77" s="31"/>
      <c r="K77" s="63" t="s">
        <v>88</v>
      </c>
      <c r="L77" s="67">
        <f>Overview[[#This Row],[START DATE]]-Overview[[#This Row],[Completed]]</f>
        <v>44804</v>
      </c>
      <c r="M77" s="64" t="s">
        <v>37</v>
      </c>
      <c r="N77" s="25" t="s">
        <v>9</v>
      </c>
      <c r="O77" s="25"/>
      <c r="P77" s="25"/>
      <c r="Q77" s="25"/>
      <c r="R77" s="25"/>
      <c r="S77" s="25"/>
      <c r="T77" s="25"/>
    </row>
    <row r="78" spans="1:20" ht="30" hidden="1" customHeight="1">
      <c r="A78" s="25"/>
      <c r="B78" s="25"/>
      <c r="C78" s="27" t="s">
        <v>150</v>
      </c>
      <c r="D78" s="11">
        <v>95</v>
      </c>
      <c r="E78" s="75" t="s">
        <v>25</v>
      </c>
      <c r="F78" s="11"/>
      <c r="G78" t="s">
        <v>22</v>
      </c>
      <c r="H78" s="31">
        <v>44805</v>
      </c>
      <c r="I78" s="32">
        <f ca="1">TODAY()-Overview[[#This Row],[START DATE]]</f>
        <v>295</v>
      </c>
      <c r="J78" s="31"/>
      <c r="K78" s="63" t="s">
        <v>86</v>
      </c>
      <c r="L78" s="67">
        <f>Overview[[#This Row],[START DATE]]-Overview[[#This Row],[Completed]]</f>
        <v>44805</v>
      </c>
      <c r="M78" s="76" t="s">
        <v>151</v>
      </c>
      <c r="N78" s="25" t="s">
        <v>9</v>
      </c>
      <c r="O78" s="25"/>
      <c r="P78" s="25"/>
      <c r="Q78" s="25"/>
      <c r="R78" s="25"/>
      <c r="S78" s="25"/>
      <c r="T78" s="25"/>
    </row>
    <row r="79" spans="1:20" ht="30" hidden="1" customHeight="1">
      <c r="A79" s="25"/>
      <c r="B79" s="25"/>
      <c r="C79" s="62" t="s">
        <v>152</v>
      </c>
      <c r="D79" s="63">
        <v>42058</v>
      </c>
      <c r="E79" s="63" t="s">
        <v>25</v>
      </c>
      <c r="F79" s="63"/>
      <c r="G79" s="64" t="s">
        <v>153</v>
      </c>
      <c r="H79" s="65">
        <v>44805</v>
      </c>
      <c r="I79" s="66">
        <f ca="1">TODAY()-Overview[[#This Row],[START DATE]]</f>
        <v>295</v>
      </c>
      <c r="J79" s="65"/>
      <c r="K79" s="63" t="s">
        <v>88</v>
      </c>
      <c r="L79" s="67">
        <f>Overview[[#This Row],[START DATE]]-Overview[[#This Row],[Completed]]</f>
        <v>44805</v>
      </c>
      <c r="M79" s="68"/>
      <c r="N79" s="64" t="s">
        <v>9</v>
      </c>
      <c r="O79" s="25"/>
      <c r="P79" s="25"/>
      <c r="Q79" s="25"/>
      <c r="R79" s="25"/>
      <c r="S79" s="25"/>
      <c r="T79" s="25"/>
    </row>
    <row r="80" spans="1:20" ht="30" hidden="1" customHeight="1">
      <c r="A80" s="25"/>
      <c r="B80" s="25"/>
      <c r="C80" s="62" t="s">
        <v>154</v>
      </c>
      <c r="D80" s="63">
        <v>42059</v>
      </c>
      <c r="E80" s="63" t="s">
        <v>25</v>
      </c>
      <c r="F80" s="63"/>
      <c r="G80" s="64" t="s">
        <v>153</v>
      </c>
      <c r="H80" s="65">
        <v>44805</v>
      </c>
      <c r="I80" s="66">
        <f ca="1">TODAY()-Overview[[#This Row],[START DATE]]</f>
        <v>295</v>
      </c>
      <c r="J80" s="65"/>
      <c r="K80" s="63" t="s">
        <v>88</v>
      </c>
      <c r="L80" s="67">
        <f>Overview[[#This Row],[START DATE]]-Overview[[#This Row],[Completed]]</f>
        <v>44805</v>
      </c>
      <c r="M80" s="68"/>
      <c r="N80" s="64" t="s">
        <v>9</v>
      </c>
      <c r="O80" s="25"/>
      <c r="P80" s="25"/>
      <c r="Q80" s="25"/>
      <c r="R80" s="25"/>
      <c r="S80" s="25"/>
      <c r="T80" s="25"/>
    </row>
    <row r="81" spans="1:20" ht="30" hidden="1" customHeight="1">
      <c r="A81" s="25"/>
      <c r="B81" s="25"/>
      <c r="C81" s="62" t="s">
        <v>155</v>
      </c>
      <c r="D81" s="63">
        <v>42060</v>
      </c>
      <c r="E81" s="63" t="s">
        <v>25</v>
      </c>
      <c r="F81" s="63"/>
      <c r="G81" s="64" t="s">
        <v>153</v>
      </c>
      <c r="H81" s="65">
        <v>44805</v>
      </c>
      <c r="I81" s="66">
        <f ca="1">TODAY()-Overview[[#This Row],[START DATE]]</f>
        <v>295</v>
      </c>
      <c r="J81" s="65"/>
      <c r="K81" s="63" t="s">
        <v>88</v>
      </c>
      <c r="L81" s="67">
        <f>Overview[[#This Row],[START DATE]]-Overview[[#This Row],[Completed]]</f>
        <v>44805</v>
      </c>
      <c r="M81" s="68"/>
      <c r="N81" s="64" t="s">
        <v>9</v>
      </c>
      <c r="O81" s="25"/>
      <c r="P81" s="25"/>
      <c r="Q81" s="25"/>
      <c r="R81" s="25"/>
      <c r="S81" s="25"/>
      <c r="T81" s="25"/>
    </row>
    <row r="82" spans="1:20" ht="30" hidden="1" customHeight="1">
      <c r="A82" s="25"/>
      <c r="B82" s="25"/>
      <c r="C82" s="62" t="s">
        <v>156</v>
      </c>
      <c r="D82" s="63">
        <v>42061</v>
      </c>
      <c r="E82" s="63" t="s">
        <v>25</v>
      </c>
      <c r="F82" s="63"/>
      <c r="G82" s="64" t="s">
        <v>153</v>
      </c>
      <c r="H82" s="65">
        <v>44805</v>
      </c>
      <c r="I82" s="66">
        <f ca="1">TODAY()-Overview[[#This Row],[START DATE]]</f>
        <v>295</v>
      </c>
      <c r="J82" s="65"/>
      <c r="K82" s="63" t="s">
        <v>88</v>
      </c>
      <c r="L82" s="67">
        <f>Overview[[#This Row],[START DATE]]-Overview[[#This Row],[Completed]]</f>
        <v>44805</v>
      </c>
      <c r="M82" s="69"/>
      <c r="N82" s="64" t="s">
        <v>9</v>
      </c>
      <c r="O82" s="25"/>
      <c r="P82" s="25"/>
      <c r="Q82" s="25"/>
      <c r="R82" s="25"/>
      <c r="S82" s="25"/>
      <c r="T82" s="25"/>
    </row>
    <row r="83" spans="1:20" ht="30" hidden="1" customHeight="1">
      <c r="A83" s="25"/>
      <c r="B83" s="25"/>
      <c r="C83" s="62" t="s">
        <v>157</v>
      </c>
      <c r="D83" s="63">
        <v>42062</v>
      </c>
      <c r="E83" s="63" t="s">
        <v>25</v>
      </c>
      <c r="F83" s="63"/>
      <c r="G83" s="64" t="s">
        <v>153</v>
      </c>
      <c r="H83" s="65">
        <v>44805</v>
      </c>
      <c r="I83" s="66">
        <f ca="1">TODAY()-Overview[[#This Row],[START DATE]]</f>
        <v>295</v>
      </c>
      <c r="J83" s="65"/>
      <c r="K83" s="63" t="s">
        <v>88</v>
      </c>
      <c r="L83" s="67">
        <f>Overview[[#This Row],[START DATE]]-Overview[[#This Row],[Completed]]</f>
        <v>44805</v>
      </c>
      <c r="M83" s="69"/>
      <c r="N83" s="64" t="s">
        <v>9</v>
      </c>
      <c r="O83" s="25"/>
      <c r="P83" s="25"/>
      <c r="Q83" s="25"/>
      <c r="R83" s="25"/>
      <c r="S83" s="25"/>
      <c r="T83" s="25"/>
    </row>
    <row r="84" spans="1:20" ht="30" hidden="1" customHeight="1">
      <c r="A84" s="25"/>
      <c r="B84" s="25"/>
      <c r="C84" s="62" t="s">
        <v>158</v>
      </c>
      <c r="D84" s="63">
        <v>42063</v>
      </c>
      <c r="E84" s="63" t="s">
        <v>25</v>
      </c>
      <c r="F84" s="63"/>
      <c r="G84" s="64" t="s">
        <v>153</v>
      </c>
      <c r="H84" s="65">
        <v>44805</v>
      </c>
      <c r="I84" s="66">
        <f ca="1">TODAY()-Overview[[#This Row],[START DATE]]</f>
        <v>295</v>
      </c>
      <c r="J84" s="65"/>
      <c r="K84" s="63" t="s">
        <v>88</v>
      </c>
      <c r="L84" s="67">
        <f>Overview[[#This Row],[START DATE]]-Overview[[#This Row],[Completed]]</f>
        <v>44805</v>
      </c>
      <c r="M84" s="69"/>
      <c r="N84" s="64" t="s">
        <v>9</v>
      </c>
      <c r="O84" s="25"/>
      <c r="P84" s="25"/>
      <c r="Q84" s="25"/>
      <c r="R84" s="25"/>
      <c r="S84" s="25"/>
      <c r="T84" s="25"/>
    </row>
    <row r="85" spans="1:20" ht="30" hidden="1" customHeight="1">
      <c r="A85" s="25"/>
      <c r="B85" s="25"/>
      <c r="C85" s="62" t="s">
        <v>159</v>
      </c>
      <c r="D85" s="63">
        <v>42064</v>
      </c>
      <c r="E85" s="63" t="s">
        <v>25</v>
      </c>
      <c r="F85" s="63"/>
      <c r="G85" s="64" t="s">
        <v>153</v>
      </c>
      <c r="H85" s="65">
        <v>44805</v>
      </c>
      <c r="I85" s="66">
        <f ca="1">TODAY()-Overview[[#This Row],[START DATE]]</f>
        <v>295</v>
      </c>
      <c r="J85" s="65"/>
      <c r="K85" s="63" t="s">
        <v>88</v>
      </c>
      <c r="L85" s="67">
        <f>Overview[[#This Row],[START DATE]]-Overview[[#This Row],[Completed]]</f>
        <v>44805</v>
      </c>
      <c r="M85" s="69"/>
      <c r="N85" s="64" t="s">
        <v>9</v>
      </c>
      <c r="O85" s="25"/>
      <c r="P85" s="25"/>
      <c r="Q85" s="25"/>
      <c r="R85" s="25"/>
      <c r="S85" s="25"/>
      <c r="T85" s="25"/>
    </row>
    <row r="86" spans="1:20" ht="30" hidden="1" customHeight="1">
      <c r="A86" s="25"/>
      <c r="B86" s="25"/>
      <c r="C86" s="62" t="s">
        <v>160</v>
      </c>
      <c r="D86" s="63">
        <v>42065</v>
      </c>
      <c r="E86" s="63" t="s">
        <v>25</v>
      </c>
      <c r="F86" s="63"/>
      <c r="G86" s="64" t="s">
        <v>153</v>
      </c>
      <c r="H86" s="65">
        <v>44805</v>
      </c>
      <c r="I86" s="66">
        <f ca="1">TODAY()-Overview[[#This Row],[START DATE]]</f>
        <v>295</v>
      </c>
      <c r="J86" s="65"/>
      <c r="K86" s="63" t="s">
        <v>88</v>
      </c>
      <c r="L86" s="67">
        <f>Overview[[#This Row],[START DATE]]-Overview[[#This Row],[Completed]]</f>
        <v>44805</v>
      </c>
      <c r="M86" s="69"/>
      <c r="N86" s="64" t="s">
        <v>9</v>
      </c>
      <c r="O86" s="25"/>
      <c r="P86" s="25"/>
      <c r="Q86" s="25"/>
      <c r="R86" s="25"/>
      <c r="S86" s="25"/>
      <c r="T86" s="25"/>
    </row>
    <row r="87" spans="1:20" ht="30" hidden="1" customHeight="1">
      <c r="A87" s="25"/>
      <c r="B87" s="25"/>
      <c r="C87" s="27" t="s">
        <v>161</v>
      </c>
      <c r="D87" s="11">
        <v>673</v>
      </c>
      <c r="E87" s="11" t="s">
        <v>25</v>
      </c>
      <c r="F87" s="11"/>
      <c r="G87" t="s">
        <v>153</v>
      </c>
      <c r="H87" s="31">
        <v>44805</v>
      </c>
      <c r="I87" s="32">
        <f ca="1">TODAY()-Overview[[#This Row],[START DATE]]</f>
        <v>295</v>
      </c>
      <c r="J87" s="31"/>
      <c r="K87" s="33" t="s">
        <v>88</v>
      </c>
      <c r="L87" s="34">
        <f>Overview[[#This Row],[START DATE]]-Overview[[#This Row],[Completed]]</f>
        <v>44805</v>
      </c>
      <c r="M87" t="s">
        <v>37</v>
      </c>
      <c r="N87" s="25" t="s">
        <v>9</v>
      </c>
      <c r="O87" s="25"/>
      <c r="P87" s="25"/>
      <c r="Q87" s="25"/>
      <c r="R87" s="25"/>
      <c r="S87" s="25"/>
      <c r="T87" s="25"/>
    </row>
    <row r="88" spans="1:20" ht="30" hidden="1" customHeight="1">
      <c r="A88" s="25"/>
      <c r="B88" s="25"/>
      <c r="C88" s="27" t="s">
        <v>162</v>
      </c>
      <c r="D88" s="11">
        <v>1620</v>
      </c>
      <c r="E88" s="11"/>
      <c r="F88" s="11"/>
      <c r="G88" t="s">
        <v>22</v>
      </c>
      <c r="H88" s="31">
        <v>44807</v>
      </c>
      <c r="I88" s="32">
        <f ca="1">TODAY()-Overview[[#This Row],[START DATE]]</f>
        <v>293</v>
      </c>
      <c r="J88" s="31"/>
      <c r="K88" s="33" t="s">
        <v>88</v>
      </c>
      <c r="L88" s="34">
        <f>Overview[[#This Row],[START DATE]]-Overview[[#This Row],[Completed]]</f>
        <v>44807</v>
      </c>
      <c r="M88" t="s">
        <v>72</v>
      </c>
      <c r="N88" s="25" t="s">
        <v>9</v>
      </c>
      <c r="O88" s="25"/>
      <c r="P88" s="25"/>
      <c r="Q88" s="25"/>
      <c r="R88" s="25"/>
      <c r="S88" s="25"/>
      <c r="T88" s="25"/>
    </row>
    <row r="89" spans="1:20" ht="30" hidden="1" customHeight="1">
      <c r="A89" s="25"/>
      <c r="B89" s="25"/>
      <c r="C89" s="12" t="s">
        <v>163</v>
      </c>
      <c r="D89" s="12" t="s">
        <v>164</v>
      </c>
      <c r="E89" s="11" t="s">
        <v>25</v>
      </c>
      <c r="F89" s="11" t="s">
        <v>15</v>
      </c>
      <c r="G89" t="s">
        <v>16</v>
      </c>
      <c r="H89" s="16">
        <v>44810</v>
      </c>
      <c r="I89" s="20">
        <f ca="1">TODAY()-Overview[[#This Row],[START DATE]]</f>
        <v>290</v>
      </c>
      <c r="J89" s="16">
        <v>44810</v>
      </c>
      <c r="K89" s="11" t="s">
        <v>165</v>
      </c>
      <c r="L89" s="26">
        <f>Overview[[#This Row],[START DATE]]-Overview[[#This Row],[Completed]]</f>
        <v>0</v>
      </c>
      <c r="M89"/>
      <c r="N89" t="s">
        <v>9</v>
      </c>
      <c r="O89" s="25"/>
      <c r="P89" s="25"/>
      <c r="Q89" s="25"/>
      <c r="R89" s="25"/>
      <c r="S89" s="25"/>
      <c r="T89" s="25"/>
    </row>
    <row r="90" spans="1:20" ht="30" hidden="1" customHeight="1">
      <c r="A90" s="25"/>
      <c r="B90" s="25"/>
      <c r="C90" s="11" t="s">
        <v>166</v>
      </c>
      <c r="D90" s="12" t="s">
        <v>167</v>
      </c>
      <c r="E90" s="11" t="s">
        <v>25</v>
      </c>
      <c r="F90" s="11"/>
      <c r="G90" t="s">
        <v>16</v>
      </c>
      <c r="H90" s="16">
        <v>44812</v>
      </c>
      <c r="I90" s="20">
        <f ca="1">TODAY()-Overview[[#This Row],[START DATE]]</f>
        <v>288</v>
      </c>
      <c r="J90" s="16"/>
      <c r="K90" s="12" t="s">
        <v>107</v>
      </c>
      <c r="L90" s="26">
        <f>Overview[[#This Row],[START DATE]]-Overview[[#This Row],[Completed]]</f>
        <v>44812</v>
      </c>
      <c r="M90" t="s">
        <v>37</v>
      </c>
      <c r="N90" t="s">
        <v>9</v>
      </c>
      <c r="O90" s="25"/>
      <c r="P90" s="25"/>
      <c r="Q90" s="25"/>
      <c r="R90" s="25"/>
      <c r="S90" s="25"/>
      <c r="T90" s="25"/>
    </row>
    <row r="91" spans="1:20" ht="30" hidden="1" customHeight="1">
      <c r="A91" s="25"/>
      <c r="B91" s="25"/>
      <c r="C91" s="71" t="s">
        <v>168</v>
      </c>
      <c r="D91" s="71" t="s">
        <v>169</v>
      </c>
      <c r="E91" s="63" t="s">
        <v>25</v>
      </c>
      <c r="F91" s="63" t="s">
        <v>15</v>
      </c>
      <c r="G91" s="64" t="s">
        <v>16</v>
      </c>
      <c r="H91" s="72">
        <v>44812</v>
      </c>
      <c r="I91" s="66">
        <f ca="1">TODAY()-Overview[[#This Row],[START DATE]]</f>
        <v>288</v>
      </c>
      <c r="J91" s="72">
        <v>44810</v>
      </c>
      <c r="K91" s="63" t="s">
        <v>88</v>
      </c>
      <c r="L91" s="73">
        <f>Overview[[#This Row],[START DATE]]-Overview[[#This Row],[Completed]]</f>
        <v>2</v>
      </c>
      <c r="M91" s="64"/>
      <c r="N91" s="64" t="s">
        <v>9</v>
      </c>
      <c r="O91" s="25"/>
      <c r="P91" s="25"/>
      <c r="Q91" s="25"/>
      <c r="R91" s="25"/>
      <c r="S91" s="25"/>
      <c r="T91" s="25"/>
    </row>
    <row r="92" spans="1:20" ht="30" hidden="1" customHeight="1">
      <c r="A92" s="25"/>
      <c r="B92" s="25"/>
      <c r="C92" s="71" t="s">
        <v>170</v>
      </c>
      <c r="D92" s="71" t="s">
        <v>171</v>
      </c>
      <c r="E92" s="63" t="s">
        <v>25</v>
      </c>
      <c r="F92" s="63" t="s">
        <v>15</v>
      </c>
      <c r="G92" s="64" t="s">
        <v>16</v>
      </c>
      <c r="H92" s="72">
        <v>44812</v>
      </c>
      <c r="I92" s="66">
        <f ca="1">TODAY()-Overview[[#This Row],[START DATE]]</f>
        <v>288</v>
      </c>
      <c r="J92" s="72">
        <v>44810</v>
      </c>
      <c r="K92" s="63" t="s">
        <v>42</v>
      </c>
      <c r="L92" s="73">
        <f>Overview[[#This Row],[START DATE]]-Overview[[#This Row],[Completed]]</f>
        <v>2</v>
      </c>
      <c r="M92" s="64"/>
      <c r="N92" s="64" t="s">
        <v>9</v>
      </c>
      <c r="O92" s="25"/>
      <c r="P92" s="25"/>
      <c r="Q92" s="25"/>
      <c r="R92" s="25"/>
      <c r="S92" s="25"/>
      <c r="T92" s="25"/>
    </row>
    <row r="93" spans="1:20" ht="30" hidden="1" customHeight="1">
      <c r="A93" s="25"/>
      <c r="B93" s="25"/>
      <c r="C93" s="62" t="s">
        <v>172</v>
      </c>
      <c r="D93" s="63">
        <v>47</v>
      </c>
      <c r="E93" s="63" t="s">
        <v>25</v>
      </c>
      <c r="F93" s="63"/>
      <c r="G93" s="64" t="s">
        <v>173</v>
      </c>
      <c r="H93" s="65">
        <v>44812</v>
      </c>
      <c r="I93" s="66">
        <f ca="1">TODAY()-Overview[[#This Row],[START DATE]]</f>
        <v>288</v>
      </c>
      <c r="J93" s="65"/>
      <c r="K93" s="63" t="s">
        <v>88</v>
      </c>
      <c r="L93" s="67">
        <f>Overview[[#This Row],[START DATE]]-Overview[[#This Row],[Completed]]</f>
        <v>44812</v>
      </c>
      <c r="M93" s="64"/>
      <c r="N93" s="64" t="s">
        <v>9</v>
      </c>
      <c r="O93" s="25"/>
      <c r="P93" s="25"/>
      <c r="Q93" s="25"/>
      <c r="R93" s="25"/>
      <c r="S93" s="25"/>
      <c r="T93" s="25"/>
    </row>
    <row r="94" spans="1:20" ht="30" hidden="1" customHeight="1">
      <c r="A94" s="25"/>
      <c r="B94" s="25"/>
      <c r="C94" s="62" t="s">
        <v>174</v>
      </c>
      <c r="D94" s="63" t="s">
        <v>175</v>
      </c>
      <c r="E94" s="63" t="s">
        <v>25</v>
      </c>
      <c r="F94" s="63"/>
      <c r="G94" s="64" t="s">
        <v>22</v>
      </c>
      <c r="H94" s="65">
        <v>44813</v>
      </c>
      <c r="I94" s="66">
        <f ca="1">TODAY()-Overview[[#This Row],[START DATE]]</f>
        <v>287</v>
      </c>
      <c r="J94" s="65"/>
      <c r="K94" s="63" t="s">
        <v>88</v>
      </c>
      <c r="L94" s="67">
        <f>Overview[[#This Row],[START DATE]]-Overview[[#This Row],[Completed]]</f>
        <v>44813</v>
      </c>
      <c r="M94" s="64" t="s">
        <v>37</v>
      </c>
      <c r="N94" s="25" t="s">
        <v>9</v>
      </c>
      <c r="O94" s="25"/>
      <c r="P94" s="25"/>
      <c r="Q94" s="25"/>
      <c r="R94" s="25"/>
      <c r="S94" s="25"/>
      <c r="T94" s="25"/>
    </row>
    <row r="95" spans="1:20" ht="30" hidden="1" customHeight="1">
      <c r="A95" s="25"/>
      <c r="B95" s="25"/>
      <c r="C95" s="62" t="s">
        <v>176</v>
      </c>
      <c r="D95" s="63">
        <v>5333</v>
      </c>
      <c r="E95" s="63" t="s">
        <v>25</v>
      </c>
      <c r="F95" s="63"/>
      <c r="G95" s="64" t="s">
        <v>22</v>
      </c>
      <c r="H95" s="65">
        <v>44814</v>
      </c>
      <c r="I95" s="66">
        <f ca="1">TODAY()-Overview[[#This Row],[START DATE]]</f>
        <v>286</v>
      </c>
      <c r="J95" s="65"/>
      <c r="K95" s="63" t="s">
        <v>88</v>
      </c>
      <c r="L95" s="67">
        <f>Overview[[#This Row],[START DATE]]-Overview[[#This Row],[Completed]]</f>
        <v>44814</v>
      </c>
      <c r="M95" s="64" t="s">
        <v>37</v>
      </c>
      <c r="N95" s="25" t="s">
        <v>9</v>
      </c>
      <c r="O95" s="25"/>
      <c r="P95" s="25"/>
      <c r="Q95" s="25"/>
      <c r="R95" s="25"/>
      <c r="S95" s="25"/>
      <c r="T95" s="25"/>
    </row>
    <row r="96" spans="1:20" ht="30" hidden="1" customHeight="1">
      <c r="A96" s="25"/>
      <c r="B96" s="25"/>
      <c r="C96" s="62" t="s">
        <v>177</v>
      </c>
      <c r="D96" s="63">
        <v>5334</v>
      </c>
      <c r="E96" s="63" t="s">
        <v>25</v>
      </c>
      <c r="F96" s="63"/>
      <c r="G96" s="64" t="s">
        <v>22</v>
      </c>
      <c r="H96" s="65">
        <v>44814</v>
      </c>
      <c r="I96" s="66">
        <f ca="1">TODAY()-Overview[[#This Row],[START DATE]]</f>
        <v>286</v>
      </c>
      <c r="J96" s="65"/>
      <c r="K96" s="63" t="s">
        <v>42</v>
      </c>
      <c r="L96" s="67">
        <f>Overview[[#This Row],[START DATE]]-Overview[[#This Row],[Completed]]</f>
        <v>44814</v>
      </c>
      <c r="M96" s="64" t="s">
        <v>37</v>
      </c>
      <c r="N96" s="25" t="s">
        <v>9</v>
      </c>
      <c r="O96" s="25"/>
      <c r="P96" s="25"/>
      <c r="Q96" s="25"/>
      <c r="R96" s="25"/>
      <c r="S96" s="25"/>
      <c r="T96" s="25"/>
    </row>
    <row r="97" spans="1:20" ht="30" hidden="1" customHeight="1">
      <c r="A97" s="25"/>
      <c r="B97" s="25"/>
      <c r="C97" s="27" t="s">
        <v>178</v>
      </c>
      <c r="D97" s="11">
        <v>5339</v>
      </c>
      <c r="E97" s="11" t="s">
        <v>25</v>
      </c>
      <c r="F97" s="11"/>
      <c r="G97" t="s">
        <v>22</v>
      </c>
      <c r="H97" s="31">
        <v>44814</v>
      </c>
      <c r="I97" s="32">
        <f ca="1">TODAY()-Overview[[#This Row],[START DATE]]</f>
        <v>286</v>
      </c>
      <c r="J97" s="31"/>
      <c r="K97" s="33"/>
      <c r="L97" s="34">
        <f>Overview[[#This Row],[START DATE]]-Overview[[#This Row],[Completed]]</f>
        <v>44814</v>
      </c>
      <c r="M97"/>
      <c r="N97" s="25" t="s">
        <v>9</v>
      </c>
      <c r="O97" s="25"/>
      <c r="P97" s="25"/>
      <c r="Q97" s="25"/>
      <c r="R97" s="25"/>
      <c r="S97" s="25"/>
      <c r="T97" s="25"/>
    </row>
    <row r="98" spans="1:20" ht="30" hidden="1" customHeight="1">
      <c r="A98" s="25"/>
      <c r="B98" s="25"/>
      <c r="C98" s="27" t="s">
        <v>179</v>
      </c>
      <c r="D98" s="11">
        <v>5343</v>
      </c>
      <c r="E98" s="11" t="s">
        <v>25</v>
      </c>
      <c r="F98" s="11"/>
      <c r="G98" t="s">
        <v>22</v>
      </c>
      <c r="H98" s="31">
        <v>44814</v>
      </c>
      <c r="I98" s="32">
        <f ca="1">TODAY()-Overview[[#This Row],[START DATE]]</f>
        <v>286</v>
      </c>
      <c r="J98" s="31"/>
      <c r="K98" s="33"/>
      <c r="L98" s="34">
        <f>Overview[[#This Row],[START DATE]]-Overview[[#This Row],[Completed]]</f>
        <v>44814</v>
      </c>
      <c r="M98"/>
      <c r="N98" s="25" t="s">
        <v>9</v>
      </c>
      <c r="O98" s="25"/>
      <c r="P98" s="25"/>
      <c r="Q98" s="25"/>
      <c r="R98" s="25"/>
      <c r="S98" s="25"/>
      <c r="T98" s="25"/>
    </row>
    <row r="99" spans="1:20" ht="30" hidden="1" customHeight="1">
      <c r="A99" s="25"/>
      <c r="B99" s="25"/>
      <c r="C99" s="62" t="s">
        <v>180</v>
      </c>
      <c r="D99" s="63">
        <v>840</v>
      </c>
      <c r="E99" s="63"/>
      <c r="F99" s="63"/>
      <c r="G99" s="64" t="s">
        <v>22</v>
      </c>
      <c r="H99" s="65">
        <v>44814</v>
      </c>
      <c r="I99" s="66">
        <f ca="1">TODAY()-Overview[[#This Row],[START DATE]]</f>
        <v>286</v>
      </c>
      <c r="J99" s="65"/>
      <c r="K99" s="63" t="s">
        <v>42</v>
      </c>
      <c r="L99" s="74">
        <f>Overview[[#This Row],[START DATE]]-Overview[[#This Row],[Completed]]</f>
        <v>44814</v>
      </c>
      <c r="M99" s="64" t="s">
        <v>37</v>
      </c>
      <c r="N99" s="25" t="s">
        <v>9</v>
      </c>
      <c r="O99" s="25"/>
      <c r="P99" s="25"/>
      <c r="Q99" s="25"/>
      <c r="R99" s="25"/>
      <c r="S99" s="25"/>
      <c r="T99" s="25"/>
    </row>
    <row r="100" spans="1:20" ht="30" hidden="1" customHeight="1">
      <c r="A100" s="25"/>
      <c r="B100" s="25"/>
      <c r="C100" s="62" t="s">
        <v>181</v>
      </c>
      <c r="D100" s="63">
        <v>5476</v>
      </c>
      <c r="E100" s="63"/>
      <c r="F100" s="63"/>
      <c r="G100" s="64" t="s">
        <v>22</v>
      </c>
      <c r="H100" s="65">
        <v>44814</v>
      </c>
      <c r="I100" s="66">
        <f ca="1">TODAY()-Overview[[#This Row],[START DATE]]</f>
        <v>286</v>
      </c>
      <c r="J100" s="65"/>
      <c r="K100" s="63" t="s">
        <v>42</v>
      </c>
      <c r="L100" s="67">
        <f>Overview[[#This Row],[START DATE]]-Overview[[#This Row],[Completed]]</f>
        <v>44814</v>
      </c>
      <c r="M100" s="64" t="s">
        <v>37</v>
      </c>
      <c r="N100" s="25" t="s">
        <v>9</v>
      </c>
      <c r="O100" s="25"/>
      <c r="P100" s="25"/>
      <c r="Q100" s="25"/>
      <c r="R100" s="25"/>
      <c r="S100" s="25"/>
      <c r="T100" s="25"/>
    </row>
    <row r="101" spans="1:20" ht="30" hidden="1" customHeight="1">
      <c r="A101" s="25"/>
      <c r="B101" s="25"/>
      <c r="C101" s="62" t="s">
        <v>182</v>
      </c>
      <c r="D101" s="63">
        <v>742</v>
      </c>
      <c r="E101" s="63"/>
      <c r="F101" s="63"/>
      <c r="G101" s="64" t="s">
        <v>22</v>
      </c>
      <c r="H101" s="65">
        <v>44814</v>
      </c>
      <c r="I101" s="66">
        <f ca="1">TODAY()-Overview[[#This Row],[START DATE]]</f>
        <v>286</v>
      </c>
      <c r="J101" s="65"/>
      <c r="K101" s="63" t="s">
        <v>42</v>
      </c>
      <c r="L101" s="67">
        <f>Overview[[#This Row],[START DATE]]-Overview[[#This Row],[Completed]]</f>
        <v>44814</v>
      </c>
      <c r="M101" s="64" t="s">
        <v>37</v>
      </c>
      <c r="N101" s="25" t="s">
        <v>9</v>
      </c>
      <c r="O101" s="25"/>
      <c r="P101" s="25"/>
      <c r="Q101" s="25"/>
      <c r="R101" s="25"/>
      <c r="S101" s="25"/>
      <c r="T101" s="25"/>
    </row>
    <row r="102" spans="1:20" ht="30" hidden="1" customHeight="1">
      <c r="A102" s="25"/>
      <c r="B102" s="25"/>
      <c r="C102" s="62" t="s">
        <v>183</v>
      </c>
      <c r="D102" s="63">
        <v>18835</v>
      </c>
      <c r="E102" s="63"/>
      <c r="F102" s="63"/>
      <c r="G102" s="64" t="s">
        <v>22</v>
      </c>
      <c r="H102" s="65">
        <v>44814</v>
      </c>
      <c r="I102" s="66">
        <f ca="1">TODAY()-Overview[[#This Row],[START DATE]]</f>
        <v>286</v>
      </c>
      <c r="J102" s="65"/>
      <c r="K102" s="63" t="s">
        <v>42</v>
      </c>
      <c r="L102" s="67">
        <f>Overview[[#This Row],[START DATE]]-Overview[[#This Row],[Completed]]</f>
        <v>44814</v>
      </c>
      <c r="M102" s="64" t="s">
        <v>37</v>
      </c>
      <c r="N102" s="25" t="s">
        <v>9</v>
      </c>
      <c r="O102" s="25"/>
      <c r="P102" s="25"/>
      <c r="Q102" s="25"/>
      <c r="R102" s="25"/>
      <c r="S102" s="25"/>
      <c r="T102" s="25"/>
    </row>
    <row r="103" spans="1:20" ht="30" hidden="1" customHeight="1">
      <c r="A103" s="25"/>
      <c r="B103" s="25"/>
      <c r="C103" s="62" t="s">
        <v>184</v>
      </c>
      <c r="D103" s="63">
        <v>108</v>
      </c>
      <c r="E103" s="63" t="s">
        <v>25</v>
      </c>
      <c r="F103" s="63"/>
      <c r="G103" s="64" t="s">
        <v>153</v>
      </c>
      <c r="H103" s="65">
        <v>44817</v>
      </c>
      <c r="I103" s="66">
        <f ca="1">TODAY()-Overview[[#This Row],[START DATE]]</f>
        <v>283</v>
      </c>
      <c r="J103" s="65"/>
      <c r="K103" s="63" t="s">
        <v>88</v>
      </c>
      <c r="L103" s="67">
        <f>Overview[[#This Row],[START DATE]]-Overview[[#This Row],[Completed]]</f>
        <v>44817</v>
      </c>
      <c r="M103" s="64" t="s">
        <v>37</v>
      </c>
      <c r="N103" s="64" t="s">
        <v>9</v>
      </c>
      <c r="O103" s="25"/>
      <c r="P103" s="25"/>
      <c r="Q103" s="25"/>
      <c r="R103" s="25"/>
      <c r="S103" s="25"/>
      <c r="T103" s="25"/>
    </row>
    <row r="104" spans="1:20" ht="30" hidden="1" customHeight="1">
      <c r="A104" s="25"/>
      <c r="B104" s="25"/>
      <c r="C104" s="62" t="s">
        <v>185</v>
      </c>
      <c r="D104" s="63">
        <v>109</v>
      </c>
      <c r="E104" s="63" t="s">
        <v>25</v>
      </c>
      <c r="F104" s="63"/>
      <c r="G104" s="64" t="s">
        <v>153</v>
      </c>
      <c r="H104" s="65">
        <v>44818</v>
      </c>
      <c r="I104" s="66">
        <f ca="1">TODAY()-Overview[[#This Row],[START DATE]]</f>
        <v>282</v>
      </c>
      <c r="J104" s="65"/>
      <c r="K104" s="63" t="s">
        <v>88</v>
      </c>
      <c r="L104" s="67">
        <f>Overview[[#This Row],[START DATE]]-Overview[[#This Row],[Completed]]</f>
        <v>44818</v>
      </c>
      <c r="M104" s="64" t="s">
        <v>37</v>
      </c>
      <c r="N104" s="64" t="s">
        <v>9</v>
      </c>
      <c r="O104" s="25"/>
      <c r="P104" s="25"/>
      <c r="Q104" s="25"/>
      <c r="R104" s="25"/>
      <c r="S104" s="25"/>
      <c r="T104" s="25"/>
    </row>
    <row r="105" spans="1:20" ht="30" hidden="1" customHeight="1">
      <c r="A105" s="25"/>
      <c r="B105" s="25"/>
      <c r="C105" s="62" t="s">
        <v>186</v>
      </c>
      <c r="D105" s="63">
        <v>2465</v>
      </c>
      <c r="E105" s="63" t="s">
        <v>25</v>
      </c>
      <c r="F105" s="63"/>
      <c r="G105" s="64" t="s">
        <v>22</v>
      </c>
      <c r="H105" s="65">
        <v>44818</v>
      </c>
      <c r="I105" s="66">
        <f ca="1">TODAY()-Overview[[#This Row],[START DATE]]</f>
        <v>282</v>
      </c>
      <c r="J105" s="65"/>
      <c r="K105" s="63" t="s">
        <v>42</v>
      </c>
      <c r="L105" s="67">
        <f>Overview[[#This Row],[START DATE]]-Overview[[#This Row],[Completed]]</f>
        <v>44818</v>
      </c>
      <c r="M105" s="64" t="s">
        <v>37</v>
      </c>
      <c r="N105" s="25" t="s">
        <v>9</v>
      </c>
      <c r="O105" s="25"/>
      <c r="P105" s="25"/>
      <c r="Q105" s="25"/>
      <c r="R105" s="25"/>
      <c r="S105" s="25"/>
      <c r="T105" s="25"/>
    </row>
    <row r="106" spans="1:20" ht="30" hidden="1" customHeight="1">
      <c r="A106" s="25"/>
      <c r="B106" s="25"/>
      <c r="C106" s="62" t="s">
        <v>187</v>
      </c>
      <c r="D106" s="63">
        <v>2466</v>
      </c>
      <c r="E106" s="63" t="s">
        <v>25</v>
      </c>
      <c r="F106" s="63"/>
      <c r="G106" s="64" t="s">
        <v>22</v>
      </c>
      <c r="H106" s="65">
        <v>44818</v>
      </c>
      <c r="I106" s="66">
        <f ca="1">TODAY()-Overview[[#This Row],[START DATE]]</f>
        <v>282</v>
      </c>
      <c r="J106" s="65"/>
      <c r="K106" s="63" t="s">
        <v>42</v>
      </c>
      <c r="L106" s="67">
        <f>Overview[[#This Row],[START DATE]]-Overview[[#This Row],[Completed]]</f>
        <v>44818</v>
      </c>
      <c r="M106" s="64" t="s">
        <v>37</v>
      </c>
      <c r="N106" s="25" t="s">
        <v>9</v>
      </c>
      <c r="O106" s="25"/>
      <c r="P106" s="25"/>
      <c r="Q106" s="25"/>
      <c r="R106" s="25"/>
      <c r="S106" s="25"/>
      <c r="T106" s="25"/>
    </row>
    <row r="107" spans="1:20" ht="30" hidden="1" customHeight="1">
      <c r="A107" s="25"/>
      <c r="B107" s="25"/>
      <c r="C107" s="62" t="s">
        <v>188</v>
      </c>
      <c r="D107" s="63">
        <v>93</v>
      </c>
      <c r="E107" s="63" t="s">
        <v>25</v>
      </c>
      <c r="F107" s="63"/>
      <c r="G107" s="64" t="s">
        <v>153</v>
      </c>
      <c r="H107" s="65">
        <v>44819</v>
      </c>
      <c r="I107" s="66">
        <f ca="1">TODAY()-Overview[[#This Row],[START DATE]]</f>
        <v>281</v>
      </c>
      <c r="J107" s="65"/>
      <c r="K107" s="63" t="s">
        <v>88</v>
      </c>
      <c r="L107" s="74">
        <f>Overview[[#This Row],[START DATE]]-Overview[[#This Row],[Completed]]</f>
        <v>44819</v>
      </c>
      <c r="M107" s="64" t="s">
        <v>37</v>
      </c>
      <c r="N107" s="64" t="s">
        <v>9</v>
      </c>
      <c r="O107" s="25"/>
      <c r="P107" s="25"/>
      <c r="Q107" s="25"/>
      <c r="R107" s="25"/>
      <c r="S107" s="25"/>
      <c r="T107" s="25"/>
    </row>
    <row r="108" spans="1:20" ht="30" hidden="1" customHeight="1">
      <c r="A108" s="25"/>
      <c r="B108" s="25"/>
      <c r="C108" s="62" t="s">
        <v>189</v>
      </c>
      <c r="D108" s="63">
        <v>651</v>
      </c>
      <c r="E108" s="63" t="s">
        <v>25</v>
      </c>
      <c r="F108" s="63"/>
      <c r="G108" s="64" t="s">
        <v>153</v>
      </c>
      <c r="H108" s="65">
        <v>44820</v>
      </c>
      <c r="I108" s="66">
        <f ca="1">TODAY()-Overview[[#This Row],[START DATE]]</f>
        <v>280</v>
      </c>
      <c r="J108" s="65"/>
      <c r="K108" s="63" t="s">
        <v>88</v>
      </c>
      <c r="L108" s="67">
        <f>Overview[[#This Row],[START DATE]]-Overview[[#This Row],[Completed]]</f>
        <v>44820</v>
      </c>
      <c r="M108" s="64" t="s">
        <v>37</v>
      </c>
      <c r="N108" s="64" t="s">
        <v>9</v>
      </c>
      <c r="O108" s="25"/>
      <c r="P108" s="25"/>
      <c r="Q108" s="25"/>
      <c r="R108" s="25"/>
      <c r="S108" s="25"/>
      <c r="T108" s="25"/>
    </row>
    <row r="109" spans="1:20" ht="30" hidden="1" customHeight="1">
      <c r="A109" s="25"/>
      <c r="B109" s="25"/>
      <c r="C109" s="62" t="s">
        <v>190</v>
      </c>
      <c r="D109" s="63">
        <v>115</v>
      </c>
      <c r="E109" s="63" t="s">
        <v>25</v>
      </c>
      <c r="F109" s="63"/>
      <c r="G109" s="64" t="s">
        <v>153</v>
      </c>
      <c r="H109" s="65">
        <v>44821</v>
      </c>
      <c r="I109" s="66">
        <f ca="1">TODAY()-Overview[[#This Row],[START DATE]]</f>
        <v>279</v>
      </c>
      <c r="J109" s="65"/>
      <c r="K109" s="63" t="s">
        <v>88</v>
      </c>
      <c r="L109" s="67">
        <f>Overview[[#This Row],[START DATE]]-Overview[[#This Row],[Completed]]</f>
        <v>44821</v>
      </c>
      <c r="M109" s="64" t="s">
        <v>37</v>
      </c>
      <c r="N109" s="64" t="s">
        <v>9</v>
      </c>
      <c r="O109" s="25"/>
      <c r="P109" s="25"/>
      <c r="Q109" s="25"/>
      <c r="R109" s="25"/>
      <c r="S109" s="25"/>
      <c r="T109" s="25"/>
    </row>
    <row r="110" spans="1:20" ht="30" hidden="1" customHeight="1">
      <c r="A110" s="25"/>
      <c r="B110" s="25"/>
      <c r="C110" s="79" t="s">
        <v>191</v>
      </c>
      <c r="D110" s="75" t="s">
        <v>192</v>
      </c>
      <c r="E110" s="75" t="s">
        <v>25</v>
      </c>
      <c r="F110" s="75"/>
      <c r="G110" s="80" t="s">
        <v>193</v>
      </c>
      <c r="H110" s="81">
        <v>44826</v>
      </c>
      <c r="I110" s="82">
        <f ca="1">TODAY()-Overview[[#This Row],[START DATE]]</f>
        <v>274</v>
      </c>
      <c r="J110" s="65"/>
      <c r="K110" s="63" t="s">
        <v>194</v>
      </c>
      <c r="L110" s="67">
        <f>Overview[[#This Row],[START DATE]]-Overview[[#This Row],[Completed]]</f>
        <v>44826</v>
      </c>
      <c r="M110" s="64" t="s">
        <v>37</v>
      </c>
      <c r="N110" s="78" t="s">
        <v>9</v>
      </c>
      <c r="O110" s="25"/>
      <c r="P110" s="25"/>
      <c r="Q110" s="25"/>
      <c r="R110" s="25"/>
      <c r="S110" s="25"/>
      <c r="T110" s="25"/>
    </row>
    <row r="111" spans="1:20" ht="30" hidden="1" customHeight="1">
      <c r="A111" s="25"/>
      <c r="B111" s="25"/>
      <c r="C111" s="83" t="s">
        <v>195</v>
      </c>
      <c r="D111" s="63">
        <v>272</v>
      </c>
      <c r="E111" s="63" t="s">
        <v>25</v>
      </c>
      <c r="F111" s="63"/>
      <c r="G111" s="64" t="s">
        <v>193</v>
      </c>
      <c r="H111" s="65">
        <v>44828</v>
      </c>
      <c r="I111" s="66">
        <f ca="1">TODAY()-Overview[[#This Row],[START DATE]]</f>
        <v>272</v>
      </c>
      <c r="J111" s="65"/>
      <c r="K111" s="63" t="s">
        <v>88</v>
      </c>
      <c r="L111" s="74">
        <f>Overview[[#This Row],[START DATE]]-Overview[[#This Row],[Completed]]</f>
        <v>44828</v>
      </c>
      <c r="M111" s="64" t="s">
        <v>37</v>
      </c>
      <c r="N111" s="64" t="s">
        <v>9</v>
      </c>
      <c r="O111" s="25"/>
      <c r="P111" s="25"/>
      <c r="Q111" s="25"/>
      <c r="R111" s="25"/>
      <c r="S111" s="25"/>
      <c r="T111" s="25"/>
    </row>
    <row r="112" spans="1:20" ht="30" hidden="1" customHeight="1">
      <c r="A112" s="25"/>
      <c r="B112" s="25"/>
      <c r="C112" s="62" t="s">
        <v>196</v>
      </c>
      <c r="D112" s="63">
        <v>271</v>
      </c>
      <c r="E112" s="63" t="s">
        <v>25</v>
      </c>
      <c r="F112" s="63"/>
      <c r="G112" s="64" t="s">
        <v>193</v>
      </c>
      <c r="H112" s="65">
        <v>44832</v>
      </c>
      <c r="I112" s="66">
        <f ca="1">TODAY()-Overview[[#This Row],[START DATE]]</f>
        <v>268</v>
      </c>
      <c r="J112" s="65"/>
      <c r="K112" s="63" t="s">
        <v>88</v>
      </c>
      <c r="L112" s="67">
        <f>Overview[[#This Row],[START DATE]]-Overview[[#This Row],[Completed]]</f>
        <v>44832</v>
      </c>
      <c r="M112" s="64" t="s">
        <v>37</v>
      </c>
      <c r="N112" s="64" t="s">
        <v>9</v>
      </c>
      <c r="O112" s="25"/>
      <c r="P112" s="25"/>
      <c r="Q112" s="25"/>
      <c r="R112" s="25"/>
      <c r="S112" s="25"/>
      <c r="T112" s="25"/>
    </row>
    <row r="113" spans="1:20" ht="30" hidden="1" customHeight="1">
      <c r="A113" s="25"/>
      <c r="B113" s="25"/>
      <c r="C113" s="62" t="s">
        <v>197</v>
      </c>
      <c r="D113" s="63">
        <v>154</v>
      </c>
      <c r="E113" s="63" t="s">
        <v>25</v>
      </c>
      <c r="F113" s="63"/>
      <c r="G113" s="64" t="s">
        <v>193</v>
      </c>
      <c r="H113" s="65">
        <v>44832</v>
      </c>
      <c r="I113" s="66">
        <f ca="1">TODAY()-Overview[[#This Row],[START DATE]]</f>
        <v>268</v>
      </c>
      <c r="J113" s="65"/>
      <c r="K113" s="63" t="s">
        <v>88</v>
      </c>
      <c r="L113" s="74">
        <f>Overview[[#This Row],[START DATE]]-Overview[[#This Row],[Completed]]</f>
        <v>44832</v>
      </c>
      <c r="M113" s="64" t="s">
        <v>37</v>
      </c>
      <c r="N113" s="64" t="s">
        <v>9</v>
      </c>
      <c r="O113" s="25"/>
      <c r="P113" s="25"/>
      <c r="Q113" s="25"/>
      <c r="R113" s="25"/>
      <c r="S113" s="25"/>
      <c r="T113" s="25"/>
    </row>
    <row r="114" spans="1:20" ht="30" hidden="1" customHeight="1">
      <c r="A114" s="25"/>
      <c r="B114" s="25"/>
      <c r="C114" s="27" t="s">
        <v>198</v>
      </c>
      <c r="D114" s="11">
        <v>595</v>
      </c>
      <c r="E114" s="11" t="s">
        <v>25</v>
      </c>
      <c r="F114" s="11"/>
      <c r="G114" t="s">
        <v>193</v>
      </c>
      <c r="H114" s="31">
        <v>44834</v>
      </c>
      <c r="I114" s="32">
        <f ca="1">TODAY()-Overview[[#This Row],[START DATE]]</f>
        <v>266</v>
      </c>
      <c r="J114" s="31">
        <v>44831</v>
      </c>
      <c r="K114" s="33" t="s">
        <v>88</v>
      </c>
      <c r="L114" s="35" t="s">
        <v>199</v>
      </c>
      <c r="M114" t="s">
        <v>75</v>
      </c>
      <c r="N114" s="25" t="s">
        <v>9</v>
      </c>
      <c r="O114" s="25"/>
      <c r="P114" s="25"/>
      <c r="Q114" s="25"/>
      <c r="R114" s="25"/>
      <c r="S114" s="25"/>
      <c r="T114" s="25"/>
    </row>
    <row r="115" spans="1:20" ht="30" hidden="1" customHeight="1">
      <c r="A115" s="25"/>
      <c r="B115" s="25"/>
      <c r="C115" s="62" t="s">
        <v>200</v>
      </c>
      <c r="D115" s="63">
        <v>2451</v>
      </c>
      <c r="E115" s="63" t="s">
        <v>25</v>
      </c>
      <c r="F115" s="63"/>
      <c r="G115" s="64" t="s">
        <v>193</v>
      </c>
      <c r="H115" s="65">
        <v>44834</v>
      </c>
      <c r="I115" s="66">
        <f ca="1">TODAY()-Overview[[#This Row],[START DATE]]</f>
        <v>266</v>
      </c>
      <c r="J115" s="65"/>
      <c r="K115" s="63" t="s">
        <v>88</v>
      </c>
      <c r="L115" s="67">
        <f>Overview[[#This Row],[START DATE]]-Overview[[#This Row],[Completed]]</f>
        <v>44834</v>
      </c>
      <c r="M115" s="64" t="s">
        <v>37</v>
      </c>
      <c r="N115" s="25" t="s">
        <v>9</v>
      </c>
      <c r="O115" s="25"/>
      <c r="P115" s="25"/>
      <c r="Q115" s="25"/>
      <c r="R115" s="25"/>
      <c r="S115" s="25"/>
      <c r="T115" s="25"/>
    </row>
    <row r="116" spans="1:20" ht="30" hidden="1" customHeight="1">
      <c r="A116" s="25"/>
      <c r="B116" s="25"/>
      <c r="C116" s="62" t="s">
        <v>201</v>
      </c>
      <c r="D116" s="63">
        <v>727</v>
      </c>
      <c r="E116" s="63" t="s">
        <v>25</v>
      </c>
      <c r="F116" s="63"/>
      <c r="G116" s="64" t="s">
        <v>193</v>
      </c>
      <c r="H116" s="65">
        <v>44835</v>
      </c>
      <c r="I116" s="66">
        <f ca="1">TODAY()-Overview[[#This Row],[START DATE]]</f>
        <v>265</v>
      </c>
      <c r="J116" s="65"/>
      <c r="K116" s="63" t="s">
        <v>88</v>
      </c>
      <c r="L116" s="67">
        <f>Overview[[#This Row],[START DATE]]-Overview[[#This Row],[Completed]]</f>
        <v>44835</v>
      </c>
      <c r="M116" s="64" t="s">
        <v>37</v>
      </c>
      <c r="N116" s="64" t="s">
        <v>9</v>
      </c>
      <c r="O116" s="25"/>
      <c r="P116" s="25"/>
      <c r="Q116" s="25"/>
      <c r="R116" s="25"/>
      <c r="S116" s="25"/>
      <c r="T116" s="25"/>
    </row>
    <row r="117" spans="1:20" ht="30" hidden="1" customHeight="1">
      <c r="A117" s="25"/>
      <c r="B117" s="25"/>
      <c r="C117" s="62" t="s">
        <v>137</v>
      </c>
      <c r="D117" s="63">
        <v>269</v>
      </c>
      <c r="E117" s="63" t="s">
        <v>25</v>
      </c>
      <c r="F117" s="63"/>
      <c r="G117" s="64" t="s">
        <v>193</v>
      </c>
      <c r="H117" s="65">
        <v>44836</v>
      </c>
      <c r="I117" s="66">
        <f ca="1">TODAY()-Overview[[#This Row],[START DATE]]</f>
        <v>264</v>
      </c>
      <c r="J117" s="65"/>
      <c r="K117" s="63" t="s">
        <v>88</v>
      </c>
      <c r="L117" s="74">
        <f>Overview[[#This Row],[START DATE]]-Overview[[#This Row],[Completed]]</f>
        <v>44836</v>
      </c>
      <c r="M117" s="64" t="s">
        <v>37</v>
      </c>
      <c r="N117" s="64" t="s">
        <v>9</v>
      </c>
      <c r="O117" s="25"/>
      <c r="P117" s="25"/>
      <c r="Q117" s="25"/>
      <c r="R117" s="25"/>
      <c r="S117" s="25"/>
      <c r="T117" s="25"/>
    </row>
    <row r="118" spans="1:20" ht="30" hidden="1" customHeight="1">
      <c r="A118" s="25"/>
      <c r="B118" s="25"/>
      <c r="C118" s="62" t="s">
        <v>202</v>
      </c>
      <c r="D118" s="63">
        <v>38610</v>
      </c>
      <c r="E118" s="63" t="s">
        <v>25</v>
      </c>
      <c r="F118" s="63"/>
      <c r="G118" s="64" t="s">
        <v>193</v>
      </c>
      <c r="H118" s="65">
        <v>44836</v>
      </c>
      <c r="I118" s="66">
        <f ca="1">TODAY()-Overview[[#This Row],[START DATE]]</f>
        <v>264</v>
      </c>
      <c r="J118" s="65"/>
      <c r="K118" s="63" t="s">
        <v>88</v>
      </c>
      <c r="L118" s="67">
        <f>Overview[[#This Row],[START DATE]]-Overview[[#This Row],[Completed]]</f>
        <v>44836</v>
      </c>
      <c r="M118" s="64" t="s">
        <v>37</v>
      </c>
      <c r="N118" s="64" t="s">
        <v>9</v>
      </c>
      <c r="O118" s="25"/>
      <c r="P118" s="25"/>
      <c r="Q118" s="25"/>
      <c r="R118" s="25"/>
      <c r="S118" s="25"/>
      <c r="T118" s="25"/>
    </row>
    <row r="119" spans="1:20" ht="30" hidden="1" customHeight="1">
      <c r="A119" s="25"/>
      <c r="B119" s="25"/>
      <c r="C119" s="62" t="s">
        <v>203</v>
      </c>
      <c r="D119" s="63">
        <v>54378</v>
      </c>
      <c r="E119" s="63" t="s">
        <v>25</v>
      </c>
      <c r="F119" s="63"/>
      <c r="G119" s="64" t="s">
        <v>193</v>
      </c>
      <c r="H119" s="65">
        <v>44837</v>
      </c>
      <c r="I119" s="66">
        <f ca="1">TODAY()-Overview[[#This Row],[START DATE]]</f>
        <v>263</v>
      </c>
      <c r="J119" s="65"/>
      <c r="K119" s="63" t="s">
        <v>88</v>
      </c>
      <c r="L119" s="67">
        <f>Overview[[#This Row],[START DATE]]-Overview[[#This Row],[Completed]]</f>
        <v>44837</v>
      </c>
      <c r="M119" s="64" t="s">
        <v>37</v>
      </c>
      <c r="N119" s="64" t="s">
        <v>9</v>
      </c>
      <c r="O119" s="25"/>
      <c r="P119" s="25"/>
      <c r="Q119" s="25"/>
      <c r="R119" s="25"/>
      <c r="S119" s="25"/>
      <c r="T119" s="25"/>
    </row>
    <row r="120" spans="1:20" ht="30" hidden="1" customHeight="1">
      <c r="A120" s="25"/>
      <c r="B120" s="25"/>
      <c r="C120" s="62" t="s">
        <v>204</v>
      </c>
      <c r="D120" s="63">
        <v>96399</v>
      </c>
      <c r="E120" s="63" t="s">
        <v>25</v>
      </c>
      <c r="F120" s="63"/>
      <c r="G120" s="64" t="s">
        <v>193</v>
      </c>
      <c r="H120" s="65">
        <v>44837</v>
      </c>
      <c r="I120" s="66">
        <f ca="1">TODAY()-Overview[[#This Row],[START DATE]]</f>
        <v>263</v>
      </c>
      <c r="J120" s="65"/>
      <c r="K120" s="63" t="s">
        <v>88</v>
      </c>
      <c r="L120" s="67">
        <f>Overview[[#This Row],[START DATE]]-Overview[[#This Row],[Completed]]</f>
        <v>44837</v>
      </c>
      <c r="M120" s="64" t="s">
        <v>37</v>
      </c>
      <c r="N120" s="64" t="s">
        <v>9</v>
      </c>
      <c r="O120" s="25"/>
      <c r="P120" s="25"/>
      <c r="Q120" s="25"/>
      <c r="R120" s="25"/>
      <c r="S120" s="25"/>
      <c r="T120" s="25"/>
    </row>
    <row r="121" spans="1:20" ht="30" hidden="1" customHeight="1">
      <c r="A121" s="25"/>
      <c r="B121" s="25"/>
      <c r="C121" s="62" t="s">
        <v>205</v>
      </c>
      <c r="D121" s="63">
        <v>96401</v>
      </c>
      <c r="E121" s="63" t="s">
        <v>25</v>
      </c>
      <c r="F121" s="63"/>
      <c r="G121" s="64" t="s">
        <v>193</v>
      </c>
      <c r="H121" s="65">
        <v>44837</v>
      </c>
      <c r="I121" s="66">
        <f ca="1">TODAY()-Overview[[#This Row],[START DATE]]</f>
        <v>263</v>
      </c>
      <c r="J121" s="65"/>
      <c r="K121" s="63" t="s">
        <v>88</v>
      </c>
      <c r="L121" s="67">
        <f>Overview[[#This Row],[START DATE]]-Overview[[#This Row],[Completed]]</f>
        <v>44837</v>
      </c>
      <c r="M121" s="64" t="s">
        <v>37</v>
      </c>
      <c r="N121" s="64" t="s">
        <v>9</v>
      </c>
      <c r="O121" s="25"/>
      <c r="P121" s="25"/>
      <c r="Q121" s="25"/>
      <c r="R121" s="25"/>
      <c r="S121" s="25"/>
      <c r="T121" s="25"/>
    </row>
    <row r="122" spans="1:20" ht="30" hidden="1" customHeight="1">
      <c r="A122" s="25"/>
      <c r="B122" s="25"/>
      <c r="C122" s="62" t="s">
        <v>206</v>
      </c>
      <c r="D122" s="63">
        <v>96403</v>
      </c>
      <c r="E122" s="63" t="s">
        <v>25</v>
      </c>
      <c r="F122" s="63"/>
      <c r="G122" s="64" t="s">
        <v>193</v>
      </c>
      <c r="H122" s="65">
        <v>44837</v>
      </c>
      <c r="I122" s="66">
        <f ca="1">TODAY()-Overview[[#This Row],[START DATE]]</f>
        <v>263</v>
      </c>
      <c r="J122" s="65"/>
      <c r="K122" s="63" t="s">
        <v>88</v>
      </c>
      <c r="L122" s="67">
        <f>Overview[[#This Row],[START DATE]]-Overview[[#This Row],[Completed]]</f>
        <v>44837</v>
      </c>
      <c r="M122" s="64" t="s">
        <v>37</v>
      </c>
      <c r="N122" s="64" t="s">
        <v>9</v>
      </c>
      <c r="O122" s="25"/>
      <c r="P122" s="25"/>
      <c r="Q122" s="25"/>
      <c r="R122" s="25"/>
      <c r="S122" s="25"/>
      <c r="T122" s="25"/>
    </row>
    <row r="123" spans="1:20" ht="30" hidden="1" customHeight="1">
      <c r="A123" s="25"/>
      <c r="B123" s="25"/>
      <c r="C123" s="62" t="s">
        <v>207</v>
      </c>
      <c r="D123" s="63">
        <v>96405</v>
      </c>
      <c r="E123" s="63" t="s">
        <v>25</v>
      </c>
      <c r="F123" s="63"/>
      <c r="G123" s="64" t="s">
        <v>193</v>
      </c>
      <c r="H123" s="65">
        <v>44837</v>
      </c>
      <c r="I123" s="66">
        <f ca="1">TODAY()-Overview[[#This Row],[START DATE]]</f>
        <v>263</v>
      </c>
      <c r="J123" s="65"/>
      <c r="K123" s="63" t="s">
        <v>88</v>
      </c>
      <c r="L123" s="67">
        <f>Overview[[#This Row],[START DATE]]-Overview[[#This Row],[Completed]]</f>
        <v>44837</v>
      </c>
      <c r="M123" s="64" t="s">
        <v>37</v>
      </c>
      <c r="N123" s="64" t="s">
        <v>9</v>
      </c>
      <c r="O123" s="25"/>
      <c r="P123" s="25"/>
      <c r="Q123" s="25"/>
      <c r="R123" s="25"/>
      <c r="S123" s="25"/>
      <c r="T123" s="25"/>
    </row>
    <row r="124" spans="1:20" ht="30" hidden="1" customHeight="1">
      <c r="A124" s="25"/>
      <c r="B124" s="25"/>
      <c r="C124" s="62" t="s">
        <v>208</v>
      </c>
      <c r="D124" s="63">
        <v>96407</v>
      </c>
      <c r="E124" s="63" t="s">
        <v>25</v>
      </c>
      <c r="F124" s="63"/>
      <c r="G124" s="64" t="s">
        <v>193</v>
      </c>
      <c r="H124" s="65">
        <v>44837</v>
      </c>
      <c r="I124" s="66">
        <f ca="1">TODAY()-Overview[[#This Row],[START DATE]]</f>
        <v>263</v>
      </c>
      <c r="J124" s="65"/>
      <c r="K124" s="63" t="s">
        <v>88</v>
      </c>
      <c r="L124" s="67">
        <f>Overview[[#This Row],[START DATE]]-Overview[[#This Row],[Completed]]</f>
        <v>44837</v>
      </c>
      <c r="M124" s="64" t="s">
        <v>37</v>
      </c>
      <c r="N124" s="64" t="s">
        <v>9</v>
      </c>
      <c r="O124" s="25"/>
      <c r="P124" s="25"/>
      <c r="Q124" s="25"/>
      <c r="R124" s="25"/>
      <c r="S124" s="25"/>
      <c r="T124" s="25"/>
    </row>
    <row r="125" spans="1:20" ht="30" hidden="1" customHeight="1">
      <c r="A125" s="25"/>
      <c r="B125" s="25"/>
      <c r="C125" s="62" t="s">
        <v>209</v>
      </c>
      <c r="D125" s="63">
        <v>96409</v>
      </c>
      <c r="E125" s="63" t="s">
        <v>25</v>
      </c>
      <c r="F125" s="63"/>
      <c r="G125" s="64" t="s">
        <v>193</v>
      </c>
      <c r="H125" s="65">
        <v>44837</v>
      </c>
      <c r="I125" s="66">
        <f ca="1">TODAY()-Overview[[#This Row],[START DATE]]</f>
        <v>263</v>
      </c>
      <c r="J125" s="65"/>
      <c r="K125" s="63" t="s">
        <v>88</v>
      </c>
      <c r="L125" s="67">
        <f>Overview[[#This Row],[START DATE]]-Overview[[#This Row],[Completed]]</f>
        <v>44837</v>
      </c>
      <c r="M125" s="64" t="s">
        <v>37</v>
      </c>
      <c r="N125" s="64" t="s">
        <v>9</v>
      </c>
      <c r="O125" s="25"/>
      <c r="P125" s="25"/>
      <c r="Q125" s="25"/>
      <c r="R125" s="25"/>
      <c r="S125" s="25"/>
      <c r="T125" s="25"/>
    </row>
    <row r="126" spans="1:20" ht="30" hidden="1" customHeight="1">
      <c r="A126" s="25"/>
      <c r="B126" s="25"/>
      <c r="C126" s="62" t="s">
        <v>210</v>
      </c>
      <c r="D126" s="63">
        <v>96411</v>
      </c>
      <c r="E126" s="63" t="s">
        <v>25</v>
      </c>
      <c r="F126" s="63"/>
      <c r="G126" s="64" t="s">
        <v>193</v>
      </c>
      <c r="H126" s="65">
        <v>44837</v>
      </c>
      <c r="I126" s="66">
        <f ca="1">TODAY()-Overview[[#This Row],[START DATE]]</f>
        <v>263</v>
      </c>
      <c r="J126" s="65"/>
      <c r="K126" s="63" t="s">
        <v>88</v>
      </c>
      <c r="L126" s="67">
        <f>Overview[[#This Row],[START DATE]]-Overview[[#This Row],[Completed]]</f>
        <v>44837</v>
      </c>
      <c r="M126" s="64" t="s">
        <v>37</v>
      </c>
      <c r="N126" s="64" t="s">
        <v>9</v>
      </c>
      <c r="O126" s="25"/>
      <c r="P126" s="25"/>
      <c r="Q126" s="25"/>
      <c r="R126" s="25"/>
      <c r="S126" s="25"/>
      <c r="T126" s="25"/>
    </row>
    <row r="127" spans="1:20" ht="30" hidden="1" customHeight="1">
      <c r="A127" s="25"/>
      <c r="B127" s="25"/>
      <c r="C127" s="11" t="s">
        <v>211</v>
      </c>
      <c r="D127" s="11">
        <v>38566</v>
      </c>
      <c r="E127" s="11"/>
      <c r="F127" s="11" t="s">
        <v>15</v>
      </c>
      <c r="G127" t="s">
        <v>16</v>
      </c>
      <c r="H127" s="16">
        <v>44840</v>
      </c>
      <c r="I127" s="20">
        <f ca="1">TODAY()-Overview[[#This Row],[START DATE]]</f>
        <v>260</v>
      </c>
      <c r="J127" s="16">
        <v>44840</v>
      </c>
      <c r="K127" s="11" t="s">
        <v>88</v>
      </c>
      <c r="L127" s="26"/>
      <c r="M127" t="s">
        <v>37</v>
      </c>
      <c r="N127" t="s">
        <v>9</v>
      </c>
      <c r="O127" s="25"/>
      <c r="P127" s="25"/>
      <c r="Q127" s="25"/>
      <c r="R127" s="25"/>
      <c r="S127" s="25"/>
      <c r="T127" s="25"/>
    </row>
    <row r="128" spans="1:20" ht="30" hidden="1" customHeight="1">
      <c r="A128" s="25"/>
      <c r="B128" s="25"/>
      <c r="C128" s="62" t="s">
        <v>212</v>
      </c>
      <c r="D128" s="63">
        <v>153</v>
      </c>
      <c r="E128" s="63" t="s">
        <v>25</v>
      </c>
      <c r="F128" s="63"/>
      <c r="G128" s="64" t="s">
        <v>193</v>
      </c>
      <c r="H128" s="65">
        <v>44840</v>
      </c>
      <c r="I128" s="66">
        <f ca="1">TODAY()-Overview[[#This Row],[START DATE]]</f>
        <v>260</v>
      </c>
      <c r="J128" s="65"/>
      <c r="K128" s="63" t="s">
        <v>88</v>
      </c>
      <c r="L128" s="67">
        <f>Overview[[#This Row],[START DATE]]-Overview[[#This Row],[Completed]]</f>
        <v>44840</v>
      </c>
      <c r="M128" s="64" t="s">
        <v>37</v>
      </c>
      <c r="N128" s="64" t="s">
        <v>9</v>
      </c>
      <c r="O128" s="25"/>
      <c r="P128" s="25"/>
      <c r="Q128" s="25"/>
      <c r="R128" s="25"/>
      <c r="S128" s="25"/>
      <c r="T128" s="25"/>
    </row>
    <row r="129" spans="1:20" ht="30" hidden="1" customHeight="1">
      <c r="A129" s="25"/>
      <c r="B129" s="25"/>
      <c r="C129" s="85" t="s">
        <v>213</v>
      </c>
      <c r="D129" s="85">
        <v>144</v>
      </c>
      <c r="E129" s="85"/>
      <c r="F129" s="85" t="s">
        <v>15</v>
      </c>
      <c r="G129" s="86" t="s">
        <v>16</v>
      </c>
      <c r="H129" s="90">
        <v>44841</v>
      </c>
      <c r="I129" s="88">
        <f ca="1">TODAY()-Overview[[#This Row],[START DATE]]</f>
        <v>259</v>
      </c>
      <c r="J129" s="91"/>
      <c r="K129" s="85" t="s">
        <v>88</v>
      </c>
      <c r="L129" s="92">
        <f>Overview[[#This Row],[START DATE]]-Overview[[#This Row],[Completed]]</f>
        <v>44841</v>
      </c>
      <c r="M129" s="86"/>
      <c r="N129" s="86" t="s">
        <v>9</v>
      </c>
      <c r="O129" s="25"/>
      <c r="P129" s="25"/>
      <c r="Q129" s="25"/>
      <c r="R129" s="25"/>
      <c r="S129" s="25"/>
      <c r="T129" s="25"/>
    </row>
    <row r="130" spans="1:20" ht="30" hidden="1" customHeight="1">
      <c r="A130" s="25"/>
      <c r="B130" s="25"/>
      <c r="C130" s="84" t="s">
        <v>214</v>
      </c>
      <c r="D130" s="85">
        <v>1804</v>
      </c>
      <c r="E130" s="85" t="s">
        <v>25</v>
      </c>
      <c r="F130" s="85"/>
      <c r="G130" s="86" t="s">
        <v>193</v>
      </c>
      <c r="H130" s="87">
        <v>44841</v>
      </c>
      <c r="I130" s="88">
        <f ca="1">TODAY()-Overview[[#This Row],[START DATE]]</f>
        <v>259</v>
      </c>
      <c r="J130" s="87"/>
      <c r="K130" s="85" t="s">
        <v>88</v>
      </c>
      <c r="L130" s="89">
        <f>Overview[[#This Row],[START DATE]]-Overview[[#This Row],[Completed]]</f>
        <v>44841</v>
      </c>
      <c r="M130" s="86"/>
      <c r="N130" s="86" t="s">
        <v>9</v>
      </c>
      <c r="O130" s="25"/>
      <c r="P130" s="25"/>
      <c r="Q130" s="25"/>
      <c r="R130" s="25"/>
      <c r="S130" s="25"/>
      <c r="T130" s="25"/>
    </row>
    <row r="131" spans="1:20" ht="30" hidden="1" customHeight="1">
      <c r="A131" s="25"/>
      <c r="B131" s="25"/>
      <c r="C131" s="62" t="s">
        <v>215</v>
      </c>
      <c r="D131" s="63">
        <v>142</v>
      </c>
      <c r="E131" s="63" t="s">
        <v>25</v>
      </c>
      <c r="F131" s="63"/>
      <c r="G131" s="64" t="s">
        <v>153</v>
      </c>
      <c r="H131" s="65">
        <v>44841</v>
      </c>
      <c r="I131" s="66">
        <f ca="1">TODAY()-Overview[[#This Row],[START DATE]]</f>
        <v>259</v>
      </c>
      <c r="J131" s="65"/>
      <c r="K131" s="63" t="s">
        <v>88</v>
      </c>
      <c r="L131" s="67">
        <f>Overview[[#This Row],[START DATE]]-Overview[[#This Row],[Completed]]</f>
        <v>44841</v>
      </c>
      <c r="M131" s="93" t="s">
        <v>37</v>
      </c>
      <c r="N131" s="64" t="s">
        <v>9</v>
      </c>
      <c r="O131" s="25"/>
      <c r="P131" s="25"/>
      <c r="Q131" s="25"/>
      <c r="R131" s="25"/>
      <c r="S131" s="25"/>
      <c r="T131" s="25"/>
    </row>
    <row r="132" spans="1:20" ht="30" hidden="1" customHeight="1">
      <c r="A132" s="25"/>
      <c r="B132" s="25"/>
      <c r="C132" s="62" t="s">
        <v>216</v>
      </c>
      <c r="D132" s="63">
        <v>270</v>
      </c>
      <c r="E132" s="63" t="s">
        <v>25</v>
      </c>
      <c r="F132" s="63"/>
      <c r="G132" s="64" t="s">
        <v>193</v>
      </c>
      <c r="H132" s="65">
        <v>44842</v>
      </c>
      <c r="I132" s="66">
        <f ca="1">TODAY()-Overview[[#This Row],[START DATE]]</f>
        <v>258</v>
      </c>
      <c r="J132" s="65"/>
      <c r="K132" s="63" t="s">
        <v>88</v>
      </c>
      <c r="L132" s="74">
        <f>Overview[[#This Row],[START DATE]]-Overview[[#This Row],[Completed]]</f>
        <v>44842</v>
      </c>
      <c r="M132" s="64" t="s">
        <v>37</v>
      </c>
      <c r="N132" s="64" t="s">
        <v>9</v>
      </c>
      <c r="O132" s="25"/>
      <c r="P132" s="25"/>
      <c r="Q132" s="25"/>
      <c r="R132" s="25"/>
      <c r="S132" s="25"/>
      <c r="T132" s="25"/>
    </row>
    <row r="133" spans="1:20" ht="30" hidden="1" customHeight="1">
      <c r="A133" s="25"/>
      <c r="B133" s="25"/>
      <c r="C133" s="28" t="s">
        <v>217</v>
      </c>
      <c r="D133" s="11">
        <v>55287</v>
      </c>
      <c r="E133" s="11" t="s">
        <v>25</v>
      </c>
      <c r="F133" s="11"/>
      <c r="G133" t="s">
        <v>22</v>
      </c>
      <c r="H133" s="31">
        <v>44842</v>
      </c>
      <c r="I133" s="32">
        <f ca="1">TODAY()-Overview[[#This Row],[START DATE]]</f>
        <v>258</v>
      </c>
      <c r="J133" s="31">
        <v>44840</v>
      </c>
      <c r="K133" s="33" t="s">
        <v>88</v>
      </c>
      <c r="L133" s="35">
        <f>Overview[[#This Row],[START DATE]]-Overview[[#This Row],[Completed]]</f>
        <v>2</v>
      </c>
      <c r="M133" t="s">
        <v>37</v>
      </c>
      <c r="N133" s="25" t="s">
        <v>9</v>
      </c>
      <c r="O133" s="25"/>
      <c r="P133" s="25"/>
      <c r="Q133" s="25"/>
      <c r="R133" s="25"/>
      <c r="S133" s="25"/>
      <c r="T133" s="25"/>
    </row>
    <row r="134" spans="1:20" ht="30" hidden="1" customHeight="1">
      <c r="A134" s="25"/>
      <c r="B134" s="25"/>
      <c r="C134" s="29" t="s">
        <v>218</v>
      </c>
      <c r="D134" s="11">
        <v>10233</v>
      </c>
      <c r="E134" s="75" t="s">
        <v>25</v>
      </c>
      <c r="F134" s="11"/>
      <c r="G134" t="s">
        <v>193</v>
      </c>
      <c r="H134" s="31">
        <v>44844</v>
      </c>
      <c r="I134" s="32">
        <f ca="1">TODAY()-Overview[[#This Row],[START DATE]]</f>
        <v>256</v>
      </c>
      <c r="J134" s="31"/>
      <c r="K134" s="33"/>
      <c r="L134" s="35">
        <f>Overview[[#This Row],[START DATE]]-Overview[[#This Row],[Completed]]</f>
        <v>44844</v>
      </c>
      <c r="M134" s="64"/>
      <c r="N134" s="25" t="s">
        <v>9</v>
      </c>
      <c r="O134" s="25"/>
      <c r="P134" s="25"/>
      <c r="Q134" s="25"/>
      <c r="R134" s="25"/>
      <c r="S134" s="25"/>
      <c r="T134" s="25"/>
    </row>
    <row r="135" spans="1:20" ht="30" hidden="1" customHeight="1">
      <c r="A135" s="25"/>
      <c r="B135" s="25"/>
      <c r="C135" s="27" t="s">
        <v>219</v>
      </c>
      <c r="D135" s="11">
        <v>2560</v>
      </c>
      <c r="E135" s="11" t="s">
        <v>25</v>
      </c>
      <c r="F135" s="11"/>
      <c r="G135" t="s">
        <v>193</v>
      </c>
      <c r="H135" s="31">
        <v>44845</v>
      </c>
      <c r="I135" s="32">
        <f ca="1">TODAY()-Overview[[#This Row],[START DATE]]</f>
        <v>255</v>
      </c>
      <c r="J135" s="31"/>
      <c r="K135" s="33"/>
      <c r="L135" s="35">
        <f>Overview[[#This Row],[START DATE]]-Overview[[#This Row],[Completed]]</f>
        <v>44845</v>
      </c>
      <c r="M135"/>
      <c r="N135" s="25" t="s">
        <v>9</v>
      </c>
      <c r="O135" s="25"/>
      <c r="P135" s="25"/>
      <c r="Q135" s="25"/>
      <c r="R135" s="25"/>
      <c r="S135" s="25"/>
      <c r="T135" s="25"/>
    </row>
    <row r="136" spans="1:20" ht="30" hidden="1" customHeight="1">
      <c r="A136" s="25"/>
      <c r="B136" s="25"/>
      <c r="C136" s="27" t="s">
        <v>220</v>
      </c>
      <c r="D136" s="11">
        <v>2561</v>
      </c>
      <c r="E136" s="11" t="s">
        <v>25</v>
      </c>
      <c r="F136" s="11"/>
      <c r="G136" t="s">
        <v>193</v>
      </c>
      <c r="H136" s="31">
        <v>44846</v>
      </c>
      <c r="I136" s="32">
        <f ca="1">TODAY()-Overview[[#This Row],[START DATE]]</f>
        <v>254</v>
      </c>
      <c r="J136" s="31"/>
      <c r="K136" s="33"/>
      <c r="L136" s="35">
        <f>Overview[[#This Row],[START DATE]]-Overview[[#This Row],[Completed]]</f>
        <v>44846</v>
      </c>
      <c r="M136"/>
      <c r="N136" s="25" t="s">
        <v>9</v>
      </c>
      <c r="O136" s="25"/>
      <c r="P136" s="25"/>
      <c r="Q136" s="25"/>
      <c r="R136" s="25"/>
      <c r="S136" s="25"/>
      <c r="T136" s="25"/>
    </row>
    <row r="137" spans="1:20" ht="30" hidden="1" customHeight="1">
      <c r="A137" s="25"/>
      <c r="B137" s="25"/>
      <c r="C137" s="28" t="s">
        <v>221</v>
      </c>
      <c r="D137" s="11">
        <v>177</v>
      </c>
      <c r="E137" s="11" t="s">
        <v>25</v>
      </c>
      <c r="F137" s="11"/>
      <c r="G137" t="s">
        <v>193</v>
      </c>
      <c r="H137" s="31">
        <v>44852</v>
      </c>
      <c r="I137" s="32">
        <f ca="1">TODAY()-Overview[[#This Row],[START DATE]]</f>
        <v>248</v>
      </c>
      <c r="J137" s="31"/>
      <c r="K137" s="33"/>
      <c r="L137" s="34">
        <f>Overview[[#This Row],[START DATE]]-Overview[[#This Row],[Completed]]</f>
        <v>44852</v>
      </c>
      <c r="M137"/>
      <c r="N137" s="25" t="s">
        <v>9</v>
      </c>
      <c r="O137" s="25"/>
      <c r="P137" s="25"/>
      <c r="Q137" s="25"/>
      <c r="R137" s="25"/>
      <c r="S137" s="25"/>
      <c r="T137" s="25"/>
    </row>
    <row r="138" spans="1:20" ht="30" hidden="1" customHeight="1">
      <c r="A138" s="25"/>
      <c r="B138" s="25"/>
      <c r="C138" s="12" t="s">
        <v>222</v>
      </c>
      <c r="D138" s="94" t="s">
        <v>223</v>
      </c>
      <c r="E138" s="63" t="s">
        <v>25</v>
      </c>
      <c r="F138" s="11"/>
      <c r="G138" t="s">
        <v>16</v>
      </c>
      <c r="H138" s="65">
        <v>44853</v>
      </c>
      <c r="I138" s="66">
        <f ca="1">TODAY()-Overview[[#This Row],[START DATE]]</f>
        <v>247</v>
      </c>
      <c r="J138" s="65"/>
      <c r="K138" s="63" t="s">
        <v>88</v>
      </c>
      <c r="L138" s="74">
        <f>Overview[[#This Row],[START DATE]]-Overview[[#This Row],[Completed]]</f>
        <v>44853</v>
      </c>
      <c r="M138"/>
      <c r="N138" s="64" t="s">
        <v>9</v>
      </c>
      <c r="O138" s="25"/>
      <c r="P138" s="25"/>
      <c r="Q138" s="25"/>
      <c r="R138" s="25"/>
      <c r="S138" s="25"/>
      <c r="T138" s="25"/>
    </row>
    <row r="139" spans="1:20" ht="30" hidden="1" customHeight="1">
      <c r="A139" s="25"/>
      <c r="B139" s="25"/>
      <c r="C139" s="28" t="s">
        <v>224</v>
      </c>
      <c r="D139" s="11">
        <v>47399</v>
      </c>
      <c r="E139" s="75" t="s">
        <v>25</v>
      </c>
      <c r="F139" s="11"/>
      <c r="G139" t="s">
        <v>193</v>
      </c>
      <c r="H139" s="31">
        <v>44853</v>
      </c>
      <c r="I139" s="32">
        <f ca="1">TODAY()-Overview[[#This Row],[START DATE]]</f>
        <v>247</v>
      </c>
      <c r="J139" s="31"/>
      <c r="K139" s="33" t="s">
        <v>42</v>
      </c>
      <c r="L139" s="34">
        <f>Overview[[#This Row],[START DATE]]-Overview[[#This Row],[Completed]]</f>
        <v>44853</v>
      </c>
      <c r="M139" s="38" t="s">
        <v>37</v>
      </c>
      <c r="N139" s="25" t="s">
        <v>9</v>
      </c>
      <c r="O139" s="25"/>
      <c r="P139" s="25"/>
      <c r="Q139" s="25"/>
      <c r="R139" s="25"/>
      <c r="S139" s="25"/>
      <c r="T139" s="25"/>
    </row>
    <row r="140" spans="1:20" ht="30" hidden="1" customHeight="1">
      <c r="A140" s="25"/>
      <c r="B140" s="25"/>
      <c r="C140" s="28" t="s">
        <v>225</v>
      </c>
      <c r="D140" s="11">
        <v>47400</v>
      </c>
      <c r="E140" s="75" t="s">
        <v>25</v>
      </c>
      <c r="F140" s="11"/>
      <c r="G140" t="s">
        <v>193</v>
      </c>
      <c r="H140" s="31">
        <v>44853</v>
      </c>
      <c r="I140" s="32">
        <f ca="1">TODAY()-Overview[[#This Row],[START DATE]]</f>
        <v>247</v>
      </c>
      <c r="J140" s="31"/>
      <c r="K140" s="33" t="s">
        <v>42</v>
      </c>
      <c r="L140" s="34">
        <f>Overview[[#This Row],[START DATE]]-Overview[[#This Row],[Completed]]</f>
        <v>44853</v>
      </c>
      <c r="M140" s="38" t="s">
        <v>37</v>
      </c>
      <c r="N140" s="25" t="s">
        <v>9</v>
      </c>
      <c r="O140" s="25"/>
      <c r="P140" s="25"/>
      <c r="Q140" s="25"/>
      <c r="R140" s="25"/>
      <c r="S140" s="25"/>
      <c r="T140" s="25"/>
    </row>
    <row r="141" spans="1:20" ht="30" hidden="1" customHeight="1">
      <c r="A141" s="25"/>
      <c r="B141" s="25"/>
      <c r="C141" s="28" t="s">
        <v>226</v>
      </c>
      <c r="D141" s="11">
        <v>47401</v>
      </c>
      <c r="E141" s="75" t="s">
        <v>25</v>
      </c>
      <c r="F141" s="11"/>
      <c r="G141" t="s">
        <v>193</v>
      </c>
      <c r="H141" s="31">
        <v>44853</v>
      </c>
      <c r="I141" s="32">
        <f ca="1">TODAY()-Overview[[#This Row],[START DATE]]</f>
        <v>247</v>
      </c>
      <c r="J141" s="31"/>
      <c r="K141" s="33" t="s">
        <v>42</v>
      </c>
      <c r="L141" s="34">
        <f>Overview[[#This Row],[START DATE]]-Overview[[#This Row],[Completed]]</f>
        <v>44853</v>
      </c>
      <c r="M141" s="38" t="s">
        <v>37</v>
      </c>
      <c r="N141" s="25" t="s">
        <v>9</v>
      </c>
      <c r="O141" s="25"/>
      <c r="P141" s="25"/>
      <c r="Q141" s="25"/>
      <c r="R141" s="25"/>
      <c r="S141" s="25"/>
      <c r="T141" s="25"/>
    </row>
    <row r="142" spans="1:20" ht="30" hidden="1" customHeight="1">
      <c r="A142" s="25"/>
      <c r="B142" s="25"/>
      <c r="C142" s="28" t="s">
        <v>227</v>
      </c>
      <c r="D142" s="11">
        <v>47402</v>
      </c>
      <c r="E142" s="75" t="s">
        <v>25</v>
      </c>
      <c r="F142" s="11"/>
      <c r="G142" t="s">
        <v>193</v>
      </c>
      <c r="H142" s="31">
        <v>44853</v>
      </c>
      <c r="I142" s="32">
        <f ca="1">TODAY()-Overview[[#This Row],[START DATE]]</f>
        <v>247</v>
      </c>
      <c r="J142" s="31"/>
      <c r="K142" s="33" t="s">
        <v>42</v>
      </c>
      <c r="L142" s="34">
        <f>Overview[[#This Row],[START DATE]]-Overview[[#This Row],[Completed]]</f>
        <v>44853</v>
      </c>
      <c r="M142" s="38" t="s">
        <v>37</v>
      </c>
      <c r="N142" s="25" t="s">
        <v>9</v>
      </c>
      <c r="O142" s="25"/>
      <c r="P142" s="25"/>
      <c r="Q142" s="25"/>
      <c r="R142" s="25"/>
      <c r="S142" s="25"/>
      <c r="T142" s="25"/>
    </row>
    <row r="143" spans="1:20" ht="30" hidden="1" customHeight="1">
      <c r="A143" s="25"/>
      <c r="B143" s="25"/>
      <c r="C143" s="28" t="s">
        <v>228</v>
      </c>
      <c r="D143" s="11">
        <v>47403</v>
      </c>
      <c r="E143" s="75" t="s">
        <v>25</v>
      </c>
      <c r="F143" s="11"/>
      <c r="G143" t="s">
        <v>193</v>
      </c>
      <c r="H143" s="31">
        <v>44853</v>
      </c>
      <c r="I143" s="32">
        <f ca="1">TODAY()-Overview[[#This Row],[START DATE]]</f>
        <v>247</v>
      </c>
      <c r="J143" s="31"/>
      <c r="K143" s="33" t="s">
        <v>42</v>
      </c>
      <c r="L143" s="34">
        <f>Overview[[#This Row],[START DATE]]-Overview[[#This Row],[Completed]]</f>
        <v>44853</v>
      </c>
      <c r="M143" s="38" t="s">
        <v>37</v>
      </c>
      <c r="N143" s="25" t="s">
        <v>9</v>
      </c>
      <c r="O143" s="25"/>
      <c r="P143" s="25"/>
      <c r="Q143" s="25"/>
      <c r="R143" s="25"/>
      <c r="S143" s="25"/>
      <c r="T143" s="25"/>
    </row>
    <row r="144" spans="1:20" ht="30" hidden="1" customHeight="1">
      <c r="A144" s="25"/>
      <c r="B144" s="25"/>
      <c r="C144" s="28" t="s">
        <v>229</v>
      </c>
      <c r="D144" s="11">
        <v>47404</v>
      </c>
      <c r="E144" s="75" t="s">
        <v>25</v>
      </c>
      <c r="F144" s="11"/>
      <c r="G144" t="s">
        <v>193</v>
      </c>
      <c r="H144" s="31">
        <v>44853</v>
      </c>
      <c r="I144" s="32">
        <f ca="1">TODAY()-Overview[[#This Row],[START DATE]]</f>
        <v>247</v>
      </c>
      <c r="J144" s="31"/>
      <c r="K144" s="33" t="s">
        <v>42</v>
      </c>
      <c r="L144" s="34">
        <f>Overview[[#This Row],[START DATE]]-Overview[[#This Row],[Completed]]</f>
        <v>44853</v>
      </c>
      <c r="M144" s="38" t="s">
        <v>37</v>
      </c>
      <c r="N144" s="25" t="s">
        <v>9</v>
      </c>
      <c r="O144" s="25"/>
      <c r="P144" s="25"/>
      <c r="Q144" s="25"/>
      <c r="R144" s="25"/>
      <c r="S144" s="25"/>
      <c r="T144" s="25"/>
    </row>
    <row r="145" spans="1:20" ht="30" hidden="1" customHeight="1">
      <c r="A145" s="25"/>
      <c r="B145" s="25"/>
      <c r="C145" s="28" t="s">
        <v>230</v>
      </c>
      <c r="D145" s="11">
        <v>47405</v>
      </c>
      <c r="E145" s="75" t="s">
        <v>25</v>
      </c>
      <c r="F145" s="11"/>
      <c r="G145" t="s">
        <v>193</v>
      </c>
      <c r="H145" s="31">
        <v>44853</v>
      </c>
      <c r="I145" s="32">
        <f ca="1">TODAY()-Overview[[#This Row],[START DATE]]</f>
        <v>247</v>
      </c>
      <c r="J145" s="31"/>
      <c r="K145" s="33" t="s">
        <v>42</v>
      </c>
      <c r="L145" s="34">
        <f>Overview[[#This Row],[START DATE]]-Overview[[#This Row],[Completed]]</f>
        <v>44853</v>
      </c>
      <c r="M145" s="38" t="s">
        <v>37</v>
      </c>
      <c r="N145" s="25" t="s">
        <v>9</v>
      </c>
      <c r="O145" s="25"/>
      <c r="P145" s="25"/>
      <c r="Q145" s="25"/>
      <c r="R145" s="25"/>
      <c r="S145" s="25"/>
      <c r="T145" s="25"/>
    </row>
    <row r="146" spans="1:20" ht="30" hidden="1" customHeight="1">
      <c r="A146" s="25"/>
      <c r="B146" s="25"/>
      <c r="C146" s="28" t="s">
        <v>231</v>
      </c>
      <c r="D146" s="11">
        <v>47405</v>
      </c>
      <c r="E146" s="75" t="s">
        <v>25</v>
      </c>
      <c r="F146" s="11"/>
      <c r="G146" t="s">
        <v>193</v>
      </c>
      <c r="H146" s="31">
        <v>44853</v>
      </c>
      <c r="I146" s="32">
        <f ca="1">TODAY()-Overview[[#This Row],[START DATE]]</f>
        <v>247</v>
      </c>
      <c r="J146" s="31"/>
      <c r="K146" s="33" t="s">
        <v>42</v>
      </c>
      <c r="L146" s="34">
        <f>Overview[[#This Row],[START DATE]]-Overview[[#This Row],[Completed]]</f>
        <v>44853</v>
      </c>
      <c r="M146" s="38" t="s">
        <v>37</v>
      </c>
      <c r="N146" s="25" t="s">
        <v>9</v>
      </c>
      <c r="O146" s="25"/>
      <c r="P146" s="25"/>
      <c r="Q146" s="25"/>
      <c r="R146" s="25"/>
      <c r="S146" s="25"/>
      <c r="T146" s="25"/>
    </row>
    <row r="147" spans="1:20" ht="30" hidden="1" customHeight="1">
      <c r="A147" s="25"/>
      <c r="B147" s="25"/>
      <c r="C147" s="28" t="s">
        <v>232</v>
      </c>
      <c r="D147" s="11">
        <v>22628</v>
      </c>
      <c r="E147" s="11" t="s">
        <v>25</v>
      </c>
      <c r="F147" s="11"/>
      <c r="G147" t="s">
        <v>22</v>
      </c>
      <c r="H147" s="31">
        <v>44859</v>
      </c>
      <c r="I147" s="32">
        <f ca="1">TODAY()-Overview[[#This Row],[START DATE]]</f>
        <v>241</v>
      </c>
      <c r="J147" s="31"/>
      <c r="K147" s="33" t="s">
        <v>233</v>
      </c>
      <c r="L147" s="34">
        <f>Overview[[#This Row],[START DATE]]-Overview[[#This Row],[Completed]]</f>
        <v>44859</v>
      </c>
      <c r="M147" s="70" t="s">
        <v>37</v>
      </c>
      <c r="N147" s="25" t="s">
        <v>9</v>
      </c>
      <c r="O147" s="25"/>
      <c r="P147" s="25"/>
      <c r="Q147" s="25"/>
      <c r="R147" s="25"/>
      <c r="S147" s="25"/>
      <c r="T147" s="25"/>
    </row>
    <row r="148" spans="1:20" ht="30" hidden="1" customHeight="1">
      <c r="A148" s="25"/>
      <c r="B148" s="25"/>
      <c r="C148" s="28" t="s">
        <v>234</v>
      </c>
      <c r="D148" s="11">
        <v>22629</v>
      </c>
      <c r="E148" s="11" t="s">
        <v>25</v>
      </c>
      <c r="F148" s="11"/>
      <c r="G148" t="s">
        <v>22</v>
      </c>
      <c r="H148" s="31">
        <v>44859</v>
      </c>
      <c r="I148" s="32">
        <f ca="1">TODAY()-Overview[[#This Row],[START DATE]]</f>
        <v>241</v>
      </c>
      <c r="J148" s="31"/>
      <c r="K148" s="33" t="s">
        <v>233</v>
      </c>
      <c r="L148" s="34">
        <f>Overview[[#This Row],[START DATE]]-Overview[[#This Row],[Completed]]</f>
        <v>44859</v>
      </c>
      <c r="M148" s="70" t="s">
        <v>37</v>
      </c>
      <c r="N148" s="25" t="s">
        <v>9</v>
      </c>
      <c r="O148" s="25"/>
      <c r="P148" s="25"/>
      <c r="Q148" s="25"/>
      <c r="R148" s="25"/>
      <c r="S148" s="25"/>
      <c r="T148" s="25"/>
    </row>
    <row r="149" spans="1:20" ht="30" hidden="1" customHeight="1">
      <c r="A149" s="25"/>
      <c r="B149" s="25"/>
      <c r="C149" s="28" t="s">
        <v>235</v>
      </c>
      <c r="D149" s="11">
        <v>22630</v>
      </c>
      <c r="E149" s="11" t="s">
        <v>25</v>
      </c>
      <c r="F149" s="11"/>
      <c r="G149" t="s">
        <v>22</v>
      </c>
      <c r="H149" s="31">
        <v>44859</v>
      </c>
      <c r="I149" s="32">
        <f ca="1">TODAY()-Overview[[#This Row],[START DATE]]</f>
        <v>241</v>
      </c>
      <c r="J149" s="31"/>
      <c r="K149" s="33" t="s">
        <v>233</v>
      </c>
      <c r="L149" s="34">
        <f>Overview[[#This Row],[START DATE]]-Overview[[#This Row],[Completed]]</f>
        <v>44859</v>
      </c>
      <c r="M149" s="70" t="s">
        <v>37</v>
      </c>
      <c r="N149" s="25" t="s">
        <v>9</v>
      </c>
      <c r="O149" s="25"/>
      <c r="P149" s="25"/>
      <c r="Q149" s="25"/>
      <c r="R149" s="25"/>
      <c r="S149" s="25"/>
      <c r="T149" s="25"/>
    </row>
    <row r="150" spans="1:20" ht="30" hidden="1" customHeight="1">
      <c r="A150" s="25"/>
      <c r="B150" s="25"/>
      <c r="C150" s="28" t="s">
        <v>236</v>
      </c>
      <c r="D150" s="11">
        <v>22631</v>
      </c>
      <c r="E150" s="11" t="s">
        <v>25</v>
      </c>
      <c r="F150" s="11"/>
      <c r="G150" t="s">
        <v>22</v>
      </c>
      <c r="H150" s="31">
        <v>44859</v>
      </c>
      <c r="I150" s="32">
        <f ca="1">TODAY()-Overview[[#This Row],[START DATE]]</f>
        <v>241</v>
      </c>
      <c r="J150" s="31"/>
      <c r="K150" s="33" t="s">
        <v>233</v>
      </c>
      <c r="L150" s="34">
        <f>Overview[[#This Row],[START DATE]]-Overview[[#This Row],[Completed]]</f>
        <v>44859</v>
      </c>
      <c r="M150" s="70" t="s">
        <v>37</v>
      </c>
      <c r="N150" s="25" t="s">
        <v>9</v>
      </c>
      <c r="O150" s="25"/>
      <c r="P150" s="25"/>
      <c r="Q150" s="25"/>
      <c r="R150" s="25"/>
      <c r="S150" s="25"/>
      <c r="T150" s="25"/>
    </row>
    <row r="151" spans="1:20" ht="30" hidden="1" customHeight="1">
      <c r="A151" s="25"/>
      <c r="B151" s="25"/>
      <c r="C151" s="85" t="s">
        <v>237</v>
      </c>
      <c r="D151" s="85" t="s">
        <v>238</v>
      </c>
      <c r="E151" s="85"/>
      <c r="F151" s="85" t="s">
        <v>15</v>
      </c>
      <c r="G151" s="86" t="s">
        <v>16</v>
      </c>
      <c r="H151" s="90">
        <v>44886</v>
      </c>
      <c r="I151" s="88">
        <f ca="1">TODAY()-Overview[[#This Row],[START DATE]]</f>
        <v>214</v>
      </c>
      <c r="J151" s="85" t="s">
        <v>239</v>
      </c>
      <c r="K151" s="85" t="s">
        <v>88</v>
      </c>
      <c r="L151" s="92"/>
      <c r="M151" s="86"/>
      <c r="N151" s="86" t="s">
        <v>9</v>
      </c>
      <c r="O151" s="25"/>
      <c r="P151" s="25"/>
      <c r="Q151" s="25"/>
      <c r="R151" s="25"/>
      <c r="S151" s="25"/>
      <c r="T151" s="25"/>
    </row>
    <row r="152" spans="1:20" ht="30" hidden="1" customHeight="1">
      <c r="A152" s="25"/>
      <c r="B152" s="25"/>
      <c r="C152" s="11" t="s">
        <v>240</v>
      </c>
      <c r="D152" s="11" t="s">
        <v>241</v>
      </c>
      <c r="E152" s="11"/>
      <c r="F152" s="11" t="s">
        <v>15</v>
      </c>
      <c r="G152" t="s">
        <v>16</v>
      </c>
      <c r="H152" s="16">
        <v>44915</v>
      </c>
      <c r="I152" s="20">
        <f ca="1">TODAY()-Overview[[#This Row],[START DATE]]</f>
        <v>185</v>
      </c>
      <c r="J152" s="17">
        <v>44910</v>
      </c>
      <c r="K152" s="11" t="s">
        <v>42</v>
      </c>
      <c r="L152" s="26">
        <f>Overview[[#This Row],[START DATE]]-Overview[[#This Row],[Completed]]</f>
        <v>5</v>
      </c>
      <c r="M152" t="s">
        <v>75</v>
      </c>
      <c r="N152" t="s">
        <v>9</v>
      </c>
      <c r="O152" s="25"/>
      <c r="P152" s="25"/>
      <c r="Q152" s="25"/>
      <c r="R152" s="25"/>
      <c r="S152" s="25"/>
      <c r="T152" s="25"/>
    </row>
    <row r="153" spans="1:20" ht="30" hidden="1" customHeight="1">
      <c r="A153" s="25"/>
      <c r="B153" s="25"/>
      <c r="C153" s="11" t="s">
        <v>242</v>
      </c>
      <c r="D153" s="12" t="s">
        <v>243</v>
      </c>
      <c r="E153" s="11"/>
      <c r="F153" s="11" t="s">
        <v>15</v>
      </c>
      <c r="G153" t="s">
        <v>153</v>
      </c>
      <c r="H153" s="17">
        <v>44921</v>
      </c>
      <c r="I153" s="20">
        <f ca="1">TODAY()-Overview[[#This Row],[START DATE]]</f>
        <v>179</v>
      </c>
      <c r="J153" s="17">
        <v>44910</v>
      </c>
      <c r="K153" s="11" t="s">
        <v>42</v>
      </c>
      <c r="L153" s="26">
        <f>Overview[[#This Row],[START DATE]]-Overview[[#This Row],[Completed]]</f>
        <v>11</v>
      </c>
      <c r="M153" t="s">
        <v>244</v>
      </c>
      <c r="N153" t="s">
        <v>9</v>
      </c>
      <c r="O153" s="25"/>
      <c r="P153" s="25"/>
      <c r="Q153" s="25"/>
      <c r="R153" s="25"/>
      <c r="S153" s="25"/>
      <c r="T153" s="25"/>
    </row>
    <row r="154" spans="1:20" ht="30" hidden="1" customHeight="1">
      <c r="A154" s="25"/>
      <c r="B154" s="25"/>
      <c r="C154" s="11" t="s">
        <v>245</v>
      </c>
      <c r="D154" s="11">
        <v>16753</v>
      </c>
      <c r="E154" s="11"/>
      <c r="F154" s="11" t="s">
        <v>15</v>
      </c>
      <c r="G154" t="s">
        <v>16</v>
      </c>
      <c r="H154" s="17">
        <v>44932</v>
      </c>
      <c r="I154" s="20">
        <f ca="1">TODAY()-Overview[[#This Row],[START DATE]]</f>
        <v>168</v>
      </c>
      <c r="J154" s="16">
        <v>44931</v>
      </c>
      <c r="K154" s="11" t="s">
        <v>42</v>
      </c>
      <c r="L154" s="26">
        <f>Overview[[#This Row],[START DATE]]-Overview[[#This Row],[Completed]]</f>
        <v>1</v>
      </c>
      <c r="M154" t="s">
        <v>246</v>
      </c>
      <c r="N154" t="s">
        <v>9</v>
      </c>
      <c r="O154" s="25"/>
      <c r="P154" s="25"/>
      <c r="Q154" s="25"/>
      <c r="R154" s="25"/>
      <c r="S154" s="25"/>
      <c r="T154" s="25"/>
    </row>
    <row r="155" spans="1:20" ht="30" hidden="1" customHeight="1">
      <c r="A155" s="25"/>
      <c r="B155" s="25"/>
      <c r="C155" s="27" t="s">
        <v>247</v>
      </c>
      <c r="D155" s="11">
        <v>56578</v>
      </c>
      <c r="E155" s="11"/>
      <c r="F155" s="11"/>
      <c r="G155" t="s">
        <v>22</v>
      </c>
      <c r="H155" s="31">
        <v>44933</v>
      </c>
      <c r="I155" s="32">
        <f ca="1">TODAY()-Overview[[#This Row],[START DATE]]</f>
        <v>167</v>
      </c>
      <c r="J155" s="96">
        <v>44932</v>
      </c>
      <c r="K155" s="33" t="s">
        <v>42</v>
      </c>
      <c r="L155" s="35">
        <f>Overview[[#This Row],[START DATE]]-Overview[[#This Row],[Completed]]</f>
        <v>1</v>
      </c>
      <c r="M155" t="s">
        <v>37</v>
      </c>
      <c r="N155" s="25" t="s">
        <v>9</v>
      </c>
      <c r="O155" s="25"/>
      <c r="P155" s="25"/>
      <c r="Q155" s="25"/>
      <c r="R155" s="25"/>
      <c r="S155" s="25"/>
      <c r="T155" s="25"/>
    </row>
    <row r="156" spans="1:20" ht="30" hidden="1" customHeight="1">
      <c r="A156" s="25"/>
      <c r="B156" s="25"/>
      <c r="C156" s="27" t="s">
        <v>248</v>
      </c>
      <c r="D156" s="11">
        <v>56579</v>
      </c>
      <c r="E156" s="11"/>
      <c r="F156" s="11"/>
      <c r="G156" t="s">
        <v>22</v>
      </c>
      <c r="H156" s="31">
        <v>44933</v>
      </c>
      <c r="I156" s="32">
        <f ca="1">TODAY()-Overview[[#This Row],[START DATE]]</f>
        <v>167</v>
      </c>
      <c r="J156" s="96">
        <v>44932</v>
      </c>
      <c r="K156" s="33" t="s">
        <v>42</v>
      </c>
      <c r="L156" s="35">
        <f>Overview[[#This Row],[START DATE]]-Overview[[#This Row],[Completed]]</f>
        <v>1</v>
      </c>
      <c r="M156" t="s">
        <v>37</v>
      </c>
      <c r="N156" s="25" t="s">
        <v>9</v>
      </c>
      <c r="O156" s="25"/>
      <c r="P156" s="25"/>
      <c r="Q156" s="25"/>
      <c r="R156" s="25"/>
      <c r="S156" s="25"/>
      <c r="T156" s="25"/>
    </row>
    <row r="157" spans="1:20" ht="30" hidden="1" customHeight="1">
      <c r="A157" s="25"/>
      <c r="B157" s="25"/>
      <c r="C157" s="27" t="s">
        <v>249</v>
      </c>
      <c r="D157" s="11">
        <v>56580</v>
      </c>
      <c r="E157" s="11"/>
      <c r="F157" s="11"/>
      <c r="G157" t="s">
        <v>22</v>
      </c>
      <c r="H157" s="31">
        <v>44933</v>
      </c>
      <c r="I157" s="32">
        <f ca="1">TODAY()-Overview[[#This Row],[START DATE]]</f>
        <v>167</v>
      </c>
      <c r="J157" s="96">
        <v>44932</v>
      </c>
      <c r="K157" s="33" t="s">
        <v>42</v>
      </c>
      <c r="L157" s="35">
        <f>Overview[[#This Row],[START DATE]]-Overview[[#This Row],[Completed]]</f>
        <v>1</v>
      </c>
      <c r="M157" t="s">
        <v>37</v>
      </c>
      <c r="N157" s="25" t="s">
        <v>9</v>
      </c>
      <c r="O157" s="25"/>
      <c r="P157" s="25"/>
      <c r="Q157" s="25"/>
      <c r="R157" s="25"/>
      <c r="S157" s="25"/>
      <c r="T157" s="25"/>
    </row>
    <row r="158" spans="1:20" ht="30" hidden="1" customHeight="1">
      <c r="A158" s="25"/>
      <c r="B158" s="25"/>
      <c r="C158" s="27" t="s">
        <v>250</v>
      </c>
      <c r="D158" s="11">
        <v>56581</v>
      </c>
      <c r="E158" s="11"/>
      <c r="F158" s="11"/>
      <c r="G158" t="s">
        <v>22</v>
      </c>
      <c r="H158" s="31">
        <v>44933</v>
      </c>
      <c r="I158" s="32">
        <f ca="1">TODAY()-Overview[[#This Row],[START DATE]]</f>
        <v>167</v>
      </c>
      <c r="J158" s="96">
        <v>44932</v>
      </c>
      <c r="K158" s="33" t="s">
        <v>42</v>
      </c>
      <c r="L158" s="35">
        <f>Overview[[#This Row],[START DATE]]-Overview[[#This Row],[Completed]]</f>
        <v>1</v>
      </c>
      <c r="M158" t="s">
        <v>37</v>
      </c>
      <c r="N158" s="25" t="s">
        <v>9</v>
      </c>
      <c r="O158" s="25"/>
      <c r="P158" s="25"/>
      <c r="Q158" s="25"/>
      <c r="R158" s="25"/>
      <c r="S158" s="25"/>
      <c r="T158" s="25"/>
    </row>
    <row r="159" spans="1:20" ht="30" hidden="1" customHeight="1">
      <c r="A159" s="25"/>
      <c r="B159" s="25"/>
      <c r="C159" s="11" t="s">
        <v>251</v>
      </c>
      <c r="D159" s="11">
        <v>2305</v>
      </c>
      <c r="E159" s="11"/>
      <c r="F159" s="11"/>
      <c r="G159" t="s">
        <v>16</v>
      </c>
      <c r="H159" s="16">
        <v>44937</v>
      </c>
      <c r="I159" s="20">
        <f ca="1">TODAY()-Overview[[#This Row],[START DATE]]</f>
        <v>163</v>
      </c>
      <c r="J159" s="16">
        <v>44931</v>
      </c>
      <c r="K159" s="11" t="s">
        <v>42</v>
      </c>
      <c r="L159" s="26">
        <f>Overview[[#This Row],[START DATE]]-Overview[[#This Row],[Completed]]</f>
        <v>6</v>
      </c>
      <c r="M159" t="s">
        <v>252</v>
      </c>
      <c r="N159" t="s">
        <v>9</v>
      </c>
      <c r="O159" s="25"/>
      <c r="P159" s="25"/>
      <c r="Q159" s="25"/>
      <c r="R159" s="25"/>
      <c r="S159" s="25"/>
      <c r="T159" s="25"/>
    </row>
    <row r="160" spans="1:20" ht="30" hidden="1" customHeight="1">
      <c r="A160" s="25"/>
      <c r="B160" s="25"/>
      <c r="C160" s="27" t="s">
        <v>253</v>
      </c>
      <c r="D160" s="11" t="s">
        <v>254</v>
      </c>
      <c r="E160" s="11"/>
      <c r="F160" s="11"/>
      <c r="G160" t="s">
        <v>22</v>
      </c>
      <c r="H160" s="31">
        <v>44937</v>
      </c>
      <c r="I160" s="32">
        <f ca="1">TODAY()-Overview[[#This Row],[START DATE]]</f>
        <v>163</v>
      </c>
      <c r="J160" s="31"/>
      <c r="K160" s="33" t="s">
        <v>42</v>
      </c>
      <c r="L160" s="26">
        <f>Overview[[#This Row],[START DATE]]-Overview[[#This Row],[Completed]]</f>
        <v>44937</v>
      </c>
      <c r="M160" t="s">
        <v>255</v>
      </c>
      <c r="N160" s="25" t="s">
        <v>9</v>
      </c>
      <c r="O160" s="25"/>
      <c r="P160" s="25"/>
      <c r="Q160" s="25"/>
      <c r="R160" s="25"/>
      <c r="S160" s="25"/>
      <c r="T160" s="25"/>
    </row>
    <row r="161" spans="1:20" ht="30" hidden="1" customHeight="1">
      <c r="A161" s="25"/>
      <c r="B161" s="25"/>
      <c r="C161" s="11" t="s">
        <v>256</v>
      </c>
      <c r="D161" s="11" t="s">
        <v>257</v>
      </c>
      <c r="E161" s="11"/>
      <c r="F161" s="11" t="s">
        <v>15</v>
      </c>
      <c r="G161" t="s">
        <v>22</v>
      </c>
      <c r="H161" s="17">
        <v>44939</v>
      </c>
      <c r="I161" s="20">
        <f ca="1">TODAY()-Overview[[#This Row],[START DATE]]</f>
        <v>161</v>
      </c>
      <c r="J161" s="17"/>
      <c r="K161" s="11" t="s">
        <v>42</v>
      </c>
      <c r="L161" s="26">
        <f>Overview[[#This Row],[START DATE]]-Overview[[#This Row],[Completed]]</f>
        <v>44939</v>
      </c>
      <c r="M161" t="s">
        <v>258</v>
      </c>
      <c r="N161" t="s">
        <v>9</v>
      </c>
      <c r="O161" s="25"/>
      <c r="P161" s="25"/>
      <c r="Q161" s="25"/>
      <c r="R161" s="25"/>
      <c r="S161" s="25"/>
      <c r="T161" s="25"/>
    </row>
    <row r="162" spans="1:20" ht="30" hidden="1" customHeight="1">
      <c r="A162" s="25"/>
      <c r="B162" s="25"/>
      <c r="C162" s="11" t="s">
        <v>259</v>
      </c>
      <c r="D162" s="11">
        <v>1377</v>
      </c>
      <c r="E162" s="11"/>
      <c r="F162" s="11" t="s">
        <v>15</v>
      </c>
      <c r="G162" t="s">
        <v>16</v>
      </c>
      <c r="H162" s="16">
        <v>44944</v>
      </c>
      <c r="I162" s="20">
        <f ca="1">TODAY()-Overview[[#This Row],[START DATE]]</f>
        <v>156</v>
      </c>
      <c r="J162" s="16">
        <v>44938</v>
      </c>
      <c r="K162" s="11" t="s">
        <v>42</v>
      </c>
      <c r="L162" s="26">
        <f>Overview[[#This Row],[START DATE]]-Overview[[#This Row],[Completed]]</f>
        <v>6</v>
      </c>
      <c r="M162" t="s">
        <v>260</v>
      </c>
      <c r="N162" t="s">
        <v>9</v>
      </c>
      <c r="O162" s="25"/>
      <c r="P162" s="25"/>
      <c r="Q162" s="25"/>
      <c r="R162" s="25"/>
      <c r="S162" s="25"/>
      <c r="T162" s="25"/>
    </row>
    <row r="163" spans="1:20" ht="30" hidden="1" customHeight="1">
      <c r="A163" s="25"/>
      <c r="B163" s="25"/>
      <c r="C163" s="11" t="s">
        <v>261</v>
      </c>
      <c r="D163" s="11">
        <v>67280</v>
      </c>
      <c r="E163" s="11"/>
      <c r="F163" s="11" t="s">
        <v>15</v>
      </c>
      <c r="G163" t="s">
        <v>16</v>
      </c>
      <c r="H163" s="16">
        <v>44946</v>
      </c>
      <c r="I163" s="20">
        <f ca="1">TODAY()-Overview[[#This Row],[START DATE]]</f>
        <v>154</v>
      </c>
      <c r="J163" s="31"/>
      <c r="K163" s="33" t="s">
        <v>262</v>
      </c>
      <c r="L163" s="26">
        <f>Overview[[#This Row],[START DATE]]-Overview[[#This Row],[Completed]]</f>
        <v>44946</v>
      </c>
      <c r="M163" t="s">
        <v>263</v>
      </c>
      <c r="N163" t="s">
        <v>9</v>
      </c>
      <c r="O163" s="25"/>
      <c r="P163" s="25"/>
      <c r="Q163" s="25"/>
      <c r="R163" s="25"/>
      <c r="S163" s="25"/>
      <c r="T163" s="25"/>
    </row>
    <row r="164" spans="1:20" ht="30" hidden="1" customHeight="1">
      <c r="A164" s="25"/>
      <c r="B164" s="25"/>
      <c r="C164" s="11" t="s">
        <v>264</v>
      </c>
      <c r="D164" s="11">
        <v>34467</v>
      </c>
      <c r="E164" s="11"/>
      <c r="F164" s="11" t="s">
        <v>15</v>
      </c>
      <c r="G164" t="s">
        <v>16</v>
      </c>
      <c r="H164" s="16">
        <v>44947</v>
      </c>
      <c r="I164" s="20">
        <f ca="1">TODAY()-Overview[[#This Row],[START DATE]]</f>
        <v>153</v>
      </c>
      <c r="J164" s="16"/>
      <c r="K164" s="11" t="s">
        <v>262</v>
      </c>
      <c r="L164" s="26">
        <f>Overview[[#This Row],[START DATE]]-Overview[[#This Row],[Completed]]</f>
        <v>44947</v>
      </c>
      <c r="M164" t="s">
        <v>75</v>
      </c>
      <c r="N164" t="s">
        <v>9</v>
      </c>
      <c r="O164" s="25"/>
      <c r="P164" s="25"/>
      <c r="Q164" s="25"/>
      <c r="R164" s="25"/>
      <c r="S164" s="25"/>
      <c r="T164" s="25"/>
    </row>
    <row r="165" spans="1:20" ht="30" hidden="1" customHeight="1">
      <c r="A165" s="25"/>
      <c r="B165" s="25"/>
      <c r="C165" s="11" t="s">
        <v>265</v>
      </c>
      <c r="D165" s="12">
        <v>19232</v>
      </c>
      <c r="E165" s="11"/>
      <c r="F165" s="11" t="s">
        <v>15</v>
      </c>
      <c r="G165" t="s">
        <v>16</v>
      </c>
      <c r="H165" s="16">
        <v>44951</v>
      </c>
      <c r="I165" s="20">
        <f ca="1">TODAY()-Overview[[#This Row],[START DATE]]</f>
        <v>149</v>
      </c>
      <c r="J165" s="15">
        <v>45015</v>
      </c>
      <c r="K165" s="12" t="s">
        <v>39</v>
      </c>
      <c r="L165" s="26">
        <f>Overview[[#This Row],[START DATE]]-Overview[[#This Row],[Completed]]</f>
        <v>-64</v>
      </c>
      <c r="M165"/>
      <c r="N165" t="s">
        <v>9</v>
      </c>
      <c r="O165" s="25"/>
      <c r="P165" s="25"/>
      <c r="Q165" s="25"/>
      <c r="R165" s="25"/>
      <c r="S165" s="25"/>
      <c r="T165" s="25"/>
    </row>
    <row r="166" spans="1:20" ht="18.75" hidden="1">
      <c r="A166" s="25"/>
      <c r="B166" s="25"/>
      <c r="C166" s="11" t="s">
        <v>266</v>
      </c>
      <c r="D166" s="12">
        <v>3133</v>
      </c>
      <c r="E166" s="11"/>
      <c r="F166" s="11" t="s">
        <v>15</v>
      </c>
      <c r="G166" t="s">
        <v>16</v>
      </c>
      <c r="H166" s="16">
        <v>44953</v>
      </c>
      <c r="I166" s="20">
        <f ca="1">TODAY()-Overview[[#This Row],[START DATE]]</f>
        <v>147</v>
      </c>
      <c r="J166" s="15">
        <v>45015</v>
      </c>
      <c r="K166" s="11" t="s">
        <v>267</v>
      </c>
      <c r="L166" s="26">
        <f>Overview[[#This Row],[START DATE]]-Overview[[#This Row],[Completed]]</f>
        <v>-62</v>
      </c>
      <c r="M166"/>
      <c r="N166" t="s">
        <v>9</v>
      </c>
      <c r="O166" s="25"/>
      <c r="P166" s="25"/>
      <c r="Q166" s="25"/>
      <c r="R166" s="25"/>
      <c r="S166" s="25"/>
      <c r="T166" s="25"/>
    </row>
    <row r="167" spans="1:20" ht="30" hidden="1" customHeight="1">
      <c r="A167" s="25"/>
      <c r="B167" s="25"/>
      <c r="C167" s="11" t="s">
        <v>268</v>
      </c>
      <c r="D167" s="11">
        <v>68</v>
      </c>
      <c r="E167" s="11"/>
      <c r="F167" s="11" t="s">
        <v>15</v>
      </c>
      <c r="G167" t="s">
        <v>16</v>
      </c>
      <c r="H167" s="16">
        <v>44953</v>
      </c>
      <c r="I167" s="20">
        <f ca="1">TODAY()-Overview[[#This Row],[START DATE]]</f>
        <v>147</v>
      </c>
      <c r="J167" s="16">
        <v>45028</v>
      </c>
      <c r="K167" s="11" t="s">
        <v>267</v>
      </c>
      <c r="L167" s="26">
        <f>Overview[[#This Row],[START DATE]]-Overview[[#This Row],[Completed]]</f>
        <v>-75</v>
      </c>
      <c r="M167"/>
      <c r="N167" t="s">
        <v>9</v>
      </c>
      <c r="O167" s="25"/>
      <c r="P167" s="25"/>
      <c r="Q167" s="25"/>
      <c r="R167" s="25"/>
      <c r="S167" s="25"/>
      <c r="T167" s="25"/>
    </row>
    <row r="168" spans="1:20" ht="30" hidden="1" customHeight="1">
      <c r="A168" s="25"/>
      <c r="B168" s="25"/>
      <c r="C168" s="11" t="s">
        <v>269</v>
      </c>
      <c r="D168" s="11">
        <v>3888</v>
      </c>
      <c r="E168" s="11"/>
      <c r="F168" s="11" t="s">
        <v>15</v>
      </c>
      <c r="G168" t="s">
        <v>16</v>
      </c>
      <c r="H168" s="16">
        <v>44958</v>
      </c>
      <c r="I168" s="20">
        <f ca="1">TODAY()-Overview[[#This Row],[START DATE]]</f>
        <v>142</v>
      </c>
      <c r="J168" s="16">
        <v>45022</v>
      </c>
      <c r="K168" s="11" t="s">
        <v>39</v>
      </c>
      <c r="L168" s="26">
        <f>Overview[[#This Row],[START DATE]]-Overview[[#This Row],[Completed]]</f>
        <v>-64</v>
      </c>
      <c r="M168"/>
      <c r="N168" t="s">
        <v>9</v>
      </c>
      <c r="O168" s="25"/>
      <c r="P168" s="25"/>
      <c r="Q168" s="25"/>
      <c r="R168" s="25"/>
      <c r="S168" s="25"/>
      <c r="T168" s="25"/>
    </row>
    <row r="169" spans="1:20" ht="30" hidden="1" customHeight="1">
      <c r="A169" s="25"/>
      <c r="B169" s="25"/>
      <c r="C169" s="11" t="s">
        <v>270</v>
      </c>
      <c r="D169" s="11">
        <v>82</v>
      </c>
      <c r="E169" s="11"/>
      <c r="F169" s="11" t="s">
        <v>15</v>
      </c>
      <c r="G169" t="s">
        <v>16</v>
      </c>
      <c r="H169" s="16">
        <v>44974</v>
      </c>
      <c r="I169" s="20">
        <f ca="1">TODAY()-Overview[[#This Row],[START DATE]]</f>
        <v>126</v>
      </c>
      <c r="J169" s="16">
        <v>45022</v>
      </c>
      <c r="K169" s="11" t="s">
        <v>39</v>
      </c>
      <c r="L169" s="26">
        <f>Overview[[#This Row],[START DATE]]-Overview[[#This Row],[Completed]]</f>
        <v>-48</v>
      </c>
      <c r="M169"/>
      <c r="N169" t="s">
        <v>9</v>
      </c>
      <c r="O169" s="25"/>
      <c r="P169" s="25"/>
      <c r="Q169" s="25"/>
      <c r="R169" s="25"/>
      <c r="S169" s="25"/>
      <c r="T169" s="25"/>
    </row>
    <row r="170" spans="1:20" ht="30" hidden="1" customHeight="1">
      <c r="A170" s="25"/>
      <c r="B170" s="25"/>
      <c r="C170" s="11" t="s">
        <v>271</v>
      </c>
      <c r="D170" s="11">
        <v>89038</v>
      </c>
      <c r="E170" s="75" t="s">
        <v>25</v>
      </c>
      <c r="F170" s="11"/>
      <c r="G170" s="80" t="s">
        <v>173</v>
      </c>
      <c r="H170" s="17">
        <v>44975</v>
      </c>
      <c r="I170" s="20">
        <f ca="1">TODAY()-Overview[[#This Row],[START DATE]]</f>
        <v>125</v>
      </c>
      <c r="J170" s="17">
        <v>45077</v>
      </c>
      <c r="K170" s="11" t="s">
        <v>39</v>
      </c>
      <c r="L170" s="26">
        <f>Overview[[#This Row],[START DATE]]-Overview[[#This Row],[Completed]]</f>
        <v>-102</v>
      </c>
      <c r="M170"/>
      <c r="N170" t="s">
        <v>9</v>
      </c>
      <c r="O170" s="25"/>
      <c r="P170" s="25"/>
      <c r="Q170" s="25"/>
      <c r="R170" s="25"/>
      <c r="S170" s="25"/>
      <c r="T170" s="25"/>
    </row>
    <row r="171" spans="1:20" ht="30" hidden="1" customHeight="1">
      <c r="A171" s="25"/>
      <c r="B171" s="25"/>
      <c r="C171" s="11" t="s">
        <v>272</v>
      </c>
      <c r="D171" s="11">
        <v>3284</v>
      </c>
      <c r="E171" s="11"/>
      <c r="F171" s="11" t="s">
        <v>273</v>
      </c>
      <c r="G171" t="s">
        <v>16</v>
      </c>
      <c r="H171" s="16">
        <v>44982</v>
      </c>
      <c r="I171" s="20">
        <f ca="1">TODAY()-Overview[[#This Row],[START DATE]]</f>
        <v>118</v>
      </c>
      <c r="J171" s="16"/>
      <c r="K171" s="11" t="s">
        <v>274</v>
      </c>
      <c r="L171" s="26">
        <f>Overview[[#This Row],[START DATE]]-Overview[[#This Row],[Completed]]</f>
        <v>44982</v>
      </c>
      <c r="M171" t="s">
        <v>263</v>
      </c>
      <c r="N171" t="s">
        <v>9</v>
      </c>
      <c r="O171" s="25"/>
      <c r="P171" s="25"/>
      <c r="Q171" s="25"/>
      <c r="R171" s="25"/>
      <c r="S171" s="25"/>
      <c r="T171" s="25"/>
    </row>
    <row r="172" spans="1:20" ht="30" hidden="1" customHeight="1">
      <c r="A172" s="25"/>
      <c r="B172" s="25"/>
      <c r="C172" s="11" t="s">
        <v>275</v>
      </c>
      <c r="D172" s="11">
        <v>18</v>
      </c>
      <c r="E172" s="75" t="s">
        <v>25</v>
      </c>
      <c r="F172" s="11" t="s">
        <v>15</v>
      </c>
      <c r="G172" t="s">
        <v>16</v>
      </c>
      <c r="H172" s="16">
        <v>44982</v>
      </c>
      <c r="I172" s="20">
        <f ca="1">TODAY()-Overview[[#This Row],[START DATE]]</f>
        <v>118</v>
      </c>
      <c r="J172" s="16">
        <v>44977</v>
      </c>
      <c r="K172" s="11" t="s">
        <v>39</v>
      </c>
      <c r="L172" s="26">
        <f>Overview[[#This Row],[START DATE]]-Overview[[#This Row],[Completed]]</f>
        <v>5</v>
      </c>
      <c r="M172" t="s">
        <v>276</v>
      </c>
      <c r="N172" t="s">
        <v>9</v>
      </c>
      <c r="O172" s="25"/>
      <c r="P172" s="25"/>
      <c r="Q172" s="25"/>
      <c r="R172" s="25"/>
      <c r="S172" s="25"/>
      <c r="T172" s="25"/>
    </row>
    <row r="173" spans="1:20" ht="30" hidden="1" customHeight="1">
      <c r="A173" s="25"/>
      <c r="B173" s="25"/>
      <c r="C173" s="11" t="s">
        <v>277</v>
      </c>
      <c r="D173" s="97" t="s">
        <v>278</v>
      </c>
      <c r="E173" s="11"/>
      <c r="F173" s="11" t="s">
        <v>273</v>
      </c>
      <c r="G173" t="s">
        <v>16</v>
      </c>
      <c r="H173" s="17">
        <v>44986</v>
      </c>
      <c r="I173" s="20">
        <f ca="1">TODAY()-Overview[[#This Row],[START DATE]]</f>
        <v>114</v>
      </c>
      <c r="J173" s="17">
        <v>44985</v>
      </c>
      <c r="K173" s="11" t="s">
        <v>26</v>
      </c>
      <c r="L173" s="26">
        <f>Overview[[#This Row],[START DATE]]-Overview[[#This Row],[Completed]]</f>
        <v>1</v>
      </c>
      <c r="M173" t="s">
        <v>279</v>
      </c>
      <c r="N173" t="s">
        <v>9</v>
      </c>
      <c r="O173" s="25"/>
      <c r="P173" s="25"/>
      <c r="Q173" s="25"/>
      <c r="R173" s="25"/>
      <c r="S173" s="25"/>
      <c r="T173" s="25"/>
    </row>
    <row r="174" spans="1:20" ht="30" hidden="1" customHeight="1">
      <c r="A174" s="25"/>
      <c r="B174" s="25"/>
      <c r="C174" s="11" t="s">
        <v>280</v>
      </c>
      <c r="D174" s="11">
        <v>2152</v>
      </c>
      <c r="E174" s="11"/>
      <c r="F174" s="11" t="s">
        <v>15</v>
      </c>
      <c r="G174" t="s">
        <v>16</v>
      </c>
      <c r="H174" s="16">
        <v>44986</v>
      </c>
      <c r="I174" s="20">
        <f ca="1">TODAY()-Overview[[#This Row],[START DATE]]</f>
        <v>114</v>
      </c>
      <c r="J174" s="16">
        <v>45022</v>
      </c>
      <c r="K174" s="11" t="s">
        <v>39</v>
      </c>
      <c r="L174" s="26">
        <f>Overview[[#This Row],[START DATE]]-Overview[[#This Row],[Completed]]</f>
        <v>-36</v>
      </c>
      <c r="M174"/>
      <c r="N174" t="s">
        <v>9</v>
      </c>
      <c r="O174" s="25"/>
      <c r="P174" s="25"/>
      <c r="Q174" s="25"/>
      <c r="R174" s="25"/>
      <c r="S174" s="25"/>
      <c r="T174" s="25"/>
    </row>
    <row r="175" spans="1:20" ht="30" hidden="1" customHeight="1">
      <c r="A175" s="25"/>
      <c r="B175" s="25"/>
      <c r="C175" s="12" t="s">
        <v>281</v>
      </c>
      <c r="D175" s="11" t="s">
        <v>282</v>
      </c>
      <c r="E175" s="11"/>
      <c r="F175" s="11" t="s">
        <v>15</v>
      </c>
      <c r="G175" t="s">
        <v>16</v>
      </c>
      <c r="H175" s="17">
        <v>44992</v>
      </c>
      <c r="I175" s="20">
        <f ca="1">TODAY()-Overview[[#This Row],[START DATE]]</f>
        <v>108</v>
      </c>
      <c r="J175" s="17">
        <v>45077</v>
      </c>
      <c r="K175" s="11" t="s">
        <v>39</v>
      </c>
      <c r="L175" s="26">
        <f>Overview[[#This Row],[START DATE]]-Overview[[#This Row],[Completed]]</f>
        <v>-85</v>
      </c>
      <c r="M175"/>
      <c r="N175" t="s">
        <v>9</v>
      </c>
      <c r="O175" s="25"/>
      <c r="P175" s="25"/>
      <c r="Q175" s="25"/>
      <c r="R175" s="25"/>
      <c r="S175" s="25"/>
      <c r="T175" s="25"/>
    </row>
    <row r="176" spans="1:20" ht="30" hidden="1" customHeight="1">
      <c r="A176" s="25"/>
      <c r="B176" s="25"/>
      <c r="C176" s="11" t="s">
        <v>283</v>
      </c>
      <c r="D176" s="11">
        <v>9895</v>
      </c>
      <c r="E176" s="11"/>
      <c r="F176" s="11" t="s">
        <v>15</v>
      </c>
      <c r="G176" t="s">
        <v>16</v>
      </c>
      <c r="H176" s="16">
        <v>44992</v>
      </c>
      <c r="I176" s="20">
        <f ca="1">TODAY()-Overview[[#This Row],[START DATE]]</f>
        <v>108</v>
      </c>
      <c r="J176" s="15">
        <v>45036</v>
      </c>
      <c r="K176" s="11" t="s">
        <v>39</v>
      </c>
      <c r="L176" s="26">
        <f>Overview[[#This Row],[START DATE]]-Overview[[#This Row],[Completed]]</f>
        <v>-44</v>
      </c>
      <c r="M176"/>
      <c r="N176" t="s">
        <v>9</v>
      </c>
      <c r="O176" s="25"/>
      <c r="P176" s="25"/>
      <c r="Q176" s="25"/>
      <c r="R176" s="25"/>
      <c r="S176" s="25"/>
      <c r="T176" s="25"/>
    </row>
    <row r="177" spans="1:20" ht="30" hidden="1" customHeight="1">
      <c r="A177" s="25"/>
      <c r="B177" s="25"/>
      <c r="C177" s="11" t="s">
        <v>284</v>
      </c>
      <c r="D177" s="12" t="s">
        <v>285</v>
      </c>
      <c r="E177" s="11"/>
      <c r="F177" s="11" t="s">
        <v>15</v>
      </c>
      <c r="G177" t="s">
        <v>16</v>
      </c>
      <c r="H177" s="16">
        <v>44992</v>
      </c>
      <c r="I177" s="20">
        <f ca="1">TODAY()-Overview[[#This Row],[START DATE]]</f>
        <v>108</v>
      </c>
      <c r="J177" s="15">
        <v>45037</v>
      </c>
      <c r="K177" s="12" t="s">
        <v>39</v>
      </c>
      <c r="L177" s="26">
        <f>Overview[[#This Row],[START DATE]]-Overview[[#This Row],[Completed]]</f>
        <v>-45</v>
      </c>
      <c r="M177"/>
      <c r="N177" t="s">
        <v>9</v>
      </c>
      <c r="O177" s="25"/>
      <c r="P177" s="25"/>
      <c r="Q177" s="25"/>
      <c r="R177" s="25"/>
      <c r="S177" s="25"/>
      <c r="T177" s="25"/>
    </row>
    <row r="178" spans="1:20" ht="30" hidden="1" customHeight="1">
      <c r="A178" s="25"/>
      <c r="B178" s="25"/>
      <c r="C178" s="33" t="s">
        <v>286</v>
      </c>
      <c r="D178" s="11" t="s">
        <v>287</v>
      </c>
      <c r="E178" s="11"/>
      <c r="F178" s="11"/>
      <c r="G178" t="s">
        <v>288</v>
      </c>
      <c r="H178" s="31">
        <v>44993</v>
      </c>
      <c r="I178" s="32">
        <f ca="1">TODAY()-Overview[[#This Row],[START DATE]]</f>
        <v>107</v>
      </c>
      <c r="J178" s="31">
        <v>44993</v>
      </c>
      <c r="K178" s="33" t="s">
        <v>26</v>
      </c>
      <c r="L178" s="34">
        <f>Overview[[#This Row],[START DATE]]-Overview[[#This Row],[Completed]]</f>
        <v>0</v>
      </c>
      <c r="M178" t="s">
        <v>289</v>
      </c>
      <c r="N178" s="25" t="s">
        <v>9</v>
      </c>
      <c r="O178" s="25"/>
      <c r="P178" s="25"/>
      <c r="Q178" s="25"/>
      <c r="R178" s="25"/>
      <c r="S178" s="25"/>
      <c r="T178" s="25"/>
    </row>
    <row r="179" spans="1:20" ht="30" hidden="1" customHeight="1">
      <c r="A179" s="25"/>
      <c r="B179" s="25"/>
      <c r="C179" s="11" t="s">
        <v>290</v>
      </c>
      <c r="D179" s="11" t="s">
        <v>291</v>
      </c>
      <c r="E179" s="75" t="s">
        <v>25</v>
      </c>
      <c r="F179" s="11" t="s">
        <v>15</v>
      </c>
      <c r="G179" t="s">
        <v>16</v>
      </c>
      <c r="H179" s="40">
        <v>45008</v>
      </c>
      <c r="I179" s="20">
        <f ca="1">TODAY()-Overview[[#This Row],[START DATE]]</f>
        <v>92</v>
      </c>
      <c r="J179" s="16">
        <v>45015</v>
      </c>
      <c r="K179" s="11" t="s">
        <v>39</v>
      </c>
      <c r="L179" s="26">
        <f>Overview[[#This Row],[START DATE]]-Overview[[#This Row],[Completed]]</f>
        <v>-7</v>
      </c>
      <c r="M179"/>
      <c r="N179" t="s">
        <v>9</v>
      </c>
      <c r="O179" s="25"/>
      <c r="P179" s="25"/>
      <c r="Q179" s="25"/>
      <c r="R179" s="25"/>
      <c r="S179" s="25"/>
      <c r="T179" s="25"/>
    </row>
    <row r="180" spans="1:20" ht="30" hidden="1" customHeight="1">
      <c r="A180" s="25"/>
      <c r="B180" s="25"/>
      <c r="C180" s="27" t="s">
        <v>292</v>
      </c>
      <c r="D180" s="11">
        <v>25</v>
      </c>
      <c r="E180" s="11" t="s">
        <v>25</v>
      </c>
      <c r="F180" s="11"/>
      <c r="G180" t="s">
        <v>288</v>
      </c>
      <c r="H180" s="31">
        <v>45015</v>
      </c>
      <c r="I180" s="32">
        <f ca="1">TODAY()-Overview[[#This Row],[START DATE]]</f>
        <v>85</v>
      </c>
      <c r="J180" s="16">
        <v>45015</v>
      </c>
      <c r="K180" s="11" t="s">
        <v>39</v>
      </c>
      <c r="L180" s="34">
        <f>Overview[[#This Row],[START DATE]]-Overview[[#This Row],[Completed]]</f>
        <v>0</v>
      </c>
      <c r="M180" t="s">
        <v>293</v>
      </c>
      <c r="N180" s="25" t="s">
        <v>9</v>
      </c>
      <c r="O180" s="25"/>
      <c r="P180" s="25"/>
      <c r="Q180" s="25"/>
      <c r="R180" s="25"/>
      <c r="S180" s="25"/>
      <c r="T180" s="25"/>
    </row>
    <row r="181" spans="1:20" ht="30" hidden="1" customHeight="1">
      <c r="A181" s="25"/>
      <c r="B181" s="25"/>
      <c r="C181" s="11" t="s">
        <v>294</v>
      </c>
      <c r="D181" s="11">
        <v>27</v>
      </c>
      <c r="E181" s="11"/>
      <c r="F181" s="11" t="s">
        <v>15</v>
      </c>
      <c r="G181" t="s">
        <v>16</v>
      </c>
      <c r="H181" s="16">
        <v>45017</v>
      </c>
      <c r="I181" s="20">
        <f ca="1">TODAY()-Overview[[#This Row],[START DATE]]</f>
        <v>83</v>
      </c>
      <c r="J181" s="15"/>
      <c r="K181" s="14" t="s">
        <v>295</v>
      </c>
      <c r="L181" s="26">
        <f>Overview[[#This Row],[START DATE]]-Overview[[#This Row],[Completed]]</f>
        <v>45017</v>
      </c>
      <c r="M181"/>
      <c r="N181" t="s">
        <v>9</v>
      </c>
      <c r="O181" s="25"/>
      <c r="P181" s="25"/>
      <c r="Q181" s="25"/>
      <c r="R181" s="25"/>
      <c r="S181" s="25"/>
      <c r="T181" s="25"/>
    </row>
    <row r="182" spans="1:20" ht="30" hidden="1" customHeight="1">
      <c r="A182" s="25"/>
      <c r="B182" s="25"/>
      <c r="C182" s="11" t="s">
        <v>296</v>
      </c>
      <c r="D182" s="11">
        <v>24</v>
      </c>
      <c r="E182" s="11"/>
      <c r="F182" s="11" t="s">
        <v>15</v>
      </c>
      <c r="G182" t="s">
        <v>16</v>
      </c>
      <c r="H182" s="16">
        <v>45017</v>
      </c>
      <c r="I182" s="20">
        <f ca="1">TODAY()-Overview[[#This Row],[START DATE]]</f>
        <v>83</v>
      </c>
      <c r="J182" s="15">
        <v>45028</v>
      </c>
      <c r="K182" s="14" t="s">
        <v>295</v>
      </c>
      <c r="L182" s="26">
        <f>Overview[[#This Row],[START DATE]]-Overview[[#This Row],[Completed]]</f>
        <v>-11</v>
      </c>
      <c r="M182"/>
      <c r="N182" t="s">
        <v>9</v>
      </c>
      <c r="O182" s="25"/>
      <c r="P182" s="25"/>
      <c r="Q182" s="25"/>
      <c r="R182" s="25"/>
      <c r="S182" s="25"/>
      <c r="T182" s="25"/>
    </row>
    <row r="183" spans="1:20" ht="30" hidden="1" customHeight="1">
      <c r="A183" s="25"/>
      <c r="B183" s="25"/>
      <c r="C183" s="11" t="s">
        <v>297</v>
      </c>
      <c r="D183" s="12" t="s">
        <v>298</v>
      </c>
      <c r="E183" s="11"/>
      <c r="F183" s="11" t="s">
        <v>15</v>
      </c>
      <c r="G183" t="s">
        <v>16</v>
      </c>
      <c r="H183" s="16">
        <v>45020</v>
      </c>
      <c r="I183" s="20">
        <f ca="1">TODAY()-Overview[[#This Row],[START DATE]]</f>
        <v>80</v>
      </c>
      <c r="J183" s="15">
        <v>45025</v>
      </c>
      <c r="K183" s="14" t="s">
        <v>88</v>
      </c>
      <c r="L183" s="26">
        <f>Overview[[#This Row],[START DATE]]-Overview[[#This Row],[Completed]]</f>
        <v>-5</v>
      </c>
      <c r="M183" s="95"/>
      <c r="N183" t="s">
        <v>9</v>
      </c>
      <c r="O183" s="25"/>
      <c r="P183" s="25"/>
      <c r="Q183" s="25"/>
      <c r="R183" s="25"/>
      <c r="S183" s="25"/>
      <c r="T183" s="25"/>
    </row>
    <row r="184" spans="1:20" ht="30" hidden="1" customHeight="1">
      <c r="A184" s="25"/>
      <c r="B184" s="25"/>
      <c r="C184" s="11" t="s">
        <v>299</v>
      </c>
      <c r="D184" s="11">
        <v>124351</v>
      </c>
      <c r="E184" s="11"/>
      <c r="F184" s="11" t="s">
        <v>273</v>
      </c>
      <c r="G184" t="s">
        <v>16</v>
      </c>
      <c r="H184" s="17">
        <v>45022</v>
      </c>
      <c r="I184" s="20">
        <f ca="1">TODAY()-Overview[[#This Row],[START DATE]]</f>
        <v>78</v>
      </c>
      <c r="J184" s="17">
        <v>45020</v>
      </c>
      <c r="K184" s="11" t="s">
        <v>26</v>
      </c>
      <c r="L184" s="26">
        <f>Overview[[#This Row],[START DATE]]-Overview[[#This Row],[Completed]]</f>
        <v>2</v>
      </c>
      <c r="M184"/>
      <c r="N184" t="s">
        <v>9</v>
      </c>
      <c r="O184" s="25"/>
      <c r="P184" s="25"/>
      <c r="Q184" s="25"/>
      <c r="R184" s="25"/>
      <c r="S184" s="25"/>
      <c r="T184" s="25"/>
    </row>
    <row r="185" spans="1:20" ht="30" hidden="1" customHeight="1">
      <c r="A185" s="25"/>
      <c r="B185" s="25"/>
      <c r="C185" s="11" t="s">
        <v>300</v>
      </c>
      <c r="D185" s="11">
        <v>6</v>
      </c>
      <c r="E185" s="11"/>
      <c r="F185" s="11" t="s">
        <v>15</v>
      </c>
      <c r="G185" t="s">
        <v>16</v>
      </c>
      <c r="H185" s="16">
        <v>45026</v>
      </c>
      <c r="I185" s="20">
        <f ca="1">TODAY()-Overview[[#This Row],[START DATE]]</f>
        <v>74</v>
      </c>
      <c r="J185" s="15">
        <v>45043</v>
      </c>
      <c r="K185" s="14" t="s">
        <v>39</v>
      </c>
      <c r="L185" s="26">
        <f>Overview[[#This Row],[START DATE]]-Overview[[#This Row],[Completed]]</f>
        <v>-17</v>
      </c>
      <c r="M185"/>
      <c r="N185" t="s">
        <v>9</v>
      </c>
      <c r="O185" s="25"/>
      <c r="P185" s="25"/>
      <c r="Q185" s="25"/>
      <c r="R185" s="25"/>
      <c r="S185" s="25"/>
      <c r="T185" s="25"/>
    </row>
    <row r="186" spans="1:20" ht="30" hidden="1" customHeight="1">
      <c r="A186" s="25"/>
      <c r="B186" s="25"/>
      <c r="C186" s="11" t="s">
        <v>301</v>
      </c>
      <c r="D186" s="11">
        <v>5</v>
      </c>
      <c r="E186" s="11"/>
      <c r="F186" s="11" t="s">
        <v>15</v>
      </c>
      <c r="G186" t="s">
        <v>16</v>
      </c>
      <c r="H186" s="15">
        <v>45026</v>
      </c>
      <c r="I186" s="20">
        <f ca="1">TODAY()-Overview[[#This Row],[START DATE]]</f>
        <v>74</v>
      </c>
      <c r="J186" s="15">
        <v>45043</v>
      </c>
      <c r="K186" s="12" t="s">
        <v>39</v>
      </c>
      <c r="L186" s="26">
        <f>Overview[[#This Row],[START DATE]]-Overview[[#This Row],[Completed]]</f>
        <v>-17</v>
      </c>
      <c r="M186"/>
      <c r="N186" t="s">
        <v>9</v>
      </c>
      <c r="O186" s="25"/>
      <c r="P186" s="25"/>
      <c r="Q186" s="25"/>
      <c r="R186" s="25"/>
      <c r="S186" s="25"/>
      <c r="T186" s="25"/>
    </row>
    <row r="187" spans="1:20" ht="30" hidden="1" customHeight="1">
      <c r="A187" s="25"/>
      <c r="B187" s="25"/>
      <c r="C187" s="11" t="s">
        <v>302</v>
      </c>
      <c r="D187" s="11">
        <v>1449</v>
      </c>
      <c r="E187" s="11"/>
      <c r="F187" s="11" t="s">
        <v>15</v>
      </c>
      <c r="G187" t="s">
        <v>16</v>
      </c>
      <c r="H187" s="17">
        <v>45030</v>
      </c>
      <c r="I187" s="20">
        <f ca="1">TODAY()-Overview[[#This Row],[START DATE]]</f>
        <v>70</v>
      </c>
      <c r="J187" s="16">
        <v>45028</v>
      </c>
      <c r="K187" s="11" t="s">
        <v>39</v>
      </c>
      <c r="L187" s="26">
        <f>Overview[[#This Row],[START DATE]]-Overview[[#This Row],[Completed]]</f>
        <v>2</v>
      </c>
      <c r="M187"/>
      <c r="N187" t="s">
        <v>9</v>
      </c>
      <c r="O187" s="25"/>
      <c r="P187" s="25"/>
      <c r="Q187" s="25"/>
      <c r="R187" s="25"/>
      <c r="S187" s="25"/>
      <c r="T187" s="25"/>
    </row>
    <row r="188" spans="1:20" ht="30" hidden="1" customHeight="1">
      <c r="A188" s="25"/>
      <c r="B188" s="25"/>
      <c r="C188" s="11" t="s">
        <v>303</v>
      </c>
      <c r="D188" s="11">
        <v>83</v>
      </c>
      <c r="E188" s="11" t="s">
        <v>25</v>
      </c>
      <c r="F188" s="11" t="s">
        <v>15</v>
      </c>
      <c r="G188" t="s">
        <v>16</v>
      </c>
      <c r="H188" s="16">
        <v>45032</v>
      </c>
      <c r="I188" s="20">
        <f ca="1">TODAY()-Overview[[#This Row],[START DATE]]</f>
        <v>68</v>
      </c>
      <c r="J188" s="16">
        <v>45028</v>
      </c>
      <c r="K188" s="11" t="s">
        <v>267</v>
      </c>
      <c r="L188" s="26">
        <f>Overview[[#This Row],[START DATE]]-Overview[[#This Row],[Completed]]</f>
        <v>4</v>
      </c>
      <c r="M188"/>
      <c r="N188" t="s">
        <v>9</v>
      </c>
      <c r="O188" s="25"/>
      <c r="P188" s="25"/>
      <c r="Q188" s="25"/>
      <c r="R188" s="25"/>
      <c r="S188" s="25"/>
      <c r="T188" s="25"/>
    </row>
    <row r="189" spans="1:20" ht="30" hidden="1" customHeight="1">
      <c r="A189" s="25"/>
      <c r="B189" s="25"/>
      <c r="C189" s="30" t="s">
        <v>253</v>
      </c>
      <c r="D189" s="12" t="s">
        <v>304</v>
      </c>
      <c r="E189" s="11" t="s">
        <v>25</v>
      </c>
      <c r="F189" s="11"/>
      <c r="G189" t="s">
        <v>153</v>
      </c>
      <c r="H189" s="31">
        <v>45058</v>
      </c>
      <c r="I189" s="32">
        <f ca="1">TODAY()-Overview[[#This Row],[START DATE]]</f>
        <v>42</v>
      </c>
      <c r="J189" s="31">
        <v>45051</v>
      </c>
      <c r="K189" s="33" t="s">
        <v>54</v>
      </c>
      <c r="L189" s="34">
        <f>Overview[[#This Row],[START DATE]]-Overview[[#This Row],[Completed]]</f>
        <v>7</v>
      </c>
      <c r="M189" s="99"/>
      <c r="N189" s="25" t="s">
        <v>9</v>
      </c>
      <c r="O189" s="25"/>
      <c r="P189" s="25"/>
      <c r="Q189" s="25"/>
      <c r="R189" s="25"/>
      <c r="S189" s="25"/>
      <c r="T189" s="25"/>
    </row>
    <row r="190" spans="1:20" ht="30" hidden="1" customHeight="1">
      <c r="A190" s="25"/>
      <c r="B190" s="25"/>
      <c r="C190" s="11" t="s">
        <v>305</v>
      </c>
      <c r="D190" s="12" t="s">
        <v>306</v>
      </c>
      <c r="E190" s="12"/>
      <c r="F190" s="11" t="s">
        <v>15</v>
      </c>
      <c r="G190" t="s">
        <v>16</v>
      </c>
      <c r="H190" s="43">
        <v>45066</v>
      </c>
      <c r="I190" s="20">
        <f ca="1">TODAY()-Overview[[#This Row],[START DATE]]</f>
        <v>34</v>
      </c>
      <c r="J190" s="16">
        <v>45048</v>
      </c>
      <c r="K190" s="11" t="s">
        <v>88</v>
      </c>
      <c r="L190" s="26">
        <f>Overview[[#This Row],[START DATE]]-Overview[[#This Row],[Completed]]</f>
        <v>18</v>
      </c>
      <c r="M190"/>
      <c r="N190" t="s">
        <v>9</v>
      </c>
      <c r="O190" s="25"/>
      <c r="P190" s="25"/>
      <c r="Q190" s="25"/>
      <c r="R190" s="25"/>
      <c r="S190" s="25"/>
      <c r="T190" s="25"/>
    </row>
    <row r="191" spans="1:20" ht="30" hidden="1" customHeight="1">
      <c r="A191" s="25"/>
      <c r="B191" s="25"/>
      <c r="C191" s="11" t="s">
        <v>307</v>
      </c>
      <c r="D191" s="12" t="s">
        <v>308</v>
      </c>
      <c r="E191" s="11"/>
      <c r="F191" s="11" t="s">
        <v>15</v>
      </c>
      <c r="G191" t="s">
        <v>16</v>
      </c>
      <c r="H191" s="16">
        <v>45098</v>
      </c>
      <c r="I191" s="20">
        <f ca="1">TODAY()-Overview[[#This Row],[START DATE]]</f>
        <v>2</v>
      </c>
      <c r="J191" s="16">
        <v>45048</v>
      </c>
      <c r="K191" s="11" t="s">
        <v>88</v>
      </c>
      <c r="L191" s="26">
        <f>Overview[[#This Row],[START DATE]]-Overview[[#This Row],[Completed]]</f>
        <v>50</v>
      </c>
      <c r="M191"/>
      <c r="N191" t="s">
        <v>9</v>
      </c>
      <c r="O191" s="25"/>
      <c r="P191" s="25"/>
      <c r="Q191" s="25"/>
      <c r="R191" s="25"/>
      <c r="S191" s="25"/>
      <c r="T191" s="25"/>
    </row>
    <row r="192" spans="1:20" ht="30" hidden="1" customHeight="1">
      <c r="A192" s="25"/>
      <c r="B192" s="25"/>
      <c r="C192" s="11" t="s">
        <v>309</v>
      </c>
      <c r="D192" s="12" t="s">
        <v>310</v>
      </c>
      <c r="E192" s="11"/>
      <c r="F192" s="11" t="s">
        <v>15</v>
      </c>
      <c r="G192" t="s">
        <v>16</v>
      </c>
      <c r="H192" s="17">
        <v>45092</v>
      </c>
      <c r="I192" s="20">
        <f ca="1">TODAY()-Overview[[#This Row],[START DATE]]</f>
        <v>8</v>
      </c>
      <c r="J192" s="17">
        <v>45091</v>
      </c>
      <c r="K192" s="11" t="s">
        <v>39</v>
      </c>
      <c r="L192" s="26">
        <f>Overview[[#This Row],[START DATE]]-Overview[[#This Row],[Completed]]</f>
        <v>1</v>
      </c>
      <c r="M192"/>
      <c r="N192" t="s">
        <v>9</v>
      </c>
      <c r="O192" s="25"/>
      <c r="P192" s="25"/>
      <c r="Q192" s="25"/>
      <c r="R192" s="25"/>
      <c r="S192" s="25"/>
      <c r="T192" s="25"/>
    </row>
    <row r="193" spans="1:20" ht="30" customHeight="1">
      <c r="A193" s="25"/>
      <c r="B193" s="25"/>
      <c r="C193" s="11" t="s">
        <v>311</v>
      </c>
      <c r="D193" s="12" t="s">
        <v>312</v>
      </c>
      <c r="E193" s="11"/>
      <c r="F193" s="11" t="s">
        <v>15</v>
      </c>
      <c r="G193" t="s">
        <v>16</v>
      </c>
      <c r="H193" s="43">
        <v>45101</v>
      </c>
      <c r="I193" s="20">
        <f ca="1">TODAY()-Overview[[#This Row],[START DATE]]</f>
        <v>-1</v>
      </c>
      <c r="J193" s="11"/>
      <c r="K193" s="11" t="s">
        <v>274</v>
      </c>
      <c r="L193" s="26">
        <f>Overview[[#This Row],[START DATE]]-Overview[[#This Row],[Completed]]</f>
        <v>45101</v>
      </c>
      <c r="M193"/>
      <c r="N193" t="s">
        <v>313</v>
      </c>
      <c r="O193" s="25"/>
      <c r="P193" s="25"/>
      <c r="Q193" s="25"/>
      <c r="R193" s="25"/>
      <c r="S193" s="25"/>
      <c r="T193" s="25"/>
    </row>
    <row r="194" spans="1:20" ht="30" hidden="1" customHeight="1">
      <c r="A194" s="25"/>
      <c r="B194" s="25"/>
      <c r="C194" s="11" t="s">
        <v>314</v>
      </c>
      <c r="D194" s="11">
        <v>16752</v>
      </c>
      <c r="E194" s="11"/>
      <c r="F194" s="11" t="s">
        <v>15</v>
      </c>
      <c r="G194" t="s">
        <v>16</v>
      </c>
      <c r="H194" s="17">
        <v>45114</v>
      </c>
      <c r="I194" s="20">
        <f ca="1">TODAY()-Overview[[#This Row],[START DATE]]</f>
        <v>-14</v>
      </c>
      <c r="J194" s="15"/>
      <c r="K194" s="11" t="s">
        <v>88</v>
      </c>
      <c r="L194" s="26">
        <f>Overview[[#This Row],[START DATE]]-Overview[[#This Row],[Completed]]</f>
        <v>45114</v>
      </c>
      <c r="M194"/>
      <c r="N194" t="s">
        <v>9</v>
      </c>
      <c r="O194" s="25"/>
      <c r="P194" s="25"/>
      <c r="Q194" s="25"/>
      <c r="R194" s="25"/>
      <c r="S194" s="25"/>
      <c r="T194" s="25"/>
    </row>
    <row r="195" spans="1:20" ht="30" customHeight="1">
      <c r="A195" s="25"/>
      <c r="B195" s="25"/>
      <c r="C195" s="27" t="s">
        <v>315</v>
      </c>
      <c r="D195" s="11">
        <v>1004</v>
      </c>
      <c r="E195" s="11" t="s">
        <v>25</v>
      </c>
      <c r="F195" s="11"/>
      <c r="G195" t="s">
        <v>288</v>
      </c>
      <c r="H195" s="31">
        <v>45118</v>
      </c>
      <c r="I195" s="32">
        <f ca="1">TODAY()-Overview[[#This Row],[START DATE]]</f>
        <v>-18</v>
      </c>
      <c r="J195" s="31"/>
      <c r="K195" s="33"/>
      <c r="L195" s="26">
        <f>Overview[[#This Row],[START DATE]]-Overview[[#This Row],[Completed]]</f>
        <v>45118</v>
      </c>
      <c r="M195"/>
      <c r="N195" s="25" t="s">
        <v>316</v>
      </c>
      <c r="O195" s="25"/>
      <c r="P195" s="25"/>
      <c r="Q195" s="25"/>
      <c r="R195" s="25"/>
      <c r="S195" s="25"/>
      <c r="T195" s="25"/>
    </row>
    <row r="196" spans="1:20" ht="30" customHeight="1">
      <c r="A196" s="25"/>
      <c r="B196" s="25"/>
      <c r="C196" s="11" t="s">
        <v>317</v>
      </c>
      <c r="D196" s="12" t="s">
        <v>318</v>
      </c>
      <c r="E196" s="11"/>
      <c r="F196" s="11" t="s">
        <v>15</v>
      </c>
      <c r="G196" t="s">
        <v>16</v>
      </c>
      <c r="H196" s="16">
        <v>45127</v>
      </c>
      <c r="I196" s="20">
        <f ca="1">TODAY()-Overview[[#This Row],[START DATE]]</f>
        <v>-27</v>
      </c>
      <c r="J196" s="11"/>
      <c r="K196" s="11"/>
      <c r="L196" s="26">
        <f>Overview[[#This Row],[START DATE]]-Overview[[#This Row],[Completed]]</f>
        <v>45127</v>
      </c>
      <c r="M196"/>
      <c r="N196" t="s">
        <v>316</v>
      </c>
      <c r="O196" s="25"/>
      <c r="P196" s="25"/>
      <c r="Q196" s="25"/>
      <c r="R196" s="25"/>
      <c r="S196" s="25"/>
      <c r="T196" s="25"/>
    </row>
    <row r="197" spans="1:20" ht="30" customHeight="1">
      <c r="A197" s="25"/>
      <c r="B197" s="25"/>
      <c r="C197" s="11" t="s">
        <v>319</v>
      </c>
      <c r="D197" s="11">
        <v>80586</v>
      </c>
      <c r="E197" s="11"/>
      <c r="F197" s="11" t="s">
        <v>15</v>
      </c>
      <c r="G197" t="s">
        <v>16</v>
      </c>
      <c r="H197" s="16">
        <v>45158</v>
      </c>
      <c r="I197" s="20">
        <f ca="1">TODAY()-Overview[[#This Row],[START DATE]]</f>
        <v>-58</v>
      </c>
      <c r="J197" s="16"/>
      <c r="K197" s="11" t="s">
        <v>274</v>
      </c>
      <c r="L197" s="26">
        <f>Overview[[#This Row],[START DATE]]-Overview[[#This Row],[Completed]]</f>
        <v>45158</v>
      </c>
      <c r="M197"/>
      <c r="N197" t="s">
        <v>313</v>
      </c>
      <c r="O197" s="25"/>
      <c r="P197" s="25"/>
      <c r="Q197" s="25"/>
      <c r="R197" s="25"/>
      <c r="S197" s="25"/>
      <c r="T197" s="25"/>
    </row>
    <row r="198" spans="1:20" ht="30" customHeight="1">
      <c r="A198" s="25"/>
      <c r="B198" s="25"/>
      <c r="C198" s="27" t="s">
        <v>320</v>
      </c>
      <c r="D198" s="12" t="s">
        <v>321</v>
      </c>
      <c r="E198" s="11" t="s">
        <v>25</v>
      </c>
      <c r="F198" s="11"/>
      <c r="G198" t="s">
        <v>193</v>
      </c>
      <c r="H198" s="31">
        <v>45163</v>
      </c>
      <c r="I198" s="32">
        <f ca="1">TODAY()-Overview[[#This Row],[START DATE]]</f>
        <v>-63</v>
      </c>
      <c r="J198" s="31"/>
      <c r="K198" s="33"/>
      <c r="L198" s="26">
        <f>Overview[[#This Row],[START DATE]]-Overview[[#This Row],[Completed]]</f>
        <v>45163</v>
      </c>
      <c r="M198"/>
      <c r="N198" s="25" t="s">
        <v>316</v>
      </c>
      <c r="O198" s="25"/>
      <c r="P198" s="25"/>
      <c r="Q198" s="25"/>
      <c r="R198" s="25"/>
      <c r="S198" s="25"/>
      <c r="T198" s="25"/>
    </row>
    <row r="199" spans="1:20" ht="30" customHeight="1">
      <c r="A199" s="25"/>
      <c r="B199" s="25"/>
      <c r="C199" s="11" t="s">
        <v>322</v>
      </c>
      <c r="D199" s="11"/>
      <c r="E199" s="11"/>
      <c r="F199" s="11" t="s">
        <v>15</v>
      </c>
      <c r="G199" t="s">
        <v>16</v>
      </c>
      <c r="H199" s="43">
        <v>45240</v>
      </c>
      <c r="I199" s="20">
        <f ca="1">TODAY()-Overview[[#This Row],[START DATE]]</f>
        <v>-140</v>
      </c>
      <c r="J199" s="11"/>
      <c r="K199" s="11"/>
      <c r="L199" s="26">
        <f>Overview[[#This Row],[START DATE]]-Overview[[#This Row],[Completed]]</f>
        <v>45240</v>
      </c>
      <c r="M199"/>
      <c r="N199" t="s">
        <v>316</v>
      </c>
      <c r="O199" s="25"/>
      <c r="P199" s="25"/>
      <c r="Q199" s="25"/>
      <c r="R199" s="25"/>
      <c r="S199" s="25"/>
      <c r="T199" s="25"/>
    </row>
    <row r="200" spans="1:20" ht="30" customHeight="1">
      <c r="A200" s="25"/>
      <c r="B200" s="25"/>
      <c r="C200" s="28" t="s">
        <v>323</v>
      </c>
      <c r="D200" s="39">
        <v>44452</v>
      </c>
      <c r="E200" s="75" t="s">
        <v>25</v>
      </c>
      <c r="F200" s="11" t="s">
        <v>15</v>
      </c>
      <c r="G200" t="s">
        <v>16</v>
      </c>
      <c r="H200" s="31">
        <v>45292</v>
      </c>
      <c r="I200" s="32">
        <f ca="1">TODAY()-Overview[[#This Row],[START DATE]]</f>
        <v>-192</v>
      </c>
      <c r="J200" s="31"/>
      <c r="K200" s="33"/>
      <c r="L200" s="33"/>
      <c r="M200"/>
      <c r="N200" t="s">
        <v>316</v>
      </c>
      <c r="O200" s="25"/>
      <c r="P200" s="25"/>
      <c r="Q200" s="25"/>
      <c r="R200" s="25"/>
      <c r="S200" s="25"/>
      <c r="T200" s="25"/>
    </row>
    <row r="201" spans="1:20" ht="30" customHeight="1">
      <c r="A201" s="25"/>
      <c r="B201" s="25"/>
      <c r="C201" s="29" t="s">
        <v>324</v>
      </c>
      <c r="D201" s="11" t="s">
        <v>325</v>
      </c>
      <c r="E201" s="11"/>
      <c r="F201" s="11"/>
      <c r="G201" t="s">
        <v>153</v>
      </c>
      <c r="H201" s="42">
        <v>45292</v>
      </c>
      <c r="I201" s="32">
        <f ca="1">TODAY()-Overview[[#This Row],[START DATE]]</f>
        <v>-192</v>
      </c>
      <c r="J201" s="31"/>
      <c r="K201" s="33"/>
      <c r="L201" s="26">
        <f>Overview[[#This Row],[START DATE]]-Overview[[#This Row],[Completed]]</f>
        <v>45292</v>
      </c>
      <c r="M201"/>
      <c r="N201" s="25" t="s">
        <v>316</v>
      </c>
      <c r="O201" s="25"/>
      <c r="P201" s="25"/>
      <c r="Q201" s="25"/>
      <c r="R201" s="25"/>
      <c r="S201" s="25"/>
      <c r="T201" s="25"/>
    </row>
    <row r="202" spans="1:20" ht="30" customHeight="1">
      <c r="A202" s="25"/>
      <c r="B202" s="25"/>
      <c r="C202" s="28" t="s">
        <v>326</v>
      </c>
      <c r="D202" s="39">
        <v>44453</v>
      </c>
      <c r="E202" s="75" t="s">
        <v>25</v>
      </c>
      <c r="F202" s="11" t="s">
        <v>15</v>
      </c>
      <c r="G202" t="s">
        <v>16</v>
      </c>
      <c r="H202" s="31">
        <v>45301</v>
      </c>
      <c r="I202" s="32">
        <f ca="1">TODAY()-Overview[[#This Row],[START DATE]]</f>
        <v>-201</v>
      </c>
      <c r="J202" s="31"/>
      <c r="K202" s="33"/>
      <c r="L202" s="26">
        <f>Overview[[#This Row],[START DATE]]-Overview[[#This Row],[Completed]]</f>
        <v>45301</v>
      </c>
      <c r="M202"/>
      <c r="N202" s="25" t="s">
        <v>316</v>
      </c>
      <c r="O202" s="25"/>
      <c r="P202" s="25"/>
      <c r="Q202" s="25"/>
      <c r="R202" s="25"/>
      <c r="S202" s="25"/>
      <c r="T202" s="25"/>
    </row>
    <row r="203" spans="1:20" ht="30" customHeight="1">
      <c r="A203" s="25"/>
      <c r="B203" s="25"/>
      <c r="C203" s="28" t="s">
        <v>327</v>
      </c>
      <c r="D203" s="39">
        <v>44454</v>
      </c>
      <c r="E203" s="75" t="s">
        <v>25</v>
      </c>
      <c r="F203" s="11" t="s">
        <v>15</v>
      </c>
      <c r="G203" t="s">
        <v>16</v>
      </c>
      <c r="H203" s="31">
        <v>45301</v>
      </c>
      <c r="I203" s="32">
        <f ca="1">TODAY()-Overview[[#This Row],[START DATE]]</f>
        <v>-201</v>
      </c>
      <c r="J203" s="31"/>
      <c r="K203" s="33"/>
      <c r="L203" s="26">
        <f>Overview[[#This Row],[START DATE]]-Overview[[#This Row],[Completed]]</f>
        <v>45301</v>
      </c>
      <c r="M203"/>
      <c r="N203" s="25" t="s">
        <v>316</v>
      </c>
      <c r="O203" s="25"/>
      <c r="P203" s="25"/>
      <c r="Q203" s="25"/>
      <c r="R203" s="25"/>
      <c r="S203" s="25"/>
      <c r="T203" s="25"/>
    </row>
    <row r="204" spans="1:20" ht="30" customHeight="1">
      <c r="A204" s="25"/>
      <c r="B204" s="25"/>
      <c r="C204" s="28" t="s">
        <v>328</v>
      </c>
      <c r="D204" s="39">
        <v>44455</v>
      </c>
      <c r="E204" s="75" t="s">
        <v>25</v>
      </c>
      <c r="F204" s="11" t="s">
        <v>15</v>
      </c>
      <c r="G204" t="s">
        <v>16</v>
      </c>
      <c r="H204" s="31">
        <v>45302</v>
      </c>
      <c r="I204" s="32">
        <f ca="1">TODAY()-Overview[[#This Row],[START DATE]]</f>
        <v>-202</v>
      </c>
      <c r="J204" s="31"/>
      <c r="K204" s="33"/>
      <c r="L204" s="26">
        <f>Overview[[#This Row],[START DATE]]-Overview[[#This Row],[Completed]]</f>
        <v>45302</v>
      </c>
      <c r="M204"/>
      <c r="N204" s="25" t="s">
        <v>316</v>
      </c>
      <c r="O204" s="25"/>
      <c r="P204" s="25"/>
      <c r="Q204" s="25"/>
      <c r="R204" s="25"/>
      <c r="S204" s="25"/>
      <c r="T204" s="25"/>
    </row>
    <row r="205" spans="1:20" ht="30" customHeight="1">
      <c r="A205" s="25"/>
      <c r="B205" s="25"/>
      <c r="C205" s="28" t="s">
        <v>329</v>
      </c>
      <c r="D205" s="39">
        <v>80662</v>
      </c>
      <c r="E205" s="75" t="s">
        <v>25</v>
      </c>
      <c r="F205" s="11" t="s">
        <v>15</v>
      </c>
      <c r="G205" t="s">
        <v>16</v>
      </c>
      <c r="H205" s="31">
        <v>45302</v>
      </c>
      <c r="I205" s="32">
        <f ca="1">TODAY()-Overview[[#This Row],[START DATE]]</f>
        <v>-202</v>
      </c>
      <c r="J205" s="31"/>
      <c r="K205" s="33"/>
      <c r="L205" s="26">
        <f>Overview[[#This Row],[START DATE]]-Overview[[#This Row],[Completed]]</f>
        <v>45302</v>
      </c>
      <c r="M205"/>
      <c r="N205" s="25" t="s">
        <v>316</v>
      </c>
      <c r="O205" s="25"/>
      <c r="P205" s="25"/>
      <c r="Q205" s="25"/>
      <c r="R205" s="25"/>
      <c r="S205" s="25"/>
      <c r="T205" s="25"/>
    </row>
    <row r="206" spans="1:20" ht="30" customHeight="1">
      <c r="A206" s="25"/>
      <c r="B206" s="25"/>
      <c r="C206" s="28" t="s">
        <v>330</v>
      </c>
      <c r="D206" s="39">
        <v>80663</v>
      </c>
      <c r="E206" s="75" t="s">
        <v>25</v>
      </c>
      <c r="F206" s="11" t="s">
        <v>15</v>
      </c>
      <c r="G206" t="s">
        <v>16</v>
      </c>
      <c r="H206" s="31">
        <v>45303</v>
      </c>
      <c r="I206" s="32">
        <f ca="1">TODAY()-Overview[[#This Row],[START DATE]]</f>
        <v>-203</v>
      </c>
      <c r="J206" s="31"/>
      <c r="K206" s="33"/>
      <c r="L206" s="26">
        <f>Overview[[#This Row],[START DATE]]-Overview[[#This Row],[Completed]]</f>
        <v>45303</v>
      </c>
      <c r="M206"/>
      <c r="N206" s="25" t="s">
        <v>316</v>
      </c>
      <c r="O206" s="25"/>
      <c r="P206" s="25"/>
      <c r="Q206" s="25"/>
      <c r="R206" s="25"/>
      <c r="S206" s="25"/>
      <c r="T206" s="25"/>
    </row>
    <row r="207" spans="1:20" ht="30" customHeight="1">
      <c r="A207" s="25"/>
      <c r="B207" s="25"/>
      <c r="C207" s="27" t="s">
        <v>331</v>
      </c>
      <c r="D207" s="103" t="s">
        <v>332</v>
      </c>
      <c r="E207" s="11"/>
      <c r="F207" s="11"/>
      <c r="G207" t="s">
        <v>22</v>
      </c>
      <c r="H207" s="31">
        <v>45303</v>
      </c>
      <c r="I207" s="32">
        <f ca="1">TODAY()-Overview[[#This Row],[START DATE]]</f>
        <v>-203</v>
      </c>
      <c r="J207" s="31"/>
      <c r="K207" s="33"/>
      <c r="L207" s="26">
        <f>Overview[[#This Row],[START DATE]]-Overview[[#This Row],[Completed]]</f>
        <v>45303</v>
      </c>
      <c r="M207"/>
      <c r="N207" s="25" t="s">
        <v>316</v>
      </c>
      <c r="O207" s="25"/>
      <c r="P207" s="25"/>
      <c r="Q207" s="25"/>
      <c r="R207" s="25"/>
      <c r="S207" s="25"/>
      <c r="T207" s="25"/>
    </row>
    <row r="208" spans="1:20" ht="30" customHeight="1">
      <c r="A208" s="25"/>
      <c r="B208" s="25"/>
      <c r="C208" s="11" t="s">
        <v>333</v>
      </c>
      <c r="D208" s="12" t="s">
        <v>334</v>
      </c>
      <c r="E208" s="11"/>
      <c r="F208" s="11" t="s">
        <v>15</v>
      </c>
      <c r="G208" t="s">
        <v>16</v>
      </c>
      <c r="H208" s="16">
        <v>45303</v>
      </c>
      <c r="I208" s="20">
        <f ca="1">TODAY()-Overview[[#This Row],[START DATE]]</f>
        <v>-203</v>
      </c>
      <c r="J208" s="11"/>
      <c r="K208" s="11" t="s">
        <v>88</v>
      </c>
      <c r="L208" s="26">
        <f>Overview[[#This Row],[START DATE]]-Overview[[#This Row],[Completed]]</f>
        <v>45303</v>
      </c>
      <c r="M208"/>
      <c r="N208" t="s">
        <v>313</v>
      </c>
      <c r="O208" s="25"/>
      <c r="P208" s="25"/>
      <c r="Q208" s="25"/>
      <c r="R208" s="25"/>
      <c r="S208" s="25"/>
      <c r="T208" s="25"/>
    </row>
    <row r="209" spans="1:20" ht="30" customHeight="1">
      <c r="A209" s="25"/>
      <c r="B209" s="25"/>
      <c r="C209" s="12" t="s">
        <v>335</v>
      </c>
      <c r="D209" s="11"/>
      <c r="E209" s="11"/>
      <c r="F209" s="11" t="s">
        <v>15</v>
      </c>
      <c r="G209" t="s">
        <v>16</v>
      </c>
      <c r="H209" s="43">
        <v>45457</v>
      </c>
      <c r="I209" s="20">
        <f ca="1">TODAY()-Overview[[#This Row],[START DATE]]</f>
        <v>-357</v>
      </c>
      <c r="J209" s="11"/>
      <c r="K209" s="11"/>
      <c r="L209" s="26">
        <f>Overview[[#This Row],[START DATE]]-Overview[[#This Row],[Completed]]</f>
        <v>45457</v>
      </c>
      <c r="M209" s="11" t="s">
        <v>336</v>
      </c>
      <c r="N209" t="s">
        <v>316</v>
      </c>
      <c r="O209" s="25"/>
      <c r="P209" s="25"/>
      <c r="Q209" s="25"/>
      <c r="R209" s="25"/>
      <c r="S209" s="25"/>
      <c r="T209" s="25"/>
    </row>
    <row r="210" spans="1:20" ht="30" customHeight="1">
      <c r="A210" s="25"/>
      <c r="B210" s="25"/>
      <c r="C210" s="11" t="s">
        <v>337</v>
      </c>
      <c r="D210" s="11"/>
      <c r="E210" s="11"/>
      <c r="F210" s="11" t="s">
        <v>15</v>
      </c>
      <c r="G210" t="s">
        <v>16</v>
      </c>
      <c r="H210" s="15">
        <v>45457</v>
      </c>
      <c r="I210" s="20">
        <f ca="1">TODAY()-Overview[[#This Row],[START DATE]]</f>
        <v>-357</v>
      </c>
      <c r="J210" s="11"/>
      <c r="K210" s="11"/>
      <c r="L210" s="26">
        <f>Overview[[#This Row],[START DATE]]-Overview[[#This Row],[Completed]]</f>
        <v>45457</v>
      </c>
      <c r="M210" t="s">
        <v>338</v>
      </c>
      <c r="N210" t="s">
        <v>316</v>
      </c>
      <c r="O210" s="25"/>
      <c r="P210" s="25"/>
      <c r="Q210" s="25"/>
      <c r="R210" s="25"/>
      <c r="S210" s="25"/>
      <c r="T210" s="25"/>
    </row>
    <row r="211" spans="1:20" ht="30" customHeight="1">
      <c r="A211" s="25"/>
      <c r="B211" s="25"/>
      <c r="C211" s="11" t="s">
        <v>339</v>
      </c>
      <c r="D211" s="11">
        <v>4594</v>
      </c>
      <c r="E211" s="11"/>
      <c r="F211" s="11" t="s">
        <v>15</v>
      </c>
      <c r="G211" t="s">
        <v>16</v>
      </c>
      <c r="H211" s="17">
        <v>46042</v>
      </c>
      <c r="I211" s="20">
        <f ca="1">TODAY()-Overview[[#This Row],[START DATE]]</f>
        <v>-942</v>
      </c>
      <c r="J211" s="17"/>
      <c r="K211" s="11"/>
      <c r="L211" s="26">
        <f>Overview[[#This Row],[START DATE]]-Overview[[#This Row],[Completed]]</f>
        <v>46042</v>
      </c>
      <c r="M211"/>
      <c r="N211" t="s">
        <v>316</v>
      </c>
      <c r="O211" s="25"/>
      <c r="P211" s="25"/>
      <c r="Q211" s="25"/>
      <c r="R211" s="25"/>
      <c r="S211" s="25"/>
      <c r="T211" s="25"/>
    </row>
    <row r="212" spans="1:20" ht="30" customHeight="1">
      <c r="A212" s="25"/>
      <c r="B212" s="25"/>
      <c r="C212" s="11" t="s">
        <v>340</v>
      </c>
      <c r="D212" s="11">
        <v>34882</v>
      </c>
      <c r="E212" s="11"/>
      <c r="F212" s="11" t="s">
        <v>15</v>
      </c>
      <c r="G212" t="s">
        <v>16</v>
      </c>
      <c r="H212" s="17">
        <v>46043</v>
      </c>
      <c r="I212" s="20">
        <f ca="1">TODAY()-Overview[[#This Row],[START DATE]]</f>
        <v>-943</v>
      </c>
      <c r="J212" s="17"/>
      <c r="K212" s="11"/>
      <c r="L212" s="26">
        <f>Overview[[#This Row],[START DATE]]-Overview[[#This Row],[Completed]]</f>
        <v>46043</v>
      </c>
      <c r="M212"/>
      <c r="N212" t="s">
        <v>316</v>
      </c>
      <c r="O212" s="25"/>
      <c r="P212" s="25"/>
      <c r="Q212" s="25"/>
      <c r="R212" s="25"/>
      <c r="S212" s="25"/>
      <c r="T212" s="25"/>
    </row>
    <row r="213" spans="1:20" ht="30" customHeight="1">
      <c r="A213" s="25"/>
      <c r="B213" s="25"/>
      <c r="C213" s="11" t="s">
        <v>341</v>
      </c>
      <c r="D213" s="11">
        <v>108733</v>
      </c>
      <c r="E213" s="11"/>
      <c r="F213" s="11" t="s">
        <v>15</v>
      </c>
      <c r="G213" t="s">
        <v>16</v>
      </c>
      <c r="H213" s="17">
        <v>46043</v>
      </c>
      <c r="I213" s="20">
        <f ca="1">TODAY()-Overview[[#This Row],[START DATE]]</f>
        <v>-943</v>
      </c>
      <c r="J213" s="17"/>
      <c r="K213" s="11"/>
      <c r="L213" s="26">
        <f>Overview[[#This Row],[START DATE]]-Overview[[#This Row],[Completed]]</f>
        <v>46043</v>
      </c>
      <c r="M213"/>
      <c r="N213" t="s">
        <v>316</v>
      </c>
      <c r="O213" s="25"/>
      <c r="P213" s="25"/>
      <c r="Q213" s="25"/>
      <c r="R213" s="25"/>
      <c r="S213" s="25"/>
      <c r="T213" s="25"/>
    </row>
    <row r="214" spans="1:20" ht="30" customHeight="1">
      <c r="A214" s="25"/>
      <c r="B214" s="25"/>
      <c r="C214" s="27" t="s">
        <v>342</v>
      </c>
      <c r="D214" s="11" t="s">
        <v>343</v>
      </c>
      <c r="E214" s="75" t="s">
        <v>25</v>
      </c>
      <c r="F214" s="11"/>
      <c r="G214" t="s">
        <v>153</v>
      </c>
      <c r="H214" s="31">
        <v>46059</v>
      </c>
      <c r="I214" s="32">
        <f ca="1">TODAY()-Overview[[#This Row],[START DATE]]</f>
        <v>-959</v>
      </c>
      <c r="J214" s="31"/>
      <c r="K214" s="33"/>
      <c r="L214" s="34">
        <f>Overview[[#This Row],[START DATE]]-Overview[[#This Row],[Completed]]</f>
        <v>46059</v>
      </c>
      <c r="M214"/>
      <c r="N214" s="25" t="s">
        <v>316</v>
      </c>
      <c r="O214" s="25"/>
      <c r="P214" s="25"/>
      <c r="Q214" s="25"/>
      <c r="R214" s="25"/>
      <c r="S214" s="25"/>
      <c r="T214" s="25"/>
    </row>
    <row r="215" spans="1:20" ht="30" customHeight="1">
      <c r="A215" s="25"/>
      <c r="B215" s="25"/>
      <c r="C215" s="27" t="s">
        <v>344</v>
      </c>
      <c r="D215" s="11" t="s">
        <v>345</v>
      </c>
      <c r="E215" s="75" t="s">
        <v>25</v>
      </c>
      <c r="F215" s="11"/>
      <c r="G215" t="s">
        <v>153</v>
      </c>
      <c r="H215" s="31">
        <v>46059</v>
      </c>
      <c r="I215" s="32">
        <f ca="1">TODAY()-Overview[[#This Row],[START DATE]]</f>
        <v>-959</v>
      </c>
      <c r="J215" s="31"/>
      <c r="K215" s="33"/>
      <c r="L215" s="34">
        <f>Overview[[#This Row],[START DATE]]-Overview[[#This Row],[Completed]]</f>
        <v>46059</v>
      </c>
      <c r="M215" s="38"/>
      <c r="N215" s="25" t="s">
        <v>316</v>
      </c>
      <c r="O215" s="25"/>
      <c r="P215" s="25"/>
      <c r="Q215" s="25"/>
      <c r="R215" s="25"/>
      <c r="S215" s="25"/>
      <c r="T215" s="25"/>
    </row>
    <row r="216" spans="1:20" ht="30" customHeight="1">
      <c r="A216" s="25"/>
      <c r="B216" s="25"/>
      <c r="C216" s="11" t="s">
        <v>346</v>
      </c>
      <c r="D216" s="11">
        <v>16753</v>
      </c>
      <c r="E216" s="11"/>
      <c r="F216" s="11" t="s">
        <v>15</v>
      </c>
      <c r="G216" t="s">
        <v>16</v>
      </c>
      <c r="H216" s="17"/>
      <c r="I216" s="20">
        <f ca="1">TODAY()-Overview[[#This Row],[START DATE]]</f>
        <v>45100</v>
      </c>
      <c r="J216" s="17"/>
      <c r="K216" s="11"/>
      <c r="L216" s="26"/>
      <c r="M216" s="77"/>
      <c r="N216" t="s">
        <v>316</v>
      </c>
      <c r="O216" s="25"/>
      <c r="P216" s="25"/>
      <c r="Q216" s="25"/>
      <c r="R216" s="25"/>
      <c r="S216" s="25"/>
      <c r="T216" s="25"/>
    </row>
    <row r="217" spans="1:20" ht="30" hidden="1" customHeight="1">
      <c r="A217" s="25"/>
      <c r="B217" s="25"/>
      <c r="C217" s="11" t="s">
        <v>347</v>
      </c>
      <c r="D217" s="11"/>
      <c r="E217" s="11"/>
      <c r="F217" s="11"/>
      <c r="G217" t="s">
        <v>16</v>
      </c>
      <c r="H217" s="11"/>
      <c r="I217" s="20">
        <f ca="1">TODAY()-Overview[[#This Row],[START DATE]]</f>
        <v>45100</v>
      </c>
      <c r="J217" s="11"/>
      <c r="K217" s="11"/>
      <c r="L217" s="26"/>
      <c r="M217" s="95"/>
      <c r="N217" t="s">
        <v>40</v>
      </c>
      <c r="O217" s="25"/>
      <c r="P217" s="25"/>
      <c r="Q217" s="25"/>
      <c r="R217" s="25"/>
      <c r="S217" s="25"/>
      <c r="T217" s="25"/>
    </row>
    <row r="218" spans="1:20" ht="30" hidden="1" customHeight="1">
      <c r="A218" s="25"/>
      <c r="B218" s="25"/>
      <c r="C218" s="11" t="s">
        <v>348</v>
      </c>
      <c r="D218" s="11"/>
      <c r="E218" s="11"/>
      <c r="F218" s="11" t="s">
        <v>15</v>
      </c>
      <c r="G218" t="s">
        <v>16</v>
      </c>
      <c r="H218" s="11"/>
      <c r="I218" s="20">
        <f ca="1">TODAY()-Overview[[#This Row],[START DATE]]</f>
        <v>45100</v>
      </c>
      <c r="J218" s="16"/>
      <c r="K218" s="11"/>
      <c r="L218" s="26"/>
      <c r="M218"/>
      <c r="N218" t="s">
        <v>9</v>
      </c>
      <c r="O218" s="25"/>
      <c r="P218" s="25"/>
      <c r="Q218" s="25"/>
      <c r="R218" s="25"/>
      <c r="S218" s="25"/>
      <c r="T218" s="25"/>
    </row>
    <row r="219" spans="1:20" ht="30" hidden="1" customHeight="1">
      <c r="A219" s="25"/>
      <c r="B219" s="25"/>
      <c r="C219" s="11" t="s">
        <v>349</v>
      </c>
      <c r="D219" s="11"/>
      <c r="E219" s="11"/>
      <c r="F219" s="11" t="s">
        <v>15</v>
      </c>
      <c r="G219" t="s">
        <v>16</v>
      </c>
      <c r="H219" s="11"/>
      <c r="I219" s="20">
        <f ca="1">TODAY()-Overview[[#This Row],[START DATE]]</f>
        <v>45100</v>
      </c>
      <c r="J219" s="11"/>
      <c r="K219" s="11"/>
      <c r="L219" s="26"/>
      <c r="M219"/>
      <c r="N219" t="s">
        <v>9</v>
      </c>
      <c r="O219" s="25"/>
      <c r="P219" s="25"/>
      <c r="Q219" s="25"/>
      <c r="R219" s="25"/>
      <c r="S219" s="25"/>
      <c r="T219" s="25"/>
    </row>
    <row r="220" spans="1:20" ht="30" hidden="1" customHeight="1">
      <c r="A220" s="25"/>
      <c r="B220" s="25"/>
      <c r="C220" s="11" t="s">
        <v>350</v>
      </c>
      <c r="D220" s="11"/>
      <c r="E220" s="11"/>
      <c r="F220" s="11"/>
      <c r="G220" t="s">
        <v>16</v>
      </c>
      <c r="H220" s="11"/>
      <c r="I220" s="20">
        <f ca="1">TODAY()-Overview[[#This Row],[START DATE]]</f>
        <v>45100</v>
      </c>
      <c r="J220" s="11"/>
      <c r="K220" s="11"/>
      <c r="L220" s="26"/>
      <c r="M220"/>
      <c r="N220" t="s">
        <v>40</v>
      </c>
      <c r="O220" s="25"/>
      <c r="P220" s="25"/>
      <c r="Q220" s="25"/>
      <c r="R220" s="25"/>
      <c r="S220" s="25"/>
      <c r="T220" s="25"/>
    </row>
    <row r="221" spans="1:20" ht="30" hidden="1" customHeight="1">
      <c r="A221" s="25"/>
      <c r="B221" s="25"/>
      <c r="C221" s="11" t="s">
        <v>351</v>
      </c>
      <c r="D221" s="11"/>
      <c r="E221" s="11"/>
      <c r="F221" s="11"/>
      <c r="G221" t="s">
        <v>16</v>
      </c>
      <c r="H221" s="11"/>
      <c r="I221" s="20">
        <f ca="1">TODAY()-Overview[[#This Row],[START DATE]]</f>
        <v>45100</v>
      </c>
      <c r="J221" s="11"/>
      <c r="K221" s="11"/>
      <c r="L221" s="26"/>
      <c r="M221"/>
      <c r="N221" t="s">
        <v>40</v>
      </c>
      <c r="O221" s="25"/>
      <c r="P221" s="25"/>
      <c r="Q221" s="25"/>
      <c r="R221" s="25"/>
      <c r="S221" s="25"/>
      <c r="T221" s="25"/>
    </row>
    <row r="222" spans="1:20" ht="30" hidden="1" customHeight="1">
      <c r="A222" s="25"/>
      <c r="B222" s="25"/>
      <c r="C222" s="11" t="s">
        <v>352</v>
      </c>
      <c r="D222" s="11"/>
      <c r="E222" s="11"/>
      <c r="F222" s="11"/>
      <c r="G222" t="s">
        <v>16</v>
      </c>
      <c r="H222" s="11"/>
      <c r="I222" s="20">
        <f ca="1">TODAY()-Overview[[#This Row],[START DATE]]</f>
        <v>45100</v>
      </c>
      <c r="J222" s="16">
        <v>43922</v>
      </c>
      <c r="K222" s="11"/>
      <c r="L222" s="26">
        <f>Overview[[#This Row],[START DATE]]-Overview[[#This Row],[Completed]]</f>
        <v>-43922</v>
      </c>
      <c r="M222"/>
      <c r="N222" s="25" t="s">
        <v>353</v>
      </c>
      <c r="O222" s="25"/>
      <c r="P222" s="25"/>
      <c r="Q222" s="25"/>
      <c r="R222" s="25"/>
      <c r="S222" s="25"/>
      <c r="T222" s="25"/>
    </row>
    <row r="223" spans="1:20" ht="30" hidden="1" customHeight="1">
      <c r="A223" s="25"/>
      <c r="B223" s="25"/>
      <c r="C223" s="11" t="s">
        <v>354</v>
      </c>
      <c r="D223" s="11"/>
      <c r="E223" s="11"/>
      <c r="F223" s="11"/>
      <c r="G223" t="s">
        <v>16</v>
      </c>
      <c r="H223" s="11"/>
      <c r="I223" s="20">
        <f ca="1">TODAY()-Overview[[#This Row],[START DATE]]</f>
        <v>45100</v>
      </c>
      <c r="J223" s="16">
        <v>43986</v>
      </c>
      <c r="K223" s="11"/>
      <c r="L223" s="1">
        <f>Overview[[#This Row],[START DATE]]-Overview[[#This Row],[Completed]]</f>
        <v>-43986</v>
      </c>
      <c r="M223" t="s">
        <v>355</v>
      </c>
      <c r="N223" s="25" t="s">
        <v>353</v>
      </c>
      <c r="O223" s="25"/>
      <c r="P223" s="25"/>
      <c r="Q223" s="25"/>
      <c r="R223" s="25"/>
      <c r="S223" s="25"/>
      <c r="T223" s="25"/>
    </row>
    <row r="224" spans="1:20" ht="30" hidden="1" customHeight="1">
      <c r="A224" s="25"/>
      <c r="B224" s="25"/>
      <c r="C224" s="11" t="s">
        <v>356</v>
      </c>
      <c r="D224" s="11"/>
      <c r="E224" s="11"/>
      <c r="F224" s="11"/>
      <c r="G224" t="s">
        <v>16</v>
      </c>
      <c r="H224" s="11"/>
      <c r="I224" s="20">
        <f ca="1">TODAY()-Overview[[#This Row],[START DATE]]</f>
        <v>45100</v>
      </c>
      <c r="J224" s="16">
        <v>43983</v>
      </c>
      <c r="K224" s="11"/>
      <c r="L224" s="1">
        <f>Overview[[#This Row],[START DATE]]-Overview[[#This Row],[Completed]]</f>
        <v>-43983</v>
      </c>
      <c r="M224" t="s">
        <v>357</v>
      </c>
      <c r="N224" s="25" t="s">
        <v>353</v>
      </c>
      <c r="O224" s="25"/>
      <c r="P224" s="25"/>
      <c r="Q224" s="25"/>
      <c r="R224" s="25"/>
      <c r="S224" s="25"/>
      <c r="T224" s="25"/>
    </row>
    <row r="225" spans="1:20" ht="30" hidden="1" customHeight="1">
      <c r="A225" s="25"/>
      <c r="B225" s="25"/>
      <c r="C225" s="11" t="s">
        <v>358</v>
      </c>
      <c r="D225" s="11"/>
      <c r="E225" s="11"/>
      <c r="F225" s="11"/>
      <c r="G225" t="s">
        <v>16</v>
      </c>
      <c r="H225" s="11"/>
      <c r="I225" s="20">
        <f ca="1">TODAY()-Overview[[#This Row],[START DATE]]</f>
        <v>45100</v>
      </c>
      <c r="J225" s="16">
        <v>43983</v>
      </c>
      <c r="K225" s="11"/>
      <c r="L225" s="1">
        <f>Overview[[#This Row],[START DATE]]-Overview[[#This Row],[Completed]]</f>
        <v>-43983</v>
      </c>
      <c r="M225" t="s">
        <v>359</v>
      </c>
      <c r="N225" s="25" t="s">
        <v>353</v>
      </c>
      <c r="O225" s="25"/>
      <c r="P225" s="25"/>
      <c r="Q225" s="25"/>
      <c r="R225" s="25"/>
      <c r="S225" s="25"/>
      <c r="T225" s="25"/>
    </row>
    <row r="226" spans="1:20" ht="30" hidden="1" customHeight="1">
      <c r="A226" s="25"/>
      <c r="B226" s="25"/>
      <c r="C226" s="11" t="s">
        <v>360</v>
      </c>
      <c r="D226" s="11"/>
      <c r="E226" s="11"/>
      <c r="F226" s="11"/>
      <c r="G226" t="s">
        <v>16</v>
      </c>
      <c r="H226" s="11"/>
      <c r="I226" s="20">
        <f ca="1">TODAY()-Overview[[#This Row],[START DATE]]</f>
        <v>45100</v>
      </c>
      <c r="J226" s="16">
        <v>43973</v>
      </c>
      <c r="K226" s="11"/>
      <c r="L226" s="1">
        <f>Overview[[#This Row],[START DATE]]-Overview[[#This Row],[Completed]]</f>
        <v>-43973</v>
      </c>
      <c r="M226" t="s">
        <v>361</v>
      </c>
      <c r="N226" s="25" t="s">
        <v>353</v>
      </c>
      <c r="O226" s="25"/>
      <c r="P226" s="25"/>
      <c r="Q226" s="25"/>
      <c r="R226" s="25"/>
      <c r="S226" s="25"/>
      <c r="T226" s="25"/>
    </row>
    <row r="227" spans="1:20" ht="30" hidden="1" customHeight="1">
      <c r="A227" s="25"/>
      <c r="B227" s="25"/>
      <c r="C227" s="11" t="s">
        <v>362</v>
      </c>
      <c r="D227" s="11"/>
      <c r="E227" s="11"/>
      <c r="F227" s="11"/>
      <c r="G227" t="s">
        <v>16</v>
      </c>
      <c r="H227" s="11"/>
      <c r="I227" s="20">
        <f ca="1">TODAY()-Overview[[#This Row],[START DATE]]</f>
        <v>45100</v>
      </c>
      <c r="J227" s="16">
        <v>43922</v>
      </c>
      <c r="K227" s="11"/>
      <c r="L227" s="26">
        <f>Overview[[#This Row],[START DATE]]-Overview[[#This Row],[Completed]]</f>
        <v>-43922</v>
      </c>
      <c r="M227"/>
      <c r="N227" s="25" t="s">
        <v>353</v>
      </c>
      <c r="O227" s="25"/>
      <c r="P227" s="25"/>
      <c r="Q227" s="25"/>
      <c r="R227" s="25"/>
      <c r="S227" s="25"/>
      <c r="T227" s="25"/>
    </row>
    <row r="228" spans="1:20" ht="30" hidden="1" customHeight="1">
      <c r="A228" s="25"/>
      <c r="B228" s="25"/>
      <c r="C228" s="11" t="s">
        <v>363</v>
      </c>
      <c r="D228" s="11"/>
      <c r="E228" s="11"/>
      <c r="F228" s="11"/>
      <c r="G228" t="s">
        <v>16</v>
      </c>
      <c r="H228" s="11"/>
      <c r="I228" s="20">
        <f ca="1">TODAY()-Overview[[#This Row],[START DATE]]</f>
        <v>45100</v>
      </c>
      <c r="J228" s="16">
        <v>43986</v>
      </c>
      <c r="K228" s="11"/>
      <c r="L228" s="1">
        <f>Overview[[#This Row],[START DATE]]-Overview[[#This Row],[Completed]]</f>
        <v>-43986</v>
      </c>
      <c r="M228" t="s">
        <v>364</v>
      </c>
      <c r="N228" s="25" t="s">
        <v>353</v>
      </c>
      <c r="O228" s="25"/>
      <c r="P228" s="25"/>
      <c r="Q228" s="25"/>
      <c r="R228" s="25"/>
      <c r="S228" s="25"/>
      <c r="T228" s="25"/>
    </row>
    <row r="229" spans="1:20" ht="30" hidden="1" customHeight="1">
      <c r="A229" s="25"/>
      <c r="B229" s="25"/>
      <c r="C229" s="11" t="s">
        <v>365</v>
      </c>
      <c r="D229" s="11"/>
      <c r="E229" s="11"/>
      <c r="F229" s="11"/>
      <c r="G229" t="s">
        <v>16</v>
      </c>
      <c r="H229" s="11"/>
      <c r="I229" s="20">
        <f ca="1">TODAY()-Overview[[#This Row],[START DATE]]</f>
        <v>45100</v>
      </c>
      <c r="J229" s="16">
        <v>43983</v>
      </c>
      <c r="K229" s="11"/>
      <c r="L229" s="1">
        <f>Overview[[#This Row],[START DATE]]-Overview[[#This Row],[Completed]]</f>
        <v>-43983</v>
      </c>
      <c r="M229" t="s">
        <v>366</v>
      </c>
      <c r="N229" s="25" t="s">
        <v>353</v>
      </c>
      <c r="O229" s="25"/>
      <c r="P229" s="25"/>
      <c r="Q229" s="25"/>
      <c r="R229" s="25"/>
      <c r="S229" s="25"/>
      <c r="T229" s="25"/>
    </row>
    <row r="230" spans="1:20" ht="30" hidden="1" customHeight="1">
      <c r="A230" s="25"/>
      <c r="B230" s="25"/>
      <c r="C230" s="11" t="s">
        <v>367</v>
      </c>
      <c r="D230" s="11"/>
      <c r="E230" s="11"/>
      <c r="F230" s="11"/>
      <c r="G230" t="s">
        <v>16</v>
      </c>
      <c r="H230" s="11"/>
      <c r="I230" s="20">
        <f ca="1">TODAY()-Overview[[#This Row],[START DATE]]</f>
        <v>45100</v>
      </c>
      <c r="J230" s="16">
        <v>43929</v>
      </c>
      <c r="K230" s="11"/>
      <c r="L230" s="26">
        <f>Overview[[#This Row],[START DATE]]-Overview[[#This Row],[Completed]]</f>
        <v>-43929</v>
      </c>
      <c r="M230"/>
      <c r="N230" s="25" t="s">
        <v>353</v>
      </c>
      <c r="O230" s="25"/>
      <c r="P230" s="25"/>
      <c r="Q230" s="25"/>
      <c r="R230" s="25"/>
      <c r="S230" s="25"/>
      <c r="T230" s="25"/>
    </row>
    <row r="231" spans="1:20" ht="30" hidden="1" customHeight="1">
      <c r="A231" s="25"/>
      <c r="B231" s="25"/>
      <c r="C231" s="11" t="s">
        <v>368</v>
      </c>
      <c r="D231" s="11"/>
      <c r="E231" s="11"/>
      <c r="F231" s="11"/>
      <c r="G231" t="s">
        <v>16</v>
      </c>
      <c r="H231" s="11"/>
      <c r="I231" s="20">
        <f ca="1">TODAY()-Overview[[#This Row],[START DATE]]</f>
        <v>45100</v>
      </c>
      <c r="J231" s="16">
        <v>43929</v>
      </c>
      <c r="K231" s="11"/>
      <c r="L231" s="26">
        <f>Overview[[#This Row],[START DATE]]-Overview[[#This Row],[Completed]]</f>
        <v>-43929</v>
      </c>
      <c r="M231"/>
      <c r="N231" s="25" t="s">
        <v>353</v>
      </c>
      <c r="O231" s="25"/>
      <c r="P231" s="25"/>
      <c r="Q231" s="25"/>
      <c r="R231" s="25"/>
      <c r="S231" s="25"/>
      <c r="T231" s="25"/>
    </row>
    <row r="232" spans="1:20" ht="30" hidden="1" customHeight="1">
      <c r="A232" s="25"/>
      <c r="B232" s="25"/>
      <c r="C232" s="11" t="s">
        <v>369</v>
      </c>
      <c r="D232" s="11"/>
      <c r="E232" s="11"/>
      <c r="F232" s="11"/>
      <c r="G232" t="s">
        <v>16</v>
      </c>
      <c r="H232" s="11"/>
      <c r="I232" s="20">
        <f ca="1">TODAY()-Overview[[#This Row],[START DATE]]</f>
        <v>45100</v>
      </c>
      <c r="J232" s="16">
        <v>43929</v>
      </c>
      <c r="K232" s="11"/>
      <c r="L232" s="26">
        <f>Overview[[#This Row],[START DATE]]-Overview[[#This Row],[Completed]]</f>
        <v>-43929</v>
      </c>
      <c r="M232"/>
      <c r="N232" s="25" t="s">
        <v>353</v>
      </c>
      <c r="O232" s="25"/>
      <c r="P232" s="25"/>
      <c r="Q232" s="25"/>
      <c r="R232" s="25"/>
      <c r="S232" s="25"/>
      <c r="T232" s="25"/>
    </row>
    <row r="233" spans="1:20" ht="30" hidden="1" customHeight="1">
      <c r="A233" s="25"/>
      <c r="B233" s="25"/>
      <c r="C233" s="11" t="s">
        <v>370</v>
      </c>
      <c r="D233" s="11"/>
      <c r="E233" s="11"/>
      <c r="F233" s="11"/>
      <c r="G233" t="s">
        <v>16</v>
      </c>
      <c r="H233" s="11"/>
      <c r="I233" s="20">
        <f ca="1">TODAY()-Overview[[#This Row],[START DATE]]</f>
        <v>45100</v>
      </c>
      <c r="J233" s="11"/>
      <c r="K233" s="11"/>
      <c r="L233" s="1">
        <f>Overview[[#This Row],[START DATE]]-Overview[[#This Row],[Completed]]</f>
        <v>0</v>
      </c>
      <c r="M233" t="s">
        <v>371</v>
      </c>
      <c r="N233" s="25" t="s">
        <v>353</v>
      </c>
      <c r="O233" s="25"/>
      <c r="P233" s="25"/>
      <c r="Q233" s="25"/>
      <c r="R233" s="25"/>
      <c r="S233" s="25"/>
      <c r="T233" s="25"/>
    </row>
    <row r="234" spans="1:20" ht="30" hidden="1" customHeight="1">
      <c r="A234" s="25"/>
      <c r="B234" s="25"/>
      <c r="C234" s="11" t="s">
        <v>372</v>
      </c>
      <c r="D234" s="11"/>
      <c r="E234" s="11"/>
      <c r="F234" s="11"/>
      <c r="G234" t="s">
        <v>16</v>
      </c>
      <c r="H234" s="11"/>
      <c r="I234" s="20">
        <f ca="1">TODAY()-Overview[[#This Row],[START DATE]]</f>
        <v>45100</v>
      </c>
      <c r="J234" s="16">
        <v>43922</v>
      </c>
      <c r="K234" s="11"/>
      <c r="L234" s="26">
        <f>Overview[[#This Row],[START DATE]]-Overview[[#This Row],[Completed]]</f>
        <v>-43922</v>
      </c>
      <c r="M234"/>
      <c r="N234" s="25" t="s">
        <v>353</v>
      </c>
      <c r="O234" s="25"/>
      <c r="P234" s="25"/>
      <c r="Q234" s="25"/>
      <c r="R234" s="25"/>
      <c r="S234" s="25"/>
      <c r="T234" s="25"/>
    </row>
    <row r="235" spans="1:20" ht="30" hidden="1" customHeight="1">
      <c r="A235" s="25"/>
      <c r="B235" s="25"/>
      <c r="C235" s="11" t="s">
        <v>373</v>
      </c>
      <c r="D235" s="11"/>
      <c r="E235" s="11"/>
      <c r="F235" s="11"/>
      <c r="G235" t="s">
        <v>16</v>
      </c>
      <c r="H235" s="11"/>
      <c r="I235" s="20">
        <f ca="1">TODAY()-Overview[[#This Row],[START DATE]]</f>
        <v>45100</v>
      </c>
      <c r="J235" s="16">
        <v>44309</v>
      </c>
      <c r="K235" s="11"/>
      <c r="L235" s="26">
        <f>Overview[[#This Row],[START DATE]]-Overview[[#This Row],[Completed]]</f>
        <v>-44309</v>
      </c>
      <c r="M235"/>
      <c r="N235" s="25" t="s">
        <v>353</v>
      </c>
      <c r="O235" s="25"/>
      <c r="P235" s="25"/>
      <c r="Q235" s="25"/>
      <c r="R235" s="25"/>
      <c r="S235" s="25"/>
      <c r="T235" s="25"/>
    </row>
    <row r="236" spans="1:20" ht="30" hidden="1" customHeight="1">
      <c r="A236" s="25"/>
      <c r="B236" s="25"/>
      <c r="C236" s="11" t="s">
        <v>374</v>
      </c>
      <c r="D236" s="11"/>
      <c r="E236" s="11"/>
      <c r="F236" s="11"/>
      <c r="G236" t="s">
        <v>16</v>
      </c>
      <c r="H236" s="11"/>
      <c r="I236" s="20">
        <f ca="1">TODAY()-Overview[[#This Row],[START DATE]]</f>
        <v>45100</v>
      </c>
      <c r="J236" s="16">
        <v>44063</v>
      </c>
      <c r="K236" s="11"/>
      <c r="L236" s="26">
        <f>Overview[[#This Row],[START DATE]]-Overview[[#This Row],[Completed]]</f>
        <v>-44063</v>
      </c>
      <c r="M236"/>
      <c r="N236" s="25" t="s">
        <v>353</v>
      </c>
      <c r="O236" s="25"/>
      <c r="P236" s="25"/>
      <c r="Q236" s="25"/>
      <c r="R236" s="25"/>
      <c r="S236" s="25"/>
      <c r="T236" s="25"/>
    </row>
    <row r="237" spans="1:20" ht="30" hidden="1" customHeight="1">
      <c r="A237" s="25"/>
      <c r="B237" s="25"/>
      <c r="C237" s="11" t="s">
        <v>375</v>
      </c>
      <c r="D237" s="11"/>
      <c r="E237" s="11"/>
      <c r="F237" s="11"/>
      <c r="G237" t="s">
        <v>16</v>
      </c>
      <c r="H237" s="11"/>
      <c r="I237" s="20">
        <f ca="1">TODAY()-Overview[[#This Row],[START DATE]]</f>
        <v>45100</v>
      </c>
      <c r="J237" s="16">
        <v>44309</v>
      </c>
      <c r="K237" s="11"/>
      <c r="L237" s="26">
        <f>Overview[[#This Row],[START DATE]]-Overview[[#This Row],[Completed]]</f>
        <v>-44309</v>
      </c>
      <c r="M237" t="s">
        <v>376</v>
      </c>
      <c r="N237" s="25" t="s">
        <v>353</v>
      </c>
      <c r="O237" s="25"/>
      <c r="P237" s="25"/>
      <c r="Q237" s="25"/>
      <c r="R237" s="25"/>
      <c r="S237" s="25"/>
      <c r="T237" s="25"/>
    </row>
    <row r="238" spans="1:20" ht="30" hidden="1" customHeight="1">
      <c r="A238" s="25"/>
      <c r="B238" s="25"/>
      <c r="C238" s="11" t="s">
        <v>377</v>
      </c>
      <c r="D238" s="11"/>
      <c r="E238" s="11"/>
      <c r="F238" s="11"/>
      <c r="G238" t="s">
        <v>16</v>
      </c>
      <c r="H238" s="11"/>
      <c r="I238" s="20">
        <f ca="1">TODAY()-Overview[[#This Row],[START DATE]]</f>
        <v>45100</v>
      </c>
      <c r="J238" s="16">
        <v>44309</v>
      </c>
      <c r="K238" s="11"/>
      <c r="L238" s="26">
        <f>Overview[[#This Row],[START DATE]]-Overview[[#This Row],[Completed]]</f>
        <v>-44309</v>
      </c>
      <c r="M238"/>
      <c r="N238" s="25" t="s">
        <v>353</v>
      </c>
      <c r="O238" s="25"/>
      <c r="P238" s="25"/>
      <c r="Q238" s="25"/>
      <c r="R238" s="25"/>
      <c r="S238" s="25"/>
      <c r="T238" s="25"/>
    </row>
    <row r="239" spans="1:20" ht="30" hidden="1" customHeight="1">
      <c r="A239" s="25"/>
      <c r="B239" s="25"/>
      <c r="C239" s="11" t="s">
        <v>378</v>
      </c>
      <c r="D239" s="11"/>
      <c r="E239" s="11"/>
      <c r="F239" s="11"/>
      <c r="G239" t="s">
        <v>16</v>
      </c>
      <c r="H239" s="11"/>
      <c r="I239" s="20">
        <f ca="1">TODAY()-Overview[[#This Row],[START DATE]]</f>
        <v>45100</v>
      </c>
      <c r="J239" s="16">
        <v>43929</v>
      </c>
      <c r="K239" s="11"/>
      <c r="L239" s="26">
        <f>Overview[[#This Row],[START DATE]]-Overview[[#This Row],[Completed]]</f>
        <v>-43929</v>
      </c>
      <c r="M239"/>
      <c r="N239" s="25" t="s">
        <v>353</v>
      </c>
      <c r="O239" s="25"/>
      <c r="P239" s="25"/>
      <c r="Q239" s="25"/>
      <c r="R239" s="25"/>
      <c r="S239" s="25"/>
      <c r="T239" s="25"/>
    </row>
    <row r="240" spans="1:20" ht="30" hidden="1" customHeight="1">
      <c r="A240" s="25"/>
      <c r="B240" s="25"/>
      <c r="C240" s="11" t="s">
        <v>379</v>
      </c>
      <c r="D240" s="11"/>
      <c r="E240" s="11"/>
      <c r="F240" s="11"/>
      <c r="G240" t="s">
        <v>16</v>
      </c>
      <c r="H240" s="16"/>
      <c r="I240" s="20">
        <f ca="1">TODAY()-Overview[[#This Row],[START DATE]]</f>
        <v>45100</v>
      </c>
      <c r="J240" s="16">
        <v>44387</v>
      </c>
      <c r="K240" s="11"/>
      <c r="L240" s="26">
        <f>Overview[[#This Row],[START DATE]]-Overview[[#This Row],[Completed]]</f>
        <v>-44387</v>
      </c>
      <c r="M240"/>
      <c r="N240" s="25" t="s">
        <v>353</v>
      </c>
      <c r="O240" s="25"/>
      <c r="P240" s="25"/>
      <c r="Q240" s="25"/>
      <c r="R240" s="25"/>
      <c r="S240" s="25"/>
      <c r="T240" s="25"/>
    </row>
    <row r="241" spans="1:20" ht="30" hidden="1" customHeight="1">
      <c r="A241" s="25"/>
      <c r="B241" s="25"/>
      <c r="C241" s="11" t="s">
        <v>380</v>
      </c>
      <c r="D241" s="11"/>
      <c r="E241" s="11"/>
      <c r="F241" s="11"/>
      <c r="G241" t="s">
        <v>16</v>
      </c>
      <c r="H241" s="11"/>
      <c r="I241" s="20">
        <f ca="1">TODAY()-Overview[[#This Row],[START DATE]]</f>
        <v>45100</v>
      </c>
      <c r="J241" s="16">
        <v>43929</v>
      </c>
      <c r="K241" s="11"/>
      <c r="L241" s="26">
        <f>Overview[[#This Row],[START DATE]]-Overview[[#This Row],[Completed]]</f>
        <v>-43929</v>
      </c>
      <c r="M241"/>
      <c r="N241" s="25" t="s">
        <v>353</v>
      </c>
      <c r="O241" s="25"/>
      <c r="P241" s="25"/>
      <c r="Q241" s="25"/>
      <c r="R241" s="25"/>
      <c r="S241" s="25"/>
      <c r="T241" s="25"/>
    </row>
    <row r="242" spans="1:20" ht="30" hidden="1" customHeight="1">
      <c r="A242" s="25"/>
      <c r="B242" s="25"/>
      <c r="C242" s="11" t="s">
        <v>381</v>
      </c>
      <c r="D242" s="11"/>
      <c r="E242" s="11"/>
      <c r="F242" s="11"/>
      <c r="G242" t="s">
        <v>16</v>
      </c>
      <c r="H242" s="11"/>
      <c r="I242" s="20">
        <f ca="1">TODAY()-Overview[[#This Row],[START DATE]]</f>
        <v>45100</v>
      </c>
      <c r="J242" s="16">
        <v>43986</v>
      </c>
      <c r="K242" s="11"/>
      <c r="L242" s="1">
        <f>Overview[[#This Row],[START DATE]]-Overview[[#This Row],[Completed]]</f>
        <v>-43986</v>
      </c>
      <c r="M242" t="s">
        <v>382</v>
      </c>
      <c r="N242" s="25" t="s">
        <v>353</v>
      </c>
      <c r="O242" s="25"/>
      <c r="P242" s="25"/>
      <c r="Q242" s="25"/>
      <c r="R242" s="25"/>
      <c r="S242" s="25"/>
      <c r="T242" s="25"/>
    </row>
    <row r="243" spans="1:20" ht="30" hidden="1" customHeight="1">
      <c r="A243" s="25"/>
      <c r="B243" s="25"/>
      <c r="C243" s="11" t="s">
        <v>383</v>
      </c>
      <c r="D243" s="11"/>
      <c r="E243" s="11"/>
      <c r="F243" s="11"/>
      <c r="G243" t="s">
        <v>16</v>
      </c>
      <c r="H243" s="11"/>
      <c r="I243" s="20">
        <f ca="1">TODAY()-Overview[[#This Row],[START DATE]]</f>
        <v>45100</v>
      </c>
      <c r="J243" s="16">
        <v>44309</v>
      </c>
      <c r="K243" s="11"/>
      <c r="L243" s="26">
        <f>Overview[[#This Row],[START DATE]]-Overview[[#This Row],[Completed]]</f>
        <v>-44309</v>
      </c>
      <c r="M243"/>
      <c r="N243" s="25" t="s">
        <v>353</v>
      </c>
      <c r="O243" s="25"/>
      <c r="P243" s="25"/>
      <c r="Q243" s="25"/>
      <c r="R243" s="25"/>
      <c r="S243" s="25"/>
      <c r="T243" s="25"/>
    </row>
    <row r="244" spans="1:20" ht="30" customHeight="1">
      <c r="A244" s="25"/>
      <c r="B244" s="25"/>
      <c r="C244" s="25"/>
      <c r="D244" s="25"/>
      <c r="E244" s="25"/>
      <c r="F244" s="25"/>
      <c r="G244" s="25"/>
      <c r="H244" s="25"/>
      <c r="I244" s="34"/>
      <c r="J244" s="25"/>
      <c r="K244" s="25"/>
      <c r="L244" s="25"/>
      <c r="M244" s="25"/>
      <c r="N244" s="25"/>
      <c r="O244" s="25"/>
      <c r="P244" s="25"/>
      <c r="Q244" s="25"/>
      <c r="R244" s="25"/>
      <c r="S244" s="25"/>
      <c r="T244" s="25"/>
    </row>
    <row r="245" spans="1:20" ht="30" customHeight="1">
      <c r="A245" s="25"/>
      <c r="B245" s="25"/>
      <c r="C245" s="25"/>
      <c r="D245" s="25"/>
      <c r="E245" s="25"/>
      <c r="F245" s="25"/>
      <c r="G245" s="25"/>
      <c r="H245" s="25"/>
      <c r="I245" s="34" t="s">
        <v>384</v>
      </c>
      <c r="J245" s="25"/>
      <c r="K245" s="25"/>
      <c r="L245" s="25"/>
      <c r="M245" s="25"/>
      <c r="N245" s="25"/>
      <c r="O245" s="25"/>
      <c r="P245" s="25"/>
      <c r="Q245" s="25"/>
      <c r="R245" s="25"/>
      <c r="S245" s="25"/>
      <c r="T245" s="25"/>
    </row>
    <row r="246" spans="1:20" ht="30" customHeight="1">
      <c r="A246" s="25"/>
      <c r="B246" s="25"/>
      <c r="C246" s="25"/>
      <c r="D246" s="25"/>
      <c r="E246" s="25"/>
      <c r="F246" s="25"/>
      <c r="G246" s="25"/>
      <c r="H246" s="25"/>
      <c r="I246" s="34"/>
      <c r="J246" s="25"/>
      <c r="K246" s="25"/>
      <c r="L246" s="25"/>
      <c r="M246" s="25"/>
      <c r="N246" s="25"/>
      <c r="O246" s="25"/>
      <c r="P246" s="25"/>
      <c r="Q246" s="25"/>
      <c r="R246" s="25"/>
      <c r="S246" s="25"/>
      <c r="T246" s="25"/>
    </row>
    <row r="247" spans="1:20" ht="30" customHeight="1">
      <c r="A247" s="25"/>
      <c r="B247" s="25"/>
      <c r="C247" s="25"/>
      <c r="D247" s="25"/>
      <c r="E247" s="25"/>
      <c r="F247" s="25"/>
      <c r="G247" s="25"/>
      <c r="H247" s="25"/>
      <c r="I247" s="34"/>
      <c r="J247" s="25"/>
      <c r="K247" s="25"/>
      <c r="L247" s="25"/>
      <c r="M247" s="25"/>
      <c r="N247" s="25"/>
      <c r="O247" s="25"/>
      <c r="P247" s="25"/>
      <c r="Q247" s="25"/>
      <c r="R247" s="25"/>
      <c r="S247" s="25"/>
      <c r="T247" s="25"/>
    </row>
    <row r="248" spans="1:20" ht="30" customHeight="1">
      <c r="A248" s="25"/>
      <c r="B248" s="25"/>
      <c r="C248" s="25"/>
      <c r="D248" s="25"/>
      <c r="E248" s="25"/>
      <c r="F248" s="25"/>
      <c r="G248" s="25"/>
      <c r="H248" s="25"/>
      <c r="I248" s="34"/>
      <c r="J248" s="25"/>
      <c r="K248" s="25"/>
      <c r="L248" s="25"/>
      <c r="M248" s="25"/>
      <c r="N248" s="25"/>
      <c r="O248" s="25"/>
      <c r="P248" s="25"/>
      <c r="Q248" s="25"/>
      <c r="R248" s="25"/>
      <c r="S248" s="25"/>
      <c r="T248" s="25"/>
    </row>
    <row r="249" spans="1:20" ht="30" customHeight="1">
      <c r="A249" s="25"/>
      <c r="B249" s="25"/>
      <c r="C249" s="25"/>
      <c r="D249" s="25"/>
      <c r="E249" s="25"/>
      <c r="F249" s="25"/>
      <c r="G249" s="25"/>
      <c r="H249" s="25"/>
      <c r="I249" s="34"/>
      <c r="J249" s="25"/>
      <c r="K249" s="25"/>
      <c r="L249" s="25"/>
      <c r="M249" s="25"/>
      <c r="N249" s="25"/>
      <c r="O249" s="25"/>
      <c r="P249" s="25"/>
      <c r="Q249" s="25"/>
      <c r="R249" s="25"/>
      <c r="S249" s="25"/>
      <c r="T249" s="25"/>
    </row>
    <row r="250" spans="1:20" ht="30" customHeight="1">
      <c r="A250" s="25"/>
      <c r="B250" s="25"/>
      <c r="C250" s="25"/>
      <c r="D250" s="25"/>
      <c r="E250" s="25"/>
      <c r="F250" s="25"/>
      <c r="G250" s="25"/>
      <c r="H250" s="25"/>
      <c r="I250" s="34"/>
      <c r="J250" s="25"/>
      <c r="K250" s="25"/>
      <c r="L250" s="25"/>
      <c r="M250" s="25"/>
      <c r="N250" s="25"/>
      <c r="O250" s="25"/>
      <c r="P250" s="25"/>
      <c r="Q250" s="25"/>
      <c r="R250" s="25"/>
      <c r="S250" s="25"/>
      <c r="T250" s="25"/>
    </row>
    <row r="251" spans="1:20" ht="30" customHeight="1">
      <c r="A251" s="25"/>
      <c r="B251" s="25"/>
      <c r="C251" s="25"/>
      <c r="D251" s="25"/>
      <c r="E251" s="25"/>
      <c r="F251" s="25"/>
      <c r="G251" s="25"/>
      <c r="H251" s="25"/>
      <c r="I251" s="34"/>
      <c r="J251" s="25"/>
      <c r="K251" s="25"/>
      <c r="L251" s="25"/>
      <c r="M251" s="25"/>
      <c r="N251" s="25"/>
      <c r="O251" s="25"/>
      <c r="P251" s="25"/>
      <c r="Q251" s="25"/>
      <c r="R251" s="25"/>
      <c r="S251" s="25"/>
      <c r="T251" s="25"/>
    </row>
    <row r="252" spans="1:20" ht="30" customHeight="1">
      <c r="A252" s="25"/>
      <c r="B252" s="25"/>
      <c r="C252" s="25"/>
      <c r="D252" s="25"/>
      <c r="E252" s="25"/>
      <c r="F252" s="25"/>
      <c r="G252" s="25"/>
      <c r="H252" s="25"/>
      <c r="I252" s="34"/>
      <c r="J252" s="25"/>
      <c r="K252" s="25"/>
      <c r="L252" s="25"/>
      <c r="M252" s="25"/>
      <c r="N252" s="25"/>
      <c r="O252" s="25"/>
      <c r="P252" s="25"/>
      <c r="Q252" s="25"/>
      <c r="R252" s="25"/>
      <c r="S252" s="25"/>
      <c r="T252" s="25"/>
    </row>
    <row r="253" spans="1:20" ht="30" customHeight="1">
      <c r="A253" s="25"/>
      <c r="B253" s="25"/>
      <c r="C253" s="25"/>
      <c r="D253" s="25"/>
      <c r="E253" s="25"/>
      <c r="F253" s="25"/>
      <c r="G253" s="25"/>
      <c r="H253" s="25"/>
      <c r="I253" s="34"/>
      <c r="J253" s="25"/>
      <c r="K253" s="25"/>
      <c r="L253" s="25"/>
      <c r="M253" s="25"/>
      <c r="N253" s="25"/>
      <c r="O253" s="25"/>
      <c r="P253" s="25"/>
      <c r="Q253" s="25"/>
      <c r="R253" s="25"/>
      <c r="S253" s="25"/>
      <c r="T253" s="25"/>
    </row>
    <row r="254" spans="1:20" ht="30" customHeight="1">
      <c r="A254" s="25"/>
      <c r="B254" s="25"/>
      <c r="C254" s="25"/>
      <c r="D254" s="25"/>
      <c r="E254" s="25"/>
      <c r="F254" s="25"/>
      <c r="G254" s="25"/>
      <c r="H254" s="25"/>
      <c r="I254" s="34"/>
      <c r="J254" s="25"/>
      <c r="K254" s="25"/>
      <c r="L254" s="25"/>
      <c r="M254" s="25"/>
      <c r="N254" s="25"/>
      <c r="O254" s="25"/>
      <c r="P254" s="25"/>
      <c r="Q254" s="25"/>
      <c r="R254" s="25"/>
      <c r="S254" s="25"/>
      <c r="T254" s="25"/>
    </row>
    <row r="255" spans="1:20" ht="30" customHeight="1">
      <c r="A255" s="25"/>
      <c r="B255" s="25"/>
      <c r="C255" s="25"/>
      <c r="D255" s="25"/>
      <c r="E255" s="25"/>
      <c r="F255" s="25"/>
      <c r="G255" s="25"/>
      <c r="H255" s="25"/>
      <c r="I255" s="34"/>
      <c r="J255" s="25"/>
      <c r="K255" s="25"/>
      <c r="L255" s="25"/>
      <c r="M255" s="25"/>
      <c r="N255" s="25"/>
      <c r="O255" s="25"/>
      <c r="P255" s="25"/>
      <c r="Q255" s="25"/>
      <c r="R255" s="25"/>
      <c r="S255" s="25"/>
      <c r="T255" s="25"/>
    </row>
    <row r="256" spans="1:20" ht="30" customHeight="1">
      <c r="A256" s="25"/>
      <c r="B256" s="25"/>
      <c r="C256" s="25"/>
      <c r="D256" s="25"/>
      <c r="E256" s="25"/>
      <c r="F256" s="25"/>
      <c r="G256" s="25"/>
      <c r="H256" s="25"/>
      <c r="I256" s="34"/>
      <c r="J256" s="25"/>
      <c r="K256" s="25"/>
      <c r="L256" s="25"/>
      <c r="M256" s="25"/>
      <c r="N256" s="25"/>
      <c r="O256" s="25"/>
      <c r="P256" s="25"/>
      <c r="Q256" s="25"/>
      <c r="R256" s="25"/>
      <c r="S256" s="25"/>
      <c r="T256" s="25"/>
    </row>
  </sheetData>
  <conditionalFormatting sqref="C184 E188:E219 E221:E243">
    <cfRule type="expression" dxfId="749" priority="39">
      <formula>$N184="Cancelled"</formula>
    </cfRule>
    <cfRule type="expression" dxfId="748" priority="40">
      <formula>$N184="On Hold"</formula>
    </cfRule>
    <cfRule type="expression" dxfId="747" priority="41">
      <formula>$N184="Due Today"</formula>
    </cfRule>
    <cfRule type="expression" dxfId="746" priority="42">
      <formula>$N184="In Progress"</formula>
    </cfRule>
    <cfRule type="expression" dxfId="745" priority="43">
      <formula>$N184="Completed"</formula>
    </cfRule>
    <cfRule type="expression" dxfId="744" priority="44">
      <formula>($L184=0)*($L184&lt;&gt;"")*(LEN(#REF!)=0)*(($N184="")+($N184="In Progress"))</formula>
    </cfRule>
    <cfRule type="expression" dxfId="743" priority="45">
      <formula>($L184&lt;0)*(LEN(#REF!)=0)*(($N184="")+($N184="In Progress"))</formula>
    </cfRule>
    <cfRule type="containsText" dxfId="742" priority="37" operator="containsText" text="High ">
      <formula>NOT(ISERROR(SEARCH("High ",C184)))</formula>
    </cfRule>
    <cfRule type="expression" dxfId="741" priority="38">
      <formula>$N184="Overdue"</formula>
    </cfRule>
  </conditionalFormatting>
  <conditionalFormatting sqref="C4:J4 L4:N4 C5:N11 C12:L12 M12:M41 N12:N125 C13:I13 K13:L13 C14:L32 C33:C38 E33:L38 C39:L39 C40:G40 I40:L40 C41:L125 M45:M61 M63:M125 C128:M142 N128:N243 C143:J145 L143:L145 E146:E150 E158:E175 K222">
    <cfRule type="expression" dxfId="740" priority="856">
      <formula>($L4=0)*($L4&lt;&gt;"")*(LEN(#REF!)=0)*(($N4="")+($N4="In Progress"))</formula>
    </cfRule>
    <cfRule type="expression" dxfId="739" priority="850">
      <formula>$N4="Overdue"</formula>
    </cfRule>
    <cfRule type="expression" dxfId="738" priority="857">
      <formula>($L4&lt;0)*(LEN(#REF!)=0)*(($N4="")+($N4="In Progress"))</formula>
    </cfRule>
    <cfRule type="expression" dxfId="737" priority="851">
      <formula>$N4="Cancelled"</formula>
    </cfRule>
    <cfRule type="expression" dxfId="736" priority="852">
      <formula>$N4="On Hold"</formula>
    </cfRule>
    <cfRule type="expression" dxfId="735" priority="853">
      <formula>$N4="Due Today"</formula>
    </cfRule>
    <cfRule type="expression" dxfId="734" priority="854">
      <formula>$N4="In Progress"</formula>
    </cfRule>
    <cfRule type="expression" dxfId="733" priority="855">
      <formula>$N4="Completed"</formula>
    </cfRule>
  </conditionalFormatting>
  <conditionalFormatting sqref="C126:N127">
    <cfRule type="expression" dxfId="732" priority="75">
      <formula>($L126&lt;0)*(LEN(#REF!)=0)*(($N126="")+($N126="In Progress"))</formula>
    </cfRule>
    <cfRule type="expression" dxfId="731" priority="74">
      <formula>($L126=0)*($L126&lt;&gt;"")*(LEN(#REF!)=0)*(($N126="")+($N126="In Progress"))</formula>
    </cfRule>
    <cfRule type="expression" dxfId="730" priority="73">
      <formula>$N126="Completed"</formula>
    </cfRule>
    <cfRule type="expression" dxfId="729" priority="72">
      <formula>$N126="In Progress"</formula>
    </cfRule>
    <cfRule type="expression" dxfId="728" priority="71">
      <formula>$N126="Due Today"</formula>
    </cfRule>
    <cfRule type="expression" dxfId="727" priority="70">
      <formula>$N126="On Hold"</formula>
    </cfRule>
    <cfRule type="expression" dxfId="726" priority="69">
      <formula>$N126="Cancelled"</formula>
    </cfRule>
    <cfRule type="expression" dxfId="725" priority="68">
      <formula>$N126="Overdue"</formula>
    </cfRule>
    <cfRule type="containsText" dxfId="724" priority="67" operator="containsText" text="High ">
      <formula>NOT(ISERROR(SEARCH("High ",C126)))</formula>
    </cfRule>
  </conditionalFormatting>
  <conditionalFormatting sqref="E185">
    <cfRule type="expression" dxfId="723" priority="11">
      <formula>$N185="Overdue"</formula>
    </cfRule>
    <cfRule type="expression" dxfId="722" priority="12">
      <formula>$N185="Cancelled"</formula>
    </cfRule>
    <cfRule type="expression" dxfId="721" priority="13">
      <formula>$N185="On Hold"</formula>
    </cfRule>
    <cfRule type="expression" dxfId="720" priority="14">
      <formula>$N185="Due Today"</formula>
    </cfRule>
    <cfRule type="expression" dxfId="719" priority="15">
      <formula>$N185="In Progress"</formula>
    </cfRule>
    <cfRule type="expression" dxfId="718" priority="16">
      <formula>$N185="Completed"</formula>
    </cfRule>
    <cfRule type="expression" dxfId="717" priority="17">
      <formula>($L185=0)*($L185&lt;&gt;"")*(LEN(#REF!)=0)*(($N185="")+($N185="In Progress"))</formula>
    </cfRule>
    <cfRule type="containsText" dxfId="716" priority="10" operator="containsText" text="High ">
      <formula>NOT(ISERROR(SEARCH("High ",E185)))</formula>
    </cfRule>
    <cfRule type="expression" dxfId="715" priority="18">
      <formula>($L185&lt;0)*(LEN(#REF!)=0)*(($N185="")+($N185="In Progress"))</formula>
    </cfRule>
  </conditionalFormatting>
  <conditionalFormatting sqref="G193">
    <cfRule type="expression" dxfId="714" priority="35">
      <formula>($L193=0)*($L193&lt;&gt;"")*(LEN(#REF!)=0)*(($N193="")+($N193="In Progress"))</formula>
    </cfRule>
    <cfRule type="expression" dxfId="713" priority="36">
      <formula>($L193&lt;0)*(LEN(#REF!)=0)*(($N193="")+($N193="In Progress"))</formula>
    </cfRule>
    <cfRule type="containsText" dxfId="712" priority="28" operator="containsText" text="High ">
      <formula>NOT(ISERROR(SEARCH("High ",G193)))</formula>
    </cfRule>
    <cfRule type="expression" dxfId="711" priority="29">
      <formula>$N193="Overdue"</formula>
    </cfRule>
    <cfRule type="expression" dxfId="710" priority="30">
      <formula>$N193="Cancelled"</formula>
    </cfRule>
    <cfRule type="expression" dxfId="709" priority="31">
      <formula>$N193="On Hold"</formula>
    </cfRule>
    <cfRule type="expression" dxfId="708" priority="32">
      <formula>$N193="Due Today"</formula>
    </cfRule>
    <cfRule type="expression" dxfId="707" priority="33">
      <formula>$N193="In Progress"</formula>
    </cfRule>
    <cfRule type="expression" dxfId="706" priority="34">
      <formula>$N193="Completed"</formula>
    </cfRule>
  </conditionalFormatting>
  <conditionalFormatting sqref="H146">
    <cfRule type="expression" dxfId="705" priority="54">
      <formula>($L146&lt;0)*(LEN(#REF!)=0)*(($N146="")+($N146="In Progress"))</formula>
    </cfRule>
    <cfRule type="containsText" dxfId="704" priority="46" operator="containsText" text="High ">
      <formula>NOT(ISERROR(SEARCH("High ",H146)))</formula>
    </cfRule>
    <cfRule type="expression" dxfId="703" priority="47">
      <formula>$N146="Overdue"</formula>
    </cfRule>
    <cfRule type="expression" dxfId="702" priority="48">
      <formula>$N146="Cancelled"</formula>
    </cfRule>
    <cfRule type="expression" dxfId="701" priority="49">
      <formula>$N146="On Hold"</formula>
    </cfRule>
    <cfRule type="expression" dxfId="700" priority="50">
      <formula>$N146="Due Today"</formula>
    </cfRule>
    <cfRule type="expression" dxfId="699" priority="51">
      <formula>$N146="In Progress"</formula>
    </cfRule>
    <cfRule type="expression" dxfId="698" priority="52">
      <formula>$N146="Completed"</formula>
    </cfRule>
    <cfRule type="expression" dxfId="697" priority="53">
      <formula>($L146=0)*($L146&lt;&gt;"")*(LEN(#REF!)=0)*(($N146="")+($N146="In Progress"))</formula>
    </cfRule>
  </conditionalFormatting>
  <conditionalFormatting sqref="I4:I1048576 I1">
    <cfRule type="cellIs" dxfId="696" priority="779" operator="greaterThan">
      <formula>40400</formula>
    </cfRule>
  </conditionalFormatting>
  <conditionalFormatting sqref="J161:J163">
    <cfRule type="containsText" dxfId="695" priority="55" operator="containsText" text="High ">
      <formula>NOT(ISERROR(SEARCH("High ",J161)))</formula>
    </cfRule>
    <cfRule type="expression" dxfId="694" priority="56">
      <formula>$N161="Overdue"</formula>
    </cfRule>
    <cfRule type="expression" dxfId="693" priority="57">
      <formula>$N161="Cancelled"</formula>
    </cfRule>
    <cfRule type="expression" dxfId="692" priority="58">
      <formula>$N161="On Hold"</formula>
    </cfRule>
    <cfRule type="expression" dxfId="691" priority="59">
      <formula>$N161="Due Today"</formula>
    </cfRule>
    <cfRule type="expression" dxfId="690" priority="60">
      <formula>$N161="In Progress"</formula>
    </cfRule>
    <cfRule type="expression" dxfId="689" priority="61">
      <formula>$N161="Completed"</formula>
    </cfRule>
    <cfRule type="expression" dxfId="688" priority="62">
      <formula>($L161=0)*($L161&lt;&gt;"")*(LEN(#REF!)=0)*(($N161="")+($N161="In Progress"))</formula>
    </cfRule>
    <cfRule type="expression" dxfId="687" priority="63">
      <formula>($L161&lt;0)*(LEN(#REF!)=0)*(($N161="")+($N161="In Progress"))</formula>
    </cfRule>
  </conditionalFormatting>
  <conditionalFormatting sqref="L4:L199 L1 L201:L1048576 M247">
    <cfRule type="cellIs" dxfId="686" priority="780" operator="lessThan">
      <formula>-40000</formula>
    </cfRule>
    <cfRule type="cellIs" dxfId="685" priority="781" operator="greaterThan">
      <formula>40000</formula>
    </cfRule>
  </conditionalFormatting>
  <conditionalFormatting sqref="L4:N4 C5:N11 C12:L12 K13:L13 C14:L32 E33:L38 C39:L39 I40:L40 C41:L125 C128:M142 L143:L145 C4:J4 C13:I13 C143:J145 M12:M41 N12:N125 C33:C38 C40:G40 M45:M61 M63:M125 N128:N243 E146:E150 E158:E175 K222">
    <cfRule type="containsText" dxfId="684" priority="849" operator="containsText" text="High ">
      <formula>NOT(ISERROR(SEARCH("High ",C4)))</formula>
    </cfRule>
  </conditionalFormatting>
  <conditionalFormatting sqref="N3">
    <cfRule type="containsText" dxfId="683" priority="1" operator="containsText" text="High ">
      <formula>NOT(ISERROR(SEARCH("High ",N3)))</formula>
    </cfRule>
    <cfRule type="expression" dxfId="682" priority="9">
      <formula>($L3&lt;0)*(LEN(#REF!)=0)*(($N3="")+($N3="In Progress"))</formula>
    </cfRule>
    <cfRule type="expression" dxfId="681" priority="8">
      <formula>($L3=0)*($L3&lt;&gt;"")*(LEN(#REF!)=0)*(($N3="")+($N3="In Progress"))</formula>
    </cfRule>
    <cfRule type="expression" dxfId="680" priority="7">
      <formula>$N3="Completed"</formula>
    </cfRule>
    <cfRule type="expression" dxfId="679" priority="6">
      <formula>$N3="In Progress"</formula>
    </cfRule>
    <cfRule type="expression" dxfId="678" priority="5">
      <formula>$N3="Due Today"</formula>
    </cfRule>
    <cfRule type="expression" dxfId="677" priority="4">
      <formula>$N3="On Hold"</formula>
    </cfRule>
    <cfRule type="expression" dxfId="676" priority="3">
      <formula>$N3="Cancelled"</formula>
    </cfRule>
    <cfRule type="expression" dxfId="675" priority="2">
      <formula>$N3="Overdue"</formula>
    </cfRule>
  </conditionalFormatting>
  <dataValidations count="11">
    <dataValidation allowBlank="1" showInputMessage="1" showErrorMessage="1" prompt="Create a Teacher's To Do List in this workbook. Enter details in List table in this worksheet. Select cell D1 to navigate to List Data worksheet. Status slicer is in cell J3" sqref="A1:B1" xr:uid="{00000000-0002-0000-0000-000009000000}"/>
    <dataValidation allowBlank="1" showInputMessage="1" showErrorMessage="1" prompt="Title of worksheet is in this cell. Navigation link to List Data worksheet is in cell at right. Rows in table below are automatically updated based on Status. Legend is at right" sqref="C1:H1 O1:P1" xr:uid="{00000000-0002-0000-0000-00000A000000}"/>
    <dataValidation allowBlank="1" showInputMessage="1" showErrorMessage="1" prompt="Select to navigate to List Data worksheet. Color Legend is in cell at right" sqref="I1" xr:uid="{00000000-0002-0000-0000-00000B000000}"/>
    <dataValidation allowBlank="1" showInputMessage="1" showErrorMessage="1" prompt="Enter Notes in this column under this heading" sqref="M2:M3" xr:uid="{00000000-0002-0000-0000-000002000000}"/>
    <dataValidation allowBlank="1" showInputMessage="1" showErrorMessage="1" prompt="Enter Item in this column under this heading. Use heading filters to find specific entries" sqref="C2:F3" xr:uid="{00000000-0002-0000-0000-000004000000}"/>
    <dataValidation allowBlank="1" showInputMessage="1" showErrorMessage="1" prompt="Enter Start Date in this column under this heading" sqref="H2:I3" xr:uid="{00000000-0002-0000-0000-000005000000}"/>
    <dataValidation allowBlank="1" showInputMessage="1" showErrorMessage="1" prompt="Select Category in this column under this heading. Enter new Category in List Data worksheet. Press ALT+DOWN ARROW for options, then DOWN ARROW and ENTER to make selection" sqref="G2:G3" xr:uid="{00000000-0002-0000-0000-000007000000}"/>
    <dataValidation allowBlank="1" showInputMessage="1" showErrorMessage="1" prompt="Select Status in this column under this heading. Press ALT+DOWN ARROW for options, then DOWN ARROW and ENTER to make selection" sqref="N2" xr:uid="{00000000-0002-0000-0000-000008000000}"/>
    <dataValidation allowBlank="1" showInputMessage="1" showErrorMessage="1" prompt="Enter Due Date in this column under this heading. Use heading filter to filter by Date, eg. select Date filter, then select This Month to see all items due in the current month" sqref="J2:L3 K4" xr:uid="{00000000-0002-0000-0000-000003000000}"/>
    <dataValidation type="list" errorStyle="warning" allowBlank="1" showInputMessage="1" showErrorMessage="1" error="Select Category from the list. Enter new Category in List Data worksheet. Select CANCEL, press ALT+DOWN ARROW for options, then DOWN ARROW and ENTER to make selection" sqref="G4:G243" xr:uid="{4DE2EF58-7D34-4406-9E38-A05520FF6FF1}">
      <formula1>Categories</formula1>
    </dataValidation>
    <dataValidation type="list" errorStyle="warning" allowBlank="1" showInputMessage="1" showErrorMessage="1" error="Select Status from the list. Select CANCEL, press ALT+DOWN ARROW for options, then DOWN ARROW and ENTER to make selection" sqref="N3:N192 N194:N243 N193" xr:uid="{00000000-0002-0000-0000-000001000000}">
      <formula1>"Not Started,In Progress,Due Today,On Hold,Completed,Cancelled,Overdue"</formula1>
    </dataValidation>
  </dataValidations>
  <printOptions horizontalCentered="1"/>
  <pageMargins left="0.5" right="0.5" top="0.5" bottom="0.5" header="0.3" footer="0.3"/>
  <pageSetup scale="36" fitToHeight="0" orientation="landscape" r:id="rId1"/>
  <headerFooter differentFirst="1">
    <oddFooter>Page &amp;P of &amp;N</oddFooter>
  </headerFooter>
  <drawing r:id="rId2"/>
  <legacyDrawing r:id="rId3"/>
  <tableParts count="1">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4" tint="-0.249977111117893"/>
    <pageSetUpPr autoPageBreaks="0" fitToPage="1"/>
  </sheetPr>
  <dimension ref="A1:S11"/>
  <sheetViews>
    <sheetView workbookViewId="0"/>
  </sheetViews>
  <sheetFormatPr defaultRowHeight="30" customHeight="1"/>
  <cols>
    <col min="1" max="1" width="2.77734375" customWidth="1"/>
    <col min="2" max="2" width="28.44140625" customWidth="1"/>
    <col min="3" max="3" width="16.33203125" customWidth="1"/>
    <col min="4" max="4" width="2.44140625" customWidth="1"/>
    <col min="6" max="6" width="31.6640625" bestFit="1" customWidth="1"/>
    <col min="7" max="7" width="12.88671875" bestFit="1" customWidth="1"/>
    <col min="9" max="9" width="12" bestFit="1" customWidth="1"/>
    <col min="10" max="10" width="15.33203125" bestFit="1" customWidth="1"/>
    <col min="16" max="16" width="35.88671875" bestFit="1" customWidth="1"/>
    <col min="17" max="18" width="15.77734375" bestFit="1" customWidth="1"/>
    <col min="19" max="19" width="14.44140625" bestFit="1" customWidth="1"/>
  </cols>
  <sheetData>
    <row r="1" spans="1:19" ht="62.25" customHeight="1">
      <c r="A1" s="5"/>
      <c r="B1" s="5" t="s">
        <v>385</v>
      </c>
      <c r="C1" s="9" t="s">
        <v>386</v>
      </c>
      <c r="D1" s="5"/>
    </row>
    <row r="2" spans="1:19" ht="42" customHeight="1">
      <c r="B2" s="110" t="s">
        <v>387</v>
      </c>
      <c r="C2" s="112"/>
      <c r="D2" s="112"/>
      <c r="E2" s="112"/>
      <c r="F2" s="110" t="s">
        <v>388</v>
      </c>
      <c r="P2" s="37" t="s">
        <v>389</v>
      </c>
      <c r="Q2" s="100" t="s">
        <v>390</v>
      </c>
      <c r="R2" s="100" t="s">
        <v>391</v>
      </c>
      <c r="S2" s="100" t="s">
        <v>9</v>
      </c>
    </row>
    <row r="3" spans="1:19" ht="30" customHeight="1">
      <c r="B3" s="112" t="s">
        <v>16</v>
      </c>
      <c r="C3" s="112"/>
      <c r="D3" s="112"/>
      <c r="E3" s="112"/>
      <c r="F3" s="112" t="s">
        <v>316</v>
      </c>
      <c r="P3" s="36" t="s">
        <v>392</v>
      </c>
      <c r="Q3" s="101" cm="1">
        <f t="array" aca="1" ref="Q3:S3" ca="1">COUNTIFS(Overview[Days until start], "&lt;14", Overview[Days until start], "&gt;1", Overview[STATUS], {"Not started","In progress","Completed"})</f>
        <v>0</v>
      </c>
      <c r="R3" s="101">
        <f ca="1"/>
        <v>0</v>
      </c>
      <c r="S3" s="101">
        <f ca="1"/>
        <v>2</v>
      </c>
    </row>
    <row r="4" spans="1:19" ht="30" customHeight="1">
      <c r="B4" s="112" t="s">
        <v>22</v>
      </c>
      <c r="C4" s="112"/>
      <c r="D4" s="112"/>
      <c r="E4" s="112"/>
      <c r="F4" s="112" t="s">
        <v>313</v>
      </c>
      <c r="P4" s="36" t="s">
        <v>393</v>
      </c>
      <c r="Q4" s="101" cm="1">
        <f t="array" aca="1" ref="Q4:S4" ca="1">COUNTIFS(Overview[Days until start], "&gt;-7", Overview[Days until start], "&lt;0", Overview[STATUS], {"Not started","In progress","Completed"})</f>
        <v>0</v>
      </c>
      <c r="R4" s="102">
        <f ca="1"/>
        <v>1</v>
      </c>
      <c r="S4" s="102">
        <f ca="1"/>
        <v>0</v>
      </c>
    </row>
    <row r="5" spans="1:19" ht="30" customHeight="1">
      <c r="B5" s="112" t="s">
        <v>193</v>
      </c>
      <c r="C5" s="112"/>
      <c r="D5" s="112"/>
      <c r="E5" s="112"/>
      <c r="F5" s="112" t="s">
        <v>394</v>
      </c>
      <c r="P5" s="36" t="s">
        <v>395</v>
      </c>
      <c r="Q5" s="101" cm="1">
        <f t="array" aca="1" ref="Q5:S5" ca="1">COUNTIFS(Overview[Days until start], "&gt;-30", Overview[Days until start], "&lt;-15", Overview[STATUS], {"Not started","In progress","Completed"})</f>
        <v>2</v>
      </c>
      <c r="R5" s="102">
        <f ca="1"/>
        <v>0</v>
      </c>
      <c r="S5" s="102">
        <f ca="1"/>
        <v>0</v>
      </c>
    </row>
    <row r="6" spans="1:19" ht="30" customHeight="1">
      <c r="B6" s="112" t="s">
        <v>173</v>
      </c>
      <c r="C6" s="112"/>
      <c r="D6" s="112"/>
      <c r="E6" s="112"/>
      <c r="F6" s="112" t="s">
        <v>353</v>
      </c>
    </row>
    <row r="7" spans="1:19" ht="30" customHeight="1">
      <c r="B7" s="112" t="s">
        <v>288</v>
      </c>
      <c r="C7" s="112"/>
      <c r="D7" s="112"/>
      <c r="E7" s="112"/>
      <c r="F7" s="111" t="s">
        <v>9</v>
      </c>
      <c r="G7" s="106"/>
      <c r="H7" s="106"/>
      <c r="I7" s="106"/>
    </row>
    <row r="8" spans="1:19" ht="30" customHeight="1">
      <c r="B8" s="112" t="s">
        <v>153</v>
      </c>
      <c r="C8" s="112"/>
      <c r="D8" s="112"/>
      <c r="E8" s="112"/>
      <c r="F8" s="111" t="s">
        <v>40</v>
      </c>
      <c r="G8" s="105"/>
      <c r="H8" s="105"/>
      <c r="I8" s="105"/>
    </row>
    <row r="9" spans="1:19" ht="30" customHeight="1">
      <c r="B9" s="112" t="s">
        <v>396</v>
      </c>
      <c r="C9" s="112"/>
      <c r="D9" s="112"/>
      <c r="E9" s="112"/>
      <c r="F9" s="111" t="s">
        <v>397</v>
      </c>
      <c r="G9" s="108"/>
      <c r="H9" s="108"/>
      <c r="I9" s="108"/>
    </row>
    <row r="10" spans="1:19" ht="30" customHeight="1">
      <c r="F10" s="107"/>
      <c r="G10" s="108"/>
      <c r="H10" s="109"/>
      <c r="I10" s="109"/>
    </row>
    <row r="11" spans="1:19" ht="30" customHeight="1">
      <c r="G11" s="108"/>
      <c r="H11" s="109"/>
      <c r="I11" s="109"/>
    </row>
  </sheetData>
  <dataValidations count="4">
    <dataValidation allowBlank="1" showInputMessage="1" showErrorMessage="1" prompt="Select to navigate to Teacher's List worksheet" sqref="C1" xr:uid="{00000000-0002-0000-0100-000000000000}"/>
    <dataValidation allowBlank="1" showInputMessage="1" showErrorMessage="1" prompt="Title of worksheet is in this cell. Navigation link to Teacher's List worksheet is in cell at right" sqref="B1" xr:uid="{00000000-0002-0000-0100-000001000000}"/>
    <dataValidation allowBlank="1" showInputMessage="1" showErrorMessage="1" prompt="Categories are in this column under this heading" sqref="B2 F2" xr:uid="{00000000-0002-0000-0100-000002000000}"/>
    <dataValidation allowBlank="1" showInputMessage="1" showErrorMessage="1" prompt="Customize Categories in List table in Teacher's List worksheet by inserting or modifying Categories in Category table in this worksheet" sqref="A1" xr:uid="{00000000-0002-0000-0100-000003000000}"/>
  </dataValidations>
  <hyperlinks>
    <hyperlink ref="C1" location="'Teacher''s List'!A1" tooltip="Select to navigate to Teacher's List worksheet" display="'Teacher''s List'!A1" xr:uid="{00000000-0004-0000-0100-000000000000}"/>
  </hyperlinks>
  <printOptions horizontalCentered="1"/>
  <pageMargins left="0.7" right="0.7" top="0.75" bottom="0.75" header="0.3" footer="0.3"/>
  <pageSetup fitToHeight="0" orientation="portrait" r:id="rId1"/>
  <headerFooter differentFirst="1">
    <oddFooter>Page &amp;P of &amp;N</oddFooter>
  </headerFooter>
  <drawing r:id="rId2"/>
  <tableParts count="2">
    <tablePart r:id="rId3"/>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427EF2-05E6-43C6-97D3-94B074903826}">
  <dimension ref="A1:H247"/>
  <sheetViews>
    <sheetView workbookViewId="0">
      <selection activeCell="C40" sqref="C40"/>
    </sheetView>
  </sheetViews>
  <sheetFormatPr defaultRowHeight="18.75"/>
  <cols>
    <col min="1" max="1" width="45.6640625" style="48" bestFit="1" customWidth="1"/>
    <col min="2" max="2" width="17.109375" style="4" customWidth="1"/>
    <col min="3" max="3" width="10.88671875" bestFit="1" customWidth="1"/>
    <col min="4" max="4" width="12.33203125" customWidth="1"/>
    <col min="8" max="8" width="73.77734375" bestFit="1" customWidth="1"/>
  </cols>
  <sheetData>
    <row r="1" spans="1:8" ht="69">
      <c r="A1" s="49" t="s">
        <v>0</v>
      </c>
      <c r="B1" s="7"/>
      <c r="H1" s="44" t="s">
        <v>398</v>
      </c>
    </row>
    <row r="2" spans="1:8">
      <c r="A2" s="50" t="s">
        <v>2</v>
      </c>
      <c r="B2" s="2" t="s">
        <v>399</v>
      </c>
      <c r="C2" s="2"/>
      <c r="D2" s="2"/>
      <c r="H2" s="44" t="s">
        <v>400</v>
      </c>
    </row>
    <row r="3" spans="1:8">
      <c r="A3" s="51" t="s">
        <v>323</v>
      </c>
      <c r="B3"/>
      <c r="H3" s="44" t="s">
        <v>401</v>
      </c>
    </row>
    <row r="4" spans="1:8">
      <c r="A4" s="51" t="s">
        <v>326</v>
      </c>
      <c r="B4"/>
      <c r="H4" s="44" t="s">
        <v>402</v>
      </c>
    </row>
    <row r="5" spans="1:8">
      <c r="A5" s="51" t="s">
        <v>327</v>
      </c>
      <c r="B5"/>
      <c r="E5" s="45"/>
      <c r="H5" s="44" t="s">
        <v>403</v>
      </c>
    </row>
    <row r="6" spans="1:8">
      <c r="A6" s="51" t="s">
        <v>328</v>
      </c>
      <c r="B6"/>
      <c r="H6" s="44" t="s">
        <v>404</v>
      </c>
    </row>
    <row r="7" spans="1:8">
      <c r="A7" s="51" t="s">
        <v>329</v>
      </c>
      <c r="B7"/>
      <c r="H7" s="44" t="s">
        <v>405</v>
      </c>
    </row>
    <row r="8" spans="1:8">
      <c r="A8" s="51" t="s">
        <v>330</v>
      </c>
      <c r="B8"/>
      <c r="H8" s="44" t="s">
        <v>406</v>
      </c>
    </row>
    <row r="9" spans="1:8">
      <c r="A9" s="46" t="s">
        <v>319</v>
      </c>
      <c r="B9"/>
      <c r="H9" s="44" t="s">
        <v>407</v>
      </c>
    </row>
    <row r="10" spans="1:8">
      <c r="A10" s="46" t="s">
        <v>268</v>
      </c>
      <c r="B10"/>
      <c r="H10" s="44" t="s">
        <v>408</v>
      </c>
    </row>
    <row r="11" spans="1:8">
      <c r="A11" s="46" t="s">
        <v>213</v>
      </c>
      <c r="B11"/>
      <c r="H11" s="44" t="s">
        <v>409</v>
      </c>
    </row>
    <row r="12" spans="1:8">
      <c r="A12" s="52" t="s">
        <v>201</v>
      </c>
      <c r="B12"/>
      <c r="H12" s="44" t="s">
        <v>410</v>
      </c>
    </row>
    <row r="13" spans="1:8">
      <c r="A13" s="46" t="s">
        <v>101</v>
      </c>
      <c r="B13"/>
      <c r="H13" s="44" t="s">
        <v>411</v>
      </c>
    </row>
    <row r="14" spans="1:8">
      <c r="A14" s="46" t="s">
        <v>102</v>
      </c>
      <c r="B14"/>
      <c r="H14" s="44" t="s">
        <v>412</v>
      </c>
    </row>
    <row r="15" spans="1:8">
      <c r="A15" s="46" t="s">
        <v>146</v>
      </c>
      <c r="B15"/>
      <c r="H15" s="44"/>
    </row>
    <row r="16" spans="1:8">
      <c r="A16" s="51" t="s">
        <v>147</v>
      </c>
      <c r="B16"/>
      <c r="H16" s="44" t="s">
        <v>413</v>
      </c>
    </row>
    <row r="17" spans="1:8">
      <c r="A17" s="51" t="s">
        <v>174</v>
      </c>
      <c r="B17"/>
      <c r="H17" s="44" t="s">
        <v>414</v>
      </c>
    </row>
    <row r="18" spans="1:8">
      <c r="A18" s="46" t="s">
        <v>103</v>
      </c>
      <c r="B18"/>
      <c r="H18" s="44" t="s">
        <v>415</v>
      </c>
    </row>
    <row r="19" spans="1:8">
      <c r="A19" s="46" t="s">
        <v>303</v>
      </c>
      <c r="B19"/>
      <c r="H19" s="44" t="s">
        <v>416</v>
      </c>
    </row>
    <row r="20" spans="1:8">
      <c r="A20" s="46" t="s">
        <v>81</v>
      </c>
      <c r="B20"/>
      <c r="H20" s="44" t="s">
        <v>417</v>
      </c>
    </row>
    <row r="21" spans="1:8">
      <c r="A21" s="52" t="s">
        <v>152</v>
      </c>
      <c r="B21"/>
      <c r="H21" s="44" t="s">
        <v>418</v>
      </c>
    </row>
    <row r="22" spans="1:8">
      <c r="A22" s="52" t="s">
        <v>154</v>
      </c>
      <c r="B22"/>
      <c r="H22" s="44" t="s">
        <v>419</v>
      </c>
    </row>
    <row r="23" spans="1:8">
      <c r="A23" s="52" t="s">
        <v>155</v>
      </c>
      <c r="B23"/>
      <c r="H23" s="44" t="s">
        <v>420</v>
      </c>
    </row>
    <row r="24" spans="1:8">
      <c r="A24" s="52" t="s">
        <v>156</v>
      </c>
      <c r="B24"/>
      <c r="H24" s="44" t="s">
        <v>421</v>
      </c>
    </row>
    <row r="25" spans="1:8">
      <c r="A25" s="52" t="s">
        <v>157</v>
      </c>
      <c r="B25"/>
      <c r="H25" s="44" t="s">
        <v>422</v>
      </c>
    </row>
    <row r="26" spans="1:8">
      <c r="A26" s="52" t="s">
        <v>158</v>
      </c>
      <c r="B26"/>
      <c r="H26" s="44" t="s">
        <v>423</v>
      </c>
    </row>
    <row r="27" spans="1:8">
      <c r="A27" s="52" t="s">
        <v>159</v>
      </c>
      <c r="B27"/>
      <c r="H27" s="44" t="s">
        <v>424</v>
      </c>
    </row>
    <row r="28" spans="1:8">
      <c r="A28" s="52" t="s">
        <v>160</v>
      </c>
      <c r="B28"/>
      <c r="H28" s="44" t="s">
        <v>425</v>
      </c>
    </row>
    <row r="29" spans="1:8">
      <c r="A29" s="52" t="s">
        <v>186</v>
      </c>
      <c r="B29"/>
      <c r="H29" s="44" t="s">
        <v>426</v>
      </c>
    </row>
    <row r="30" spans="1:8">
      <c r="A30" s="52" t="s">
        <v>187</v>
      </c>
      <c r="B30"/>
      <c r="H30" s="44" t="s">
        <v>427</v>
      </c>
    </row>
    <row r="31" spans="1:8">
      <c r="A31" s="52" t="s">
        <v>24</v>
      </c>
      <c r="B31"/>
      <c r="H31" s="44" t="s">
        <v>428</v>
      </c>
    </row>
    <row r="32" spans="1:8">
      <c r="A32" s="52" t="s">
        <v>28</v>
      </c>
      <c r="B32"/>
      <c r="H32" s="44" t="s">
        <v>429</v>
      </c>
    </row>
    <row r="33" spans="1:8">
      <c r="A33" s="52" t="s">
        <v>30</v>
      </c>
      <c r="B33"/>
      <c r="H33" s="44" t="s">
        <v>430</v>
      </c>
    </row>
    <row r="34" spans="1:8">
      <c r="A34" s="52" t="s">
        <v>32</v>
      </c>
      <c r="B34"/>
      <c r="H34" s="44" t="s">
        <v>431</v>
      </c>
    </row>
    <row r="35" spans="1:8">
      <c r="A35" s="52" t="s">
        <v>34</v>
      </c>
      <c r="B35"/>
      <c r="H35" s="44" t="s">
        <v>432</v>
      </c>
    </row>
    <row r="36" spans="1:8">
      <c r="A36" s="52" t="s">
        <v>36</v>
      </c>
      <c r="B36"/>
      <c r="H36" s="44" t="s">
        <v>433</v>
      </c>
    </row>
    <row r="37" spans="1:8">
      <c r="A37" s="52" t="s">
        <v>176</v>
      </c>
      <c r="B37" s="204"/>
      <c r="H37" s="44" t="s">
        <v>434</v>
      </c>
    </row>
    <row r="38" spans="1:8">
      <c r="A38" s="52" t="s">
        <v>177</v>
      </c>
      <c r="B38" s="204"/>
      <c r="H38" s="44" t="s">
        <v>435</v>
      </c>
    </row>
    <row r="39" spans="1:8">
      <c r="A39" s="104" t="s">
        <v>178</v>
      </c>
      <c r="B39"/>
      <c r="H39" s="44" t="s">
        <v>436</v>
      </c>
    </row>
    <row r="40" spans="1:8">
      <c r="A40" s="104" t="s">
        <v>179</v>
      </c>
      <c r="B40"/>
      <c r="H40" s="44" t="s">
        <v>437</v>
      </c>
    </row>
    <row r="41" spans="1:8">
      <c r="A41" s="46" t="s">
        <v>261</v>
      </c>
      <c r="B41"/>
      <c r="H41" s="44" t="s">
        <v>438</v>
      </c>
    </row>
    <row r="42" spans="1:8">
      <c r="A42" s="53" t="s">
        <v>218</v>
      </c>
      <c r="B42"/>
      <c r="H42" s="44" t="s">
        <v>439</v>
      </c>
    </row>
    <row r="43" spans="1:8">
      <c r="A43" s="46" t="s">
        <v>65</v>
      </c>
      <c r="B43"/>
      <c r="H43" s="44" t="s">
        <v>440</v>
      </c>
    </row>
    <row r="44" spans="1:8">
      <c r="A44" s="46" t="s">
        <v>265</v>
      </c>
      <c r="B44"/>
      <c r="H44" s="44" t="s">
        <v>441</v>
      </c>
    </row>
    <row r="45" spans="1:8">
      <c r="A45" s="46" t="s">
        <v>78</v>
      </c>
      <c r="B45"/>
      <c r="H45" s="44" t="s">
        <v>442</v>
      </c>
    </row>
    <row r="46" spans="1:8">
      <c r="A46" s="46" t="s">
        <v>85</v>
      </c>
      <c r="B46"/>
      <c r="H46" s="44" t="s">
        <v>443</v>
      </c>
    </row>
    <row r="47" spans="1:8">
      <c r="A47" s="46" t="s">
        <v>142</v>
      </c>
      <c r="B47"/>
      <c r="H47" s="44" t="s">
        <v>444</v>
      </c>
    </row>
    <row r="48" spans="1:8">
      <c r="A48" s="46" t="s">
        <v>109</v>
      </c>
      <c r="B48"/>
      <c r="H48" s="44" t="s">
        <v>445</v>
      </c>
    </row>
    <row r="49" spans="1:8">
      <c r="A49" s="51" t="s">
        <v>185</v>
      </c>
      <c r="B49"/>
      <c r="H49" s="44" t="s">
        <v>446</v>
      </c>
    </row>
    <row r="50" spans="1:8">
      <c r="A50" s="46" t="s">
        <v>87</v>
      </c>
      <c r="B50"/>
      <c r="H50" s="44" t="s">
        <v>447</v>
      </c>
    </row>
    <row r="51" spans="1:8">
      <c r="A51" s="46" t="s">
        <v>44</v>
      </c>
      <c r="B51"/>
      <c r="H51" s="44" t="s">
        <v>448</v>
      </c>
    </row>
    <row r="52" spans="1:8">
      <c r="A52" s="51" t="s">
        <v>232</v>
      </c>
      <c r="B52"/>
      <c r="H52" s="44" t="s">
        <v>449</v>
      </c>
    </row>
    <row r="53" spans="1:8">
      <c r="A53" s="51" t="s">
        <v>234</v>
      </c>
      <c r="B53"/>
      <c r="H53" s="44" t="s">
        <v>450</v>
      </c>
    </row>
    <row r="54" spans="1:8">
      <c r="A54" s="51" t="s">
        <v>235</v>
      </c>
      <c r="B54"/>
      <c r="H54" s="44" t="s">
        <v>451</v>
      </c>
    </row>
    <row r="55" spans="1:8">
      <c r="A55" s="51" t="s">
        <v>236</v>
      </c>
      <c r="B55"/>
      <c r="H55" s="44" t="s">
        <v>452</v>
      </c>
    </row>
    <row r="56" spans="1:8">
      <c r="A56" s="52" t="s">
        <v>247</v>
      </c>
      <c r="B56"/>
      <c r="H56" s="44" t="s">
        <v>453</v>
      </c>
    </row>
    <row r="57" spans="1:8">
      <c r="A57" s="52" t="s">
        <v>248</v>
      </c>
      <c r="B57"/>
      <c r="H57" s="44" t="s">
        <v>454</v>
      </c>
    </row>
    <row r="58" spans="1:8">
      <c r="A58" s="52" t="s">
        <v>249</v>
      </c>
      <c r="B58"/>
      <c r="H58" s="44" t="s">
        <v>455</v>
      </c>
    </row>
    <row r="59" spans="1:8">
      <c r="A59" s="52" t="s">
        <v>250</v>
      </c>
      <c r="B59"/>
      <c r="H59" s="44" t="s">
        <v>456</v>
      </c>
    </row>
    <row r="60" spans="1:8">
      <c r="A60" s="46" t="s">
        <v>106</v>
      </c>
      <c r="B60"/>
      <c r="H60" s="44" t="s">
        <v>457</v>
      </c>
    </row>
    <row r="61" spans="1:8">
      <c r="A61" s="46" t="s">
        <v>110</v>
      </c>
      <c r="B61"/>
      <c r="H61" s="44" t="s">
        <v>458</v>
      </c>
    </row>
    <row r="62" spans="1:8">
      <c r="A62" s="46" t="s">
        <v>112</v>
      </c>
      <c r="B62"/>
      <c r="H62" s="44" t="s">
        <v>459</v>
      </c>
    </row>
    <row r="63" spans="1:8">
      <c r="A63" s="46" t="s">
        <v>127</v>
      </c>
      <c r="B63"/>
      <c r="H63" s="44" t="s">
        <v>460</v>
      </c>
    </row>
    <row r="64" spans="1:8">
      <c r="A64" s="52" t="s">
        <v>331</v>
      </c>
      <c r="B64"/>
      <c r="H64" s="44" t="s">
        <v>461</v>
      </c>
    </row>
    <row r="65" spans="1:8">
      <c r="A65" s="52" t="s">
        <v>21</v>
      </c>
      <c r="B65"/>
      <c r="H65" s="44" t="s">
        <v>462</v>
      </c>
    </row>
    <row r="66" spans="1:8">
      <c r="A66" s="53" t="s">
        <v>117</v>
      </c>
      <c r="B66"/>
      <c r="H66" s="44" t="s">
        <v>463</v>
      </c>
    </row>
    <row r="67" spans="1:8">
      <c r="A67" s="52" t="s">
        <v>79</v>
      </c>
      <c r="B67"/>
      <c r="H67" s="44" t="s">
        <v>464</v>
      </c>
    </row>
    <row r="68" spans="1:8">
      <c r="A68" s="52" t="s">
        <v>70</v>
      </c>
      <c r="B68"/>
      <c r="H68" s="44"/>
    </row>
    <row r="69" spans="1:8">
      <c r="A69" s="52" t="s">
        <v>99</v>
      </c>
      <c r="B69"/>
      <c r="H69" s="44"/>
    </row>
    <row r="70" spans="1:8">
      <c r="A70" s="52" t="s">
        <v>219</v>
      </c>
      <c r="B70"/>
      <c r="H70" s="44" t="s">
        <v>465</v>
      </c>
    </row>
    <row r="71" spans="1:8">
      <c r="A71" s="52" t="s">
        <v>220</v>
      </c>
      <c r="B71"/>
      <c r="H71" s="44" t="s">
        <v>466</v>
      </c>
    </row>
    <row r="72" spans="1:8">
      <c r="A72" s="52" t="s">
        <v>212</v>
      </c>
      <c r="B72"/>
      <c r="H72" s="44" t="s">
        <v>467</v>
      </c>
    </row>
    <row r="73" spans="1:8">
      <c r="A73" s="51" t="s">
        <v>224</v>
      </c>
      <c r="B73"/>
      <c r="H73" s="44" t="s">
        <v>468</v>
      </c>
    </row>
    <row r="74" spans="1:8">
      <c r="A74" s="51" t="s">
        <v>225</v>
      </c>
      <c r="B74"/>
      <c r="H74" s="44" t="s">
        <v>469</v>
      </c>
    </row>
    <row r="75" spans="1:8">
      <c r="A75" s="51" t="s">
        <v>226</v>
      </c>
      <c r="B75"/>
      <c r="H75" s="44" t="s">
        <v>470</v>
      </c>
    </row>
    <row r="76" spans="1:8">
      <c r="A76" s="51" t="s">
        <v>227</v>
      </c>
      <c r="B76"/>
      <c r="H76" s="44" t="s">
        <v>471</v>
      </c>
    </row>
    <row r="77" spans="1:8">
      <c r="A77" s="51" t="s">
        <v>228</v>
      </c>
      <c r="B77"/>
      <c r="H77" s="44" t="s">
        <v>472</v>
      </c>
    </row>
    <row r="78" spans="1:8">
      <c r="A78" s="51" t="s">
        <v>229</v>
      </c>
      <c r="B78"/>
      <c r="H78" s="44" t="s">
        <v>473</v>
      </c>
    </row>
    <row r="79" spans="1:8">
      <c r="A79" s="51" t="s">
        <v>180</v>
      </c>
      <c r="B79"/>
      <c r="H79" s="44" t="s">
        <v>474</v>
      </c>
    </row>
    <row r="80" spans="1:8">
      <c r="A80" s="51" t="s">
        <v>181</v>
      </c>
      <c r="B80"/>
      <c r="H80" s="44" t="s">
        <v>475</v>
      </c>
    </row>
    <row r="81" spans="1:8">
      <c r="A81" s="52" t="s">
        <v>205</v>
      </c>
      <c r="B81"/>
      <c r="H81" s="44" t="s">
        <v>476</v>
      </c>
    </row>
    <row r="82" spans="1:8">
      <c r="A82" s="52" t="s">
        <v>206</v>
      </c>
      <c r="B82"/>
      <c r="H82" s="44" t="s">
        <v>477</v>
      </c>
    </row>
    <row r="83" spans="1:8">
      <c r="A83" s="52" t="s">
        <v>207</v>
      </c>
      <c r="B83"/>
      <c r="H83" s="44" t="s">
        <v>478</v>
      </c>
    </row>
    <row r="84" spans="1:8">
      <c r="A84" s="52" t="s">
        <v>208</v>
      </c>
      <c r="B84"/>
      <c r="H84" s="44" t="s">
        <v>479</v>
      </c>
    </row>
    <row r="85" spans="1:8">
      <c r="A85" s="52" t="s">
        <v>209</v>
      </c>
      <c r="B85"/>
      <c r="H85" s="44" t="s">
        <v>480</v>
      </c>
    </row>
    <row r="86" spans="1:8">
      <c r="A86" s="52" t="s">
        <v>210</v>
      </c>
      <c r="B86"/>
      <c r="H86" s="44" t="s">
        <v>481</v>
      </c>
    </row>
    <row r="87" spans="1:8">
      <c r="A87" s="52" t="s">
        <v>482</v>
      </c>
      <c r="B87"/>
      <c r="H87" s="44" t="s">
        <v>483</v>
      </c>
    </row>
    <row r="88" spans="1:8">
      <c r="A88" s="51" t="s">
        <v>184</v>
      </c>
      <c r="B88"/>
      <c r="H88" s="44" t="s">
        <v>484</v>
      </c>
    </row>
    <row r="89" spans="1:8">
      <c r="A89" s="46" t="s">
        <v>47</v>
      </c>
      <c r="B89"/>
      <c r="H89" s="44" t="s">
        <v>485</v>
      </c>
    </row>
    <row r="90" spans="1:8">
      <c r="A90" s="46" t="s">
        <v>129</v>
      </c>
      <c r="B90"/>
      <c r="H90" s="44" t="s">
        <v>486</v>
      </c>
    </row>
    <row r="91" spans="1:8">
      <c r="A91" s="46" t="s">
        <v>113</v>
      </c>
      <c r="B91"/>
      <c r="H91" s="44" t="s">
        <v>487</v>
      </c>
    </row>
    <row r="92" spans="1:8">
      <c r="A92" s="53" t="s">
        <v>195</v>
      </c>
      <c r="B92"/>
      <c r="H92" s="44" t="s">
        <v>488</v>
      </c>
    </row>
    <row r="93" spans="1:8">
      <c r="A93" s="54" t="s">
        <v>89</v>
      </c>
      <c r="B93"/>
      <c r="H93" s="44" t="s">
        <v>489</v>
      </c>
    </row>
    <row r="94" spans="1:8">
      <c r="A94" s="46" t="s">
        <v>105</v>
      </c>
      <c r="B94"/>
      <c r="H94" s="44" t="s">
        <v>490</v>
      </c>
    </row>
    <row r="95" spans="1:8">
      <c r="A95" s="52" t="s">
        <v>197</v>
      </c>
      <c r="B95"/>
      <c r="H95" s="44" t="s">
        <v>491</v>
      </c>
    </row>
    <row r="96" spans="1:8">
      <c r="A96" s="46" t="s">
        <v>119</v>
      </c>
      <c r="B96"/>
      <c r="H96" s="44" t="s">
        <v>492</v>
      </c>
    </row>
    <row r="97" spans="1:8">
      <c r="A97" s="52" t="s">
        <v>182</v>
      </c>
      <c r="B97"/>
      <c r="H97" s="44" t="s">
        <v>493</v>
      </c>
    </row>
    <row r="98" spans="1:8">
      <c r="A98" s="51" t="s">
        <v>188</v>
      </c>
      <c r="B98"/>
      <c r="H98" s="44" t="s">
        <v>494</v>
      </c>
    </row>
    <row r="99" spans="1:8">
      <c r="A99" s="52" t="s">
        <v>149</v>
      </c>
      <c r="B99"/>
      <c r="H99" s="44" t="s">
        <v>495</v>
      </c>
    </row>
    <row r="100" spans="1:8">
      <c r="A100" s="52" t="s">
        <v>150</v>
      </c>
      <c r="B100"/>
      <c r="H100" s="44" t="s">
        <v>496</v>
      </c>
    </row>
    <row r="101" spans="1:8">
      <c r="A101" s="52" t="s">
        <v>183</v>
      </c>
      <c r="B101"/>
      <c r="H101" s="44" t="s">
        <v>497</v>
      </c>
    </row>
    <row r="102" spans="1:8">
      <c r="A102" s="52" t="s">
        <v>143</v>
      </c>
      <c r="B102"/>
      <c r="H102" s="44" t="s">
        <v>498</v>
      </c>
    </row>
    <row r="103" spans="1:8">
      <c r="A103" s="52" t="s">
        <v>162</v>
      </c>
      <c r="B103"/>
      <c r="H103" s="44" t="s">
        <v>499</v>
      </c>
    </row>
    <row r="104" spans="1:8">
      <c r="A104" s="52" t="s">
        <v>216</v>
      </c>
      <c r="B104"/>
      <c r="H104" s="44" t="s">
        <v>500</v>
      </c>
    </row>
    <row r="105" spans="1:8">
      <c r="A105" s="46" t="s">
        <v>139</v>
      </c>
      <c r="B105"/>
      <c r="H105" s="44" t="s">
        <v>501</v>
      </c>
    </row>
    <row r="106" spans="1:8">
      <c r="A106" s="46" t="s">
        <v>211</v>
      </c>
      <c r="B106"/>
      <c r="H106" s="44" t="s">
        <v>502</v>
      </c>
    </row>
    <row r="107" spans="1:8">
      <c r="A107" s="46" t="s">
        <v>333</v>
      </c>
      <c r="B107"/>
      <c r="H107" s="44" t="s">
        <v>503</v>
      </c>
    </row>
    <row r="108" spans="1:8">
      <c r="A108" s="46" t="s">
        <v>339</v>
      </c>
      <c r="B108"/>
      <c r="H108" s="44" t="s">
        <v>504</v>
      </c>
    </row>
    <row r="109" spans="1:8">
      <c r="A109" s="46" t="s">
        <v>340</v>
      </c>
      <c r="B109"/>
      <c r="H109" s="44" t="s">
        <v>505</v>
      </c>
    </row>
    <row r="110" spans="1:8">
      <c r="A110" s="46" t="s">
        <v>341</v>
      </c>
      <c r="B110"/>
      <c r="H110" s="44" t="s">
        <v>506</v>
      </c>
    </row>
    <row r="111" spans="1:8">
      <c r="A111" s="46" t="s">
        <v>240</v>
      </c>
      <c r="B111"/>
      <c r="H111" s="44" t="s">
        <v>507</v>
      </c>
    </row>
    <row r="112" spans="1:8">
      <c r="A112" s="46" t="s">
        <v>508</v>
      </c>
      <c r="B112"/>
      <c r="H112" s="44" t="s">
        <v>509</v>
      </c>
    </row>
    <row r="113" spans="1:8">
      <c r="A113" s="46" t="s">
        <v>50</v>
      </c>
      <c r="B113"/>
      <c r="H113" s="44" t="s">
        <v>510</v>
      </c>
    </row>
    <row r="114" spans="1:8">
      <c r="A114" s="46" t="s">
        <v>56</v>
      </c>
      <c r="B114"/>
      <c r="H114" s="44" t="s">
        <v>511</v>
      </c>
    </row>
    <row r="115" spans="1:8">
      <c r="A115" s="46" t="s">
        <v>281</v>
      </c>
      <c r="B115"/>
      <c r="H115" s="44" t="s">
        <v>512</v>
      </c>
    </row>
    <row r="116" spans="1:8">
      <c r="A116" s="46" t="s">
        <v>513</v>
      </c>
      <c r="B116"/>
      <c r="H116" s="44" t="s">
        <v>514</v>
      </c>
    </row>
    <row r="117" spans="1:8">
      <c r="A117" s="46" t="s">
        <v>297</v>
      </c>
      <c r="B117"/>
      <c r="H117" s="44" t="s">
        <v>515</v>
      </c>
    </row>
    <row r="118" spans="1:8">
      <c r="A118" s="46" t="s">
        <v>284</v>
      </c>
      <c r="B118"/>
      <c r="H118" s="44" t="s">
        <v>516</v>
      </c>
    </row>
    <row r="119" spans="1:8">
      <c r="A119" s="46" t="s">
        <v>269</v>
      </c>
      <c r="B119"/>
      <c r="H119" s="44" t="s">
        <v>517</v>
      </c>
    </row>
    <row r="120" spans="1:8">
      <c r="A120" s="46" t="s">
        <v>163</v>
      </c>
      <c r="B120"/>
      <c r="H120" s="44" t="s">
        <v>518</v>
      </c>
    </row>
    <row r="121" spans="1:8">
      <c r="A121" s="46" t="s">
        <v>519</v>
      </c>
      <c r="B121"/>
      <c r="H121" s="44" t="s">
        <v>520</v>
      </c>
    </row>
    <row r="122" spans="1:8">
      <c r="A122" s="46" t="s">
        <v>168</v>
      </c>
      <c r="B122"/>
      <c r="H122" s="44" t="s">
        <v>521</v>
      </c>
    </row>
    <row r="123" spans="1:8">
      <c r="A123" s="46" t="s">
        <v>170</v>
      </c>
      <c r="B123"/>
      <c r="H123" s="44" t="s">
        <v>522</v>
      </c>
    </row>
    <row r="124" spans="1:8">
      <c r="A124" s="46" t="s">
        <v>347</v>
      </c>
      <c r="B124"/>
      <c r="H124" s="44" t="s">
        <v>523</v>
      </c>
    </row>
    <row r="125" spans="1:8">
      <c r="A125" s="46" t="s">
        <v>335</v>
      </c>
      <c r="B125"/>
      <c r="H125" s="44" t="s">
        <v>524</v>
      </c>
    </row>
    <row r="126" spans="1:8">
      <c r="A126" s="46" t="s">
        <v>525</v>
      </c>
      <c r="B126"/>
      <c r="H126" s="44" t="s">
        <v>526</v>
      </c>
    </row>
    <row r="127" spans="1:8">
      <c r="A127" s="46" t="s">
        <v>337</v>
      </c>
      <c r="B127"/>
      <c r="H127" s="44"/>
    </row>
    <row r="128" spans="1:8">
      <c r="A128" s="46" t="s">
        <v>290</v>
      </c>
      <c r="B128"/>
      <c r="H128" s="44"/>
    </row>
    <row r="129" spans="1:8">
      <c r="A129" s="46" t="s">
        <v>76</v>
      </c>
      <c r="B129"/>
      <c r="H129" s="44"/>
    </row>
    <row r="130" spans="1:8">
      <c r="A130" s="46" t="s">
        <v>14</v>
      </c>
      <c r="B130"/>
      <c r="H130" s="44" t="s">
        <v>527</v>
      </c>
    </row>
    <row r="131" spans="1:8">
      <c r="A131" s="46" t="s">
        <v>18</v>
      </c>
      <c r="B131"/>
      <c r="H131" s="44" t="s">
        <v>528</v>
      </c>
    </row>
    <row r="132" spans="1:8">
      <c r="A132" s="46" t="s">
        <v>280</v>
      </c>
      <c r="B132"/>
      <c r="H132" s="44" t="s">
        <v>529</v>
      </c>
    </row>
    <row r="133" spans="1:8">
      <c r="A133" s="46" t="s">
        <v>23</v>
      </c>
      <c r="B133"/>
      <c r="H133" s="44" t="s">
        <v>530</v>
      </c>
    </row>
    <row r="134" spans="1:8">
      <c r="A134" s="46" t="s">
        <v>311</v>
      </c>
      <c r="B134"/>
      <c r="H134" s="44" t="s">
        <v>531</v>
      </c>
    </row>
    <row r="135" spans="1:8">
      <c r="A135" s="46" t="s">
        <v>242</v>
      </c>
      <c r="B135"/>
      <c r="H135" s="44" t="s">
        <v>532</v>
      </c>
    </row>
    <row r="136" spans="1:8">
      <c r="A136" s="46" t="s">
        <v>237</v>
      </c>
      <c r="B136"/>
      <c r="H136" s="44" t="s">
        <v>533</v>
      </c>
    </row>
    <row r="137" spans="1:8">
      <c r="A137" s="46" t="s">
        <v>534</v>
      </c>
      <c r="B137"/>
      <c r="H137" s="44" t="s">
        <v>535</v>
      </c>
    </row>
    <row r="138" spans="1:8">
      <c r="A138" s="46" t="s">
        <v>348</v>
      </c>
      <c r="B138"/>
      <c r="H138" s="44" t="s">
        <v>536</v>
      </c>
    </row>
    <row r="139" spans="1:8">
      <c r="A139" s="46" t="s">
        <v>349</v>
      </c>
      <c r="B139"/>
      <c r="H139" s="44" t="s">
        <v>537</v>
      </c>
    </row>
    <row r="140" spans="1:8">
      <c r="A140" s="46" t="s">
        <v>62</v>
      </c>
      <c r="B140"/>
      <c r="H140" s="44" t="s">
        <v>538</v>
      </c>
    </row>
    <row r="141" spans="1:8">
      <c r="A141" s="46" t="s">
        <v>132</v>
      </c>
      <c r="B141"/>
      <c r="H141" s="44"/>
    </row>
    <row r="142" spans="1:8">
      <c r="A142" s="46" t="s">
        <v>317</v>
      </c>
      <c r="B142"/>
      <c r="H142" s="44" t="s">
        <v>539</v>
      </c>
    </row>
    <row r="143" spans="1:8">
      <c r="A143" s="46" t="s">
        <v>322</v>
      </c>
      <c r="B143"/>
      <c r="H143" s="44"/>
    </row>
    <row r="144" spans="1:8">
      <c r="A144" s="46" t="s">
        <v>277</v>
      </c>
      <c r="B144"/>
      <c r="H144" s="44" t="s">
        <v>540</v>
      </c>
    </row>
    <row r="145" spans="1:8">
      <c r="A145" s="46" t="s">
        <v>305</v>
      </c>
      <c r="B145"/>
      <c r="H145" s="44" t="s">
        <v>541</v>
      </c>
    </row>
    <row r="146" spans="1:8">
      <c r="A146" s="46" t="s">
        <v>307</v>
      </c>
      <c r="B146"/>
      <c r="H146" s="44" t="s">
        <v>542</v>
      </c>
    </row>
    <row r="147" spans="1:8">
      <c r="A147" s="46" t="s">
        <v>543</v>
      </c>
      <c r="B147"/>
      <c r="H147" s="44" t="s">
        <v>544</v>
      </c>
    </row>
    <row r="148" spans="1:8">
      <c r="A148" s="52" t="s">
        <v>214</v>
      </c>
      <c r="B148"/>
      <c r="H148" s="44" t="s">
        <v>545</v>
      </c>
    </row>
    <row r="149" spans="1:8">
      <c r="A149" s="52" t="s">
        <v>137</v>
      </c>
      <c r="B149"/>
    </row>
    <row r="150" spans="1:8">
      <c r="A150" s="46" t="s">
        <v>133</v>
      </c>
      <c r="B150"/>
    </row>
    <row r="151" spans="1:8">
      <c r="A151" s="46" t="s">
        <v>166</v>
      </c>
      <c r="B151"/>
    </row>
    <row r="152" spans="1:8">
      <c r="A152" s="46" t="s">
        <v>259</v>
      </c>
      <c r="B152"/>
    </row>
    <row r="153" spans="1:8">
      <c r="A153" s="46" t="s">
        <v>270</v>
      </c>
      <c r="B153"/>
    </row>
    <row r="154" spans="1:8">
      <c r="A154" s="52" t="s">
        <v>200</v>
      </c>
      <c r="B154"/>
    </row>
    <row r="155" spans="1:8">
      <c r="A155" s="46" t="s">
        <v>68</v>
      </c>
      <c r="B155"/>
    </row>
    <row r="156" spans="1:8">
      <c r="A156" s="46" t="s">
        <v>346</v>
      </c>
      <c r="B156"/>
    </row>
    <row r="157" spans="1:8">
      <c r="A157" s="46" t="s">
        <v>121</v>
      </c>
      <c r="B157"/>
    </row>
    <row r="158" spans="1:8">
      <c r="A158" s="46" t="s">
        <v>116</v>
      </c>
      <c r="B158"/>
    </row>
    <row r="159" spans="1:8">
      <c r="A159" s="46" t="s">
        <v>300</v>
      </c>
      <c r="B159"/>
    </row>
    <row r="160" spans="1:8">
      <c r="A160" s="46" t="s">
        <v>301</v>
      </c>
      <c r="B160"/>
    </row>
    <row r="161" spans="1:2">
      <c r="A161" s="46" t="s">
        <v>351</v>
      </c>
      <c r="B161"/>
    </row>
    <row r="162" spans="1:2">
      <c r="A162" s="46" t="s">
        <v>266</v>
      </c>
      <c r="B162"/>
    </row>
    <row r="163" spans="1:2">
      <c r="A163" s="46" t="s">
        <v>314</v>
      </c>
      <c r="B163"/>
    </row>
    <row r="164" spans="1:2">
      <c r="A164" s="46" t="s">
        <v>264</v>
      </c>
      <c r="B164"/>
    </row>
    <row r="165" spans="1:2">
      <c r="A165" s="46" t="s">
        <v>91</v>
      </c>
      <c r="B165"/>
    </row>
    <row r="166" spans="1:2">
      <c r="A166" s="46" t="s">
        <v>125</v>
      </c>
      <c r="B166"/>
    </row>
    <row r="167" spans="1:2">
      <c r="A167" s="46" t="s">
        <v>131</v>
      </c>
      <c r="B167"/>
    </row>
    <row r="168" spans="1:2">
      <c r="A168" s="46" t="s">
        <v>115</v>
      </c>
      <c r="B168"/>
    </row>
    <row r="169" spans="1:2">
      <c r="A169" s="46" t="s">
        <v>272</v>
      </c>
      <c r="B169"/>
    </row>
    <row r="170" spans="1:2">
      <c r="A170" s="46" t="s">
        <v>92</v>
      </c>
      <c r="B170"/>
    </row>
    <row r="171" spans="1:2">
      <c r="A171" s="46" t="s">
        <v>83</v>
      </c>
      <c r="B171"/>
    </row>
    <row r="172" spans="1:2">
      <c r="A172" s="52" t="s">
        <v>161</v>
      </c>
      <c r="B172"/>
    </row>
    <row r="173" spans="1:2">
      <c r="A173" s="46" t="s">
        <v>94</v>
      </c>
      <c r="B173"/>
    </row>
    <row r="174" spans="1:2">
      <c r="A174" s="46" t="s">
        <v>84</v>
      </c>
      <c r="B174"/>
    </row>
    <row r="175" spans="1:2">
      <c r="A175" s="46" t="s">
        <v>114</v>
      </c>
      <c r="B175"/>
    </row>
    <row r="176" spans="1:2">
      <c r="A176" s="46" t="s">
        <v>352</v>
      </c>
      <c r="B176"/>
    </row>
    <row r="177" spans="1:2">
      <c r="A177" s="46" t="s">
        <v>354</v>
      </c>
      <c r="B177"/>
    </row>
    <row r="178" spans="1:2">
      <c r="A178" s="46" t="s">
        <v>356</v>
      </c>
      <c r="B178"/>
    </row>
    <row r="179" spans="1:2">
      <c r="A179" s="46" t="s">
        <v>358</v>
      </c>
      <c r="B179"/>
    </row>
    <row r="180" spans="1:2">
      <c r="A180" s="46" t="s">
        <v>360</v>
      </c>
      <c r="B180"/>
    </row>
    <row r="181" spans="1:2">
      <c r="A181" s="46" t="s">
        <v>362</v>
      </c>
      <c r="B181"/>
    </row>
    <row r="182" spans="1:2">
      <c r="A182" s="46" t="s">
        <v>363</v>
      </c>
      <c r="B182"/>
    </row>
    <row r="183" spans="1:2">
      <c r="A183" s="46" t="s">
        <v>365</v>
      </c>
      <c r="B183"/>
    </row>
    <row r="184" spans="1:2">
      <c r="A184" s="46" t="s">
        <v>367</v>
      </c>
      <c r="B184"/>
    </row>
    <row r="185" spans="1:2">
      <c r="A185" s="46" t="s">
        <v>368</v>
      </c>
      <c r="B185"/>
    </row>
    <row r="186" spans="1:2">
      <c r="A186" s="46" t="s">
        <v>369</v>
      </c>
      <c r="B186"/>
    </row>
    <row r="187" spans="1:2">
      <c r="A187" s="46" t="s">
        <v>370</v>
      </c>
      <c r="B187"/>
    </row>
    <row r="188" spans="1:2">
      <c r="A188" s="46" t="s">
        <v>372</v>
      </c>
      <c r="B188"/>
    </row>
    <row r="189" spans="1:2">
      <c r="A189" s="46" t="s">
        <v>373</v>
      </c>
      <c r="B189"/>
    </row>
    <row r="190" spans="1:2">
      <c r="A190" s="46" t="s">
        <v>374</v>
      </c>
      <c r="B190"/>
    </row>
    <row r="191" spans="1:2">
      <c r="A191" s="46" t="s">
        <v>375</v>
      </c>
      <c r="B191"/>
    </row>
    <row r="192" spans="1:2">
      <c r="A192" s="46" t="s">
        <v>377</v>
      </c>
      <c r="B192"/>
    </row>
    <row r="193" spans="1:2">
      <c r="A193" s="46" t="s">
        <v>378</v>
      </c>
      <c r="B193"/>
    </row>
    <row r="194" spans="1:2">
      <c r="A194" s="46" t="s">
        <v>379</v>
      </c>
      <c r="B194"/>
    </row>
    <row r="195" spans="1:2">
      <c r="A195" s="46" t="s">
        <v>380</v>
      </c>
      <c r="B195"/>
    </row>
    <row r="196" spans="1:2">
      <c r="A196" s="46" t="s">
        <v>381</v>
      </c>
      <c r="B196"/>
    </row>
    <row r="197" spans="1:2">
      <c r="A197" s="46" t="s">
        <v>383</v>
      </c>
      <c r="B197"/>
    </row>
    <row r="198" spans="1:2">
      <c r="A198" s="51" t="s">
        <v>189</v>
      </c>
      <c r="B198"/>
    </row>
    <row r="199" spans="1:2">
      <c r="A199" s="46" t="s">
        <v>95</v>
      </c>
      <c r="B199"/>
    </row>
    <row r="200" spans="1:2">
      <c r="A200" s="46" t="s">
        <v>97</v>
      </c>
      <c r="B200"/>
    </row>
    <row r="201" spans="1:2">
      <c r="A201" s="46" t="s">
        <v>118</v>
      </c>
      <c r="B201"/>
    </row>
    <row r="202" spans="1:2">
      <c r="A202" s="52" t="s">
        <v>196</v>
      </c>
      <c r="B202"/>
    </row>
    <row r="203" spans="1:2">
      <c r="A203" s="46" t="s">
        <v>134</v>
      </c>
      <c r="B203"/>
    </row>
    <row r="204" spans="1:2">
      <c r="A204" s="46" t="s">
        <v>136</v>
      </c>
      <c r="B204"/>
    </row>
    <row r="205" spans="1:2">
      <c r="A205" s="46" t="s">
        <v>251</v>
      </c>
      <c r="B205"/>
    </row>
    <row r="206" spans="1:2">
      <c r="A206" s="46" t="s">
        <v>296</v>
      </c>
      <c r="B206"/>
    </row>
    <row r="207" spans="1:2">
      <c r="A207" s="51" t="s">
        <v>190</v>
      </c>
      <c r="B207"/>
    </row>
    <row r="208" spans="1:2">
      <c r="A208" s="46" t="s">
        <v>350</v>
      </c>
      <c r="B208"/>
    </row>
    <row r="209" spans="1:2">
      <c r="A209" s="46" t="s">
        <v>294</v>
      </c>
      <c r="B209"/>
    </row>
    <row r="210" spans="1:2">
      <c r="A210" s="46" t="s">
        <v>98</v>
      </c>
      <c r="B210"/>
    </row>
    <row r="211" spans="1:2">
      <c r="A211" s="53" t="s">
        <v>324</v>
      </c>
      <c r="B211"/>
    </row>
    <row r="212" spans="1:2">
      <c r="A212" s="46" t="s">
        <v>122</v>
      </c>
      <c r="B212"/>
    </row>
    <row r="213" spans="1:2">
      <c r="A213" s="46" t="s">
        <v>123</v>
      </c>
      <c r="B213"/>
    </row>
    <row r="214" spans="1:2">
      <c r="A214" s="52" t="s">
        <v>198</v>
      </c>
      <c r="B214"/>
    </row>
    <row r="215" spans="1:2">
      <c r="A215" s="46" t="s">
        <v>141</v>
      </c>
      <c r="B215"/>
    </row>
    <row r="216" spans="1:2">
      <c r="A216" s="46" t="s">
        <v>38</v>
      </c>
      <c r="B216"/>
    </row>
    <row r="217" spans="1:2">
      <c r="A217" s="46" t="s">
        <v>41</v>
      </c>
      <c r="B217"/>
    </row>
    <row r="218" spans="1:2">
      <c r="A218" s="46" t="s">
        <v>53</v>
      </c>
      <c r="B218"/>
    </row>
    <row r="219" spans="1:2">
      <c r="A219" s="52" t="s">
        <v>292</v>
      </c>
      <c r="B219"/>
    </row>
    <row r="220" spans="1:2">
      <c r="A220" s="52" t="s">
        <v>546</v>
      </c>
      <c r="B220"/>
    </row>
    <row r="221" spans="1:2">
      <c r="A221" s="46" t="s">
        <v>275</v>
      </c>
      <c r="B221"/>
    </row>
    <row r="222" spans="1:2">
      <c r="A222" s="51" t="s">
        <v>221</v>
      </c>
      <c r="B222"/>
    </row>
    <row r="223" spans="1:2">
      <c r="A223" s="52" t="s">
        <v>172</v>
      </c>
      <c r="B223"/>
    </row>
    <row r="224" spans="1:2">
      <c r="A224" s="51" t="s">
        <v>215</v>
      </c>
      <c r="B224"/>
    </row>
    <row r="225" spans="1:2">
      <c r="A225" s="52" t="s">
        <v>202</v>
      </c>
      <c r="B225"/>
    </row>
    <row r="226" spans="1:2">
      <c r="A226" s="52" t="s">
        <v>342</v>
      </c>
      <c r="B226"/>
    </row>
    <row r="227" spans="1:2">
      <c r="A227" s="52" t="s">
        <v>344</v>
      </c>
      <c r="B227"/>
    </row>
    <row r="228" spans="1:2">
      <c r="A228" s="55" t="s">
        <v>253</v>
      </c>
      <c r="B228"/>
    </row>
    <row r="229" spans="1:2">
      <c r="A229" s="52" t="s">
        <v>253</v>
      </c>
      <c r="B229"/>
    </row>
    <row r="230" spans="1:2">
      <c r="A230" s="47" t="s">
        <v>547</v>
      </c>
      <c r="B230" s="25"/>
    </row>
    <row r="231" spans="1:2">
      <c r="A231" s="47" t="s">
        <v>548</v>
      </c>
      <c r="B231" s="25"/>
    </row>
    <row r="232" spans="1:2">
      <c r="A232" s="47" t="s">
        <v>299</v>
      </c>
      <c r="B232" s="25"/>
    </row>
    <row r="233" spans="1:2">
      <c r="A233" s="98" t="s">
        <v>302</v>
      </c>
      <c r="B233" s="25"/>
    </row>
    <row r="234" spans="1:2">
      <c r="A234" s="98" t="s">
        <v>271</v>
      </c>
      <c r="B234" s="25"/>
    </row>
    <row r="235" spans="1:2">
      <c r="A235" s="47" t="s">
        <v>309</v>
      </c>
      <c r="B235" s="25"/>
    </row>
    <row r="236" spans="1:2">
      <c r="A236" s="47"/>
      <c r="B236" s="25"/>
    </row>
    <row r="237" spans="1:2">
      <c r="A237" s="47"/>
      <c r="B237" s="25"/>
    </row>
    <row r="238" spans="1:2">
      <c r="A238" s="47"/>
      <c r="B238" s="25"/>
    </row>
    <row r="239" spans="1:2">
      <c r="A239" s="47"/>
      <c r="B239" s="25"/>
    </row>
    <row r="240" spans="1:2">
      <c r="A240" s="47"/>
      <c r="B240" s="25"/>
    </row>
    <row r="241" spans="1:2">
      <c r="A241" s="47"/>
      <c r="B241" s="25"/>
    </row>
    <row r="242" spans="1:2">
      <c r="A242" s="47"/>
      <c r="B242" s="25"/>
    </row>
    <row r="243" spans="1:2">
      <c r="A243" s="47"/>
      <c r="B243" s="25"/>
    </row>
    <row r="244" spans="1:2">
      <c r="A244" s="47"/>
      <c r="B244" s="25"/>
    </row>
    <row r="245" spans="1:2">
      <c r="A245" s="47"/>
      <c r="B245" s="25"/>
    </row>
    <row r="246" spans="1:2">
      <c r="A246" s="47"/>
      <c r="B246" s="25"/>
    </row>
    <row r="247" spans="1:2">
      <c r="A247" s="47"/>
      <c r="B247" s="25"/>
    </row>
  </sheetData>
  <sortState xmlns:xlrd2="http://schemas.microsoft.com/office/spreadsheetml/2017/richdata2" ref="A3:D229">
    <sortCondition descending="1" ref="D3:D229"/>
  </sortState>
  <mergeCells count="1">
    <mergeCell ref="B37:B38"/>
  </mergeCells>
  <conditionalFormatting sqref="A1:A1048576 H1:H1048576">
    <cfRule type="duplicateValues" dxfId="674" priority="65"/>
  </conditionalFormatting>
  <dataValidations count="2">
    <dataValidation allowBlank="1" showInputMessage="1" showErrorMessage="1" prompt="Enter Item in this column under this heading. Use heading filters to find specific entries" sqref="A2:A3 B2" xr:uid="{FE698BCC-A335-4FB6-9657-460EE3333AC0}"/>
    <dataValidation allowBlank="1" showInputMessage="1" showErrorMessage="1" prompt="Title of worksheet is in this cell. Navigation link to List Data worksheet is in cell at right. Rows in table below are automatically updated based on Status. Legend is at right" sqref="A1:B1" xr:uid="{58AE5964-5327-4765-9E24-F29BE223EA0D}"/>
  </dataValidation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A0322A-3EC7-4096-A9BC-BD3B1E000934}">
  <sheetPr>
    <tabColor theme="8" tint="0.39997558519241921"/>
    <pageSetUpPr autoPageBreaks="0" fitToPage="1"/>
  </sheetPr>
  <dimension ref="A1:M195"/>
  <sheetViews>
    <sheetView showGridLines="0" tabSelected="1" zoomScaleNormal="100" workbookViewId="0">
      <pane ySplit="1" topLeftCell="A2" activePane="bottomLeft" state="frozen"/>
      <selection activeCell="D32" sqref="D32"/>
      <selection pane="bottomLeft" activeCell="A11" sqref="A11:XFD11"/>
    </sheetView>
  </sheetViews>
  <sheetFormatPr defaultColWidth="8.88671875" defaultRowHeight="30" customHeight="1"/>
  <cols>
    <col min="1" max="1" width="28.6640625" style="25" customWidth="1"/>
    <col min="2" max="2" width="12.21875" style="47" customWidth="1"/>
    <col min="3" max="3" width="7.5546875" style="47" customWidth="1"/>
    <col min="4" max="4" width="8.109375" style="47" customWidth="1"/>
    <col min="5" max="5" width="11" style="47" customWidth="1"/>
    <col min="6" max="6" width="10.33203125" style="47" customWidth="1"/>
    <col min="7" max="7" width="6.77734375" style="35" customWidth="1"/>
    <col min="8" max="8" width="9.88671875" style="47" customWidth="1"/>
    <col min="9" max="9" width="9.44140625" style="47" customWidth="1"/>
    <col min="10" max="10" width="8.77734375" style="47" customWidth="1"/>
    <col min="11" max="11" width="9.44140625" style="47" customWidth="1"/>
    <col min="12" max="12" width="8.44140625" style="47" customWidth="1"/>
    <col min="13" max="13" width="2.5546875" style="25" customWidth="1"/>
    <col min="14" max="16384" width="8.88671875" style="25"/>
  </cols>
  <sheetData>
    <row r="1" spans="1:13" customFormat="1" ht="243.75" customHeight="1">
      <c r="A1" s="150"/>
      <c r="B1" s="150"/>
      <c r="C1" s="150"/>
      <c r="D1" s="150"/>
      <c r="E1" s="150"/>
      <c r="F1" s="150"/>
      <c r="G1" s="150"/>
      <c r="H1" s="150"/>
      <c r="I1" s="150"/>
      <c r="J1" s="150"/>
      <c r="K1" s="150"/>
      <c r="L1" s="150"/>
      <c r="M1" s="150"/>
    </row>
    <row r="2" spans="1:13" s="23" customFormat="1" ht="24.75" customHeight="1">
      <c r="A2" s="201" t="s">
        <v>2</v>
      </c>
      <c r="B2" s="201" t="s">
        <v>3</v>
      </c>
      <c r="C2" s="201" t="s">
        <v>4</v>
      </c>
      <c r="D2" s="201" t="s">
        <v>5</v>
      </c>
      <c r="E2" s="201" t="s">
        <v>6</v>
      </c>
      <c r="F2" s="201" t="s">
        <v>549</v>
      </c>
      <c r="G2" s="202" t="s">
        <v>550</v>
      </c>
      <c r="H2" s="201" t="s">
        <v>9</v>
      </c>
      <c r="I2" s="201" t="s">
        <v>10</v>
      </c>
      <c r="J2" s="201" t="s">
        <v>11</v>
      </c>
      <c r="K2" s="201" t="s">
        <v>551</v>
      </c>
      <c r="L2" s="203" t="s">
        <v>388</v>
      </c>
    </row>
    <row r="3" spans="1:13" s="23" customFormat="1" ht="42" customHeight="1">
      <c r="A3" s="188" t="s">
        <v>552</v>
      </c>
      <c r="B3" s="189" t="s">
        <v>282</v>
      </c>
      <c r="C3" s="190" t="s">
        <v>553</v>
      </c>
      <c r="D3" s="190" t="s">
        <v>554</v>
      </c>
      <c r="E3" s="191" t="s">
        <v>22</v>
      </c>
      <c r="F3" s="192">
        <v>44818</v>
      </c>
      <c r="G3" s="193">
        <f ca="1">TODAY()-Overview_2023[[#This Row],[Start Date]]</f>
        <v>282</v>
      </c>
      <c r="H3" s="192"/>
      <c r="I3" s="194"/>
      <c r="J3" s="191">
        <f>Overview_2023[[#This Row],[Start Date]]-Overview_2023[[#This Row],[Completed]]</f>
        <v>44818</v>
      </c>
      <c r="K3" s="191"/>
      <c r="L3" s="195" t="s">
        <v>397</v>
      </c>
    </row>
    <row r="4" spans="1:13" s="23" customFormat="1" ht="30" hidden="1" customHeight="1">
      <c r="A4" s="188" t="s">
        <v>261</v>
      </c>
      <c r="B4" s="189">
        <v>67280</v>
      </c>
      <c r="C4" s="190"/>
      <c r="D4" s="190" t="s">
        <v>15</v>
      </c>
      <c r="E4" s="191" t="s">
        <v>16</v>
      </c>
      <c r="F4" s="192">
        <v>44946</v>
      </c>
      <c r="G4" s="193">
        <f ca="1">TODAY()-Overview_2023[[#This Row],[Start Date]]</f>
        <v>154</v>
      </c>
      <c r="H4" s="192"/>
      <c r="I4" s="194"/>
      <c r="J4" s="191">
        <f>Overview_2023[[#This Row],[Start Date]]-Overview_2023[[#This Row],[Completed]]</f>
        <v>44946</v>
      </c>
      <c r="K4" s="191"/>
      <c r="L4" s="195" t="s">
        <v>9</v>
      </c>
    </row>
    <row r="5" spans="1:13" s="23" customFormat="1" ht="30" hidden="1" customHeight="1">
      <c r="A5" s="188" t="s">
        <v>264</v>
      </c>
      <c r="B5" s="189">
        <v>34467</v>
      </c>
      <c r="C5" s="190"/>
      <c r="D5" s="190" t="s">
        <v>15</v>
      </c>
      <c r="E5" s="191" t="s">
        <v>16</v>
      </c>
      <c r="F5" s="192">
        <v>44947</v>
      </c>
      <c r="G5" s="193">
        <f ca="1">TODAY()-Overview_2023[[#This Row],[Start Date]]</f>
        <v>153</v>
      </c>
      <c r="H5" s="192"/>
      <c r="I5" s="194"/>
      <c r="J5" s="191">
        <f>Overview_2023[[#This Row],[Start Date]]-Overview_2023[[#This Row],[Completed]]</f>
        <v>44947</v>
      </c>
      <c r="K5" s="191"/>
      <c r="L5" s="195" t="s">
        <v>9</v>
      </c>
    </row>
    <row r="6" spans="1:13" s="23" customFormat="1" ht="30" hidden="1" customHeight="1">
      <c r="A6" s="188" t="s">
        <v>265</v>
      </c>
      <c r="B6" s="189">
        <v>19232</v>
      </c>
      <c r="C6" s="190"/>
      <c r="D6" s="190" t="s">
        <v>15</v>
      </c>
      <c r="E6" s="191" t="s">
        <v>16</v>
      </c>
      <c r="F6" s="196">
        <v>44951</v>
      </c>
      <c r="G6" s="193">
        <f ca="1">TODAY()-Overview_2023[[#This Row],[Start Date]]</f>
        <v>149</v>
      </c>
      <c r="H6" s="192"/>
      <c r="I6" s="194"/>
      <c r="J6" s="191">
        <f>Overview_2023[[#This Row],[Start Date]]-Overview_2023[[#This Row],[Completed]]</f>
        <v>44951</v>
      </c>
      <c r="K6" s="191"/>
      <c r="L6" s="195" t="s">
        <v>9</v>
      </c>
    </row>
    <row r="7" spans="1:13" s="23" customFormat="1" ht="30" hidden="1" customHeight="1">
      <c r="A7" s="188" t="s">
        <v>78</v>
      </c>
      <c r="B7" s="189">
        <v>19236</v>
      </c>
      <c r="C7" s="190"/>
      <c r="D7" s="190" t="s">
        <v>15</v>
      </c>
      <c r="E7" s="191" t="s">
        <v>16</v>
      </c>
      <c r="F7" s="196">
        <v>44952</v>
      </c>
      <c r="G7" s="193">
        <f ca="1">TODAY()-Overview_2023[[#This Row],[Start Date]]</f>
        <v>148</v>
      </c>
      <c r="H7" s="192"/>
      <c r="I7" s="192"/>
      <c r="J7" s="191">
        <f>Overview_2023[[#This Row],[Start Date]]-Overview_2023[[#This Row],[Completed]]</f>
        <v>44952</v>
      </c>
      <c r="K7" s="191"/>
      <c r="L7" s="195" t="s">
        <v>9</v>
      </c>
    </row>
    <row r="8" spans="1:13" s="23" customFormat="1" ht="30" hidden="1" customHeight="1">
      <c r="A8" s="188" t="s">
        <v>266</v>
      </c>
      <c r="B8" s="189">
        <v>3133</v>
      </c>
      <c r="C8" s="190"/>
      <c r="D8" s="190" t="s">
        <v>15</v>
      </c>
      <c r="E8" s="191" t="s">
        <v>16</v>
      </c>
      <c r="F8" s="196">
        <v>44953</v>
      </c>
      <c r="G8" s="193">
        <f ca="1">TODAY()-Overview_2023[[#This Row],[Start Date]]</f>
        <v>147</v>
      </c>
      <c r="H8" s="192"/>
      <c r="I8" s="194"/>
      <c r="J8" s="191">
        <f>Overview_2023[[#This Row],[Start Date]]-Overview_2023[[#This Row],[Completed]]</f>
        <v>44953</v>
      </c>
      <c r="K8" s="191"/>
      <c r="L8" s="195" t="s">
        <v>9</v>
      </c>
    </row>
    <row r="9" spans="1:13" s="23" customFormat="1" ht="30" hidden="1" customHeight="1">
      <c r="A9" s="188" t="s">
        <v>268</v>
      </c>
      <c r="B9" s="189">
        <v>68</v>
      </c>
      <c r="C9" s="190"/>
      <c r="D9" s="190" t="s">
        <v>15</v>
      </c>
      <c r="E9" s="191" t="s">
        <v>16</v>
      </c>
      <c r="F9" s="192">
        <v>44953</v>
      </c>
      <c r="G9" s="193">
        <f ca="1">TODAY()-Overview_2023[[#This Row],[Start Date]]</f>
        <v>147</v>
      </c>
      <c r="H9" s="192"/>
      <c r="I9" s="194"/>
      <c r="J9" s="191">
        <f>Overview_2023[[#This Row],[Start Date]]-Overview_2023[[#This Row],[Completed]]</f>
        <v>44953</v>
      </c>
      <c r="K9" s="191"/>
      <c r="L9" s="195" t="s">
        <v>9</v>
      </c>
    </row>
    <row r="10" spans="1:13" s="23" customFormat="1" ht="30" hidden="1" customHeight="1">
      <c r="A10" s="188" t="s">
        <v>269</v>
      </c>
      <c r="B10" s="189">
        <v>3888</v>
      </c>
      <c r="C10" s="190"/>
      <c r="D10" s="190" t="s">
        <v>15</v>
      </c>
      <c r="E10" s="191" t="s">
        <v>16</v>
      </c>
      <c r="F10" s="196">
        <v>44958</v>
      </c>
      <c r="G10" s="193">
        <f ca="1">TODAY()-Overview_2023[[#This Row],[Start Date]]</f>
        <v>142</v>
      </c>
      <c r="H10" s="192"/>
      <c r="I10" s="194"/>
      <c r="J10" s="191">
        <f>Overview_2023[[#This Row],[Start Date]]-Overview_2023[[#This Row],[Completed]]</f>
        <v>44958</v>
      </c>
      <c r="K10" s="191"/>
      <c r="L10" s="195" t="s">
        <v>9</v>
      </c>
    </row>
    <row r="11" spans="1:13" s="23" customFormat="1" ht="30" customHeight="1">
      <c r="A11" s="188" t="s">
        <v>41</v>
      </c>
      <c r="B11" s="189">
        <v>57776</v>
      </c>
      <c r="C11" s="190"/>
      <c r="D11" s="190" t="s">
        <v>15</v>
      </c>
      <c r="E11" s="191" t="s">
        <v>16</v>
      </c>
      <c r="F11" s="192">
        <v>44961</v>
      </c>
      <c r="G11" s="193">
        <f ca="1">TODAY()-Overview_2023[[#This Row],[Start Date]]</f>
        <v>139</v>
      </c>
      <c r="H11" s="192"/>
      <c r="I11" s="194"/>
      <c r="J11" s="191">
        <f>Overview_2023[[#This Row],[Start Date]]-Overview_2023[[#This Row],[Completed]]</f>
        <v>44961</v>
      </c>
      <c r="K11" s="191"/>
      <c r="L11" s="195" t="s">
        <v>397</v>
      </c>
    </row>
    <row r="12" spans="1:13" s="23" customFormat="1" ht="30" hidden="1" customHeight="1">
      <c r="A12" s="188" t="s">
        <v>270</v>
      </c>
      <c r="B12" s="189">
        <v>82</v>
      </c>
      <c r="C12" s="190"/>
      <c r="D12" s="190" t="s">
        <v>15</v>
      </c>
      <c r="E12" s="191" t="s">
        <v>16</v>
      </c>
      <c r="F12" s="196">
        <v>44974</v>
      </c>
      <c r="G12" s="193">
        <f ca="1">TODAY()-Overview_2023[[#This Row],[Start Date]]</f>
        <v>126</v>
      </c>
      <c r="H12" s="192"/>
      <c r="I12" s="194"/>
      <c r="J12" s="191">
        <f>Overview_2023[[#This Row],[Start Date]]-Overview_2023[[#This Row],[Completed]]</f>
        <v>44974</v>
      </c>
      <c r="K12" s="191"/>
      <c r="L12" s="195" t="s">
        <v>9</v>
      </c>
    </row>
    <row r="13" spans="1:13" ht="30" hidden="1" customHeight="1">
      <c r="A13" s="188" t="s">
        <v>271</v>
      </c>
      <c r="B13" s="189">
        <v>89038</v>
      </c>
      <c r="C13" s="190" t="s">
        <v>553</v>
      </c>
      <c r="D13" s="190" t="s">
        <v>554</v>
      </c>
      <c r="E13" s="191" t="s">
        <v>173</v>
      </c>
      <c r="F13" s="197">
        <v>44975</v>
      </c>
      <c r="G13" s="193">
        <f ca="1">TODAY()-Overview_2023[[#This Row],[Start Date]]</f>
        <v>125</v>
      </c>
      <c r="H13" s="192"/>
      <c r="I13" s="194"/>
      <c r="J13" s="191">
        <f>Overview_2023[[#This Row],[Start Date]]-Overview_2023[[#This Row],[Completed]]</f>
        <v>44975</v>
      </c>
      <c r="K13" s="191"/>
      <c r="L13" s="195" t="s">
        <v>9</v>
      </c>
    </row>
    <row r="14" spans="1:13" ht="30" customHeight="1">
      <c r="A14" s="188" t="s">
        <v>44</v>
      </c>
      <c r="B14" s="189">
        <v>16887</v>
      </c>
      <c r="C14" s="190"/>
      <c r="D14" s="190" t="s">
        <v>15</v>
      </c>
      <c r="E14" s="191" t="s">
        <v>16</v>
      </c>
      <c r="F14" s="192">
        <v>44981</v>
      </c>
      <c r="G14" s="193">
        <f ca="1">TODAY()-Overview_2023[[#This Row],[Start Date]]</f>
        <v>119</v>
      </c>
      <c r="H14" s="192"/>
      <c r="I14" s="194"/>
      <c r="J14" s="191">
        <f>Overview_2023[[#This Row],[Start Date]]-Overview_2023[[#This Row],[Completed]]</f>
        <v>44981</v>
      </c>
      <c r="K14" s="191"/>
      <c r="L14" s="195" t="s">
        <v>397</v>
      </c>
    </row>
    <row r="15" spans="1:13" ht="30" hidden="1" customHeight="1">
      <c r="A15" s="188" t="s">
        <v>272</v>
      </c>
      <c r="B15" s="189">
        <v>3284</v>
      </c>
      <c r="C15" s="190"/>
      <c r="D15" s="190" t="s">
        <v>273</v>
      </c>
      <c r="E15" s="191" t="s">
        <v>16</v>
      </c>
      <c r="F15" s="192">
        <v>44982</v>
      </c>
      <c r="G15" s="193">
        <f ca="1">TODAY()-Overview_2023[[#This Row],[Start Date]]</f>
        <v>118</v>
      </c>
      <c r="H15" s="192"/>
      <c r="I15" s="194"/>
      <c r="J15" s="191">
        <f>Overview_2023[[#This Row],[Start Date]]-Overview_2023[[#This Row],[Completed]]</f>
        <v>44982</v>
      </c>
      <c r="K15" s="191"/>
      <c r="L15" s="195" t="s">
        <v>9</v>
      </c>
    </row>
    <row r="16" spans="1:13" ht="30" hidden="1" customHeight="1">
      <c r="A16" s="188" t="s">
        <v>275</v>
      </c>
      <c r="B16" s="189">
        <v>18</v>
      </c>
      <c r="C16" s="190" t="s">
        <v>553</v>
      </c>
      <c r="D16" s="190" t="s">
        <v>15</v>
      </c>
      <c r="E16" s="191" t="s">
        <v>16</v>
      </c>
      <c r="F16" s="192">
        <v>44982</v>
      </c>
      <c r="G16" s="193">
        <f ca="1">TODAY()-Overview_2023[[#This Row],[Start Date]]</f>
        <v>118</v>
      </c>
      <c r="H16" s="192"/>
      <c r="I16" s="194"/>
      <c r="J16" s="191">
        <f>Overview_2023[[#This Row],[Start Date]]-Overview_2023[[#This Row],[Completed]]</f>
        <v>44982</v>
      </c>
      <c r="K16" s="191"/>
      <c r="L16" s="195" t="s">
        <v>9</v>
      </c>
    </row>
    <row r="17" spans="1:12" ht="30" hidden="1" customHeight="1">
      <c r="A17" s="188" t="s">
        <v>277</v>
      </c>
      <c r="B17" s="189" t="s">
        <v>282</v>
      </c>
      <c r="C17" s="190"/>
      <c r="D17" s="190" t="s">
        <v>273</v>
      </c>
      <c r="E17" s="191" t="s">
        <v>16</v>
      </c>
      <c r="F17" s="197">
        <v>44986</v>
      </c>
      <c r="G17" s="193">
        <f ca="1">TODAY()-Overview_2023[[#This Row],[Start Date]]</f>
        <v>114</v>
      </c>
      <c r="H17" s="192"/>
      <c r="I17" s="194"/>
      <c r="J17" s="191">
        <f>Overview_2023[[#This Row],[Start Date]]-Overview_2023[[#This Row],[Completed]]</f>
        <v>44986</v>
      </c>
      <c r="K17" s="191"/>
      <c r="L17" s="195" t="s">
        <v>9</v>
      </c>
    </row>
    <row r="18" spans="1:12" ht="30" hidden="1" customHeight="1">
      <c r="A18" s="188" t="s">
        <v>280</v>
      </c>
      <c r="B18" s="189">
        <v>2152</v>
      </c>
      <c r="C18" s="190"/>
      <c r="D18" s="190" t="s">
        <v>15</v>
      </c>
      <c r="E18" s="191" t="s">
        <v>16</v>
      </c>
      <c r="F18" s="196">
        <v>44986</v>
      </c>
      <c r="G18" s="193">
        <f ca="1">TODAY()-Overview_2023[[#This Row],[Start Date]]</f>
        <v>114</v>
      </c>
      <c r="H18" s="192"/>
      <c r="I18" s="194"/>
      <c r="J18" s="191">
        <f>Overview_2023[[#This Row],[Start Date]]-Overview_2023[[#This Row],[Completed]]</f>
        <v>44986</v>
      </c>
      <c r="K18" s="191"/>
      <c r="L18" s="195" t="s">
        <v>9</v>
      </c>
    </row>
    <row r="19" spans="1:12" ht="30" hidden="1" customHeight="1">
      <c r="A19" s="188" t="s">
        <v>281</v>
      </c>
      <c r="B19" s="189" t="s">
        <v>282</v>
      </c>
      <c r="C19" s="190"/>
      <c r="D19" s="190" t="s">
        <v>15</v>
      </c>
      <c r="E19" s="191" t="s">
        <v>16</v>
      </c>
      <c r="F19" s="197">
        <v>44992</v>
      </c>
      <c r="G19" s="193">
        <f ca="1">TODAY()-Overview_2023[[#This Row],[Start Date]]</f>
        <v>108</v>
      </c>
      <c r="H19" s="192"/>
      <c r="I19" s="194"/>
      <c r="J19" s="191">
        <f>Overview_2023[[#This Row],[Start Date]]-Overview_2023[[#This Row],[Completed]]</f>
        <v>44992</v>
      </c>
      <c r="K19" s="191"/>
      <c r="L19" s="195" t="s">
        <v>9</v>
      </c>
    </row>
    <row r="20" spans="1:12" ht="30" hidden="1" customHeight="1">
      <c r="A20" s="188" t="s">
        <v>283</v>
      </c>
      <c r="B20" s="189">
        <v>9895</v>
      </c>
      <c r="C20" s="190"/>
      <c r="D20" s="190" t="s">
        <v>15</v>
      </c>
      <c r="E20" s="191" t="s">
        <v>16</v>
      </c>
      <c r="F20" s="196">
        <v>44992</v>
      </c>
      <c r="G20" s="193">
        <f ca="1">TODAY()-Overview_2023[[#This Row],[Start Date]]</f>
        <v>108</v>
      </c>
      <c r="H20" s="192"/>
      <c r="I20" s="194"/>
      <c r="J20" s="191">
        <f>Overview_2023[[#This Row],[Start Date]]-Overview_2023[[#This Row],[Completed]]</f>
        <v>44992</v>
      </c>
      <c r="K20" s="191"/>
      <c r="L20" s="195" t="s">
        <v>9</v>
      </c>
    </row>
    <row r="21" spans="1:12" ht="30" hidden="1" customHeight="1">
      <c r="A21" s="188" t="s">
        <v>284</v>
      </c>
      <c r="B21" s="189" t="s">
        <v>282</v>
      </c>
      <c r="C21" s="190"/>
      <c r="D21" s="190" t="s">
        <v>15</v>
      </c>
      <c r="E21" s="191" t="s">
        <v>16</v>
      </c>
      <c r="F21" s="196">
        <v>44992</v>
      </c>
      <c r="G21" s="193">
        <f ca="1">TODAY()-Overview_2023[[#This Row],[Start Date]]</f>
        <v>108</v>
      </c>
      <c r="H21" s="192"/>
      <c r="I21" s="194"/>
      <c r="J21" s="191">
        <f>Overview_2023[[#This Row],[Start Date]]-Overview_2023[[#This Row],[Completed]]</f>
        <v>44992</v>
      </c>
      <c r="K21" s="191"/>
      <c r="L21" s="195" t="s">
        <v>9</v>
      </c>
    </row>
    <row r="22" spans="1:12" ht="30" hidden="1" customHeight="1">
      <c r="A22" s="188" t="s">
        <v>290</v>
      </c>
      <c r="B22" s="189" t="s">
        <v>282</v>
      </c>
      <c r="C22" s="190" t="s">
        <v>553</v>
      </c>
      <c r="D22" s="190" t="s">
        <v>15</v>
      </c>
      <c r="E22" s="191" t="s">
        <v>16</v>
      </c>
      <c r="F22" s="192">
        <v>45008</v>
      </c>
      <c r="G22" s="193">
        <f ca="1">TODAY()-Overview_2023[[#This Row],[Start Date]]</f>
        <v>92</v>
      </c>
      <c r="H22" s="192"/>
      <c r="I22" s="194"/>
      <c r="J22" s="191">
        <f>Overview_2023[[#This Row],[Start Date]]-Overview_2023[[#This Row],[Completed]]</f>
        <v>45008</v>
      </c>
      <c r="K22" s="191"/>
      <c r="L22" s="195" t="s">
        <v>9</v>
      </c>
    </row>
    <row r="23" spans="1:12" ht="30" hidden="1" customHeight="1">
      <c r="A23" s="188" t="s">
        <v>294</v>
      </c>
      <c r="B23" s="189">
        <v>27</v>
      </c>
      <c r="C23" s="190"/>
      <c r="D23" s="190" t="s">
        <v>15</v>
      </c>
      <c r="E23" s="191" t="s">
        <v>16</v>
      </c>
      <c r="F23" s="196">
        <v>45017</v>
      </c>
      <c r="G23" s="193">
        <f ca="1">TODAY()-Overview_2023[[#This Row],[Start Date]]</f>
        <v>83</v>
      </c>
      <c r="H23" s="192"/>
      <c r="I23" s="194"/>
      <c r="J23" s="191">
        <f>Overview_2023[[#This Row],[Start Date]]-Overview_2023[[#This Row],[Completed]]</f>
        <v>45017</v>
      </c>
      <c r="K23" s="191"/>
      <c r="L23" s="195" t="s">
        <v>9</v>
      </c>
    </row>
    <row r="24" spans="1:12" ht="30" hidden="1" customHeight="1">
      <c r="A24" s="188" t="s">
        <v>296</v>
      </c>
      <c r="B24" s="189">
        <v>24</v>
      </c>
      <c r="C24" s="190"/>
      <c r="D24" s="190" t="s">
        <v>15</v>
      </c>
      <c r="E24" s="191" t="s">
        <v>16</v>
      </c>
      <c r="F24" s="196">
        <v>45017</v>
      </c>
      <c r="G24" s="193">
        <f ca="1">TODAY()-Overview_2023[[#This Row],[Start Date]]</f>
        <v>83</v>
      </c>
      <c r="H24" s="192"/>
      <c r="I24" s="194"/>
      <c r="J24" s="191">
        <f>Overview_2023[[#This Row],[Start Date]]-Overview_2023[[#This Row],[Completed]]</f>
        <v>45017</v>
      </c>
      <c r="K24" s="191"/>
      <c r="L24" s="195" t="s">
        <v>9</v>
      </c>
    </row>
    <row r="25" spans="1:12" ht="30" customHeight="1">
      <c r="A25" s="188" t="s">
        <v>53</v>
      </c>
      <c r="B25" s="189">
        <v>17126</v>
      </c>
      <c r="C25" s="190"/>
      <c r="D25" s="190" t="s">
        <v>15</v>
      </c>
      <c r="E25" s="191" t="s">
        <v>16</v>
      </c>
      <c r="F25" s="192">
        <v>45018</v>
      </c>
      <c r="G25" s="193">
        <f ca="1">TODAY()-Overview_2023[[#This Row],[Start Date]]</f>
        <v>82</v>
      </c>
      <c r="H25" s="192"/>
      <c r="I25" s="194"/>
      <c r="J25" s="191">
        <f>Overview_2023[[#This Row],[Start Date]]-Overview_2023[[#This Row],[Completed]]</f>
        <v>45018</v>
      </c>
      <c r="K25" s="191"/>
      <c r="L25" s="195" t="s">
        <v>397</v>
      </c>
    </row>
    <row r="26" spans="1:12" ht="30" hidden="1" customHeight="1">
      <c r="A26" s="188" t="s">
        <v>297</v>
      </c>
      <c r="B26" s="189" t="s">
        <v>282</v>
      </c>
      <c r="C26" s="190"/>
      <c r="D26" s="190" t="s">
        <v>15</v>
      </c>
      <c r="E26" s="191" t="s">
        <v>16</v>
      </c>
      <c r="F26" s="196">
        <v>45020</v>
      </c>
      <c r="G26" s="193">
        <f ca="1">TODAY()-Overview_2023[[#This Row],[Start Date]]</f>
        <v>80</v>
      </c>
      <c r="H26" s="192"/>
      <c r="I26" s="194"/>
      <c r="J26" s="191">
        <f>Overview_2023[[#This Row],[Start Date]]-Overview_2023[[#This Row],[Completed]]</f>
        <v>45020</v>
      </c>
      <c r="K26" s="191"/>
      <c r="L26" s="195" t="s">
        <v>9</v>
      </c>
    </row>
    <row r="27" spans="1:12" ht="30" customHeight="1">
      <c r="A27" s="188" t="s">
        <v>47</v>
      </c>
      <c r="B27" s="189">
        <v>31</v>
      </c>
      <c r="C27" s="190"/>
      <c r="D27" s="190" t="s">
        <v>15</v>
      </c>
      <c r="E27" s="191" t="s">
        <v>16</v>
      </c>
      <c r="F27" s="192">
        <v>45021</v>
      </c>
      <c r="G27" s="193">
        <f ca="1">TODAY()-Overview_2023[[#This Row],[Start Date]]</f>
        <v>79</v>
      </c>
      <c r="H27" s="192"/>
      <c r="I27" s="194"/>
      <c r="J27" s="191">
        <f>Overview_2023[[#This Row],[Start Date]]-Overview_2023[[#This Row],[Completed]]</f>
        <v>45021</v>
      </c>
      <c r="K27" s="191"/>
      <c r="L27" s="195" t="s">
        <v>397</v>
      </c>
    </row>
    <row r="28" spans="1:12" ht="30" hidden="1" customHeight="1">
      <c r="A28" s="188" t="s">
        <v>299</v>
      </c>
      <c r="B28" s="189">
        <v>124351</v>
      </c>
      <c r="C28" s="190"/>
      <c r="D28" s="190" t="s">
        <v>273</v>
      </c>
      <c r="E28" s="191" t="s">
        <v>16</v>
      </c>
      <c r="F28" s="197">
        <v>45022</v>
      </c>
      <c r="G28" s="193">
        <f ca="1">TODAY()-Overview_2023[[#This Row],[Start Date]]</f>
        <v>78</v>
      </c>
      <c r="H28" s="192"/>
      <c r="I28" s="194"/>
      <c r="J28" s="191">
        <f>Overview_2023[[#This Row],[Start Date]]-Overview_2023[[#This Row],[Completed]]</f>
        <v>45022</v>
      </c>
      <c r="K28" s="191"/>
      <c r="L28" s="195" t="s">
        <v>9</v>
      </c>
    </row>
    <row r="29" spans="1:12" ht="30" hidden="1" customHeight="1">
      <c r="A29" s="188" t="s">
        <v>300</v>
      </c>
      <c r="B29" s="189">
        <v>6</v>
      </c>
      <c r="C29" s="190"/>
      <c r="D29" s="190" t="s">
        <v>15</v>
      </c>
      <c r="E29" s="191" t="s">
        <v>16</v>
      </c>
      <c r="F29" s="196">
        <v>45026</v>
      </c>
      <c r="G29" s="193">
        <f ca="1">TODAY()-Overview_2023[[#This Row],[Start Date]]</f>
        <v>74</v>
      </c>
      <c r="H29" s="192"/>
      <c r="I29" s="194"/>
      <c r="J29" s="191">
        <f>Overview_2023[[#This Row],[Start Date]]-Overview_2023[[#This Row],[Completed]]</f>
        <v>45026</v>
      </c>
      <c r="K29" s="191"/>
      <c r="L29" s="195" t="s">
        <v>9</v>
      </c>
    </row>
    <row r="30" spans="1:12" ht="30" hidden="1" customHeight="1">
      <c r="A30" s="188" t="s">
        <v>301</v>
      </c>
      <c r="B30" s="189">
        <v>5</v>
      </c>
      <c r="C30" s="190"/>
      <c r="D30" s="190" t="s">
        <v>15</v>
      </c>
      <c r="E30" s="191" t="s">
        <v>16</v>
      </c>
      <c r="F30" s="198">
        <v>45026</v>
      </c>
      <c r="G30" s="193">
        <f ca="1">TODAY()-Overview_2023[[#This Row],[Start Date]]</f>
        <v>74</v>
      </c>
      <c r="H30" s="192"/>
      <c r="I30" s="194"/>
      <c r="J30" s="191">
        <f>Overview_2023[[#This Row],[Start Date]]-Overview_2023[[#This Row],[Completed]]</f>
        <v>45026</v>
      </c>
      <c r="K30" s="191"/>
      <c r="L30" s="195" t="s">
        <v>9</v>
      </c>
    </row>
    <row r="31" spans="1:12" ht="30" hidden="1" customHeight="1">
      <c r="A31" s="188" t="s">
        <v>302</v>
      </c>
      <c r="B31" s="189">
        <v>1449</v>
      </c>
      <c r="C31" s="190"/>
      <c r="D31" s="190" t="s">
        <v>15</v>
      </c>
      <c r="E31" s="191" t="s">
        <v>16</v>
      </c>
      <c r="F31" s="197">
        <v>45030</v>
      </c>
      <c r="G31" s="193">
        <f ca="1">TODAY()-Overview_2023[[#This Row],[Start Date]]</f>
        <v>70</v>
      </c>
      <c r="H31" s="192"/>
      <c r="I31" s="194"/>
      <c r="J31" s="191">
        <f>Overview_2023[[#This Row],[Start Date]]-Overview_2023[[#This Row],[Completed]]</f>
        <v>45030</v>
      </c>
      <c r="K31" s="191"/>
      <c r="L31" s="195" t="s">
        <v>9</v>
      </c>
    </row>
    <row r="32" spans="1:12" ht="30" customHeight="1">
      <c r="A32" s="188" t="s">
        <v>65</v>
      </c>
      <c r="B32" s="189">
        <v>652</v>
      </c>
      <c r="C32" s="190" t="s">
        <v>553</v>
      </c>
      <c r="D32" s="190" t="s">
        <v>15</v>
      </c>
      <c r="E32" s="191" t="s">
        <v>16</v>
      </c>
      <c r="F32" s="192">
        <v>45031</v>
      </c>
      <c r="G32" s="193">
        <f ca="1">TODAY()-Overview_2023[[#This Row],[Start Date]]</f>
        <v>69</v>
      </c>
      <c r="H32" s="192"/>
      <c r="I32" s="194"/>
      <c r="J32" s="191">
        <f>Overview_2023[[#This Row],[Start Date]]-Overview_2023[[#This Row],[Completed]]</f>
        <v>45031</v>
      </c>
      <c r="K32" s="191"/>
      <c r="L32" s="195" t="s">
        <v>397</v>
      </c>
    </row>
    <row r="33" spans="1:12" ht="30" hidden="1" customHeight="1">
      <c r="A33" s="188" t="s">
        <v>303</v>
      </c>
      <c r="B33" s="189">
        <v>83</v>
      </c>
      <c r="C33" s="190" t="s">
        <v>553</v>
      </c>
      <c r="D33" s="190" t="s">
        <v>15</v>
      </c>
      <c r="E33" s="191" t="s">
        <v>16</v>
      </c>
      <c r="F33" s="196">
        <v>45032</v>
      </c>
      <c r="G33" s="193">
        <f ca="1">TODAY()-Overview_2023[[#This Row],[Start Date]]</f>
        <v>68</v>
      </c>
      <c r="H33" s="192"/>
      <c r="I33" s="194"/>
      <c r="J33" s="191">
        <f>Overview_2023[[#This Row],[Start Date]]-Overview_2023[[#This Row],[Completed]]</f>
        <v>45032</v>
      </c>
      <c r="K33" s="191"/>
      <c r="L33" s="195" t="s">
        <v>9</v>
      </c>
    </row>
    <row r="34" spans="1:12" ht="30" hidden="1" customHeight="1">
      <c r="A34" s="188" t="s">
        <v>253</v>
      </c>
      <c r="B34" s="189" t="s">
        <v>282</v>
      </c>
      <c r="C34" s="190" t="s">
        <v>553</v>
      </c>
      <c r="D34" s="190" t="s">
        <v>554</v>
      </c>
      <c r="E34" s="191" t="s">
        <v>153</v>
      </c>
      <c r="F34" s="197">
        <v>45058</v>
      </c>
      <c r="G34" s="193">
        <f ca="1">TODAY()-Overview_2023[[#This Row],[Start Date]]</f>
        <v>42</v>
      </c>
      <c r="H34" s="192"/>
      <c r="I34" s="194"/>
      <c r="J34" s="191">
        <f>Overview_2023[[#This Row],[Start Date]]-Overview_2023[[#This Row],[Completed]]</f>
        <v>45058</v>
      </c>
      <c r="K34" s="191"/>
      <c r="L34" s="195" t="s">
        <v>9</v>
      </c>
    </row>
    <row r="35" spans="1:12" ht="30" hidden="1" customHeight="1">
      <c r="A35" s="188" t="s">
        <v>305</v>
      </c>
      <c r="B35" s="189" t="s">
        <v>282</v>
      </c>
      <c r="C35" s="199"/>
      <c r="D35" s="190" t="s">
        <v>15</v>
      </c>
      <c r="E35" s="191" t="s">
        <v>16</v>
      </c>
      <c r="F35" s="196">
        <v>45066</v>
      </c>
      <c r="G35" s="193">
        <f ca="1">TODAY()-Overview_2023[[#This Row],[Start Date]]</f>
        <v>34</v>
      </c>
      <c r="H35" s="192"/>
      <c r="I35" s="194"/>
      <c r="J35" s="191">
        <f>Overview_2023[[#This Row],[Start Date]]-Overview_2023[[#This Row],[Completed]]</f>
        <v>45066</v>
      </c>
      <c r="K35" s="191"/>
      <c r="L35" s="195" t="s">
        <v>9</v>
      </c>
    </row>
    <row r="36" spans="1:12" ht="30" hidden="1" customHeight="1">
      <c r="A36" s="188" t="s">
        <v>309</v>
      </c>
      <c r="B36" s="189" t="s">
        <v>282</v>
      </c>
      <c r="C36" s="190"/>
      <c r="D36" s="190" t="s">
        <v>15</v>
      </c>
      <c r="E36" s="191" t="s">
        <v>16</v>
      </c>
      <c r="F36" s="192">
        <v>45092</v>
      </c>
      <c r="G36" s="193">
        <f ca="1">TODAY()-Overview_2023[[#This Row],[Start Date]]</f>
        <v>8</v>
      </c>
      <c r="H36" s="192"/>
      <c r="I36" s="194"/>
      <c r="J36" s="191">
        <f>Overview_2023[[#This Row],[Start Date]]-Overview_2023[[#This Row],[Completed]]</f>
        <v>45092</v>
      </c>
      <c r="K36" s="191"/>
      <c r="L36" s="195" t="s">
        <v>9</v>
      </c>
    </row>
    <row r="37" spans="1:12" ht="30" hidden="1" customHeight="1">
      <c r="A37" s="188" t="s">
        <v>307</v>
      </c>
      <c r="B37" s="189" t="s">
        <v>282</v>
      </c>
      <c r="C37" s="190"/>
      <c r="D37" s="190" t="s">
        <v>15</v>
      </c>
      <c r="E37" s="191" t="s">
        <v>16</v>
      </c>
      <c r="F37" s="196">
        <v>45098</v>
      </c>
      <c r="G37" s="193">
        <f ca="1">TODAY()-Overview_2023[[#This Row],[Start Date]]</f>
        <v>2</v>
      </c>
      <c r="H37" s="192">
        <v>45091</v>
      </c>
      <c r="I37" s="194" t="s">
        <v>39</v>
      </c>
      <c r="J37" s="191">
        <f>Overview_2023[[#This Row],[Start Date]]-Overview_2023[[#This Row],[Completed]]</f>
        <v>7</v>
      </c>
      <c r="K37" s="191"/>
      <c r="L37" s="195" t="s">
        <v>9</v>
      </c>
    </row>
    <row r="38" spans="1:12" ht="30" customHeight="1">
      <c r="A38" s="188" t="s">
        <v>311</v>
      </c>
      <c r="B38" s="189" t="s">
        <v>282</v>
      </c>
      <c r="C38" s="190"/>
      <c r="D38" s="190" t="s">
        <v>15</v>
      </c>
      <c r="E38" s="191" t="s">
        <v>16</v>
      </c>
      <c r="F38" s="197">
        <v>45101</v>
      </c>
      <c r="G38" s="193">
        <f ca="1">TODAY()-Overview_2023[[#This Row],[Start Date]]</f>
        <v>-1</v>
      </c>
      <c r="H38" s="192">
        <v>45079</v>
      </c>
      <c r="I38" s="194" t="s">
        <v>274</v>
      </c>
      <c r="J38" s="191">
        <f>Overview_2023[[#This Row],[Start Date]]-Overview_2023[[#This Row],[Completed]]</f>
        <v>22</v>
      </c>
      <c r="K38" s="191"/>
      <c r="L38" s="195" t="s">
        <v>313</v>
      </c>
    </row>
    <row r="39" spans="1:12" ht="30" customHeight="1">
      <c r="A39" s="188" t="s">
        <v>138</v>
      </c>
      <c r="B39" s="189">
        <v>1339</v>
      </c>
      <c r="C39" s="190" t="s">
        <v>553</v>
      </c>
      <c r="D39" s="190" t="s">
        <v>15</v>
      </c>
      <c r="E39" s="191" t="s">
        <v>16</v>
      </c>
      <c r="F39" s="192">
        <v>45104</v>
      </c>
      <c r="G39" s="193">
        <f ca="1">TODAY()-Overview_2023[[#This Row],[Start Date]]</f>
        <v>-4</v>
      </c>
      <c r="H39" s="192"/>
      <c r="I39" s="194"/>
      <c r="J39" s="191">
        <f>Overview_2023[[#This Row],[Start Date]]-Overview_2023[[#This Row],[Completed]]</f>
        <v>45104</v>
      </c>
      <c r="K39" s="191"/>
      <c r="L39" s="195" t="s">
        <v>313</v>
      </c>
    </row>
    <row r="40" spans="1:12" ht="30" customHeight="1">
      <c r="A40" s="188" t="s">
        <v>68</v>
      </c>
      <c r="B40" s="189">
        <v>28</v>
      </c>
      <c r="C40" s="190"/>
      <c r="D40" s="190" t="s">
        <v>15</v>
      </c>
      <c r="E40" s="191" t="s">
        <v>16</v>
      </c>
      <c r="F40" s="192">
        <v>45107</v>
      </c>
      <c r="G40" s="193">
        <f ca="1">TODAY()-Overview_2023[[#This Row],[Start Date]]</f>
        <v>-7</v>
      </c>
      <c r="H40" s="192"/>
      <c r="I40" s="194"/>
      <c r="J40" s="191">
        <f>Overview_2023[[#This Row],[Start Date]]-Overview_2023[[#This Row],[Completed]]</f>
        <v>45107</v>
      </c>
      <c r="K40" s="191"/>
      <c r="L40" s="195" t="s">
        <v>316</v>
      </c>
    </row>
    <row r="41" spans="1:12" ht="30" customHeight="1">
      <c r="A41" s="188" t="s">
        <v>245</v>
      </c>
      <c r="B41" s="189">
        <v>16753</v>
      </c>
      <c r="C41" s="190"/>
      <c r="D41" s="190" t="s">
        <v>15</v>
      </c>
      <c r="E41" s="191" t="s">
        <v>16</v>
      </c>
      <c r="F41" s="192">
        <v>45107</v>
      </c>
      <c r="G41" s="193">
        <f ca="1">TODAY()-Overview_2023[[#This Row],[Start Date]]</f>
        <v>-7</v>
      </c>
      <c r="H41" s="192"/>
      <c r="I41" s="194"/>
      <c r="J41" s="191">
        <f>Overview_2023[[#This Row],[Start Date]]-Overview_2023[[#This Row],[Completed]]</f>
        <v>45107</v>
      </c>
      <c r="K41" s="191"/>
      <c r="L41" s="195" t="s">
        <v>316</v>
      </c>
    </row>
    <row r="42" spans="1:12" ht="30" customHeight="1">
      <c r="A42" s="188" t="s">
        <v>314</v>
      </c>
      <c r="B42" s="189">
        <v>16752</v>
      </c>
      <c r="C42" s="190"/>
      <c r="D42" s="190" t="s">
        <v>15</v>
      </c>
      <c r="E42" s="191" t="s">
        <v>16</v>
      </c>
      <c r="F42" s="197">
        <v>45114</v>
      </c>
      <c r="G42" s="193">
        <f ca="1">TODAY()-Overview_2023[[#This Row],[Start Date]]</f>
        <v>-14</v>
      </c>
      <c r="H42" s="192"/>
      <c r="I42" s="194"/>
      <c r="J42" s="191">
        <f>Overview_2023[[#This Row],[Start Date]]-Overview_2023[[#This Row],[Completed]]</f>
        <v>45114</v>
      </c>
      <c r="K42" s="191"/>
      <c r="L42" s="195" t="s">
        <v>316</v>
      </c>
    </row>
    <row r="43" spans="1:12" ht="30" customHeight="1">
      <c r="A43" s="188" t="s">
        <v>92</v>
      </c>
      <c r="B43" s="189">
        <v>219</v>
      </c>
      <c r="C43" s="190"/>
      <c r="D43" s="190" t="s">
        <v>15</v>
      </c>
      <c r="E43" s="191" t="s">
        <v>16</v>
      </c>
      <c r="F43" s="192">
        <v>45121</v>
      </c>
      <c r="G43" s="193">
        <f ca="1">TODAY()-Overview_2023[[#This Row],[Start Date]]</f>
        <v>-21</v>
      </c>
      <c r="H43" s="192"/>
      <c r="I43" s="194"/>
      <c r="J43" s="191">
        <f>Overview_2023[[#This Row],[Start Date]]-Overview_2023[[#This Row],[Completed]]</f>
        <v>45121</v>
      </c>
      <c r="K43" s="191"/>
      <c r="L43" s="195" t="s">
        <v>316</v>
      </c>
    </row>
    <row r="44" spans="1:12" ht="30" customHeight="1">
      <c r="A44" s="188" t="s">
        <v>317</v>
      </c>
      <c r="B44" s="189" t="s">
        <v>282</v>
      </c>
      <c r="C44" s="190"/>
      <c r="D44" s="190" t="s">
        <v>15</v>
      </c>
      <c r="E44" s="191" t="s">
        <v>16</v>
      </c>
      <c r="F44" s="196">
        <v>45127</v>
      </c>
      <c r="G44" s="193">
        <f ca="1">TODAY()-Overview_2023[[#This Row],[Start Date]]</f>
        <v>-27</v>
      </c>
      <c r="H44" s="192"/>
      <c r="I44" s="194"/>
      <c r="J44" s="191">
        <f>Overview_2023[[#This Row],[Start Date]]-Overview_2023[[#This Row],[Completed]]</f>
        <v>45127</v>
      </c>
      <c r="K44" s="191"/>
      <c r="L44" s="195" t="s">
        <v>316</v>
      </c>
    </row>
    <row r="45" spans="1:12" ht="30" customHeight="1">
      <c r="A45" s="188" t="s">
        <v>85</v>
      </c>
      <c r="B45" s="189">
        <v>48</v>
      </c>
      <c r="C45" s="190"/>
      <c r="D45" s="190" t="s">
        <v>15</v>
      </c>
      <c r="E45" s="191" t="s">
        <v>16</v>
      </c>
      <c r="F45" s="192">
        <v>45128</v>
      </c>
      <c r="G45" s="193">
        <f ca="1">TODAY()-Overview_2023[[#This Row],[Start Date]]</f>
        <v>-28</v>
      </c>
      <c r="H45" s="192"/>
      <c r="I45" s="194"/>
      <c r="J45" s="191">
        <f>Overview_2023[[#This Row],[Start Date]]-Overview_2023[[#This Row],[Completed]]</f>
        <v>45128</v>
      </c>
      <c r="K45" s="191"/>
      <c r="L45" s="195" t="s">
        <v>316</v>
      </c>
    </row>
    <row r="46" spans="1:12" ht="30" customHeight="1">
      <c r="A46" s="188" t="s">
        <v>91</v>
      </c>
      <c r="B46" s="189">
        <v>64</v>
      </c>
      <c r="C46" s="190"/>
      <c r="D46" s="190" t="s">
        <v>15</v>
      </c>
      <c r="E46" s="191" t="s">
        <v>16</v>
      </c>
      <c r="F46" s="192">
        <v>45128</v>
      </c>
      <c r="G46" s="193">
        <f ca="1">TODAY()-Overview_2023[[#This Row],[Start Date]]</f>
        <v>-28</v>
      </c>
      <c r="H46" s="192"/>
      <c r="I46" s="194"/>
      <c r="J46" s="191">
        <f>Overview_2023[[#This Row],[Start Date]]-Overview_2023[[#This Row],[Completed]]</f>
        <v>45128</v>
      </c>
      <c r="K46" s="191"/>
      <c r="L46" s="195" t="s">
        <v>316</v>
      </c>
    </row>
    <row r="47" spans="1:12" ht="30" customHeight="1">
      <c r="A47" s="188" t="s">
        <v>98</v>
      </c>
      <c r="B47" s="189">
        <v>1060</v>
      </c>
      <c r="C47" s="190"/>
      <c r="D47" s="190" t="s">
        <v>15</v>
      </c>
      <c r="E47" s="191" t="s">
        <v>16</v>
      </c>
      <c r="F47" s="192">
        <v>45129</v>
      </c>
      <c r="G47" s="193">
        <f ca="1">TODAY()-Overview_2023[[#This Row],[Start Date]]</f>
        <v>-29</v>
      </c>
      <c r="H47" s="192"/>
      <c r="I47" s="194"/>
      <c r="J47" s="191">
        <f>Overview_2023[[#This Row],[Start Date]]-Overview_2023[[#This Row],[Completed]]</f>
        <v>45129</v>
      </c>
      <c r="K47" s="191"/>
      <c r="L47" s="195" t="s">
        <v>316</v>
      </c>
    </row>
    <row r="48" spans="1:12" ht="30" customHeight="1">
      <c r="A48" s="188" t="s">
        <v>109</v>
      </c>
      <c r="B48" s="189">
        <v>49</v>
      </c>
      <c r="C48" s="190"/>
      <c r="D48" s="190" t="s">
        <v>15</v>
      </c>
      <c r="E48" s="191" t="s">
        <v>16</v>
      </c>
      <c r="F48" s="192">
        <v>45129</v>
      </c>
      <c r="G48" s="193">
        <f ca="1">TODAY()-Overview_2023[[#This Row],[Start Date]]</f>
        <v>-29</v>
      </c>
      <c r="H48" s="192"/>
      <c r="I48" s="194"/>
      <c r="J48" s="191">
        <f>Overview_2023[[#This Row],[Start Date]]-Overview_2023[[#This Row],[Completed]]</f>
        <v>45129</v>
      </c>
      <c r="K48" s="191"/>
      <c r="L48" s="195" t="s">
        <v>316</v>
      </c>
    </row>
    <row r="49" spans="1:12" ht="30" customHeight="1">
      <c r="A49" s="188" t="s">
        <v>87</v>
      </c>
      <c r="B49" s="189">
        <v>12</v>
      </c>
      <c r="C49" s="190"/>
      <c r="D49" s="190" t="s">
        <v>15</v>
      </c>
      <c r="E49" s="191" t="s">
        <v>16</v>
      </c>
      <c r="F49" s="192">
        <v>45130</v>
      </c>
      <c r="G49" s="193">
        <f ca="1">TODAY()-Overview_2023[[#This Row],[Start Date]]</f>
        <v>-30</v>
      </c>
      <c r="H49" s="192"/>
      <c r="I49" s="194"/>
      <c r="J49" s="191">
        <f>Overview_2023[[#This Row],[Start Date]]-Overview_2023[[#This Row],[Completed]]</f>
        <v>45130</v>
      </c>
      <c r="K49" s="191"/>
      <c r="L49" s="195" t="s">
        <v>316</v>
      </c>
    </row>
    <row r="50" spans="1:12" ht="30" customHeight="1">
      <c r="A50" s="188" t="s">
        <v>94</v>
      </c>
      <c r="B50" s="189">
        <v>53</v>
      </c>
      <c r="C50" s="190" t="s">
        <v>553</v>
      </c>
      <c r="D50" s="190" t="s">
        <v>15</v>
      </c>
      <c r="E50" s="191" t="s">
        <v>16</v>
      </c>
      <c r="F50" s="192">
        <v>45130</v>
      </c>
      <c r="G50" s="193">
        <f ca="1">TODAY()-Overview_2023[[#This Row],[Start Date]]</f>
        <v>-30</v>
      </c>
      <c r="H50" s="192"/>
      <c r="I50" s="194"/>
      <c r="J50" s="191">
        <f>Overview_2023[[#This Row],[Start Date]]-Overview_2023[[#This Row],[Completed]]</f>
        <v>45130</v>
      </c>
      <c r="K50" s="191"/>
      <c r="L50" s="195" t="s">
        <v>316</v>
      </c>
    </row>
    <row r="51" spans="1:12" ht="30" customHeight="1">
      <c r="A51" s="188" t="s">
        <v>89</v>
      </c>
      <c r="B51" s="189">
        <v>41</v>
      </c>
      <c r="C51" s="190"/>
      <c r="D51" s="190" t="s">
        <v>15</v>
      </c>
      <c r="E51" s="191" t="s">
        <v>16</v>
      </c>
      <c r="F51" s="192">
        <v>45135</v>
      </c>
      <c r="G51" s="193">
        <f ca="1">TODAY()-Overview_2023[[#This Row],[Start Date]]</f>
        <v>-35</v>
      </c>
      <c r="H51" s="192"/>
      <c r="I51" s="194"/>
      <c r="J51" s="191">
        <f>Overview_2023[[#This Row],[Start Date]]-Overview_2023[[#This Row],[Completed]]</f>
        <v>45135</v>
      </c>
      <c r="K51" s="191"/>
      <c r="L51" s="195" t="s">
        <v>316</v>
      </c>
    </row>
    <row r="52" spans="1:12" ht="30" customHeight="1">
      <c r="A52" s="188" t="s">
        <v>95</v>
      </c>
      <c r="B52" s="189">
        <v>92</v>
      </c>
      <c r="C52" s="190"/>
      <c r="D52" s="190" t="s">
        <v>15</v>
      </c>
      <c r="E52" s="191" t="s">
        <v>16</v>
      </c>
      <c r="F52" s="192">
        <v>45135</v>
      </c>
      <c r="G52" s="193">
        <f ca="1">TODAY()-Overview_2023[[#This Row],[Start Date]]</f>
        <v>-35</v>
      </c>
      <c r="H52" s="192"/>
      <c r="I52" s="194"/>
      <c r="J52" s="191">
        <f>Overview_2023[[#This Row],[Start Date]]-Overview_2023[[#This Row],[Completed]]</f>
        <v>45135</v>
      </c>
      <c r="K52" s="191"/>
      <c r="L52" s="195" t="s">
        <v>316</v>
      </c>
    </row>
    <row r="53" spans="1:12" ht="30" customHeight="1">
      <c r="A53" s="188" t="s">
        <v>103</v>
      </c>
      <c r="B53" s="189">
        <v>38</v>
      </c>
      <c r="C53" s="190"/>
      <c r="D53" s="190" t="s">
        <v>15</v>
      </c>
      <c r="E53" s="191" t="s">
        <v>16</v>
      </c>
      <c r="F53" s="192">
        <v>45135</v>
      </c>
      <c r="G53" s="193">
        <f ca="1">TODAY()-Overview_2023[[#This Row],[Start Date]]</f>
        <v>-35</v>
      </c>
      <c r="H53" s="192"/>
      <c r="I53" s="194"/>
      <c r="J53" s="191">
        <f>Overview_2023[[#This Row],[Start Date]]-Overview_2023[[#This Row],[Completed]]</f>
        <v>45135</v>
      </c>
      <c r="K53" s="191"/>
      <c r="L53" s="195" t="s">
        <v>316</v>
      </c>
    </row>
    <row r="54" spans="1:12" ht="30" customHeight="1">
      <c r="A54" s="188" t="s">
        <v>113</v>
      </c>
      <c r="B54" s="189">
        <v>19</v>
      </c>
      <c r="C54" s="190"/>
      <c r="D54" s="190" t="s">
        <v>15</v>
      </c>
      <c r="E54" s="191" t="s">
        <v>16</v>
      </c>
      <c r="F54" s="192">
        <v>45136</v>
      </c>
      <c r="G54" s="193">
        <f ca="1">TODAY()-Overview_2023[[#This Row],[Start Date]]</f>
        <v>-36</v>
      </c>
      <c r="H54" s="192"/>
      <c r="I54" s="194"/>
      <c r="J54" s="191">
        <f>Overview_2023[[#This Row],[Start Date]]-Overview_2023[[#This Row],[Completed]]</f>
        <v>45136</v>
      </c>
      <c r="K54" s="191"/>
      <c r="L54" s="195" t="s">
        <v>316</v>
      </c>
    </row>
    <row r="55" spans="1:12" ht="30" customHeight="1">
      <c r="A55" s="188" t="s">
        <v>141</v>
      </c>
      <c r="B55" s="189">
        <v>384</v>
      </c>
      <c r="C55" s="190"/>
      <c r="D55" s="190" t="s">
        <v>15</v>
      </c>
      <c r="E55" s="191" t="s">
        <v>16</v>
      </c>
      <c r="F55" s="192">
        <v>45136</v>
      </c>
      <c r="G55" s="193">
        <f ca="1">TODAY()-Overview_2023[[#This Row],[Start Date]]</f>
        <v>-36</v>
      </c>
      <c r="H55" s="192"/>
      <c r="I55" s="194"/>
      <c r="J55" s="191">
        <f>Overview_2023[[#This Row],[Start Date]]-Overview_2023[[#This Row],[Completed]]</f>
        <v>45136</v>
      </c>
      <c r="K55" s="191"/>
      <c r="L55" s="195" t="s">
        <v>316</v>
      </c>
    </row>
    <row r="56" spans="1:12" ht="30" customHeight="1">
      <c r="A56" s="188" t="s">
        <v>56</v>
      </c>
      <c r="B56" s="189" t="s">
        <v>282</v>
      </c>
      <c r="C56" s="190"/>
      <c r="D56" s="190" t="s">
        <v>15</v>
      </c>
      <c r="E56" s="191" t="s">
        <v>16</v>
      </c>
      <c r="F56" s="192">
        <v>45139</v>
      </c>
      <c r="G56" s="193">
        <f ca="1">TODAY()-Overview_2023[[#This Row],[Start Date]]</f>
        <v>-39</v>
      </c>
      <c r="H56" s="192"/>
      <c r="I56" s="194"/>
      <c r="J56" s="191">
        <f>Overview_2023[[#This Row],[Start Date]]-Overview_2023[[#This Row],[Completed]]</f>
        <v>45139</v>
      </c>
      <c r="K56" s="191"/>
      <c r="L56" s="195" t="s">
        <v>316</v>
      </c>
    </row>
    <row r="57" spans="1:12" ht="30" customHeight="1">
      <c r="A57" s="188" t="s">
        <v>131</v>
      </c>
      <c r="B57" s="189">
        <v>280</v>
      </c>
      <c r="C57" s="190"/>
      <c r="D57" s="190" t="s">
        <v>15</v>
      </c>
      <c r="E57" s="191" t="s">
        <v>16</v>
      </c>
      <c r="F57" s="192">
        <v>45139</v>
      </c>
      <c r="G57" s="193">
        <f ca="1">TODAY()-Overview_2023[[#This Row],[Start Date]]</f>
        <v>-39</v>
      </c>
      <c r="H57" s="192"/>
      <c r="I57" s="194"/>
      <c r="J57" s="191">
        <f>Overview_2023[[#This Row],[Start Date]]-Overview_2023[[#This Row],[Completed]]</f>
        <v>45139</v>
      </c>
      <c r="K57" s="191"/>
      <c r="L57" s="195" t="s">
        <v>316</v>
      </c>
    </row>
    <row r="58" spans="1:12" ht="30" customHeight="1">
      <c r="A58" s="188" t="s">
        <v>136</v>
      </c>
      <c r="B58" s="189">
        <v>37</v>
      </c>
      <c r="C58" s="190"/>
      <c r="D58" s="190" t="s">
        <v>15</v>
      </c>
      <c r="E58" s="191" t="s">
        <v>16</v>
      </c>
      <c r="F58" s="192">
        <v>45139</v>
      </c>
      <c r="G58" s="193">
        <f ca="1">TODAY()-Overview_2023[[#This Row],[Start Date]]</f>
        <v>-39</v>
      </c>
      <c r="H58" s="192"/>
      <c r="I58" s="194"/>
      <c r="J58" s="191">
        <f>Overview_2023[[#This Row],[Start Date]]-Overview_2023[[#This Row],[Completed]]</f>
        <v>45139</v>
      </c>
      <c r="K58" s="191"/>
      <c r="L58" s="195" t="s">
        <v>316</v>
      </c>
    </row>
    <row r="59" spans="1:12" ht="30" customHeight="1">
      <c r="A59" s="188" t="s">
        <v>555</v>
      </c>
      <c r="B59" s="189" t="s">
        <v>282</v>
      </c>
      <c r="C59" s="190"/>
      <c r="D59" s="190" t="s">
        <v>15</v>
      </c>
      <c r="E59" s="191" t="s">
        <v>16</v>
      </c>
      <c r="F59" s="192">
        <v>45142</v>
      </c>
      <c r="G59" s="193">
        <f ca="1">TODAY()-Overview_2023[[#This Row],[Start Date]]</f>
        <v>-42</v>
      </c>
      <c r="H59" s="192"/>
      <c r="I59" s="194"/>
      <c r="J59" s="191">
        <f>Overview_2023[[#This Row],[Start Date]]-Overview_2023[[#This Row],[Completed]]</f>
        <v>45142</v>
      </c>
      <c r="K59" s="191"/>
      <c r="L59" s="195" t="s">
        <v>316</v>
      </c>
    </row>
    <row r="60" spans="1:12" ht="30" customHeight="1">
      <c r="A60" s="188" t="s">
        <v>105</v>
      </c>
      <c r="B60" s="189">
        <v>8343</v>
      </c>
      <c r="C60" s="190"/>
      <c r="D60" s="190" t="s">
        <v>15</v>
      </c>
      <c r="E60" s="191" t="s">
        <v>16</v>
      </c>
      <c r="F60" s="192">
        <v>45142</v>
      </c>
      <c r="G60" s="193">
        <f ca="1">TODAY()-Overview_2023[[#This Row],[Start Date]]</f>
        <v>-42</v>
      </c>
      <c r="H60" s="192"/>
      <c r="I60" s="194"/>
      <c r="J60" s="191">
        <f>Overview_2023[[#This Row],[Start Date]]-Overview_2023[[#This Row],[Completed]]</f>
        <v>45142</v>
      </c>
      <c r="K60" s="191"/>
      <c r="L60" s="195" t="s">
        <v>316</v>
      </c>
    </row>
    <row r="61" spans="1:12" ht="30" customHeight="1">
      <c r="A61" s="188" t="s">
        <v>106</v>
      </c>
      <c r="B61" s="189">
        <v>2</v>
      </c>
      <c r="C61" s="190"/>
      <c r="D61" s="190" t="s">
        <v>15</v>
      </c>
      <c r="E61" s="191" t="s">
        <v>16</v>
      </c>
      <c r="F61" s="192">
        <v>45143</v>
      </c>
      <c r="G61" s="193">
        <f ca="1">TODAY()-Overview_2023[[#This Row],[Start Date]]</f>
        <v>-43</v>
      </c>
      <c r="H61" s="192"/>
      <c r="I61" s="194"/>
      <c r="J61" s="191">
        <f>Overview_2023[[#This Row],[Start Date]]-Overview_2023[[#This Row],[Completed]]</f>
        <v>45143</v>
      </c>
      <c r="K61" s="191"/>
      <c r="L61" s="195" t="s">
        <v>316</v>
      </c>
    </row>
    <row r="62" spans="1:12" ht="30" customHeight="1">
      <c r="A62" s="188" t="s">
        <v>114</v>
      </c>
      <c r="B62" s="189">
        <v>54</v>
      </c>
      <c r="C62" s="190"/>
      <c r="D62" s="190" t="s">
        <v>554</v>
      </c>
      <c r="E62" s="191" t="s">
        <v>16</v>
      </c>
      <c r="F62" s="192">
        <v>45143</v>
      </c>
      <c r="G62" s="193">
        <f ca="1">TODAY()-Overview_2023[[#This Row],[Start Date]]</f>
        <v>-43</v>
      </c>
      <c r="H62" s="192"/>
      <c r="I62" s="194"/>
      <c r="J62" s="191">
        <f>Overview_2023[[#This Row],[Start Date]]-Overview_2023[[#This Row],[Completed]]</f>
        <v>45143</v>
      </c>
      <c r="K62" s="191"/>
      <c r="L62" s="195" t="s">
        <v>316</v>
      </c>
    </row>
    <row r="63" spans="1:12" ht="30" customHeight="1">
      <c r="A63" s="188" t="s">
        <v>121</v>
      </c>
      <c r="B63" s="189">
        <v>39</v>
      </c>
      <c r="C63" s="190"/>
      <c r="D63" s="190" t="s">
        <v>15</v>
      </c>
      <c r="E63" s="191" t="s">
        <v>16</v>
      </c>
      <c r="F63" s="192">
        <v>45149</v>
      </c>
      <c r="G63" s="193">
        <f ca="1">TODAY()-Overview_2023[[#This Row],[Start Date]]</f>
        <v>-49</v>
      </c>
      <c r="H63" s="192"/>
      <c r="I63" s="194"/>
      <c r="J63" s="191">
        <f>Overview_2023[[#This Row],[Start Date]]-Overview_2023[[#This Row],[Completed]]</f>
        <v>45149</v>
      </c>
      <c r="K63" s="191"/>
      <c r="L63" s="195" t="s">
        <v>316</v>
      </c>
    </row>
    <row r="64" spans="1:12" ht="30" customHeight="1">
      <c r="A64" s="188" t="s">
        <v>122</v>
      </c>
      <c r="B64" s="189">
        <v>101</v>
      </c>
      <c r="C64" s="190"/>
      <c r="D64" s="190" t="s">
        <v>15</v>
      </c>
      <c r="E64" s="191" t="s">
        <v>16</v>
      </c>
      <c r="F64" s="192">
        <v>45149</v>
      </c>
      <c r="G64" s="193">
        <f ca="1">TODAY()-Overview_2023[[#This Row],[Start Date]]</f>
        <v>-49</v>
      </c>
      <c r="H64" s="192"/>
      <c r="I64" s="194"/>
      <c r="J64" s="191">
        <f>Overview_2023[[#This Row],[Start Date]]-Overview_2023[[#This Row],[Completed]]</f>
        <v>45149</v>
      </c>
      <c r="K64" s="191"/>
      <c r="L64" s="195" t="s">
        <v>316</v>
      </c>
    </row>
    <row r="65" spans="1:12" ht="30" customHeight="1">
      <c r="A65" s="188" t="s">
        <v>123</v>
      </c>
      <c r="B65" s="189">
        <v>62</v>
      </c>
      <c r="C65" s="190" t="s">
        <v>553</v>
      </c>
      <c r="D65" s="190" t="s">
        <v>15</v>
      </c>
      <c r="E65" s="191" t="s">
        <v>16</v>
      </c>
      <c r="F65" s="192">
        <v>45149</v>
      </c>
      <c r="G65" s="193">
        <f ca="1">TODAY()-Overview_2023[[#This Row],[Start Date]]</f>
        <v>-49</v>
      </c>
      <c r="H65" s="192"/>
      <c r="I65" s="194"/>
      <c r="J65" s="191">
        <f>Overview_2023[[#This Row],[Start Date]]-Overview_2023[[#This Row],[Completed]]</f>
        <v>45149</v>
      </c>
      <c r="K65" s="191"/>
      <c r="L65" s="195" t="s">
        <v>316</v>
      </c>
    </row>
    <row r="66" spans="1:12" ht="30" customHeight="1">
      <c r="A66" s="188" t="s">
        <v>125</v>
      </c>
      <c r="B66" s="189">
        <v>52</v>
      </c>
      <c r="C66" s="190"/>
      <c r="D66" s="190" t="s">
        <v>15</v>
      </c>
      <c r="E66" s="191" t="s">
        <v>16</v>
      </c>
      <c r="F66" s="192">
        <v>45149</v>
      </c>
      <c r="G66" s="193">
        <f ca="1">TODAY()-Overview_2023[[#This Row],[Start Date]]</f>
        <v>-49</v>
      </c>
      <c r="H66" s="192"/>
      <c r="I66" s="194"/>
      <c r="J66" s="191">
        <f>Overview_2023[[#This Row],[Start Date]]-Overview_2023[[#This Row],[Completed]]</f>
        <v>45149</v>
      </c>
      <c r="K66" s="191"/>
      <c r="L66" s="195" t="s">
        <v>316</v>
      </c>
    </row>
    <row r="67" spans="1:12" ht="30" customHeight="1">
      <c r="A67" s="188" t="s">
        <v>127</v>
      </c>
      <c r="B67" s="189">
        <v>1</v>
      </c>
      <c r="C67" s="190" t="s">
        <v>553</v>
      </c>
      <c r="D67" s="190" t="s">
        <v>15</v>
      </c>
      <c r="E67" s="191" t="s">
        <v>16</v>
      </c>
      <c r="F67" s="192">
        <v>45149</v>
      </c>
      <c r="G67" s="193">
        <f ca="1">TODAY()-Overview_2023[[#This Row],[Start Date]]</f>
        <v>-49</v>
      </c>
      <c r="H67" s="192"/>
      <c r="I67" s="194"/>
      <c r="J67" s="191">
        <f>Overview_2023[[#This Row],[Start Date]]-Overview_2023[[#This Row],[Completed]]</f>
        <v>45149</v>
      </c>
      <c r="K67" s="191"/>
      <c r="L67" s="195" t="s">
        <v>316</v>
      </c>
    </row>
    <row r="68" spans="1:12" ht="30" customHeight="1">
      <c r="A68" s="188" t="s">
        <v>129</v>
      </c>
      <c r="B68" s="189">
        <v>4</v>
      </c>
      <c r="C68" s="190" t="s">
        <v>553</v>
      </c>
      <c r="D68" s="190" t="s">
        <v>15</v>
      </c>
      <c r="E68" s="191" t="s">
        <v>16</v>
      </c>
      <c r="F68" s="192">
        <v>45149</v>
      </c>
      <c r="G68" s="193">
        <f ca="1">TODAY()-Overview_2023[[#This Row],[Start Date]]</f>
        <v>-49</v>
      </c>
      <c r="H68" s="192"/>
      <c r="I68" s="194"/>
      <c r="J68" s="191">
        <f>Overview_2023[[#This Row],[Start Date]]-Overview_2023[[#This Row],[Completed]]</f>
        <v>45149</v>
      </c>
      <c r="K68" s="191"/>
      <c r="L68" s="195" t="s">
        <v>316</v>
      </c>
    </row>
    <row r="69" spans="1:12" ht="30" customHeight="1">
      <c r="A69" s="188" t="s">
        <v>134</v>
      </c>
      <c r="B69" s="189">
        <v>36</v>
      </c>
      <c r="C69" s="190" t="s">
        <v>553</v>
      </c>
      <c r="D69" s="190" t="s">
        <v>15</v>
      </c>
      <c r="E69" s="191" t="s">
        <v>16</v>
      </c>
      <c r="F69" s="192">
        <v>45149</v>
      </c>
      <c r="G69" s="193">
        <f ca="1">TODAY()-Overview_2023[[#This Row],[Start Date]]</f>
        <v>-49</v>
      </c>
      <c r="H69" s="192"/>
      <c r="I69" s="194"/>
      <c r="J69" s="191">
        <f>Overview_2023[[#This Row],[Start Date]]-Overview_2023[[#This Row],[Completed]]</f>
        <v>45149</v>
      </c>
      <c r="K69" s="191"/>
      <c r="L69" s="195" t="s">
        <v>316</v>
      </c>
    </row>
    <row r="70" spans="1:12" ht="30" customHeight="1">
      <c r="A70" s="188" t="s">
        <v>132</v>
      </c>
      <c r="B70" s="189">
        <v>680</v>
      </c>
      <c r="C70" s="190"/>
      <c r="D70" s="190" t="s">
        <v>15</v>
      </c>
      <c r="E70" s="191" t="s">
        <v>16</v>
      </c>
      <c r="F70" s="192">
        <v>45154</v>
      </c>
      <c r="G70" s="193">
        <f ca="1">TODAY()-Overview_2023[[#This Row],[Start Date]]</f>
        <v>-54</v>
      </c>
      <c r="H70" s="192"/>
      <c r="I70" s="194"/>
      <c r="J70" s="191">
        <f>Overview_2023[[#This Row],[Start Date]]-Overview_2023[[#This Row],[Completed]]</f>
        <v>45154</v>
      </c>
      <c r="K70" s="191"/>
      <c r="L70" s="195" t="s">
        <v>316</v>
      </c>
    </row>
    <row r="71" spans="1:12" ht="34.9" customHeight="1">
      <c r="A71" s="188" t="s">
        <v>119</v>
      </c>
      <c r="B71" s="189">
        <v>42</v>
      </c>
      <c r="C71" s="190" t="s">
        <v>553</v>
      </c>
      <c r="D71" s="190" t="s">
        <v>15</v>
      </c>
      <c r="E71" s="191" t="s">
        <v>16</v>
      </c>
      <c r="F71" s="192">
        <v>45156</v>
      </c>
      <c r="G71" s="193">
        <f ca="1">TODAY()-Overview_2023[[#This Row],[Start Date]]</f>
        <v>-56</v>
      </c>
      <c r="H71" s="192"/>
      <c r="I71" s="194"/>
      <c r="J71" s="191">
        <f>Overview_2023[[#This Row],[Start Date]]-Overview_2023[[#This Row],[Completed]]</f>
        <v>45156</v>
      </c>
      <c r="K71" s="191"/>
      <c r="L71" s="195" t="s">
        <v>316</v>
      </c>
    </row>
    <row r="72" spans="1:12" ht="34.9" customHeight="1">
      <c r="A72" s="188" t="s">
        <v>133</v>
      </c>
      <c r="B72" s="189">
        <v>34</v>
      </c>
      <c r="C72" s="190"/>
      <c r="D72" s="190" t="s">
        <v>15</v>
      </c>
      <c r="E72" s="191" t="s">
        <v>16</v>
      </c>
      <c r="F72" s="192">
        <v>45156</v>
      </c>
      <c r="G72" s="193">
        <f ca="1">TODAY()-Overview_2023[[#This Row],[Start Date]]</f>
        <v>-56</v>
      </c>
      <c r="H72" s="192"/>
      <c r="I72" s="194"/>
      <c r="J72" s="191">
        <f>Overview_2023[[#This Row],[Start Date]]-Overview_2023[[#This Row],[Completed]]</f>
        <v>45156</v>
      </c>
      <c r="K72" s="191"/>
      <c r="L72" s="195" t="s">
        <v>316</v>
      </c>
    </row>
    <row r="73" spans="1:12" ht="30" customHeight="1">
      <c r="A73" s="188" t="s">
        <v>139</v>
      </c>
      <c r="B73" s="189">
        <v>127</v>
      </c>
      <c r="C73" s="190"/>
      <c r="D73" s="190" t="s">
        <v>15</v>
      </c>
      <c r="E73" s="191" t="s">
        <v>16</v>
      </c>
      <c r="F73" s="192">
        <v>45156</v>
      </c>
      <c r="G73" s="193">
        <f ca="1">TODAY()-Overview_2023[[#This Row],[Start Date]]</f>
        <v>-56</v>
      </c>
      <c r="H73" s="192"/>
      <c r="I73" s="194"/>
      <c r="J73" s="191">
        <f>Overview_2023[[#This Row],[Start Date]]-Overview_2023[[#This Row],[Completed]]</f>
        <v>45156</v>
      </c>
      <c r="K73" s="191"/>
      <c r="L73" s="195" t="s">
        <v>316</v>
      </c>
    </row>
    <row r="74" spans="1:12" ht="30" customHeight="1">
      <c r="A74" s="188" t="s">
        <v>137</v>
      </c>
      <c r="B74" s="189">
        <v>33</v>
      </c>
      <c r="C74" s="190" t="s">
        <v>553</v>
      </c>
      <c r="D74" s="190" t="s">
        <v>15</v>
      </c>
      <c r="E74" s="191" t="s">
        <v>16</v>
      </c>
      <c r="F74" s="192">
        <v>45158</v>
      </c>
      <c r="G74" s="193">
        <f ca="1">TODAY()-Overview_2023[[#This Row],[Start Date]]</f>
        <v>-58</v>
      </c>
      <c r="H74" s="192"/>
      <c r="I74" s="194"/>
      <c r="J74" s="191">
        <f>Overview_2023[[#This Row],[Start Date]]-Overview_2023[[#This Row],[Completed]]</f>
        <v>45158</v>
      </c>
      <c r="K74" s="191"/>
      <c r="L74" s="195" t="s">
        <v>316</v>
      </c>
    </row>
    <row r="75" spans="1:12" ht="30" customHeight="1">
      <c r="A75" s="188" t="s">
        <v>319</v>
      </c>
      <c r="B75" s="189">
        <v>80586</v>
      </c>
      <c r="C75" s="190"/>
      <c r="D75" s="190" t="s">
        <v>15</v>
      </c>
      <c r="E75" s="191" t="s">
        <v>16</v>
      </c>
      <c r="F75" s="192">
        <v>45158</v>
      </c>
      <c r="G75" s="193">
        <f ca="1">TODAY()-Overview_2023[[#This Row],[Start Date]]</f>
        <v>-58</v>
      </c>
      <c r="H75" s="192"/>
      <c r="I75" s="194"/>
      <c r="J75" s="191">
        <f>Overview_2023[[#This Row],[Start Date]]-Overview_2023[[#This Row],[Completed]]</f>
        <v>45158</v>
      </c>
      <c r="K75" s="191"/>
      <c r="L75" s="195" t="s">
        <v>316</v>
      </c>
    </row>
    <row r="76" spans="1:12" ht="30" customHeight="1">
      <c r="A76" s="188" t="s">
        <v>556</v>
      </c>
      <c r="B76" s="189">
        <v>95</v>
      </c>
      <c r="C76" s="190" t="s">
        <v>553</v>
      </c>
      <c r="D76" s="190" t="s">
        <v>554</v>
      </c>
      <c r="E76" s="191" t="s">
        <v>22</v>
      </c>
      <c r="F76" s="192">
        <v>45162</v>
      </c>
      <c r="G76" s="193">
        <f ca="1">TODAY()-Overview_2023[[#This Row],[Start Date]]</f>
        <v>-62</v>
      </c>
      <c r="H76" s="192"/>
      <c r="I76" s="194"/>
      <c r="J76" s="191">
        <f>Overview_2023[[#This Row],[Start Date]]-Overview_2023[[#This Row],[Completed]]</f>
        <v>45162</v>
      </c>
      <c r="K76" s="191"/>
      <c r="L76" s="195" t="s">
        <v>316</v>
      </c>
    </row>
    <row r="77" spans="1:12" ht="30" customHeight="1">
      <c r="A77" s="188" t="s">
        <v>320</v>
      </c>
      <c r="B77" s="189" t="s">
        <v>282</v>
      </c>
      <c r="C77" s="190" t="s">
        <v>553</v>
      </c>
      <c r="D77" s="190" t="s">
        <v>554</v>
      </c>
      <c r="E77" s="191" t="s">
        <v>193</v>
      </c>
      <c r="F77" s="197">
        <v>45163</v>
      </c>
      <c r="G77" s="193">
        <f ca="1">TODAY()-Overview_2023[[#This Row],[Start Date]]</f>
        <v>-63</v>
      </c>
      <c r="H77" s="192"/>
      <c r="I77" s="194"/>
      <c r="J77" s="191">
        <f>Overview_2023[[#This Row],[Start Date]]-Overview_2023[[#This Row],[Completed]]</f>
        <v>45163</v>
      </c>
      <c r="K77" s="191"/>
      <c r="L77" s="195" t="s">
        <v>316</v>
      </c>
    </row>
    <row r="78" spans="1:12" ht="30" customHeight="1">
      <c r="A78" s="188" t="s">
        <v>557</v>
      </c>
      <c r="B78" s="189" t="s">
        <v>282</v>
      </c>
      <c r="C78" s="190" t="s">
        <v>553</v>
      </c>
      <c r="D78" s="190" t="s">
        <v>554</v>
      </c>
      <c r="E78" s="191" t="s">
        <v>153</v>
      </c>
      <c r="F78" s="192">
        <v>45169</v>
      </c>
      <c r="G78" s="193">
        <f ca="1">TODAY()-Overview_2023[[#This Row],[Start Date]]</f>
        <v>-69</v>
      </c>
      <c r="H78" s="192"/>
      <c r="I78" s="194"/>
      <c r="J78" s="191">
        <f>Overview_2023[[#This Row],[Start Date]]-Overview_2023[[#This Row],[Completed]]</f>
        <v>45169</v>
      </c>
      <c r="K78" s="191"/>
      <c r="L78" s="195" t="s">
        <v>316</v>
      </c>
    </row>
    <row r="79" spans="1:12" ht="30" customHeight="1">
      <c r="A79" s="188" t="s">
        <v>161</v>
      </c>
      <c r="B79" s="189">
        <v>673</v>
      </c>
      <c r="C79" s="190" t="s">
        <v>553</v>
      </c>
      <c r="D79" s="190" t="s">
        <v>554</v>
      </c>
      <c r="E79" s="191" t="s">
        <v>153</v>
      </c>
      <c r="F79" s="192">
        <v>45170</v>
      </c>
      <c r="G79" s="193">
        <f ca="1">TODAY()-Overview_2023[[#This Row],[Start Date]]</f>
        <v>-70</v>
      </c>
      <c r="H79" s="192"/>
      <c r="I79" s="194"/>
      <c r="J79" s="191">
        <f>Overview_2023[[#This Row],[Start Date]]-Overview_2023[[#This Row],[Completed]]</f>
        <v>45170</v>
      </c>
      <c r="K79" s="191"/>
      <c r="L79" s="195" t="s">
        <v>316</v>
      </c>
    </row>
    <row r="80" spans="1:12" ht="30" customHeight="1">
      <c r="A80" s="188" t="s">
        <v>18</v>
      </c>
      <c r="B80" s="189" t="s">
        <v>282</v>
      </c>
      <c r="C80" s="190"/>
      <c r="D80" s="190" t="s">
        <v>15</v>
      </c>
      <c r="E80" s="191" t="s">
        <v>16</v>
      </c>
      <c r="F80" s="192">
        <v>45170</v>
      </c>
      <c r="G80" s="193">
        <f ca="1">TODAY()-Overview_2023[[#This Row],[Start Date]]</f>
        <v>-70</v>
      </c>
      <c r="H80" s="192"/>
      <c r="I80" s="194"/>
      <c r="J80" s="191">
        <f>Overview_2023[[#This Row],[Start Date]]-Overview_2023[[#This Row],[Completed]]</f>
        <v>45170</v>
      </c>
      <c r="K80" s="191"/>
      <c r="L80" s="195" t="s">
        <v>316</v>
      </c>
    </row>
    <row r="81" spans="1:12" ht="30" customHeight="1">
      <c r="A81" s="188" t="s">
        <v>211</v>
      </c>
      <c r="B81" s="189">
        <v>38566</v>
      </c>
      <c r="C81" s="190"/>
      <c r="D81" s="190" t="s">
        <v>15</v>
      </c>
      <c r="E81" s="191" t="s">
        <v>16</v>
      </c>
      <c r="F81" s="192">
        <v>45170</v>
      </c>
      <c r="G81" s="193">
        <f ca="1">TODAY()-Overview_2023[[#This Row],[Start Date]]</f>
        <v>-70</v>
      </c>
      <c r="H81" s="192"/>
      <c r="I81" s="194"/>
      <c r="J81" s="191">
        <f>Overview_2023[[#This Row],[Start Date]]-Overview_2023[[#This Row],[Completed]]</f>
        <v>45170</v>
      </c>
      <c r="K81" s="191"/>
      <c r="L81" s="195" t="s">
        <v>316</v>
      </c>
    </row>
    <row r="82" spans="1:12" ht="30" customHeight="1">
      <c r="A82" s="188" t="s">
        <v>172</v>
      </c>
      <c r="B82" s="189">
        <v>47</v>
      </c>
      <c r="C82" s="190" t="s">
        <v>553</v>
      </c>
      <c r="D82" s="190" t="s">
        <v>554</v>
      </c>
      <c r="E82" s="191" t="s">
        <v>173</v>
      </c>
      <c r="F82" s="192">
        <v>45176</v>
      </c>
      <c r="G82" s="193">
        <f ca="1">TODAY()-Overview_2023[[#This Row],[Start Date]]</f>
        <v>-76</v>
      </c>
      <c r="H82" s="192"/>
      <c r="I82" s="194"/>
      <c r="J82" s="191">
        <f>Overview_2023[[#This Row],[Start Date]]-Overview_2023[[#This Row],[Completed]]</f>
        <v>45176</v>
      </c>
      <c r="K82" s="191"/>
      <c r="L82" s="195" t="s">
        <v>316</v>
      </c>
    </row>
    <row r="83" spans="1:12" ht="30" customHeight="1">
      <c r="A83" s="188" t="s">
        <v>184</v>
      </c>
      <c r="B83" s="189">
        <v>108</v>
      </c>
      <c r="C83" s="190" t="s">
        <v>553</v>
      </c>
      <c r="D83" s="190" t="s">
        <v>554</v>
      </c>
      <c r="E83" s="191" t="s">
        <v>153</v>
      </c>
      <c r="F83" s="192">
        <v>45181</v>
      </c>
      <c r="G83" s="193">
        <f ca="1">TODAY()-Overview_2023[[#This Row],[Start Date]]</f>
        <v>-81</v>
      </c>
      <c r="H83" s="192"/>
      <c r="I83" s="194"/>
      <c r="J83" s="191">
        <f>Overview_2023[[#This Row],[Start Date]]-Overview_2023[[#This Row],[Completed]]</f>
        <v>45181</v>
      </c>
      <c r="K83" s="191"/>
      <c r="L83" s="195" t="s">
        <v>316</v>
      </c>
    </row>
    <row r="84" spans="1:12" ht="30" customHeight="1">
      <c r="A84" s="188" t="s">
        <v>188</v>
      </c>
      <c r="B84" s="189">
        <v>93</v>
      </c>
      <c r="C84" s="190" t="s">
        <v>553</v>
      </c>
      <c r="D84" s="190" t="s">
        <v>554</v>
      </c>
      <c r="E84" s="191" t="s">
        <v>153</v>
      </c>
      <c r="F84" s="192">
        <v>45183</v>
      </c>
      <c r="G84" s="193">
        <f ca="1">TODAY()-Overview_2023[[#This Row],[Start Date]]</f>
        <v>-83</v>
      </c>
      <c r="H84" s="192"/>
      <c r="I84" s="194"/>
      <c r="J84" s="191">
        <f>Overview_2023[[#This Row],[Start Date]]-Overview_2023[[#This Row],[Completed]]</f>
        <v>45183</v>
      </c>
      <c r="K84" s="191"/>
      <c r="L84" s="195" t="s">
        <v>316</v>
      </c>
    </row>
    <row r="85" spans="1:12" ht="30" customHeight="1">
      <c r="A85" s="188" t="s">
        <v>190</v>
      </c>
      <c r="B85" s="189">
        <v>115</v>
      </c>
      <c r="C85" s="190" t="s">
        <v>553</v>
      </c>
      <c r="D85" s="190" t="s">
        <v>554</v>
      </c>
      <c r="E85" s="191" t="s">
        <v>153</v>
      </c>
      <c r="F85" s="192">
        <v>45183</v>
      </c>
      <c r="G85" s="193">
        <f ca="1">TODAY()-Overview_2023[[#This Row],[Start Date]]</f>
        <v>-83</v>
      </c>
      <c r="H85" s="192"/>
      <c r="I85" s="194"/>
      <c r="J85" s="191">
        <f>Overview_2023[[#This Row],[Start Date]]-Overview_2023[[#This Row],[Completed]]</f>
        <v>45183</v>
      </c>
      <c r="K85" s="191"/>
      <c r="L85" s="195" t="s">
        <v>316</v>
      </c>
    </row>
    <row r="86" spans="1:12" ht="30" customHeight="1">
      <c r="A86" s="188" t="s">
        <v>185</v>
      </c>
      <c r="B86" s="189">
        <v>109</v>
      </c>
      <c r="C86" s="190" t="s">
        <v>553</v>
      </c>
      <c r="D86" s="190" t="s">
        <v>554</v>
      </c>
      <c r="E86" s="191" t="s">
        <v>153</v>
      </c>
      <c r="F86" s="192">
        <v>45184</v>
      </c>
      <c r="G86" s="193">
        <f ca="1">TODAY()-Overview_2023[[#This Row],[Start Date]]</f>
        <v>-84</v>
      </c>
      <c r="H86" s="192"/>
      <c r="I86" s="194"/>
      <c r="J86" s="191">
        <f>Overview_2023[[#This Row],[Start Date]]-Overview_2023[[#This Row],[Completed]]</f>
        <v>45184</v>
      </c>
      <c r="K86" s="191"/>
      <c r="L86" s="195" t="s">
        <v>316</v>
      </c>
    </row>
    <row r="87" spans="1:12" ht="30" customHeight="1">
      <c r="A87" s="188" t="s">
        <v>163</v>
      </c>
      <c r="B87" s="189" t="s">
        <v>282</v>
      </c>
      <c r="C87" s="190" t="s">
        <v>553</v>
      </c>
      <c r="D87" s="190" t="s">
        <v>15</v>
      </c>
      <c r="E87" s="191" t="s">
        <v>16</v>
      </c>
      <c r="F87" s="192">
        <v>45188</v>
      </c>
      <c r="G87" s="193">
        <f ca="1">TODAY()-Overview_2023[[#This Row],[Start Date]]</f>
        <v>-88</v>
      </c>
      <c r="H87" s="192"/>
      <c r="I87" s="194"/>
      <c r="J87" s="191">
        <f>Overview_2023[[#This Row],[Start Date]]-Overview_2023[[#This Row],[Completed]]</f>
        <v>45188</v>
      </c>
      <c r="K87" s="191"/>
      <c r="L87" s="195" t="s">
        <v>316</v>
      </c>
    </row>
    <row r="88" spans="1:12" ht="30" customHeight="1">
      <c r="A88" s="188" t="s">
        <v>168</v>
      </c>
      <c r="B88" s="189" t="s">
        <v>282</v>
      </c>
      <c r="C88" s="190" t="s">
        <v>553</v>
      </c>
      <c r="D88" s="190" t="s">
        <v>15</v>
      </c>
      <c r="E88" s="191" t="s">
        <v>16</v>
      </c>
      <c r="F88" s="192">
        <v>45190</v>
      </c>
      <c r="G88" s="193">
        <f ca="1">TODAY()-Overview_2023[[#This Row],[Start Date]]</f>
        <v>-90</v>
      </c>
      <c r="H88" s="192"/>
      <c r="I88" s="194"/>
      <c r="J88" s="191">
        <f>Overview_2023[[#This Row],[Start Date]]-Overview_2023[[#This Row],[Completed]]</f>
        <v>45190</v>
      </c>
      <c r="K88" s="191"/>
      <c r="L88" s="195" t="s">
        <v>316</v>
      </c>
    </row>
    <row r="89" spans="1:12" ht="30" customHeight="1">
      <c r="A89" s="188" t="s">
        <v>170</v>
      </c>
      <c r="B89" s="189" t="s">
        <v>282</v>
      </c>
      <c r="C89" s="190" t="s">
        <v>553</v>
      </c>
      <c r="D89" s="190" t="s">
        <v>15</v>
      </c>
      <c r="E89" s="191" t="s">
        <v>16</v>
      </c>
      <c r="F89" s="192">
        <v>45190</v>
      </c>
      <c r="G89" s="193">
        <f ca="1">TODAY()-Overview_2023[[#This Row],[Start Date]]</f>
        <v>-90</v>
      </c>
      <c r="H89" s="192"/>
      <c r="I89" s="194"/>
      <c r="J89" s="191">
        <f>Overview_2023[[#This Row],[Start Date]]-Overview_2023[[#This Row],[Completed]]</f>
        <v>45190</v>
      </c>
      <c r="K89" s="191"/>
      <c r="L89" s="195" t="s">
        <v>316</v>
      </c>
    </row>
    <row r="90" spans="1:12" ht="30" customHeight="1">
      <c r="A90" s="188" t="s">
        <v>201</v>
      </c>
      <c r="B90" s="189">
        <v>727</v>
      </c>
      <c r="C90" s="190" t="s">
        <v>553</v>
      </c>
      <c r="D90" s="190" t="s">
        <v>554</v>
      </c>
      <c r="E90" s="191" t="s">
        <v>193</v>
      </c>
      <c r="F90" s="192">
        <v>45197</v>
      </c>
      <c r="G90" s="193">
        <f ca="1">TODAY()-Overview_2023[[#This Row],[Start Date]]</f>
        <v>-97</v>
      </c>
      <c r="H90" s="192"/>
      <c r="I90" s="194"/>
      <c r="J90" s="191">
        <f>Overview_2023[[#This Row],[Start Date]]-Overview_2023[[#This Row],[Completed]]</f>
        <v>45197</v>
      </c>
      <c r="K90" s="191"/>
      <c r="L90" s="195" t="s">
        <v>316</v>
      </c>
    </row>
    <row r="91" spans="1:12" ht="30" customHeight="1">
      <c r="A91" s="188" t="s">
        <v>212</v>
      </c>
      <c r="B91" s="189">
        <v>153</v>
      </c>
      <c r="C91" s="190" t="s">
        <v>553</v>
      </c>
      <c r="D91" s="190" t="s">
        <v>554</v>
      </c>
      <c r="E91" s="191" t="s">
        <v>193</v>
      </c>
      <c r="F91" s="192">
        <v>45200</v>
      </c>
      <c r="G91" s="193">
        <f ca="1">TODAY()-Overview_2023[[#This Row],[Start Date]]</f>
        <v>-100</v>
      </c>
      <c r="H91" s="192"/>
      <c r="I91" s="194"/>
      <c r="J91" s="191">
        <f>Overview_2023[[#This Row],[Start Date]]-Overview_2023[[#This Row],[Completed]]</f>
        <v>45200</v>
      </c>
      <c r="K91" s="191"/>
      <c r="L91" s="195" t="s">
        <v>316</v>
      </c>
    </row>
    <row r="92" spans="1:12" ht="30" customHeight="1">
      <c r="A92" s="188" t="s">
        <v>221</v>
      </c>
      <c r="B92" s="189">
        <v>177</v>
      </c>
      <c r="C92" s="190" t="s">
        <v>553</v>
      </c>
      <c r="D92" s="190" t="s">
        <v>554</v>
      </c>
      <c r="E92" s="191" t="s">
        <v>193</v>
      </c>
      <c r="F92" s="192">
        <v>45200</v>
      </c>
      <c r="G92" s="193">
        <f ca="1">TODAY()-Overview_2023[[#This Row],[Start Date]]</f>
        <v>-100</v>
      </c>
      <c r="H92" s="192"/>
      <c r="I92" s="194"/>
      <c r="J92" s="191">
        <f>Overview_2023[[#This Row],[Start Date]]-Overview_2023[[#This Row],[Completed]]</f>
        <v>45200</v>
      </c>
      <c r="K92" s="191"/>
      <c r="L92" s="195" t="s">
        <v>316</v>
      </c>
    </row>
    <row r="93" spans="1:12" ht="30" customHeight="1">
      <c r="A93" s="188" t="s">
        <v>215</v>
      </c>
      <c r="B93" s="189">
        <v>142</v>
      </c>
      <c r="C93" s="190" t="s">
        <v>553</v>
      </c>
      <c r="D93" s="190" t="s">
        <v>554</v>
      </c>
      <c r="E93" s="191" t="s">
        <v>153</v>
      </c>
      <c r="F93" s="192">
        <v>45200</v>
      </c>
      <c r="G93" s="193">
        <f ca="1">TODAY()-Overview_2023[[#This Row],[Start Date]]</f>
        <v>-100</v>
      </c>
      <c r="H93" s="192"/>
      <c r="I93" s="194"/>
      <c r="J93" s="191">
        <f>Overview_2023[[#This Row],[Start Date]]-Overview_2023[[#This Row],[Completed]]</f>
        <v>45200</v>
      </c>
      <c r="K93" s="191"/>
      <c r="L93" s="195" t="s">
        <v>316</v>
      </c>
    </row>
    <row r="94" spans="1:12" ht="30" customHeight="1">
      <c r="A94" s="188" t="s">
        <v>213</v>
      </c>
      <c r="B94" s="189">
        <v>144</v>
      </c>
      <c r="C94" s="190"/>
      <c r="D94" s="190" t="s">
        <v>15</v>
      </c>
      <c r="E94" s="191" t="s">
        <v>16</v>
      </c>
      <c r="F94" s="192">
        <v>45200</v>
      </c>
      <c r="G94" s="193">
        <f ca="1">TODAY()-Overview_2023[[#This Row],[Start Date]]</f>
        <v>-100</v>
      </c>
      <c r="H94" s="192"/>
      <c r="I94" s="194"/>
      <c r="J94" s="191">
        <f>Overview_2023[[#This Row],[Start Date]]-Overview_2023[[#This Row],[Completed]]</f>
        <v>45200</v>
      </c>
      <c r="K94" s="191"/>
      <c r="L94" s="195" t="s">
        <v>316</v>
      </c>
    </row>
    <row r="95" spans="1:12" ht="30" customHeight="1">
      <c r="A95" s="188" t="s">
        <v>14</v>
      </c>
      <c r="B95" s="189" t="s">
        <v>282</v>
      </c>
      <c r="C95" s="190"/>
      <c r="D95" s="190" t="s">
        <v>15</v>
      </c>
      <c r="E95" s="191" t="s">
        <v>16</v>
      </c>
      <c r="F95" s="192">
        <v>45211</v>
      </c>
      <c r="G95" s="193">
        <f ca="1">TODAY()-Overview_2023[[#This Row],[Start Date]]</f>
        <v>-111</v>
      </c>
      <c r="H95" s="192"/>
      <c r="I95" s="194"/>
      <c r="J95" s="191">
        <f>Overview_2023[[#This Row],[Start Date]]-Overview_2023[[#This Row],[Completed]]</f>
        <v>45211</v>
      </c>
      <c r="K95" s="191"/>
      <c r="L95" s="195" t="s">
        <v>316</v>
      </c>
    </row>
    <row r="96" spans="1:12" ht="30" customHeight="1">
      <c r="A96" s="188" t="s">
        <v>222</v>
      </c>
      <c r="B96" s="189" t="s">
        <v>282</v>
      </c>
      <c r="C96" s="190" t="s">
        <v>553</v>
      </c>
      <c r="D96" s="190" t="s">
        <v>15</v>
      </c>
      <c r="E96" s="191" t="s">
        <v>16</v>
      </c>
      <c r="F96" s="192">
        <v>45219</v>
      </c>
      <c r="G96" s="193">
        <f ca="1">TODAY()-Overview_2023[[#This Row],[Start Date]]</f>
        <v>-119</v>
      </c>
      <c r="H96" s="192"/>
      <c r="I96" s="194"/>
      <c r="J96" s="191">
        <f>Overview_2023[[#This Row],[Start Date]]-Overview_2023[[#This Row],[Completed]]</f>
        <v>45219</v>
      </c>
      <c r="K96" s="191"/>
      <c r="L96" s="195" t="s">
        <v>316</v>
      </c>
    </row>
    <row r="97" spans="1:12" ht="30" customHeight="1">
      <c r="A97" s="188" t="s">
        <v>315</v>
      </c>
      <c r="B97" s="189">
        <v>1004</v>
      </c>
      <c r="C97" s="190" t="s">
        <v>553</v>
      </c>
      <c r="D97" s="190" t="s">
        <v>554</v>
      </c>
      <c r="E97" s="191" t="s">
        <v>288</v>
      </c>
      <c r="F97" s="192">
        <v>45237</v>
      </c>
      <c r="G97" s="193">
        <f ca="1">TODAY()-Overview_2023[[#This Row],[Start Date]]</f>
        <v>-137</v>
      </c>
      <c r="H97" s="192"/>
      <c r="I97" s="194"/>
      <c r="J97" s="191">
        <f>Overview_2023[[#This Row],[Start Date]]-Overview_2023[[#This Row],[Completed]]</f>
        <v>45237</v>
      </c>
      <c r="K97" s="191"/>
      <c r="L97" s="195" t="s">
        <v>316</v>
      </c>
    </row>
    <row r="98" spans="1:12" ht="30" customHeight="1">
      <c r="A98" s="188" t="s">
        <v>322</v>
      </c>
      <c r="B98" s="189" t="s">
        <v>282</v>
      </c>
      <c r="C98" s="190"/>
      <c r="D98" s="190" t="s">
        <v>15</v>
      </c>
      <c r="E98" s="191" t="s">
        <v>16</v>
      </c>
      <c r="F98" s="196">
        <v>45240</v>
      </c>
      <c r="G98" s="193">
        <f ca="1">TODAY()-Overview_2023[[#This Row],[Start Date]]</f>
        <v>-140</v>
      </c>
      <c r="H98" s="192"/>
      <c r="I98" s="194"/>
      <c r="J98" s="191">
        <f>Overview_2023[[#This Row],[Start Date]]-Overview_2023[[#This Row],[Completed]]</f>
        <v>45240</v>
      </c>
      <c r="K98" s="191"/>
      <c r="L98" s="195" t="s">
        <v>316</v>
      </c>
    </row>
    <row r="99" spans="1:12" ht="30" customHeight="1">
      <c r="A99" s="188" t="s">
        <v>558</v>
      </c>
      <c r="B99" s="189" t="s">
        <v>282</v>
      </c>
      <c r="C99" s="190"/>
      <c r="D99" s="190" t="s">
        <v>15</v>
      </c>
      <c r="E99" s="191" t="s">
        <v>16</v>
      </c>
      <c r="F99" s="197">
        <v>45240</v>
      </c>
      <c r="G99" s="193">
        <f ca="1">TODAY()-Overview_2023[[#This Row],[Start Date]]</f>
        <v>-140</v>
      </c>
      <c r="H99" s="192"/>
      <c r="I99" s="194"/>
      <c r="J99" s="191">
        <f>Overview_2023[[#This Row],[Start Date]]-Overview_2023[[#This Row],[Completed]]</f>
        <v>45240</v>
      </c>
      <c r="K99" s="191"/>
      <c r="L99" s="195" t="s">
        <v>316</v>
      </c>
    </row>
    <row r="100" spans="1:12" ht="30" customHeight="1">
      <c r="A100" s="188" t="s">
        <v>242</v>
      </c>
      <c r="B100" s="189" t="s">
        <v>282</v>
      </c>
      <c r="C100" s="190"/>
      <c r="D100" s="190" t="s">
        <v>554</v>
      </c>
      <c r="E100" s="191" t="s">
        <v>153</v>
      </c>
      <c r="F100" s="192">
        <v>45286</v>
      </c>
      <c r="G100" s="193">
        <f ca="1">TODAY()-Overview_2023[[#This Row],[Start Date]]</f>
        <v>-186</v>
      </c>
      <c r="H100" s="192"/>
      <c r="I100" s="194"/>
      <c r="J100" s="191">
        <f>Overview_2023[[#This Row],[Start Date]]-Overview_2023[[#This Row],[Completed]]</f>
        <v>45286</v>
      </c>
      <c r="K100" s="191"/>
      <c r="L100" s="195" t="s">
        <v>316</v>
      </c>
    </row>
    <row r="101" spans="1:12" ht="30" customHeight="1">
      <c r="A101" s="188" t="s">
        <v>559</v>
      </c>
      <c r="B101" s="189" t="s">
        <v>282</v>
      </c>
      <c r="C101" s="190" t="s">
        <v>553</v>
      </c>
      <c r="D101" s="190" t="s">
        <v>15</v>
      </c>
      <c r="E101" s="191" t="s">
        <v>16</v>
      </c>
      <c r="F101" s="192">
        <v>45292</v>
      </c>
      <c r="G101" s="193">
        <f ca="1">TODAY()-Overview_2023[[#This Row],[Start Date]]</f>
        <v>-192</v>
      </c>
      <c r="H101" s="192"/>
      <c r="I101" s="194"/>
      <c r="J101" s="191">
        <f>Overview_2023[[#This Row],[Start Date]]-Overview_2023[[#This Row],[Completed]]</f>
        <v>45292</v>
      </c>
      <c r="K101" s="191"/>
      <c r="L101" s="195" t="s">
        <v>316</v>
      </c>
    </row>
    <row r="102" spans="1:12" ht="30" customHeight="1">
      <c r="A102" s="188" t="s">
        <v>259</v>
      </c>
      <c r="B102" s="189">
        <v>1377</v>
      </c>
      <c r="C102" s="190"/>
      <c r="D102" s="190" t="s">
        <v>15</v>
      </c>
      <c r="E102" s="191" t="s">
        <v>16</v>
      </c>
      <c r="F102" s="192">
        <v>45292</v>
      </c>
      <c r="G102" s="193">
        <f ca="1">TODAY()-Overview_2023[[#This Row],[Start Date]]</f>
        <v>-192</v>
      </c>
      <c r="H102" s="192"/>
      <c r="I102" s="194"/>
      <c r="J102" s="191">
        <f>Overview_2023[[#This Row],[Start Date]]-Overview_2023[[#This Row],[Completed]]</f>
        <v>45292</v>
      </c>
      <c r="K102" s="191"/>
      <c r="L102" s="195" t="s">
        <v>316</v>
      </c>
    </row>
    <row r="103" spans="1:12" ht="30" customHeight="1">
      <c r="A103" s="188" t="s">
        <v>560</v>
      </c>
      <c r="B103" s="200" t="s">
        <v>282</v>
      </c>
      <c r="C103" s="190"/>
      <c r="D103" s="190" t="s">
        <v>554</v>
      </c>
      <c r="E103" s="191" t="s">
        <v>22</v>
      </c>
      <c r="F103" s="192">
        <v>45301</v>
      </c>
      <c r="G103" s="193">
        <f ca="1">TODAY()-Overview_2023[[#This Row],[Start Date]]</f>
        <v>-201</v>
      </c>
      <c r="H103" s="192"/>
      <c r="I103" s="194"/>
      <c r="J103" s="191">
        <f>Overview_2023[[#This Row],[Start Date]]-Overview_2023[[#This Row],[Completed]]</f>
        <v>45301</v>
      </c>
      <c r="K103" s="191"/>
      <c r="L103" s="195" t="s">
        <v>316</v>
      </c>
    </row>
    <row r="104" spans="1:12" ht="30" customHeight="1">
      <c r="A104" s="188" t="s">
        <v>251</v>
      </c>
      <c r="B104" s="189">
        <v>2305</v>
      </c>
      <c r="C104" s="190"/>
      <c r="D104" s="190" t="s">
        <v>273</v>
      </c>
      <c r="E104" s="191" t="s">
        <v>16</v>
      </c>
      <c r="F104" s="192">
        <v>45301</v>
      </c>
      <c r="G104" s="193">
        <f ca="1">TODAY()-Overview_2023[[#This Row],[Start Date]]</f>
        <v>-201</v>
      </c>
      <c r="H104" s="192"/>
      <c r="I104" s="194"/>
      <c r="J104" s="191">
        <f>Overview_2023[[#This Row],[Start Date]]-Overview_2023[[#This Row],[Completed]]</f>
        <v>45301</v>
      </c>
      <c r="K104" s="191"/>
      <c r="L104" s="195" t="s">
        <v>316</v>
      </c>
    </row>
    <row r="105" spans="1:12" ht="30" customHeight="1">
      <c r="A105" s="188" t="s">
        <v>333</v>
      </c>
      <c r="B105" s="189" t="s">
        <v>282</v>
      </c>
      <c r="C105" s="190"/>
      <c r="D105" s="190" t="s">
        <v>15</v>
      </c>
      <c r="E105" s="191" t="s">
        <v>16</v>
      </c>
      <c r="F105" s="192">
        <v>45303</v>
      </c>
      <c r="G105" s="193">
        <f ca="1">TODAY()-Overview_2023[[#This Row],[Start Date]]</f>
        <v>-203</v>
      </c>
      <c r="H105" s="192"/>
      <c r="I105" s="194"/>
      <c r="J105" s="191">
        <f>Overview_2023[[#This Row],[Start Date]]-Overview_2023[[#This Row],[Completed]]</f>
        <v>45303</v>
      </c>
      <c r="K105" s="191"/>
      <c r="L105" s="195" t="s">
        <v>316</v>
      </c>
    </row>
    <row r="106" spans="1:12" ht="30" customHeight="1">
      <c r="A106" s="188" t="s">
        <v>60</v>
      </c>
      <c r="B106" s="189" t="s">
        <v>282</v>
      </c>
      <c r="C106" s="190"/>
      <c r="D106" s="190" t="s">
        <v>15</v>
      </c>
      <c r="E106" s="191" t="s">
        <v>16</v>
      </c>
      <c r="F106" s="192">
        <v>45397</v>
      </c>
      <c r="G106" s="193">
        <f ca="1">TODAY()-Overview_2023[[#This Row],[Start Date]]</f>
        <v>-297</v>
      </c>
      <c r="H106" s="192"/>
      <c r="I106" s="194"/>
      <c r="J106" s="191">
        <f>Overview_2023[[#This Row],[Start Date]]-Overview_2023[[#This Row],[Completed]]</f>
        <v>45397</v>
      </c>
      <c r="K106" s="191"/>
      <c r="L106" s="195" t="s">
        <v>316</v>
      </c>
    </row>
    <row r="107" spans="1:12" ht="30" customHeight="1">
      <c r="A107" s="188" t="s">
        <v>335</v>
      </c>
      <c r="B107" s="189" t="s">
        <v>282</v>
      </c>
      <c r="C107" s="190"/>
      <c r="D107" s="190" t="s">
        <v>15</v>
      </c>
      <c r="E107" s="191" t="s">
        <v>16</v>
      </c>
      <c r="F107" s="196">
        <v>45457</v>
      </c>
      <c r="G107" s="193">
        <f ca="1">TODAY()-Overview_2023[[#This Row],[Start Date]]</f>
        <v>-357</v>
      </c>
      <c r="H107" s="192"/>
      <c r="I107" s="194"/>
      <c r="J107" s="191">
        <f>Overview_2023[[#This Row],[Start Date]]-Overview_2023[[#This Row],[Completed]]</f>
        <v>45457</v>
      </c>
      <c r="K107" s="191"/>
      <c r="L107" s="195" t="s">
        <v>316</v>
      </c>
    </row>
    <row r="108" spans="1:12" ht="30" customHeight="1">
      <c r="A108" s="188" t="s">
        <v>337</v>
      </c>
      <c r="B108" s="189" t="s">
        <v>282</v>
      </c>
      <c r="C108" s="190"/>
      <c r="D108" s="190" t="s">
        <v>15</v>
      </c>
      <c r="E108" s="191" t="s">
        <v>16</v>
      </c>
      <c r="F108" s="196">
        <v>45457</v>
      </c>
      <c r="G108" s="193">
        <f ca="1">TODAY()-Overview_2023[[#This Row],[Start Date]]</f>
        <v>-357</v>
      </c>
      <c r="H108" s="192"/>
      <c r="I108" s="194"/>
      <c r="J108" s="191">
        <f>Overview_2023[[#This Row],[Start Date]]-Overview_2023[[#This Row],[Completed]]</f>
        <v>45457</v>
      </c>
      <c r="K108" s="191"/>
      <c r="L108" s="195" t="s">
        <v>316</v>
      </c>
    </row>
    <row r="109" spans="1:12" ht="30" customHeight="1">
      <c r="A109" s="188" t="s">
        <v>62</v>
      </c>
      <c r="B109" s="189" t="s">
        <v>282</v>
      </c>
      <c r="C109" s="190"/>
      <c r="D109" s="190" t="s">
        <v>15</v>
      </c>
      <c r="E109" s="191" t="s">
        <v>16</v>
      </c>
      <c r="F109" s="192">
        <v>45536</v>
      </c>
      <c r="G109" s="193">
        <f ca="1">TODAY()-Overview_2023[[#This Row],[Start Date]]</f>
        <v>-436</v>
      </c>
      <c r="H109" s="192"/>
      <c r="I109" s="194"/>
      <c r="J109" s="191">
        <f>Overview_2023[[#This Row],[Start Date]]-Overview_2023[[#This Row],[Completed]]</f>
        <v>45536</v>
      </c>
      <c r="K109" s="191"/>
      <c r="L109" s="195" t="s">
        <v>316</v>
      </c>
    </row>
    <row r="110" spans="1:12" ht="30" customHeight="1">
      <c r="A110" s="188" t="s">
        <v>76</v>
      </c>
      <c r="B110" s="189" t="s">
        <v>282</v>
      </c>
      <c r="C110" s="190"/>
      <c r="D110" s="190" t="s">
        <v>15</v>
      </c>
      <c r="E110" s="191" t="s">
        <v>16</v>
      </c>
      <c r="F110" s="192">
        <v>45658</v>
      </c>
      <c r="G110" s="193">
        <f ca="1">TODAY()-Overview_2023[[#This Row],[Start Date]]</f>
        <v>-558</v>
      </c>
      <c r="H110" s="192"/>
      <c r="I110" s="194"/>
      <c r="J110" s="191">
        <f>Overview_2023[[#This Row],[Start Date]]-Overview_2023[[#This Row],[Completed]]</f>
        <v>45658</v>
      </c>
      <c r="K110" s="191"/>
      <c r="L110" s="195" t="s">
        <v>316</v>
      </c>
    </row>
    <row r="111" spans="1:12" ht="30" customHeight="1">
      <c r="A111" s="188" t="s">
        <v>23</v>
      </c>
      <c r="B111" s="189" t="s">
        <v>282</v>
      </c>
      <c r="C111" s="190"/>
      <c r="D111" s="190" t="s">
        <v>15</v>
      </c>
      <c r="E111" s="191" t="s">
        <v>16</v>
      </c>
      <c r="F111" s="192">
        <v>45717</v>
      </c>
      <c r="G111" s="193">
        <f ca="1">TODAY()-Overview_2023[[#This Row],[Start Date]]</f>
        <v>-617</v>
      </c>
      <c r="H111" s="192"/>
      <c r="I111" s="194"/>
      <c r="J111" s="191">
        <f>Overview_2023[[#This Row],[Start Date]]-Overview_2023[[#This Row],[Completed]]</f>
        <v>45717</v>
      </c>
      <c r="K111" s="191"/>
      <c r="L111" s="195" t="s">
        <v>316</v>
      </c>
    </row>
    <row r="112" spans="1:12" ht="30" customHeight="1">
      <c r="A112" s="188" t="s">
        <v>561</v>
      </c>
      <c r="B112" s="189" t="s">
        <v>282</v>
      </c>
      <c r="C112" s="190"/>
      <c r="D112" s="190" t="s">
        <v>15</v>
      </c>
      <c r="E112" s="191" t="s">
        <v>16</v>
      </c>
      <c r="F112" s="192">
        <v>46023</v>
      </c>
      <c r="G112" s="193">
        <f ca="1">TODAY()-Overview_2023[[#This Row],[Start Date]]</f>
        <v>-923</v>
      </c>
      <c r="H112" s="192"/>
      <c r="I112" s="194"/>
      <c r="J112" s="191">
        <f>Overview_2023[[#This Row],[Start Date]]-Overview_2023[[#This Row],[Completed]]</f>
        <v>46023</v>
      </c>
      <c r="K112" s="191"/>
      <c r="L112" s="195" t="s">
        <v>316</v>
      </c>
    </row>
    <row r="113" spans="1:12" ht="30" customHeight="1">
      <c r="A113" s="188" t="s">
        <v>237</v>
      </c>
      <c r="B113" s="189" t="s">
        <v>282</v>
      </c>
      <c r="C113" s="190"/>
      <c r="D113" s="190" t="s">
        <v>15</v>
      </c>
      <c r="E113" s="191" t="s">
        <v>16</v>
      </c>
      <c r="F113" s="192">
        <v>46023</v>
      </c>
      <c r="G113" s="193">
        <f ca="1">TODAY()-Overview_2023[[#This Row],[Start Date]]</f>
        <v>-923</v>
      </c>
      <c r="H113" s="192"/>
      <c r="I113" s="194"/>
      <c r="J113" s="191">
        <f>Overview_2023[[#This Row],[Start Date]]-Overview_2023[[#This Row],[Completed]]</f>
        <v>46023</v>
      </c>
      <c r="K113" s="191"/>
      <c r="L113" s="195" t="s">
        <v>316</v>
      </c>
    </row>
    <row r="114" spans="1:12" ht="30" customHeight="1">
      <c r="A114" s="188" t="s">
        <v>562</v>
      </c>
      <c r="B114" s="189" t="s">
        <v>282</v>
      </c>
      <c r="C114" s="190"/>
      <c r="D114" s="190" t="s">
        <v>15</v>
      </c>
      <c r="E114" s="191" t="s">
        <v>16</v>
      </c>
      <c r="F114" s="197">
        <v>46043</v>
      </c>
      <c r="G114" s="193">
        <f ca="1">TODAY()-Overview_2023[[#This Row],[Start Date]]</f>
        <v>-943</v>
      </c>
      <c r="H114" s="192"/>
      <c r="I114" s="194"/>
      <c r="J114" s="191">
        <f>Overview_2023[[#This Row],[Start Date]]-Overview_2023[[#This Row],[Completed]]</f>
        <v>46043</v>
      </c>
      <c r="K114" s="191"/>
      <c r="L114" s="195" t="s">
        <v>316</v>
      </c>
    </row>
    <row r="115" spans="1:12" ht="30" customHeight="1">
      <c r="A115" s="188" t="s">
        <v>342</v>
      </c>
      <c r="B115" s="189" t="s">
        <v>282</v>
      </c>
      <c r="C115" s="190" t="s">
        <v>553</v>
      </c>
      <c r="D115" s="190" t="s">
        <v>554</v>
      </c>
      <c r="E115" s="191" t="s">
        <v>153</v>
      </c>
      <c r="F115" s="197">
        <v>46059</v>
      </c>
      <c r="G115" s="193">
        <f ca="1">TODAY()-Overview_2023[[#This Row],[Start Date]]</f>
        <v>-959</v>
      </c>
      <c r="H115" s="192"/>
      <c r="I115" s="194"/>
      <c r="J115" s="191">
        <f>Overview_2023[[#This Row],[Start Date]]-Overview_2023[[#This Row],[Completed]]</f>
        <v>46059</v>
      </c>
      <c r="K115" s="191"/>
      <c r="L115" s="195" t="s">
        <v>316</v>
      </c>
    </row>
    <row r="116" spans="1:12" ht="30" customHeight="1">
      <c r="A116" s="188" t="s">
        <v>344</v>
      </c>
      <c r="B116" s="189" t="s">
        <v>282</v>
      </c>
      <c r="C116" s="190" t="s">
        <v>553</v>
      </c>
      <c r="D116" s="190" t="s">
        <v>554</v>
      </c>
      <c r="E116" s="191" t="s">
        <v>153</v>
      </c>
      <c r="F116" s="197">
        <v>46059</v>
      </c>
      <c r="G116" s="193">
        <f ca="1">TODAY()-Overview_2023[[#This Row],[Start Date]]</f>
        <v>-959</v>
      </c>
      <c r="H116" s="192"/>
      <c r="I116" s="194"/>
      <c r="J116" s="191">
        <f>Overview_2023[[#This Row],[Start Date]]-Overview_2023[[#This Row],[Completed]]</f>
        <v>46059</v>
      </c>
      <c r="K116" s="191"/>
      <c r="L116" s="195" t="s">
        <v>316</v>
      </c>
    </row>
    <row r="117" spans="1:12" ht="30" customHeight="1">
      <c r="A117" s="188" t="s">
        <v>348</v>
      </c>
      <c r="B117" s="189" t="s">
        <v>282</v>
      </c>
      <c r="C117" s="190"/>
      <c r="D117" s="190" t="s">
        <v>15</v>
      </c>
      <c r="E117" s="191" t="s">
        <v>16</v>
      </c>
      <c r="F117" s="197">
        <v>46059</v>
      </c>
      <c r="G117" s="193">
        <f ca="1">TODAY()-Overview_2023[[#This Row],[Start Date]]</f>
        <v>-959</v>
      </c>
      <c r="H117" s="192"/>
      <c r="I117" s="194"/>
      <c r="J117" s="191">
        <f>Overview_2023[[#This Row],[Start Date]]-Overview_2023[[#This Row],[Completed]]</f>
        <v>46059</v>
      </c>
      <c r="K117" s="191"/>
      <c r="L117" s="195" t="s">
        <v>316</v>
      </c>
    </row>
    <row r="118" spans="1:12" ht="30" customHeight="1">
      <c r="A118" s="188" t="s">
        <v>286</v>
      </c>
      <c r="B118" s="189" t="s">
        <v>282</v>
      </c>
      <c r="C118" s="190"/>
      <c r="D118" s="190" t="s">
        <v>554</v>
      </c>
      <c r="E118" s="191" t="s">
        <v>288</v>
      </c>
      <c r="F118" s="192"/>
      <c r="G118" s="193">
        <f ca="1">TODAY()-Overview_2023[[#This Row],[Start Date]]</f>
        <v>45100</v>
      </c>
      <c r="H118" s="192"/>
      <c r="I118" s="194"/>
      <c r="J118" s="191">
        <f>Overview_2023[[#This Row],[Start Date]]-Overview_2023[[#This Row],[Completed]]</f>
        <v>0</v>
      </c>
      <c r="K118" s="191"/>
      <c r="L118" s="195" t="s">
        <v>316</v>
      </c>
    </row>
    <row r="119" spans="1:12" ht="30" customHeight="1">
      <c r="A119" s="188" t="s">
        <v>292</v>
      </c>
      <c r="B119" s="189">
        <v>25</v>
      </c>
      <c r="C119" s="190" t="s">
        <v>553</v>
      </c>
      <c r="D119" s="190" t="s">
        <v>554</v>
      </c>
      <c r="E119" s="191" t="s">
        <v>288</v>
      </c>
      <c r="F119" s="192"/>
      <c r="G119" s="193">
        <f ca="1">TODAY()-Overview_2023[[#This Row],[Start Date]]</f>
        <v>45100</v>
      </c>
      <c r="H119" s="192"/>
      <c r="I119" s="194"/>
      <c r="J119" s="191">
        <f>Overview_2023[[#This Row],[Start Date]]-Overview_2023[[#This Row],[Completed]]</f>
        <v>0</v>
      </c>
      <c r="K119" s="191"/>
      <c r="L119" s="195" t="s">
        <v>316</v>
      </c>
    </row>
    <row r="120" spans="1:12" ht="30" customHeight="1">
      <c r="A120" s="188" t="s">
        <v>191</v>
      </c>
      <c r="B120" s="189" t="s">
        <v>282</v>
      </c>
      <c r="C120" s="190" t="s">
        <v>553</v>
      </c>
      <c r="D120" s="190" t="s">
        <v>554</v>
      </c>
      <c r="E120" s="191" t="s">
        <v>193</v>
      </c>
      <c r="F120" s="192"/>
      <c r="G120" s="193">
        <f ca="1">TODAY()-Overview_2023[[#This Row],[Start Date]]</f>
        <v>45100</v>
      </c>
      <c r="H120" s="192"/>
      <c r="I120" s="194"/>
      <c r="J120" s="191">
        <f>Overview_2023[[#This Row],[Start Date]]-Overview_2023[[#This Row],[Completed]]</f>
        <v>0</v>
      </c>
      <c r="K120" s="191"/>
      <c r="L120" s="195" t="s">
        <v>316</v>
      </c>
    </row>
    <row r="121" spans="1:12" ht="30" customHeight="1">
      <c r="A121" s="188" t="s">
        <v>195</v>
      </c>
      <c r="B121" s="189">
        <v>272</v>
      </c>
      <c r="C121" s="190" t="s">
        <v>553</v>
      </c>
      <c r="D121" s="190" t="s">
        <v>554</v>
      </c>
      <c r="E121" s="191" t="s">
        <v>193</v>
      </c>
      <c r="F121" s="192"/>
      <c r="G121" s="193">
        <f ca="1">TODAY()-Overview_2023[[#This Row],[Start Date]]</f>
        <v>45100</v>
      </c>
      <c r="H121" s="192"/>
      <c r="I121" s="194"/>
      <c r="J121" s="191">
        <f>Overview_2023[[#This Row],[Start Date]]-Overview_2023[[#This Row],[Completed]]</f>
        <v>0</v>
      </c>
      <c r="K121" s="191"/>
      <c r="L121" s="195" t="s">
        <v>316</v>
      </c>
    </row>
    <row r="122" spans="1:12" ht="30" customHeight="1">
      <c r="A122" s="188" t="s">
        <v>196</v>
      </c>
      <c r="B122" s="189">
        <v>271</v>
      </c>
      <c r="C122" s="190" t="s">
        <v>553</v>
      </c>
      <c r="D122" s="190" t="s">
        <v>554</v>
      </c>
      <c r="E122" s="191" t="s">
        <v>193</v>
      </c>
      <c r="F122" s="192"/>
      <c r="G122" s="193">
        <f ca="1">TODAY()-Overview_2023[[#This Row],[Start Date]]</f>
        <v>45100</v>
      </c>
      <c r="H122" s="192"/>
      <c r="I122" s="194"/>
      <c r="J122" s="191">
        <f>Overview_2023[[#This Row],[Start Date]]-Overview_2023[[#This Row],[Completed]]</f>
        <v>0</v>
      </c>
      <c r="K122" s="191"/>
      <c r="L122" s="195" t="s">
        <v>316</v>
      </c>
    </row>
    <row r="123" spans="1:12" ht="30" customHeight="1">
      <c r="A123" s="188" t="s">
        <v>197</v>
      </c>
      <c r="B123" s="189">
        <v>154</v>
      </c>
      <c r="C123" s="190" t="s">
        <v>553</v>
      </c>
      <c r="D123" s="190" t="s">
        <v>554</v>
      </c>
      <c r="E123" s="191" t="s">
        <v>193</v>
      </c>
      <c r="F123" s="192"/>
      <c r="G123" s="193">
        <f ca="1">TODAY()-Overview_2023[[#This Row],[Start Date]]</f>
        <v>45100</v>
      </c>
      <c r="H123" s="192"/>
      <c r="I123" s="194"/>
      <c r="J123" s="191">
        <f>Overview_2023[[#This Row],[Start Date]]-Overview_2023[[#This Row],[Completed]]</f>
        <v>0</v>
      </c>
      <c r="K123" s="191"/>
      <c r="L123" s="195" t="s">
        <v>316</v>
      </c>
    </row>
    <row r="124" spans="1:12" ht="30" customHeight="1">
      <c r="A124" s="188" t="s">
        <v>563</v>
      </c>
      <c r="B124" s="189">
        <v>595</v>
      </c>
      <c r="C124" s="190" t="s">
        <v>553</v>
      </c>
      <c r="D124" s="190" t="s">
        <v>554</v>
      </c>
      <c r="E124" s="191" t="s">
        <v>193</v>
      </c>
      <c r="F124" s="192"/>
      <c r="G124" s="193">
        <f ca="1">TODAY()-Overview_2023[[#This Row],[Start Date]]</f>
        <v>45100</v>
      </c>
      <c r="H124" s="192"/>
      <c r="I124" s="194"/>
      <c r="J124" s="191">
        <f>Overview_2023[[#This Row],[Start Date]]-Overview_2023[[#This Row],[Completed]]</f>
        <v>0</v>
      </c>
      <c r="K124" s="191"/>
      <c r="L124" s="195" t="s">
        <v>316</v>
      </c>
    </row>
    <row r="125" spans="1:12" ht="30" customHeight="1">
      <c r="A125" s="188" t="s">
        <v>200</v>
      </c>
      <c r="B125" s="189">
        <v>2451</v>
      </c>
      <c r="C125" s="190" t="s">
        <v>553</v>
      </c>
      <c r="D125" s="190" t="s">
        <v>554</v>
      </c>
      <c r="E125" s="191" t="s">
        <v>193</v>
      </c>
      <c r="F125" s="192"/>
      <c r="G125" s="193">
        <f ca="1">TODAY()-Overview_2023[[#This Row],[Start Date]]</f>
        <v>45100</v>
      </c>
      <c r="H125" s="192"/>
      <c r="I125" s="194"/>
      <c r="J125" s="191">
        <f>Overview_2023[[#This Row],[Start Date]]-Overview_2023[[#This Row],[Completed]]</f>
        <v>0</v>
      </c>
      <c r="K125" s="191"/>
      <c r="L125" s="195" t="s">
        <v>316</v>
      </c>
    </row>
    <row r="126" spans="1:12" ht="30" customHeight="1">
      <c r="A126" s="188" t="s">
        <v>137</v>
      </c>
      <c r="B126" s="189">
        <v>269</v>
      </c>
      <c r="C126" s="190" t="s">
        <v>553</v>
      </c>
      <c r="D126" s="190" t="s">
        <v>554</v>
      </c>
      <c r="E126" s="191" t="s">
        <v>193</v>
      </c>
      <c r="F126" s="192"/>
      <c r="G126" s="193">
        <f ca="1">TODAY()-Overview_2023[[#This Row],[Start Date]]</f>
        <v>45100</v>
      </c>
      <c r="H126" s="192"/>
      <c r="I126" s="194"/>
      <c r="J126" s="191">
        <f>Overview_2023[[#This Row],[Start Date]]-Overview_2023[[#This Row],[Completed]]</f>
        <v>0</v>
      </c>
      <c r="K126" s="191"/>
      <c r="L126" s="195" t="s">
        <v>316</v>
      </c>
    </row>
    <row r="127" spans="1:12" ht="30" customHeight="1">
      <c r="A127" s="188" t="s">
        <v>202</v>
      </c>
      <c r="B127" s="189">
        <v>38610</v>
      </c>
      <c r="C127" s="190" t="s">
        <v>553</v>
      </c>
      <c r="D127" s="190" t="s">
        <v>554</v>
      </c>
      <c r="E127" s="191" t="s">
        <v>193</v>
      </c>
      <c r="F127" s="192"/>
      <c r="G127" s="193">
        <f ca="1">TODAY()-Overview_2023[[#This Row],[Start Date]]</f>
        <v>45100</v>
      </c>
      <c r="H127" s="192"/>
      <c r="I127" s="194"/>
      <c r="J127" s="191">
        <f>Overview_2023[[#This Row],[Start Date]]-Overview_2023[[#This Row],[Completed]]</f>
        <v>0</v>
      </c>
      <c r="K127" s="191"/>
      <c r="L127" s="195" t="s">
        <v>316</v>
      </c>
    </row>
    <row r="128" spans="1:12" ht="30" customHeight="1">
      <c r="A128" s="188" t="s">
        <v>564</v>
      </c>
      <c r="B128" s="189" t="s">
        <v>282</v>
      </c>
      <c r="C128" s="190" t="s">
        <v>553</v>
      </c>
      <c r="D128" s="190" t="s">
        <v>554</v>
      </c>
      <c r="E128" s="191" t="s">
        <v>193</v>
      </c>
      <c r="F128" s="192"/>
      <c r="G128" s="193">
        <f ca="1">TODAY()-Overview_2023[[#This Row],[Start Date]]</f>
        <v>45100</v>
      </c>
      <c r="H128" s="192"/>
      <c r="I128" s="194"/>
      <c r="J128" s="191">
        <f>Overview_2023[[#This Row],[Start Date]]-Overview_2023[[#This Row],[Completed]]</f>
        <v>0</v>
      </c>
      <c r="K128" s="191"/>
      <c r="L128" s="195" t="s">
        <v>316</v>
      </c>
    </row>
    <row r="129" spans="1:12" ht="30" customHeight="1">
      <c r="A129" s="188" t="s">
        <v>214</v>
      </c>
      <c r="B129" s="189">
        <v>1804</v>
      </c>
      <c r="C129" s="190" t="s">
        <v>553</v>
      </c>
      <c r="D129" s="190" t="s">
        <v>554</v>
      </c>
      <c r="E129" s="191" t="s">
        <v>193</v>
      </c>
      <c r="F129" s="192"/>
      <c r="G129" s="193">
        <f ca="1">TODAY()-Overview_2023[[#This Row],[Start Date]]</f>
        <v>45100</v>
      </c>
      <c r="H129" s="192"/>
      <c r="I129" s="194"/>
      <c r="J129" s="191">
        <f>Overview_2023[[#This Row],[Start Date]]-Overview_2023[[#This Row],[Completed]]</f>
        <v>0</v>
      </c>
      <c r="K129" s="191"/>
      <c r="L129" s="195" t="s">
        <v>316</v>
      </c>
    </row>
    <row r="130" spans="1:12" ht="30" customHeight="1">
      <c r="A130" s="188" t="s">
        <v>216</v>
      </c>
      <c r="B130" s="189">
        <v>270</v>
      </c>
      <c r="C130" s="190" t="s">
        <v>553</v>
      </c>
      <c r="D130" s="190" t="s">
        <v>554</v>
      </c>
      <c r="E130" s="191" t="s">
        <v>193</v>
      </c>
      <c r="F130" s="192"/>
      <c r="G130" s="193">
        <f ca="1">TODAY()-Overview_2023[[#This Row],[Start Date]]</f>
        <v>45100</v>
      </c>
      <c r="H130" s="192"/>
      <c r="I130" s="194"/>
      <c r="J130" s="191">
        <f>Overview_2023[[#This Row],[Start Date]]-Overview_2023[[#This Row],[Completed]]</f>
        <v>0</v>
      </c>
      <c r="K130" s="191"/>
      <c r="L130" s="195" t="s">
        <v>316</v>
      </c>
    </row>
    <row r="131" spans="1:12" ht="30" customHeight="1">
      <c r="A131" s="188" t="s">
        <v>218</v>
      </c>
      <c r="B131" s="189">
        <v>10233</v>
      </c>
      <c r="C131" s="190" t="s">
        <v>553</v>
      </c>
      <c r="D131" s="190" t="s">
        <v>554</v>
      </c>
      <c r="E131" s="191" t="s">
        <v>193</v>
      </c>
      <c r="F131" s="192"/>
      <c r="G131" s="193">
        <f ca="1">TODAY()-Overview_2023[[#This Row],[Start Date]]</f>
        <v>45100</v>
      </c>
      <c r="H131" s="192"/>
      <c r="I131" s="194"/>
      <c r="J131" s="191">
        <f>Overview_2023[[#This Row],[Start Date]]-Overview_2023[[#This Row],[Completed]]</f>
        <v>0</v>
      </c>
      <c r="K131" s="191"/>
      <c r="L131" s="195" t="s">
        <v>316</v>
      </c>
    </row>
    <row r="132" spans="1:12" ht="30" customHeight="1">
      <c r="A132" s="188" t="s">
        <v>565</v>
      </c>
      <c r="B132" s="189" t="s">
        <v>282</v>
      </c>
      <c r="C132" s="190" t="s">
        <v>553</v>
      </c>
      <c r="D132" s="190" t="s">
        <v>554</v>
      </c>
      <c r="E132" s="191" t="s">
        <v>193</v>
      </c>
      <c r="F132" s="192"/>
      <c r="G132" s="193">
        <f ca="1">TODAY()-Overview_2023[[#This Row],[Start Date]]</f>
        <v>45100</v>
      </c>
      <c r="H132" s="192"/>
      <c r="I132" s="194"/>
      <c r="J132" s="191">
        <f>Overview_2023[[#This Row],[Start Date]]-Overview_2023[[#This Row],[Completed]]</f>
        <v>0</v>
      </c>
      <c r="K132" s="191"/>
      <c r="L132" s="195" t="s">
        <v>316</v>
      </c>
    </row>
    <row r="133" spans="1:12" ht="30" customHeight="1">
      <c r="A133" s="188" t="s">
        <v>566</v>
      </c>
      <c r="B133" s="189" t="s">
        <v>282</v>
      </c>
      <c r="C133" s="190" t="s">
        <v>553</v>
      </c>
      <c r="D133" s="190" t="s">
        <v>554</v>
      </c>
      <c r="E133" s="191" t="s">
        <v>193</v>
      </c>
      <c r="F133" s="192"/>
      <c r="G133" s="193">
        <f ca="1">TODAY()-Overview_2023[[#This Row],[Start Date]]</f>
        <v>45100</v>
      </c>
      <c r="H133" s="192"/>
      <c r="I133" s="194"/>
      <c r="J133" s="191">
        <f>Overview_2023[[#This Row],[Start Date]]-Overview_2023[[#This Row],[Completed]]</f>
        <v>0</v>
      </c>
      <c r="K133" s="191"/>
      <c r="L133" s="195" t="s">
        <v>316</v>
      </c>
    </row>
    <row r="134" spans="1:12" ht="30" customHeight="1">
      <c r="A134" s="188" t="s">
        <v>70</v>
      </c>
      <c r="B134" s="189" t="s">
        <v>282</v>
      </c>
      <c r="C134" s="190"/>
      <c r="D134" s="190" t="s">
        <v>554</v>
      </c>
      <c r="E134" s="191" t="s">
        <v>22</v>
      </c>
      <c r="F134" s="192"/>
      <c r="G134" s="193">
        <f ca="1">TODAY()-Overview_2023[[#This Row],[Start Date]]</f>
        <v>45100</v>
      </c>
      <c r="H134" s="192"/>
      <c r="I134" s="194"/>
      <c r="J134" s="191">
        <f>Overview_2023[[#This Row],[Start Date]]-Overview_2023[[#This Row],[Completed]]</f>
        <v>0</v>
      </c>
      <c r="K134" s="191"/>
      <c r="L134" s="195" t="s">
        <v>316</v>
      </c>
    </row>
    <row r="135" spans="1:12" ht="30" customHeight="1">
      <c r="A135" s="188" t="s">
        <v>567</v>
      </c>
      <c r="B135" s="189" t="s">
        <v>282</v>
      </c>
      <c r="C135" s="190"/>
      <c r="D135" s="190" t="s">
        <v>554</v>
      </c>
      <c r="E135" s="191" t="s">
        <v>22</v>
      </c>
      <c r="F135" s="192"/>
      <c r="G135" s="193">
        <f ca="1">TODAY()-Overview_2023[[#This Row],[Start Date]]</f>
        <v>45100</v>
      </c>
      <c r="H135" s="192"/>
      <c r="I135" s="194"/>
      <c r="J135" s="191">
        <f>Overview_2023[[#This Row],[Start Date]]-Overview_2023[[#This Row],[Completed]]</f>
        <v>0</v>
      </c>
      <c r="K135" s="191"/>
      <c r="L135" s="195" t="s">
        <v>316</v>
      </c>
    </row>
    <row r="136" spans="1:12" ht="30" customHeight="1">
      <c r="A136" s="188" t="s">
        <v>99</v>
      </c>
      <c r="B136" s="189" t="s">
        <v>282</v>
      </c>
      <c r="C136" s="190"/>
      <c r="D136" s="190" t="s">
        <v>554</v>
      </c>
      <c r="E136" s="191" t="s">
        <v>22</v>
      </c>
      <c r="F136" s="192"/>
      <c r="G136" s="193">
        <f ca="1">TODAY()-Overview_2023[[#This Row],[Start Date]]</f>
        <v>45100</v>
      </c>
      <c r="H136" s="192"/>
      <c r="I136" s="194"/>
      <c r="J136" s="191">
        <f>Overview_2023[[#This Row],[Start Date]]-Overview_2023[[#This Row],[Completed]]</f>
        <v>0</v>
      </c>
      <c r="K136" s="191"/>
      <c r="L136" s="195" t="s">
        <v>316</v>
      </c>
    </row>
    <row r="137" spans="1:12" ht="30" customHeight="1">
      <c r="A137" s="188" t="s">
        <v>143</v>
      </c>
      <c r="B137" s="189">
        <v>212</v>
      </c>
      <c r="C137" s="190"/>
      <c r="D137" s="190" t="s">
        <v>554</v>
      </c>
      <c r="E137" s="191" t="s">
        <v>22</v>
      </c>
      <c r="F137" s="192"/>
      <c r="G137" s="193">
        <f ca="1">TODAY()-Overview_2023[[#This Row],[Start Date]]</f>
        <v>45100</v>
      </c>
      <c r="H137" s="192"/>
      <c r="I137" s="194"/>
      <c r="J137" s="191">
        <f>Overview_2023[[#This Row],[Start Date]]-Overview_2023[[#This Row],[Completed]]</f>
        <v>0</v>
      </c>
      <c r="K137" s="191"/>
      <c r="L137" s="195" t="s">
        <v>316</v>
      </c>
    </row>
    <row r="138" spans="1:12" ht="30" customHeight="1">
      <c r="A138" s="188" t="s">
        <v>144</v>
      </c>
      <c r="B138" s="189">
        <v>22627</v>
      </c>
      <c r="C138" s="190" t="s">
        <v>553</v>
      </c>
      <c r="D138" s="190" t="s">
        <v>554</v>
      </c>
      <c r="E138" s="191" t="s">
        <v>22</v>
      </c>
      <c r="F138" s="192"/>
      <c r="G138" s="193">
        <f ca="1">TODAY()-Overview_2023[[#This Row],[Start Date]]</f>
        <v>45100</v>
      </c>
      <c r="H138" s="192"/>
      <c r="I138" s="194"/>
      <c r="J138" s="191">
        <f>Overview_2023[[#This Row],[Start Date]]-Overview_2023[[#This Row],[Completed]]</f>
        <v>0</v>
      </c>
      <c r="K138" s="191"/>
      <c r="L138" s="195" t="s">
        <v>316</v>
      </c>
    </row>
    <row r="139" spans="1:12" ht="30" customHeight="1">
      <c r="A139" s="188" t="s">
        <v>146</v>
      </c>
      <c r="B139" s="189">
        <v>46448</v>
      </c>
      <c r="C139" s="190" t="s">
        <v>553</v>
      </c>
      <c r="D139" s="190" t="s">
        <v>554</v>
      </c>
      <c r="E139" s="191" t="s">
        <v>22</v>
      </c>
      <c r="F139" s="192"/>
      <c r="G139" s="193">
        <f ca="1">TODAY()-Overview_2023[[#This Row],[Start Date]]</f>
        <v>45100</v>
      </c>
      <c r="H139" s="192"/>
      <c r="I139" s="194"/>
      <c r="J139" s="191">
        <f>Overview_2023[[#This Row],[Start Date]]-Overview_2023[[#This Row],[Completed]]</f>
        <v>0</v>
      </c>
      <c r="K139" s="191"/>
      <c r="L139" s="195" t="s">
        <v>316</v>
      </c>
    </row>
    <row r="140" spans="1:12" ht="30" customHeight="1">
      <c r="A140" s="188" t="s">
        <v>147</v>
      </c>
      <c r="B140" s="189">
        <v>3115</v>
      </c>
      <c r="C140" s="190" t="s">
        <v>553</v>
      </c>
      <c r="D140" s="190" t="s">
        <v>554</v>
      </c>
      <c r="E140" s="191" t="s">
        <v>22</v>
      </c>
      <c r="F140" s="192"/>
      <c r="G140" s="193">
        <f ca="1">TODAY()-Overview_2023[[#This Row],[Start Date]]</f>
        <v>45100</v>
      </c>
      <c r="H140" s="192"/>
      <c r="I140" s="194"/>
      <c r="J140" s="191">
        <f>Overview_2023[[#This Row],[Start Date]]-Overview_2023[[#This Row],[Completed]]</f>
        <v>0</v>
      </c>
      <c r="K140" s="191"/>
      <c r="L140" s="195" t="s">
        <v>316</v>
      </c>
    </row>
    <row r="141" spans="1:12" ht="30" customHeight="1">
      <c r="A141" s="188" t="s">
        <v>149</v>
      </c>
      <c r="B141" s="189">
        <v>16956</v>
      </c>
      <c r="C141" s="190"/>
      <c r="D141" s="190" t="s">
        <v>554</v>
      </c>
      <c r="E141" s="191" t="s">
        <v>22</v>
      </c>
      <c r="F141" s="192"/>
      <c r="G141" s="193">
        <f ca="1">TODAY()-Overview_2023[[#This Row],[Start Date]]</f>
        <v>45100</v>
      </c>
      <c r="H141" s="192"/>
      <c r="I141" s="194"/>
      <c r="J141" s="191">
        <f>Overview_2023[[#This Row],[Start Date]]-Overview_2023[[#This Row],[Completed]]</f>
        <v>0</v>
      </c>
      <c r="K141" s="191"/>
      <c r="L141" s="195" t="s">
        <v>316</v>
      </c>
    </row>
    <row r="142" spans="1:12" ht="30" customHeight="1">
      <c r="A142" s="188" t="s">
        <v>162</v>
      </c>
      <c r="B142" s="189">
        <v>1620</v>
      </c>
      <c r="C142" s="190"/>
      <c r="D142" s="190" t="s">
        <v>554</v>
      </c>
      <c r="E142" s="191" t="s">
        <v>22</v>
      </c>
      <c r="F142" s="192"/>
      <c r="G142" s="193">
        <f ca="1">TODAY()-Overview_2023[[#This Row],[Start Date]]</f>
        <v>45100</v>
      </c>
      <c r="H142" s="192"/>
      <c r="I142" s="194"/>
      <c r="J142" s="191">
        <f>Overview_2023[[#This Row],[Start Date]]-Overview_2023[[#This Row],[Completed]]</f>
        <v>0</v>
      </c>
      <c r="K142" s="191"/>
      <c r="L142" s="195" t="s">
        <v>316</v>
      </c>
    </row>
    <row r="143" spans="1:12" ht="30" customHeight="1">
      <c r="A143" s="188" t="s">
        <v>174</v>
      </c>
      <c r="B143" s="189" t="s">
        <v>282</v>
      </c>
      <c r="C143" s="190" t="s">
        <v>553</v>
      </c>
      <c r="D143" s="190" t="s">
        <v>554</v>
      </c>
      <c r="E143" s="191" t="s">
        <v>22</v>
      </c>
      <c r="F143" s="192"/>
      <c r="G143" s="193">
        <f ca="1">TODAY()-Overview_2023[[#This Row],[Start Date]]</f>
        <v>45100</v>
      </c>
      <c r="H143" s="192"/>
      <c r="I143" s="194"/>
      <c r="J143" s="191">
        <f>Overview_2023[[#This Row],[Start Date]]-Overview_2023[[#This Row],[Completed]]</f>
        <v>0</v>
      </c>
      <c r="K143" s="191"/>
      <c r="L143" s="195" t="s">
        <v>316</v>
      </c>
    </row>
    <row r="144" spans="1:12" ht="30" customHeight="1">
      <c r="A144" s="188" t="s">
        <v>568</v>
      </c>
      <c r="B144" s="189" t="s">
        <v>282</v>
      </c>
      <c r="C144" s="190" t="s">
        <v>553</v>
      </c>
      <c r="D144" s="190" t="s">
        <v>554</v>
      </c>
      <c r="E144" s="191" t="s">
        <v>22</v>
      </c>
      <c r="F144" s="192"/>
      <c r="G144" s="193">
        <f ca="1">TODAY()-Overview_2023[[#This Row],[Start Date]]</f>
        <v>45100</v>
      </c>
      <c r="H144" s="192"/>
      <c r="I144" s="194"/>
      <c r="J144" s="191">
        <f>Overview_2023[[#This Row],[Start Date]]-Overview_2023[[#This Row],[Completed]]</f>
        <v>0</v>
      </c>
      <c r="K144" s="191"/>
      <c r="L144" s="195" t="s">
        <v>316</v>
      </c>
    </row>
    <row r="145" spans="1:12" ht="30" customHeight="1">
      <c r="A145" s="188" t="s">
        <v>180</v>
      </c>
      <c r="B145" s="189">
        <v>840</v>
      </c>
      <c r="C145" s="190"/>
      <c r="D145" s="190" t="s">
        <v>554</v>
      </c>
      <c r="E145" s="191" t="s">
        <v>22</v>
      </c>
      <c r="F145" s="192"/>
      <c r="G145" s="193">
        <f ca="1">TODAY()-Overview_2023[[#This Row],[Start Date]]</f>
        <v>45100</v>
      </c>
      <c r="H145" s="192"/>
      <c r="I145" s="194"/>
      <c r="J145" s="191">
        <f>Overview_2023[[#This Row],[Start Date]]-Overview_2023[[#This Row],[Completed]]</f>
        <v>0</v>
      </c>
      <c r="K145" s="191"/>
      <c r="L145" s="195" t="s">
        <v>316</v>
      </c>
    </row>
    <row r="146" spans="1:12" ht="30" customHeight="1">
      <c r="A146" s="188" t="s">
        <v>181</v>
      </c>
      <c r="B146" s="189">
        <v>5476</v>
      </c>
      <c r="C146" s="190"/>
      <c r="D146" s="190" t="s">
        <v>554</v>
      </c>
      <c r="E146" s="191" t="s">
        <v>22</v>
      </c>
      <c r="F146" s="192"/>
      <c r="G146" s="193">
        <f ca="1">TODAY()-Overview_2023[[#This Row],[Start Date]]</f>
        <v>45100</v>
      </c>
      <c r="H146" s="192"/>
      <c r="I146" s="194"/>
      <c r="J146" s="191">
        <f>Overview_2023[[#This Row],[Start Date]]-Overview_2023[[#This Row],[Completed]]</f>
        <v>0</v>
      </c>
      <c r="K146" s="191"/>
      <c r="L146" s="195" t="s">
        <v>316</v>
      </c>
    </row>
    <row r="147" spans="1:12" ht="30" customHeight="1">
      <c r="A147" s="188" t="s">
        <v>182</v>
      </c>
      <c r="B147" s="189">
        <v>742</v>
      </c>
      <c r="C147" s="190"/>
      <c r="D147" s="190" t="s">
        <v>554</v>
      </c>
      <c r="E147" s="191" t="s">
        <v>22</v>
      </c>
      <c r="F147" s="192"/>
      <c r="G147" s="193">
        <f ca="1">TODAY()-Overview_2023[[#This Row],[Start Date]]</f>
        <v>45100</v>
      </c>
      <c r="H147" s="192"/>
      <c r="I147" s="194"/>
      <c r="J147" s="191">
        <f>Overview_2023[[#This Row],[Start Date]]-Overview_2023[[#This Row],[Completed]]</f>
        <v>0</v>
      </c>
      <c r="K147" s="191"/>
      <c r="L147" s="195" t="s">
        <v>316</v>
      </c>
    </row>
    <row r="148" spans="1:12" ht="30" customHeight="1">
      <c r="A148" s="188" t="s">
        <v>183</v>
      </c>
      <c r="B148" s="189">
        <v>18835</v>
      </c>
      <c r="C148" s="190"/>
      <c r="D148" s="190" t="s">
        <v>554</v>
      </c>
      <c r="E148" s="191" t="s">
        <v>22</v>
      </c>
      <c r="F148" s="192"/>
      <c r="G148" s="193">
        <f ca="1">TODAY()-Overview_2023[[#This Row],[Start Date]]</f>
        <v>45100</v>
      </c>
      <c r="H148" s="192"/>
      <c r="I148" s="194"/>
      <c r="J148" s="191">
        <f>Overview_2023[[#This Row],[Start Date]]-Overview_2023[[#This Row],[Completed]]</f>
        <v>0</v>
      </c>
      <c r="K148" s="191"/>
      <c r="L148" s="195" t="s">
        <v>316</v>
      </c>
    </row>
    <row r="149" spans="1:12" ht="30" customHeight="1">
      <c r="A149" s="188" t="s">
        <v>569</v>
      </c>
      <c r="B149" s="189">
        <v>55287</v>
      </c>
      <c r="C149" s="190" t="s">
        <v>553</v>
      </c>
      <c r="D149" s="190" t="s">
        <v>554</v>
      </c>
      <c r="E149" s="191" t="s">
        <v>22</v>
      </c>
      <c r="F149" s="192"/>
      <c r="G149" s="193">
        <f ca="1">TODAY()-Overview_2023[[#This Row],[Start Date]]</f>
        <v>45100</v>
      </c>
      <c r="H149" s="192"/>
      <c r="I149" s="194"/>
      <c r="J149" s="191">
        <f>Overview_2023[[#This Row],[Start Date]]-Overview_2023[[#This Row],[Completed]]</f>
        <v>0</v>
      </c>
      <c r="K149" s="191"/>
      <c r="L149" s="195" t="s">
        <v>316</v>
      </c>
    </row>
    <row r="150" spans="1:12" ht="30" customHeight="1">
      <c r="A150" s="188" t="s">
        <v>570</v>
      </c>
      <c r="B150" s="189" t="s">
        <v>282</v>
      </c>
      <c r="C150" s="190" t="s">
        <v>553</v>
      </c>
      <c r="D150" s="190" t="s">
        <v>554</v>
      </c>
      <c r="E150" s="191" t="s">
        <v>22</v>
      </c>
      <c r="F150" s="192"/>
      <c r="G150" s="193">
        <f ca="1">TODAY()-Overview_2023[[#This Row],[Start Date]]</f>
        <v>45100</v>
      </c>
      <c r="H150" s="192"/>
      <c r="I150" s="194"/>
      <c r="J150" s="191">
        <f>Overview_2023[[#This Row],[Start Date]]-Overview_2023[[#This Row],[Completed]]</f>
        <v>0</v>
      </c>
      <c r="K150" s="191"/>
      <c r="L150" s="195" t="s">
        <v>316</v>
      </c>
    </row>
    <row r="151" spans="1:12" ht="30" customHeight="1">
      <c r="A151" s="188" t="s">
        <v>571</v>
      </c>
      <c r="B151" s="189" t="s">
        <v>282</v>
      </c>
      <c r="C151" s="190"/>
      <c r="D151" s="190" t="s">
        <v>554</v>
      </c>
      <c r="E151" s="191" t="s">
        <v>22</v>
      </c>
      <c r="F151" s="192"/>
      <c r="G151" s="193">
        <f ca="1">TODAY()-Overview_2023[[#This Row],[Start Date]]</f>
        <v>45100</v>
      </c>
      <c r="H151" s="192"/>
      <c r="I151" s="194"/>
      <c r="J151" s="191">
        <f>Overview_2023[[#This Row],[Start Date]]-Overview_2023[[#This Row],[Completed]]</f>
        <v>0</v>
      </c>
      <c r="K151" s="191"/>
      <c r="L151" s="195" t="s">
        <v>316</v>
      </c>
    </row>
    <row r="152" spans="1:12" ht="30" customHeight="1">
      <c r="A152" s="188" t="s">
        <v>253</v>
      </c>
      <c r="B152" s="189" t="s">
        <v>282</v>
      </c>
      <c r="C152" s="190"/>
      <c r="D152" s="190" t="s">
        <v>554</v>
      </c>
      <c r="E152" s="191" t="s">
        <v>22</v>
      </c>
      <c r="F152" s="192"/>
      <c r="G152" s="193">
        <f ca="1">TODAY()-Overview_2023[[#This Row],[Start Date]]</f>
        <v>45100</v>
      </c>
      <c r="H152" s="192"/>
      <c r="I152" s="194"/>
      <c r="J152" s="191">
        <f>Overview_2023[[#This Row],[Start Date]]-Overview_2023[[#This Row],[Completed]]</f>
        <v>0</v>
      </c>
      <c r="K152" s="191"/>
      <c r="L152" s="195" t="s">
        <v>316</v>
      </c>
    </row>
    <row r="153" spans="1:12" ht="30" customHeight="1">
      <c r="A153" s="188" t="s">
        <v>256</v>
      </c>
      <c r="B153" s="189" t="s">
        <v>282</v>
      </c>
      <c r="C153" s="190"/>
      <c r="D153" s="190" t="s">
        <v>554</v>
      </c>
      <c r="E153" s="191" t="s">
        <v>22</v>
      </c>
      <c r="F153" s="192"/>
      <c r="G153" s="193">
        <f ca="1">TODAY()-Overview_2023[[#This Row],[Start Date]]</f>
        <v>45100</v>
      </c>
      <c r="H153" s="192"/>
      <c r="I153" s="194"/>
      <c r="J153" s="191">
        <f>Overview_2023[[#This Row],[Start Date]]-Overview_2023[[#This Row],[Completed]]</f>
        <v>0</v>
      </c>
      <c r="K153" s="191"/>
      <c r="L153" s="195" t="s">
        <v>316</v>
      </c>
    </row>
    <row r="154" spans="1:12" ht="30" customHeight="1">
      <c r="A154" s="188" t="s">
        <v>189</v>
      </c>
      <c r="B154" s="189">
        <v>651</v>
      </c>
      <c r="C154" s="190" t="s">
        <v>553</v>
      </c>
      <c r="D154" s="190" t="s">
        <v>554</v>
      </c>
      <c r="E154" s="191" t="s">
        <v>153</v>
      </c>
      <c r="F154" s="192"/>
      <c r="G154" s="193">
        <f ca="1">TODAY()-Overview_2023[[#This Row],[Start Date]]</f>
        <v>45100</v>
      </c>
      <c r="H154" s="192"/>
      <c r="I154" s="194"/>
      <c r="J154" s="191">
        <f>Overview_2023[[#This Row],[Start Date]]-Overview_2023[[#This Row],[Completed]]</f>
        <v>0</v>
      </c>
      <c r="K154" s="191"/>
      <c r="L154" s="195" t="s">
        <v>316</v>
      </c>
    </row>
    <row r="155" spans="1:12" ht="30" customHeight="1">
      <c r="A155" s="188" t="s">
        <v>324</v>
      </c>
      <c r="B155" s="189" t="s">
        <v>282</v>
      </c>
      <c r="C155" s="190"/>
      <c r="D155" s="190" t="s">
        <v>554</v>
      </c>
      <c r="E155" s="191" t="s">
        <v>153</v>
      </c>
      <c r="F155" s="192"/>
      <c r="G155" s="193">
        <f ca="1">TODAY()-Overview_2023[[#This Row],[Start Date]]</f>
        <v>45100</v>
      </c>
      <c r="H155" s="192"/>
      <c r="I155" s="194"/>
      <c r="J155" s="191">
        <f>Overview_2023[[#This Row],[Start Date]]-Overview_2023[[#This Row],[Completed]]</f>
        <v>0</v>
      </c>
      <c r="K155" s="191"/>
      <c r="L155" s="195" t="s">
        <v>316</v>
      </c>
    </row>
    <row r="156" spans="1:12" ht="30" customHeight="1">
      <c r="A156" s="188" t="s">
        <v>38</v>
      </c>
      <c r="B156" s="189">
        <v>3415</v>
      </c>
      <c r="C156" s="190"/>
      <c r="D156" s="190" t="s">
        <v>15</v>
      </c>
      <c r="E156" s="191" t="s">
        <v>16</v>
      </c>
      <c r="F156" s="192"/>
      <c r="G156" s="193">
        <f ca="1">TODAY()-Overview_2023[[#This Row],[Start Date]]</f>
        <v>45100</v>
      </c>
      <c r="H156" s="192"/>
      <c r="I156" s="194"/>
      <c r="J156" s="191">
        <f>Overview_2023[[#This Row],[Start Date]]-Overview_2023[[#This Row],[Completed]]</f>
        <v>0</v>
      </c>
      <c r="K156" s="191"/>
      <c r="L156" s="195" t="s">
        <v>40</v>
      </c>
    </row>
    <row r="157" spans="1:12" ht="30" customHeight="1">
      <c r="A157" s="188" t="s">
        <v>347</v>
      </c>
      <c r="B157" s="189" t="s">
        <v>282</v>
      </c>
      <c r="C157" s="190"/>
      <c r="D157" s="190" t="s">
        <v>273</v>
      </c>
      <c r="E157" s="191" t="s">
        <v>16</v>
      </c>
      <c r="F157" s="192"/>
      <c r="G157" s="193">
        <f ca="1">TODAY()-Overview_2023[[#This Row],[Start Date]]</f>
        <v>45100</v>
      </c>
      <c r="H157" s="192"/>
      <c r="I157" s="194"/>
      <c r="J157" s="191">
        <f>Overview_2023[[#This Row],[Start Date]]-Overview_2023[[#This Row],[Completed]]</f>
        <v>0</v>
      </c>
      <c r="K157" s="191"/>
      <c r="L157" s="195" t="s">
        <v>40</v>
      </c>
    </row>
    <row r="158" spans="1:12" ht="30" customHeight="1">
      <c r="A158" s="188" t="s">
        <v>351</v>
      </c>
      <c r="B158" s="189">
        <v>1019</v>
      </c>
      <c r="C158" s="190"/>
      <c r="D158" s="190" t="s">
        <v>15</v>
      </c>
      <c r="E158" s="191" t="s">
        <v>16</v>
      </c>
      <c r="F158" s="192"/>
      <c r="G158" s="193">
        <f ca="1">TODAY()-Overview_2023[[#This Row],[Start Date]]</f>
        <v>45100</v>
      </c>
      <c r="H158" s="192"/>
      <c r="I158" s="194"/>
      <c r="J158" s="191">
        <f>Overview_2023[[#This Row],[Start Date]]-Overview_2023[[#This Row],[Completed]]</f>
        <v>0</v>
      </c>
      <c r="K158" s="191"/>
      <c r="L158" s="195" t="s">
        <v>40</v>
      </c>
    </row>
    <row r="159" spans="1:12" ht="30" customHeight="1">
      <c r="A159" s="188" t="s">
        <v>350</v>
      </c>
      <c r="B159" s="189">
        <v>5801</v>
      </c>
      <c r="C159" s="190"/>
      <c r="D159" s="190" t="s">
        <v>572</v>
      </c>
      <c r="E159" s="191" t="s">
        <v>16</v>
      </c>
      <c r="F159" s="192"/>
      <c r="G159" s="193">
        <f ca="1">TODAY()-Overview_2023[[#This Row],[Start Date]]</f>
        <v>45100</v>
      </c>
      <c r="H159" s="192"/>
      <c r="I159" s="194"/>
      <c r="J159" s="191">
        <f>Overview_2023[[#This Row],[Start Date]]-Overview_2023[[#This Row],[Completed]]</f>
        <v>0</v>
      </c>
      <c r="K159" s="191"/>
      <c r="L159" s="195" t="s">
        <v>40</v>
      </c>
    </row>
    <row r="160" spans="1:12" ht="30" customHeight="1">
      <c r="A160" s="188" t="s">
        <v>83</v>
      </c>
      <c r="B160" s="189">
        <v>3492</v>
      </c>
      <c r="C160" s="190"/>
      <c r="D160" s="190" t="s">
        <v>15</v>
      </c>
      <c r="E160" s="191" t="s">
        <v>16</v>
      </c>
      <c r="F160" s="192"/>
      <c r="G160" s="193">
        <f ca="1">TODAY()-Overview_2023[[#This Row],[Start Date]]</f>
        <v>45100</v>
      </c>
      <c r="H160" s="192"/>
      <c r="I160" s="194"/>
      <c r="J160" s="191">
        <f>Overview_2023[[#This Row],[Start Date]]-Overview_2023[[#This Row],[Completed]]</f>
        <v>0</v>
      </c>
      <c r="K160" s="191"/>
      <c r="L160" s="195" t="s">
        <v>316</v>
      </c>
    </row>
    <row r="161" spans="1:12" ht="30" customHeight="1">
      <c r="A161" s="188" t="s">
        <v>84</v>
      </c>
      <c r="B161" s="189">
        <v>1817</v>
      </c>
      <c r="C161" s="190"/>
      <c r="D161" s="190" t="s">
        <v>15</v>
      </c>
      <c r="E161" s="191" t="s">
        <v>16</v>
      </c>
      <c r="F161" s="192"/>
      <c r="G161" s="193">
        <f ca="1">TODAY()-Overview_2023[[#This Row],[Start Date]]</f>
        <v>45100</v>
      </c>
      <c r="H161" s="192"/>
      <c r="I161" s="194"/>
      <c r="J161" s="191">
        <f>Overview_2023[[#This Row],[Start Date]]-Overview_2023[[#This Row],[Completed]]</f>
        <v>0</v>
      </c>
      <c r="K161" s="191"/>
      <c r="L161" s="195" t="s">
        <v>316</v>
      </c>
    </row>
    <row r="162" spans="1:12" ht="30" customHeight="1">
      <c r="A162" s="188" t="s">
        <v>110</v>
      </c>
      <c r="B162" s="189">
        <v>3</v>
      </c>
      <c r="C162" s="190"/>
      <c r="D162" s="190" t="s">
        <v>554</v>
      </c>
      <c r="E162" s="191" t="s">
        <v>16</v>
      </c>
      <c r="F162" s="192"/>
      <c r="G162" s="193">
        <f ca="1">TODAY()-Overview_2023[[#This Row],[Start Date]]</f>
        <v>45100</v>
      </c>
      <c r="H162" s="192"/>
      <c r="I162" s="194"/>
      <c r="J162" s="191">
        <f>Overview_2023[[#This Row],[Start Date]]-Overview_2023[[#This Row],[Completed]]</f>
        <v>0</v>
      </c>
      <c r="K162" s="191"/>
      <c r="L162" s="195" t="s">
        <v>316</v>
      </c>
    </row>
    <row r="163" spans="1:12" ht="30" customHeight="1">
      <c r="A163" s="188" t="s">
        <v>112</v>
      </c>
      <c r="B163" s="189">
        <v>84</v>
      </c>
      <c r="C163" s="190"/>
      <c r="D163" s="190" t="s">
        <v>554</v>
      </c>
      <c r="E163" s="191" t="s">
        <v>16</v>
      </c>
      <c r="F163" s="192"/>
      <c r="G163" s="193">
        <f ca="1">TODAY()-Overview_2023[[#This Row],[Start Date]]</f>
        <v>45100</v>
      </c>
      <c r="H163" s="192"/>
      <c r="I163" s="194"/>
      <c r="J163" s="191">
        <f>Overview_2023[[#This Row],[Start Date]]-Overview_2023[[#This Row],[Completed]]</f>
        <v>0</v>
      </c>
      <c r="K163" s="191"/>
      <c r="L163" s="195" t="s">
        <v>316</v>
      </c>
    </row>
    <row r="164" spans="1:12" ht="30" customHeight="1">
      <c r="A164" s="188" t="s">
        <v>115</v>
      </c>
      <c r="B164" s="189">
        <v>2306</v>
      </c>
      <c r="C164" s="190"/>
      <c r="D164" s="190" t="s">
        <v>15</v>
      </c>
      <c r="E164" s="191" t="s">
        <v>16</v>
      </c>
      <c r="F164" s="192"/>
      <c r="G164" s="193">
        <f ca="1">TODAY()-Overview_2023[[#This Row],[Start Date]]</f>
        <v>45100</v>
      </c>
      <c r="H164" s="192"/>
      <c r="I164" s="194"/>
      <c r="J164" s="191">
        <f>Overview_2023[[#This Row],[Start Date]]-Overview_2023[[#This Row],[Completed]]</f>
        <v>0</v>
      </c>
      <c r="K164" s="191"/>
      <c r="L164" s="195" t="s">
        <v>316</v>
      </c>
    </row>
    <row r="165" spans="1:12" ht="30" customHeight="1">
      <c r="A165" s="188" t="s">
        <v>166</v>
      </c>
      <c r="B165" s="189" t="s">
        <v>282</v>
      </c>
      <c r="C165" s="190" t="s">
        <v>553</v>
      </c>
      <c r="D165" s="190" t="s">
        <v>572</v>
      </c>
      <c r="E165" s="191" t="s">
        <v>16</v>
      </c>
      <c r="F165" s="192"/>
      <c r="G165" s="193">
        <f ca="1">TODAY()-Overview_2023[[#This Row],[Start Date]]</f>
        <v>45100</v>
      </c>
      <c r="H165" s="192"/>
      <c r="I165" s="194"/>
      <c r="J165" s="191">
        <f>Overview_2023[[#This Row],[Start Date]]-Overview_2023[[#This Row],[Completed]]</f>
        <v>0</v>
      </c>
      <c r="K165" s="191"/>
      <c r="L165" s="195" t="s">
        <v>316</v>
      </c>
    </row>
    <row r="166" spans="1:12" ht="18.75">
      <c r="A166" s="188" t="s">
        <v>81</v>
      </c>
      <c r="B166" s="189">
        <v>232</v>
      </c>
      <c r="C166" s="190"/>
      <c r="D166" s="190" t="s">
        <v>15</v>
      </c>
      <c r="E166" s="191" t="s">
        <v>16</v>
      </c>
      <c r="F166" s="192"/>
      <c r="G166" s="193">
        <f ca="1">TODAY()-Overview_2023[[#This Row],[Start Date]]</f>
        <v>45100</v>
      </c>
      <c r="H166" s="192"/>
      <c r="I166" s="194"/>
      <c r="J166" s="191">
        <f>Overview_2023[[#This Row],[Start Date]]-Overview_2023[[#This Row],[Completed]]</f>
        <v>0</v>
      </c>
      <c r="K166" s="191"/>
      <c r="L166" s="195" t="s">
        <v>316</v>
      </c>
    </row>
    <row r="167" spans="1:12" ht="30" customHeight="1">
      <c r="A167" s="188" t="s">
        <v>97</v>
      </c>
      <c r="B167" s="189">
        <v>94</v>
      </c>
      <c r="C167" s="190"/>
      <c r="D167" s="190" t="s">
        <v>15</v>
      </c>
      <c r="E167" s="191" t="s">
        <v>16</v>
      </c>
      <c r="F167" s="192"/>
      <c r="G167" s="193">
        <f ca="1">TODAY()-Overview_2023[[#This Row],[Start Date]]</f>
        <v>45100</v>
      </c>
      <c r="H167" s="192"/>
      <c r="I167" s="194"/>
      <c r="J167" s="191">
        <f>Overview_2023[[#This Row],[Start Date]]-Overview_2023[[#This Row],[Completed]]</f>
        <v>0</v>
      </c>
      <c r="K167" s="191"/>
      <c r="L167" s="195" t="s">
        <v>316</v>
      </c>
    </row>
    <row r="168" spans="1:12" ht="30" customHeight="1">
      <c r="A168" s="188" t="s">
        <v>101</v>
      </c>
      <c r="B168" s="189">
        <v>30</v>
      </c>
      <c r="C168" s="190" t="s">
        <v>553</v>
      </c>
      <c r="D168" s="190" t="s">
        <v>15</v>
      </c>
      <c r="E168" s="191" t="s">
        <v>16</v>
      </c>
      <c r="F168" s="192"/>
      <c r="G168" s="193">
        <f ca="1">TODAY()-Overview_2023[[#This Row],[Start Date]]</f>
        <v>45100</v>
      </c>
      <c r="H168" s="192"/>
      <c r="I168" s="194"/>
      <c r="J168" s="191">
        <f>Overview_2023[[#This Row],[Start Date]]-Overview_2023[[#This Row],[Completed]]</f>
        <v>0</v>
      </c>
      <c r="K168" s="191"/>
      <c r="L168" s="195" t="s">
        <v>316</v>
      </c>
    </row>
    <row r="169" spans="1:12" ht="30" customHeight="1">
      <c r="A169" s="188" t="s">
        <v>102</v>
      </c>
      <c r="B169" s="189">
        <v>29</v>
      </c>
      <c r="C169" s="190"/>
      <c r="D169" s="190" t="s">
        <v>15</v>
      </c>
      <c r="E169" s="191" t="s">
        <v>16</v>
      </c>
      <c r="F169" s="192"/>
      <c r="G169" s="193">
        <f ca="1">TODAY()-Overview_2023[[#This Row],[Start Date]]</f>
        <v>45100</v>
      </c>
      <c r="H169" s="192"/>
      <c r="I169" s="194"/>
      <c r="J169" s="191">
        <f>Overview_2023[[#This Row],[Start Date]]-Overview_2023[[#This Row],[Completed]]</f>
        <v>0</v>
      </c>
      <c r="K169" s="191"/>
      <c r="L169" s="195" t="s">
        <v>316</v>
      </c>
    </row>
    <row r="170" spans="1:12" ht="30" customHeight="1">
      <c r="A170" s="188" t="s">
        <v>116</v>
      </c>
      <c r="B170" s="189">
        <v>2250</v>
      </c>
      <c r="C170" s="190"/>
      <c r="D170" s="190" t="s">
        <v>15</v>
      </c>
      <c r="E170" s="191" t="s">
        <v>16</v>
      </c>
      <c r="F170" s="192"/>
      <c r="G170" s="193">
        <f ca="1">TODAY()-Overview_2023[[#This Row],[Start Date]]</f>
        <v>45100</v>
      </c>
      <c r="H170" s="192"/>
      <c r="I170" s="194"/>
      <c r="J170" s="191">
        <f>Overview_2023[[#This Row],[Start Date]]-Overview_2023[[#This Row],[Completed]]</f>
        <v>0</v>
      </c>
      <c r="K170" s="191"/>
      <c r="L170" s="195" t="s">
        <v>316</v>
      </c>
    </row>
    <row r="171" spans="1:12" ht="30" customHeight="1">
      <c r="A171" s="188" t="s">
        <v>118</v>
      </c>
      <c r="B171" s="189">
        <v>3830</v>
      </c>
      <c r="C171" s="190"/>
      <c r="D171" s="190" t="s">
        <v>15</v>
      </c>
      <c r="E171" s="191" t="s">
        <v>16</v>
      </c>
      <c r="F171" s="192"/>
      <c r="G171" s="193">
        <f ca="1">TODAY()-Overview_2023[[#This Row],[Start Date]]</f>
        <v>45100</v>
      </c>
      <c r="H171" s="192"/>
      <c r="I171" s="194"/>
      <c r="J171" s="191">
        <f>Overview_2023[[#This Row],[Start Date]]-Overview_2023[[#This Row],[Completed]]</f>
        <v>0</v>
      </c>
      <c r="K171" s="191"/>
      <c r="L171" s="195" t="s">
        <v>316</v>
      </c>
    </row>
    <row r="172" spans="1:12" ht="30" customHeight="1">
      <c r="A172" s="188" t="s">
        <v>142</v>
      </c>
      <c r="B172" s="189">
        <v>681</v>
      </c>
      <c r="C172" s="190"/>
      <c r="D172" s="190" t="s">
        <v>15</v>
      </c>
      <c r="E172" s="191" t="s">
        <v>16</v>
      </c>
      <c r="F172" s="192"/>
      <c r="G172" s="193">
        <f ca="1">TODAY()-Overview_2023[[#This Row],[Start Date]]</f>
        <v>45100</v>
      </c>
      <c r="H172" s="192"/>
      <c r="I172" s="194"/>
      <c r="J172" s="191">
        <f>Overview_2023[[#This Row],[Start Date]]-Overview_2023[[#This Row],[Completed]]</f>
        <v>0</v>
      </c>
      <c r="K172" s="191"/>
      <c r="L172" s="195" t="s">
        <v>316</v>
      </c>
    </row>
    <row r="173" spans="1:12" ht="30" customHeight="1">
      <c r="A173" s="188" t="s">
        <v>240</v>
      </c>
      <c r="B173" s="189" t="s">
        <v>282</v>
      </c>
      <c r="C173" s="190"/>
      <c r="D173" s="190" t="s">
        <v>15</v>
      </c>
      <c r="E173" s="191" t="s">
        <v>16</v>
      </c>
      <c r="F173" s="192"/>
      <c r="G173" s="193">
        <f ca="1">TODAY()-Overview_2023[[#This Row],[Start Date]]</f>
        <v>45100</v>
      </c>
      <c r="H173" s="192"/>
      <c r="I173" s="194"/>
      <c r="J173" s="191">
        <f>Overview_2023[[#This Row],[Start Date]]-Overview_2023[[#This Row],[Completed]]</f>
        <v>0</v>
      </c>
      <c r="K173" s="191"/>
      <c r="L173" s="195" t="s">
        <v>316</v>
      </c>
    </row>
    <row r="174" spans="1:12" ht="30" customHeight="1">
      <c r="A174" s="188" t="s">
        <v>352</v>
      </c>
      <c r="B174" s="189"/>
      <c r="C174" s="190"/>
      <c r="D174" s="190"/>
      <c r="E174" s="191" t="s">
        <v>396</v>
      </c>
      <c r="F174" s="196"/>
      <c r="G174" s="193">
        <f ca="1">TODAY()-Overview_2023[[#This Row],[Start Date]]</f>
        <v>45100</v>
      </c>
      <c r="H174" s="192"/>
      <c r="I174" s="194"/>
      <c r="J174" s="191">
        <f>Overview_2023[[#This Row],[Start Date]]-Overview_2023[[#This Row],[Completed]]</f>
        <v>0</v>
      </c>
      <c r="K174" s="191"/>
      <c r="L174" s="195" t="s">
        <v>353</v>
      </c>
    </row>
    <row r="175" spans="1:12" ht="30" customHeight="1">
      <c r="A175" s="188" t="s">
        <v>354</v>
      </c>
      <c r="B175" s="189"/>
      <c r="C175" s="190"/>
      <c r="D175" s="190"/>
      <c r="E175" s="191" t="s">
        <v>396</v>
      </c>
      <c r="F175" s="196"/>
      <c r="G175" s="193">
        <f ca="1">TODAY()-Overview_2023[[#This Row],[Start Date]]</f>
        <v>45100</v>
      </c>
      <c r="H175" s="192"/>
      <c r="I175" s="194"/>
      <c r="J175" s="191">
        <f>Overview_2023[[#This Row],[Start Date]]-Overview_2023[[#This Row],[Completed]]</f>
        <v>0</v>
      </c>
      <c r="K175" s="191"/>
      <c r="L175" s="195" t="s">
        <v>353</v>
      </c>
    </row>
    <row r="176" spans="1:12" ht="30" customHeight="1">
      <c r="A176" s="188" t="s">
        <v>356</v>
      </c>
      <c r="B176" s="189"/>
      <c r="C176" s="190"/>
      <c r="D176" s="190"/>
      <c r="E176" s="191" t="s">
        <v>396</v>
      </c>
      <c r="F176" s="196"/>
      <c r="G176" s="193">
        <f ca="1">TODAY()-Overview_2023[[#This Row],[Start Date]]</f>
        <v>45100</v>
      </c>
      <c r="H176" s="192"/>
      <c r="I176" s="194"/>
      <c r="J176" s="191">
        <f>Overview_2023[[#This Row],[Start Date]]-Overview_2023[[#This Row],[Completed]]</f>
        <v>0</v>
      </c>
      <c r="K176" s="191"/>
      <c r="L176" s="195" t="s">
        <v>353</v>
      </c>
    </row>
    <row r="177" spans="1:12" ht="30" customHeight="1">
      <c r="A177" s="188" t="s">
        <v>358</v>
      </c>
      <c r="B177" s="189"/>
      <c r="C177" s="190"/>
      <c r="D177" s="190"/>
      <c r="E177" s="191" t="s">
        <v>396</v>
      </c>
      <c r="F177" s="196"/>
      <c r="G177" s="193">
        <f ca="1">TODAY()-Overview_2023[[#This Row],[Start Date]]</f>
        <v>45100</v>
      </c>
      <c r="H177" s="192"/>
      <c r="I177" s="194"/>
      <c r="J177" s="191">
        <f>Overview_2023[[#This Row],[Start Date]]-Overview_2023[[#This Row],[Completed]]</f>
        <v>0</v>
      </c>
      <c r="K177" s="191"/>
      <c r="L177" s="195" t="s">
        <v>353</v>
      </c>
    </row>
    <row r="178" spans="1:12" ht="30" customHeight="1">
      <c r="A178" s="188" t="s">
        <v>360</v>
      </c>
      <c r="B178" s="189"/>
      <c r="C178" s="190"/>
      <c r="D178" s="190"/>
      <c r="E178" s="191" t="s">
        <v>396</v>
      </c>
      <c r="F178" s="196"/>
      <c r="G178" s="193">
        <f ca="1">TODAY()-Overview_2023[[#This Row],[Start Date]]</f>
        <v>45100</v>
      </c>
      <c r="H178" s="192"/>
      <c r="I178" s="194"/>
      <c r="J178" s="191">
        <f>Overview_2023[[#This Row],[Start Date]]-Overview_2023[[#This Row],[Completed]]</f>
        <v>0</v>
      </c>
      <c r="K178" s="191"/>
      <c r="L178" s="195" t="s">
        <v>353</v>
      </c>
    </row>
    <row r="179" spans="1:12" ht="30" customHeight="1">
      <c r="A179" s="188" t="s">
        <v>362</v>
      </c>
      <c r="B179" s="189"/>
      <c r="C179" s="190"/>
      <c r="D179" s="190"/>
      <c r="E179" s="191" t="s">
        <v>396</v>
      </c>
      <c r="F179" s="196"/>
      <c r="G179" s="193">
        <f ca="1">TODAY()-Overview_2023[[#This Row],[Start Date]]</f>
        <v>45100</v>
      </c>
      <c r="H179" s="192"/>
      <c r="I179" s="194"/>
      <c r="J179" s="191">
        <f>Overview_2023[[#This Row],[Start Date]]-Overview_2023[[#This Row],[Completed]]</f>
        <v>0</v>
      </c>
      <c r="K179" s="191"/>
      <c r="L179" s="195" t="s">
        <v>353</v>
      </c>
    </row>
    <row r="180" spans="1:12" ht="30" customHeight="1">
      <c r="A180" s="188" t="s">
        <v>363</v>
      </c>
      <c r="B180" s="189"/>
      <c r="C180" s="190"/>
      <c r="D180" s="190"/>
      <c r="E180" s="191" t="s">
        <v>396</v>
      </c>
      <c r="F180" s="196"/>
      <c r="G180" s="193">
        <f ca="1">TODAY()-Overview_2023[[#This Row],[Start Date]]</f>
        <v>45100</v>
      </c>
      <c r="H180" s="192"/>
      <c r="I180" s="194"/>
      <c r="J180" s="191">
        <f>Overview_2023[[#This Row],[Start Date]]-Overview_2023[[#This Row],[Completed]]</f>
        <v>0</v>
      </c>
      <c r="K180" s="191"/>
      <c r="L180" s="195" t="s">
        <v>353</v>
      </c>
    </row>
    <row r="181" spans="1:12" ht="30" customHeight="1">
      <c r="A181" s="188" t="s">
        <v>365</v>
      </c>
      <c r="B181" s="189"/>
      <c r="C181" s="190"/>
      <c r="D181" s="190"/>
      <c r="E181" s="191" t="s">
        <v>396</v>
      </c>
      <c r="F181" s="196"/>
      <c r="G181" s="193">
        <f ca="1">TODAY()-Overview_2023[[#This Row],[Start Date]]</f>
        <v>45100</v>
      </c>
      <c r="H181" s="192"/>
      <c r="I181" s="194"/>
      <c r="J181" s="191">
        <f>Overview_2023[[#This Row],[Start Date]]-Overview_2023[[#This Row],[Completed]]</f>
        <v>0</v>
      </c>
      <c r="K181" s="191"/>
      <c r="L181" s="195" t="s">
        <v>353</v>
      </c>
    </row>
    <row r="182" spans="1:12" ht="30" customHeight="1">
      <c r="A182" s="188" t="s">
        <v>367</v>
      </c>
      <c r="B182" s="189"/>
      <c r="C182" s="190"/>
      <c r="D182" s="190"/>
      <c r="E182" s="191" t="s">
        <v>396</v>
      </c>
      <c r="F182" s="196"/>
      <c r="G182" s="193">
        <f ca="1">TODAY()-Overview_2023[[#This Row],[Start Date]]</f>
        <v>45100</v>
      </c>
      <c r="H182" s="192"/>
      <c r="I182" s="194"/>
      <c r="J182" s="191">
        <f>Overview_2023[[#This Row],[Start Date]]-Overview_2023[[#This Row],[Completed]]</f>
        <v>0</v>
      </c>
      <c r="K182" s="191"/>
      <c r="L182" s="195" t="s">
        <v>353</v>
      </c>
    </row>
    <row r="183" spans="1:12" ht="30" customHeight="1">
      <c r="A183" s="188" t="s">
        <v>368</v>
      </c>
      <c r="B183" s="189"/>
      <c r="C183" s="190"/>
      <c r="D183" s="190"/>
      <c r="E183" s="191" t="s">
        <v>396</v>
      </c>
      <c r="F183" s="196"/>
      <c r="G183" s="193">
        <f ca="1">TODAY()-Overview_2023[[#This Row],[Start Date]]</f>
        <v>45100</v>
      </c>
      <c r="H183" s="192"/>
      <c r="I183" s="194"/>
      <c r="J183" s="191">
        <f>Overview_2023[[#This Row],[Start Date]]-Overview_2023[[#This Row],[Completed]]</f>
        <v>0</v>
      </c>
      <c r="K183" s="191"/>
      <c r="L183" s="195" t="s">
        <v>353</v>
      </c>
    </row>
    <row r="184" spans="1:12" ht="30" customHeight="1">
      <c r="A184" s="188" t="s">
        <v>369</v>
      </c>
      <c r="B184" s="189"/>
      <c r="C184" s="190"/>
      <c r="D184" s="190"/>
      <c r="E184" s="191" t="s">
        <v>396</v>
      </c>
      <c r="F184" s="196"/>
      <c r="G184" s="193">
        <f ca="1">TODAY()-Overview_2023[[#This Row],[Start Date]]</f>
        <v>45100</v>
      </c>
      <c r="H184" s="192"/>
      <c r="I184" s="194"/>
      <c r="J184" s="191">
        <f>Overview_2023[[#This Row],[Start Date]]-Overview_2023[[#This Row],[Completed]]</f>
        <v>0</v>
      </c>
      <c r="K184" s="191"/>
      <c r="L184" s="195" t="s">
        <v>353</v>
      </c>
    </row>
    <row r="185" spans="1:12" ht="30" customHeight="1">
      <c r="A185" s="188" t="s">
        <v>370</v>
      </c>
      <c r="B185" s="189"/>
      <c r="C185" s="190"/>
      <c r="D185" s="190"/>
      <c r="E185" s="191" t="s">
        <v>396</v>
      </c>
      <c r="F185" s="196"/>
      <c r="G185" s="193">
        <f ca="1">TODAY()-Overview_2023[[#This Row],[Start Date]]</f>
        <v>45100</v>
      </c>
      <c r="H185" s="192"/>
      <c r="I185" s="194"/>
      <c r="J185" s="191">
        <f>Overview_2023[[#This Row],[Start Date]]-Overview_2023[[#This Row],[Completed]]</f>
        <v>0</v>
      </c>
      <c r="K185" s="191"/>
      <c r="L185" s="195" t="s">
        <v>353</v>
      </c>
    </row>
    <row r="186" spans="1:12" ht="30" customHeight="1">
      <c r="A186" s="188" t="s">
        <v>372</v>
      </c>
      <c r="B186" s="189"/>
      <c r="C186" s="190"/>
      <c r="D186" s="190"/>
      <c r="E186" s="191" t="s">
        <v>396</v>
      </c>
      <c r="F186" s="196"/>
      <c r="G186" s="193">
        <f ca="1">TODAY()-Overview_2023[[#This Row],[Start Date]]</f>
        <v>45100</v>
      </c>
      <c r="H186" s="192"/>
      <c r="I186" s="194"/>
      <c r="J186" s="191">
        <f>Overview_2023[[#This Row],[Start Date]]-Overview_2023[[#This Row],[Completed]]</f>
        <v>0</v>
      </c>
      <c r="K186" s="191"/>
      <c r="L186" s="195" t="s">
        <v>353</v>
      </c>
    </row>
    <row r="187" spans="1:12" ht="30" customHeight="1">
      <c r="A187" s="188" t="s">
        <v>373</v>
      </c>
      <c r="B187" s="189"/>
      <c r="C187" s="190"/>
      <c r="D187" s="190"/>
      <c r="E187" s="191" t="s">
        <v>396</v>
      </c>
      <c r="F187" s="196"/>
      <c r="G187" s="193">
        <f ca="1">TODAY()-Overview_2023[[#This Row],[Start Date]]</f>
        <v>45100</v>
      </c>
      <c r="H187" s="192"/>
      <c r="I187" s="194"/>
      <c r="J187" s="191">
        <f>Overview_2023[[#This Row],[Start Date]]-Overview_2023[[#This Row],[Completed]]</f>
        <v>0</v>
      </c>
      <c r="K187" s="191"/>
      <c r="L187" s="195" t="s">
        <v>353</v>
      </c>
    </row>
    <row r="188" spans="1:12" ht="30" customHeight="1">
      <c r="A188" s="188" t="s">
        <v>374</v>
      </c>
      <c r="B188" s="189"/>
      <c r="C188" s="190"/>
      <c r="D188" s="190"/>
      <c r="E188" s="191" t="s">
        <v>396</v>
      </c>
      <c r="F188" s="196"/>
      <c r="G188" s="193">
        <f ca="1">TODAY()-Overview_2023[[#This Row],[Start Date]]</f>
        <v>45100</v>
      </c>
      <c r="H188" s="192"/>
      <c r="I188" s="194"/>
      <c r="J188" s="191">
        <f>Overview_2023[[#This Row],[Start Date]]-Overview_2023[[#This Row],[Completed]]</f>
        <v>0</v>
      </c>
      <c r="K188" s="191"/>
      <c r="L188" s="195" t="s">
        <v>353</v>
      </c>
    </row>
    <row r="189" spans="1:12" ht="30" customHeight="1">
      <c r="A189" s="188" t="s">
        <v>375</v>
      </c>
      <c r="B189" s="189"/>
      <c r="C189" s="190"/>
      <c r="D189" s="190"/>
      <c r="E189" s="191" t="s">
        <v>396</v>
      </c>
      <c r="F189" s="196"/>
      <c r="G189" s="193">
        <f ca="1">TODAY()-Overview_2023[[#This Row],[Start Date]]</f>
        <v>45100</v>
      </c>
      <c r="H189" s="192"/>
      <c r="I189" s="194"/>
      <c r="J189" s="191">
        <f>Overview_2023[[#This Row],[Start Date]]-Overview_2023[[#This Row],[Completed]]</f>
        <v>0</v>
      </c>
      <c r="K189" s="191"/>
      <c r="L189" s="195" t="s">
        <v>353</v>
      </c>
    </row>
    <row r="190" spans="1:12" ht="30" customHeight="1">
      <c r="A190" s="188" t="s">
        <v>377</v>
      </c>
      <c r="B190" s="189"/>
      <c r="C190" s="190"/>
      <c r="D190" s="190"/>
      <c r="E190" s="191" t="s">
        <v>396</v>
      </c>
      <c r="F190" s="196"/>
      <c r="G190" s="193">
        <f ca="1">TODAY()-Overview_2023[[#This Row],[Start Date]]</f>
        <v>45100</v>
      </c>
      <c r="H190" s="192"/>
      <c r="I190" s="194"/>
      <c r="J190" s="191">
        <f>Overview_2023[[#This Row],[Start Date]]-Overview_2023[[#This Row],[Completed]]</f>
        <v>0</v>
      </c>
      <c r="K190" s="191"/>
      <c r="L190" s="195" t="s">
        <v>353</v>
      </c>
    </row>
    <row r="191" spans="1:12" ht="30" customHeight="1">
      <c r="A191" s="188" t="s">
        <v>378</v>
      </c>
      <c r="B191" s="189"/>
      <c r="C191" s="190"/>
      <c r="D191" s="190"/>
      <c r="E191" s="191" t="s">
        <v>396</v>
      </c>
      <c r="F191" s="196"/>
      <c r="G191" s="193">
        <f ca="1">TODAY()-Overview_2023[[#This Row],[Start Date]]</f>
        <v>45100</v>
      </c>
      <c r="H191" s="192"/>
      <c r="I191" s="194"/>
      <c r="J191" s="191">
        <f>Overview_2023[[#This Row],[Start Date]]-Overview_2023[[#This Row],[Completed]]</f>
        <v>0</v>
      </c>
      <c r="K191" s="191"/>
      <c r="L191" s="195" t="s">
        <v>353</v>
      </c>
    </row>
    <row r="192" spans="1:12" ht="30" customHeight="1">
      <c r="A192" s="188" t="s">
        <v>379</v>
      </c>
      <c r="B192" s="189"/>
      <c r="C192" s="190"/>
      <c r="D192" s="190"/>
      <c r="E192" s="191" t="s">
        <v>396</v>
      </c>
      <c r="F192" s="196"/>
      <c r="G192" s="193">
        <f ca="1">TODAY()-Overview_2023[[#This Row],[Start Date]]</f>
        <v>45100</v>
      </c>
      <c r="H192" s="192"/>
      <c r="I192" s="194"/>
      <c r="J192" s="191">
        <f>Overview_2023[[#This Row],[Start Date]]-Overview_2023[[#This Row],[Completed]]</f>
        <v>0</v>
      </c>
      <c r="K192" s="191"/>
      <c r="L192" s="195" t="s">
        <v>353</v>
      </c>
    </row>
    <row r="193" spans="1:12" ht="30" customHeight="1">
      <c r="A193" s="188" t="s">
        <v>380</v>
      </c>
      <c r="B193" s="189"/>
      <c r="C193" s="190"/>
      <c r="D193" s="190"/>
      <c r="E193" s="191" t="s">
        <v>396</v>
      </c>
      <c r="F193" s="196"/>
      <c r="G193" s="193">
        <f ca="1">TODAY()-Overview_2023[[#This Row],[Start Date]]</f>
        <v>45100</v>
      </c>
      <c r="H193" s="192"/>
      <c r="I193" s="194"/>
      <c r="J193" s="191">
        <f>Overview_2023[[#This Row],[Start Date]]-Overview_2023[[#This Row],[Completed]]</f>
        <v>0</v>
      </c>
      <c r="K193" s="191"/>
      <c r="L193" s="195" t="s">
        <v>353</v>
      </c>
    </row>
    <row r="194" spans="1:12" ht="30" customHeight="1">
      <c r="A194" s="188" t="s">
        <v>381</v>
      </c>
      <c r="B194" s="189"/>
      <c r="C194" s="190"/>
      <c r="D194" s="190"/>
      <c r="E194" s="191" t="s">
        <v>396</v>
      </c>
      <c r="F194" s="196"/>
      <c r="G194" s="193">
        <f ca="1">TODAY()-Overview_2023[[#This Row],[Start Date]]</f>
        <v>45100</v>
      </c>
      <c r="H194" s="192"/>
      <c r="I194" s="194"/>
      <c r="J194" s="191">
        <f>Overview_2023[[#This Row],[Start Date]]-Overview_2023[[#This Row],[Completed]]</f>
        <v>0</v>
      </c>
      <c r="K194" s="191"/>
      <c r="L194" s="195" t="s">
        <v>353</v>
      </c>
    </row>
    <row r="195" spans="1:12" ht="30" customHeight="1">
      <c r="A195" s="188" t="s">
        <v>383</v>
      </c>
      <c r="B195" s="189"/>
      <c r="C195" s="190"/>
      <c r="D195" s="190"/>
      <c r="E195" s="191" t="s">
        <v>396</v>
      </c>
      <c r="F195" s="196"/>
      <c r="G195" s="193">
        <f ca="1">TODAY()-Overview_2023[[#This Row],[Start Date]]</f>
        <v>45100</v>
      </c>
      <c r="H195" s="192"/>
      <c r="I195" s="194"/>
      <c r="J195" s="191">
        <f>Overview_2023[[#This Row],[Start Date]]-Overview_2023[[#This Row],[Completed]]</f>
        <v>0</v>
      </c>
      <c r="K195" s="191"/>
      <c r="L195" s="195" t="s">
        <v>353</v>
      </c>
    </row>
  </sheetData>
  <conditionalFormatting sqref="C3:C195">
    <cfRule type="cellIs" dxfId="673" priority="1" operator="equal">
      <formula>"HIGH"</formula>
    </cfRule>
  </conditionalFormatting>
  <conditionalFormatting sqref="L3:L195">
    <cfRule type="cellIs" dxfId="672" priority="2" operator="equal">
      <formula>"Overdue"</formula>
    </cfRule>
    <cfRule type="cellIs" dxfId="671" priority="3" operator="equal">
      <formula>"Due Today"</formula>
    </cfRule>
    <cfRule type="cellIs" dxfId="670" priority="4" operator="equal">
      <formula>"Not Started"</formula>
    </cfRule>
    <cfRule type="cellIs" dxfId="669" priority="5" operator="equal">
      <formula>"In Progress"</formula>
    </cfRule>
    <cfRule type="cellIs" dxfId="668" priority="6" operator="equal">
      <formula>"Completed"</formula>
    </cfRule>
    <cfRule type="cellIs" dxfId="667" priority="7" operator="equal">
      <formula>"On Hold"</formula>
    </cfRule>
    <cfRule type="cellIs" dxfId="666" priority="8" operator="equal">
      <formula>"Cancelled"</formula>
    </cfRule>
  </conditionalFormatting>
  <dataValidations count="8">
    <dataValidation type="list" errorStyle="warning" allowBlank="1" showInputMessage="1" showErrorMessage="1" error="Select Category from the list. Enter new Category in List Data worksheet. Select CANCEL, press ALT+DOWN ARROW for options, then DOWN ARROW and ENTER to make selection" sqref="E4:E195" xr:uid="{DCC0F8AC-54DF-4C9E-B961-C82F33A679D6}">
      <formula1>Categories</formula1>
    </dataValidation>
    <dataValidation allowBlank="1" showInputMessage="1" showErrorMessage="1" prompt="Enter Notes in this column under this heading" sqref="K2:K195" xr:uid="{C9867D9C-77AF-4657-B838-65BB422A7A86}"/>
    <dataValidation allowBlank="1" showInputMessage="1" showErrorMessage="1" prompt="Enter Item in this column under this heading. Use heading filters to find specific entries" sqref="A2:D2 A3:B195 D3:D195" xr:uid="{945AA760-968F-4037-84AB-4D9AACE9671A}"/>
    <dataValidation allowBlank="1" showInputMessage="1" showErrorMessage="1" prompt="Enter Start Date in this column under this heading" sqref="F2:G195" xr:uid="{D3FCA13A-4336-474F-AAFE-CEAA81E8F700}"/>
    <dataValidation allowBlank="1" showInputMessage="1" showErrorMessage="1" prompt="Select Category in this column under this heading. Enter new Category in List Data worksheet. Press ALT+DOWN ARROW for options, then DOWN ARROW and ENTER to make selection" sqref="E2:E3" xr:uid="{ABC7791D-1511-42B2-8DCD-DA94E82425AE}"/>
    <dataValidation allowBlank="1" showInputMessage="1" showErrorMessage="1" prompt="Select Status in this column under this heading. Press ALT+DOWN ARROW for options, then DOWN ARROW and ENTER to make selection" sqref="L2" xr:uid="{1755DFEA-1C77-49D2-80B6-F8CDACF667AD}"/>
    <dataValidation allowBlank="1" showInputMessage="1" showErrorMessage="1" prompt="Enter Due Date in this column under this heading. Use heading filter to filter by Date, eg. select Date filter, then select This Month to see all items due in the current month" sqref="H2:J195" xr:uid="{074AE7AB-B06B-4F2E-A324-EC67E912C8C7}"/>
    <dataValidation type="list" allowBlank="1" showInputMessage="1" showErrorMessage="1" sqref="L3:L195" xr:uid="{9D2AF72B-293B-43C7-8A4C-1BF970E9B610}">
      <formula1>"Not Started,In Progress,Due Today,On Hold,Completed,Cancelled,Overdue"</formula1>
    </dataValidation>
  </dataValidations>
  <printOptions horizontalCentered="1"/>
  <pageMargins left="0.5" right="0.5" top="0.5" bottom="0.5" header="0.3" footer="0.3"/>
  <pageSetup scale="36" fitToHeight="0" orientation="landscape" r:id="rId1"/>
  <headerFooter differentFirst="1">
    <oddFooter>Page &amp;P of &amp;N</oddFooter>
  </headerFooter>
  <drawing r:id="rId2"/>
  <legacyDrawing r:id="rId3"/>
  <tableParts count="1">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C2D1E-E0C2-40B4-8A68-44AFA95C9448}">
  <sheetPr>
    <tabColor theme="4"/>
    <pageSetUpPr autoPageBreaks="0" fitToPage="1"/>
  </sheetPr>
  <dimension ref="A1:L195"/>
  <sheetViews>
    <sheetView workbookViewId="0"/>
  </sheetViews>
  <sheetFormatPr defaultColWidth="8.88671875" defaultRowHeight="30" customHeight="1"/>
  <cols>
    <col min="1" max="1" width="38" style="25" customWidth="1"/>
    <col min="2" max="2" width="18.33203125" style="25" customWidth="1"/>
    <col min="3" max="3" width="10.21875" style="25" customWidth="1"/>
    <col min="4" max="4" width="8.109375" style="25" customWidth="1"/>
    <col min="5" max="5" width="14.44140625" style="25" customWidth="1"/>
    <col min="6" max="6" width="13.44140625" style="25" customWidth="1"/>
    <col min="7" max="7" width="12.33203125" style="34" customWidth="1"/>
    <col min="8" max="8" width="14.109375" style="25" customWidth="1"/>
    <col min="9" max="9" width="14.88671875" style="25" customWidth="1"/>
    <col min="10" max="10" width="12.33203125" style="25" customWidth="1"/>
    <col min="11" max="11" width="14.6640625" style="25" customWidth="1"/>
    <col min="12" max="12" width="13.109375" style="25" customWidth="1"/>
    <col min="13" max="16384" width="8.88671875" style="25"/>
  </cols>
  <sheetData>
    <row r="1" spans="1:12" customFormat="1" ht="324" customHeight="1">
      <c r="A1" s="205"/>
      <c r="B1" s="205"/>
      <c r="C1" s="205"/>
      <c r="D1" s="205"/>
      <c r="E1" s="205"/>
      <c r="F1" s="205"/>
      <c r="G1" s="205"/>
      <c r="H1" s="205"/>
      <c r="I1" s="205"/>
      <c r="J1" s="205"/>
      <c r="K1" s="205"/>
      <c r="L1" s="205"/>
    </row>
    <row r="2" spans="1:12" s="23" customFormat="1" ht="42" customHeight="1">
      <c r="A2" s="113" t="s">
        <v>2</v>
      </c>
      <c r="B2" s="114" t="s">
        <v>3</v>
      </c>
      <c r="C2" s="114" t="s">
        <v>4</v>
      </c>
      <c r="D2" s="114" t="s">
        <v>5</v>
      </c>
      <c r="E2" s="114" t="s">
        <v>6</v>
      </c>
      <c r="F2" s="114" t="s">
        <v>549</v>
      </c>
      <c r="G2" s="115" t="s">
        <v>550</v>
      </c>
      <c r="H2" s="114" t="s">
        <v>9</v>
      </c>
      <c r="I2" s="114" t="s">
        <v>10</v>
      </c>
      <c r="J2" s="114" t="s">
        <v>11</v>
      </c>
      <c r="K2" s="114" t="s">
        <v>551</v>
      </c>
      <c r="L2" s="116" t="s">
        <v>388</v>
      </c>
    </row>
    <row r="3" spans="1:12" s="23" customFormat="1" ht="42" customHeight="1">
      <c r="A3" s="117" t="s">
        <v>552</v>
      </c>
      <c r="B3" s="118" t="s">
        <v>282</v>
      </c>
      <c r="C3" s="119" t="s">
        <v>553</v>
      </c>
      <c r="D3" s="119" t="s">
        <v>554</v>
      </c>
      <c r="E3" s="120" t="s">
        <v>22</v>
      </c>
      <c r="F3" s="121">
        <v>44818</v>
      </c>
      <c r="G3" s="122">
        <f ca="1">TODAY()-Overview_202311[[#This Row],[Start Date]]</f>
        <v>282</v>
      </c>
      <c r="H3" s="123"/>
      <c r="I3" s="124"/>
      <c r="J3" s="120">
        <f>Overview_202311[[#This Row],[Start Date]]-Overview_202311[[#This Row],[Completed]]</f>
        <v>44818</v>
      </c>
      <c r="K3" s="120"/>
      <c r="L3" s="125" t="s">
        <v>397</v>
      </c>
    </row>
    <row r="4" spans="1:12" s="23" customFormat="1" ht="30" customHeight="1">
      <c r="A4" s="117" t="s">
        <v>261</v>
      </c>
      <c r="B4" s="118">
        <v>67280</v>
      </c>
      <c r="C4" s="119"/>
      <c r="D4" s="119" t="s">
        <v>15</v>
      </c>
      <c r="E4" s="120" t="s">
        <v>16</v>
      </c>
      <c r="F4" s="121">
        <v>44946</v>
      </c>
      <c r="G4" s="122">
        <f ca="1">TODAY()-Overview_202311[[#This Row],[Start Date]]</f>
        <v>154</v>
      </c>
      <c r="H4" s="123"/>
      <c r="I4" s="124"/>
      <c r="J4" s="120">
        <f>Overview_202311[[#This Row],[Start Date]]-Overview_202311[[#This Row],[Completed]]</f>
        <v>44946</v>
      </c>
      <c r="K4" s="120"/>
      <c r="L4" s="125" t="s">
        <v>9</v>
      </c>
    </row>
    <row r="5" spans="1:12" s="23" customFormat="1" ht="30" customHeight="1">
      <c r="A5" s="117" t="s">
        <v>264</v>
      </c>
      <c r="B5" s="118">
        <v>34467</v>
      </c>
      <c r="C5" s="119"/>
      <c r="D5" s="119" t="s">
        <v>15</v>
      </c>
      <c r="E5" s="120" t="s">
        <v>16</v>
      </c>
      <c r="F5" s="121">
        <v>44947</v>
      </c>
      <c r="G5" s="122">
        <f ca="1">TODAY()-Overview_202311[[#This Row],[Start Date]]</f>
        <v>153</v>
      </c>
      <c r="H5" s="123"/>
      <c r="I5" s="124"/>
      <c r="J5" s="120">
        <f>Overview_202311[[#This Row],[Start Date]]-Overview_202311[[#This Row],[Completed]]</f>
        <v>44947</v>
      </c>
      <c r="K5" s="120"/>
      <c r="L5" s="125" t="s">
        <v>9</v>
      </c>
    </row>
    <row r="6" spans="1:12" s="23" customFormat="1" ht="30" customHeight="1">
      <c r="A6" s="117" t="s">
        <v>265</v>
      </c>
      <c r="B6" s="118">
        <v>19232</v>
      </c>
      <c r="C6" s="119"/>
      <c r="D6" s="119" t="s">
        <v>15</v>
      </c>
      <c r="E6" s="120" t="s">
        <v>16</v>
      </c>
      <c r="F6" s="126">
        <v>44951</v>
      </c>
      <c r="G6" s="122">
        <f ca="1">TODAY()-Overview_202311[[#This Row],[Start Date]]</f>
        <v>149</v>
      </c>
      <c r="H6" s="123"/>
      <c r="I6" s="124"/>
      <c r="J6" s="120">
        <f>Overview_202311[[#This Row],[Start Date]]-Overview_202311[[#This Row],[Completed]]</f>
        <v>44951</v>
      </c>
      <c r="K6" s="120"/>
      <c r="L6" s="125" t="s">
        <v>9</v>
      </c>
    </row>
    <row r="7" spans="1:12" s="23" customFormat="1" ht="30" customHeight="1">
      <c r="A7" s="117" t="s">
        <v>78</v>
      </c>
      <c r="B7" s="118">
        <v>19236</v>
      </c>
      <c r="C7" s="119"/>
      <c r="D7" s="119" t="s">
        <v>15</v>
      </c>
      <c r="E7" s="120" t="s">
        <v>16</v>
      </c>
      <c r="F7" s="126">
        <v>44952</v>
      </c>
      <c r="G7" s="122">
        <f ca="1">TODAY()-Overview_202311[[#This Row],[Start Date]]</f>
        <v>148</v>
      </c>
      <c r="H7" s="123"/>
      <c r="I7" s="124"/>
      <c r="J7" s="120">
        <f>Overview_202311[[#This Row],[Start Date]]-Overview_202311[[#This Row],[Completed]]</f>
        <v>44952</v>
      </c>
      <c r="K7" s="120"/>
      <c r="L7" s="125" t="s">
        <v>9</v>
      </c>
    </row>
    <row r="8" spans="1:12" s="23" customFormat="1" ht="30" customHeight="1">
      <c r="A8" s="117" t="s">
        <v>266</v>
      </c>
      <c r="B8" s="118">
        <v>3133</v>
      </c>
      <c r="C8" s="119"/>
      <c r="D8" s="119" t="s">
        <v>15</v>
      </c>
      <c r="E8" s="120" t="s">
        <v>16</v>
      </c>
      <c r="F8" s="126">
        <v>44953</v>
      </c>
      <c r="G8" s="122">
        <f ca="1">TODAY()-Overview_202311[[#This Row],[Start Date]]</f>
        <v>147</v>
      </c>
      <c r="H8" s="123"/>
      <c r="I8" s="124"/>
      <c r="J8" s="120">
        <f>Overview_202311[[#This Row],[Start Date]]-Overview_202311[[#This Row],[Completed]]</f>
        <v>44953</v>
      </c>
      <c r="K8" s="120"/>
      <c r="L8" s="125" t="s">
        <v>9</v>
      </c>
    </row>
    <row r="9" spans="1:12" s="23" customFormat="1" ht="30" customHeight="1">
      <c r="A9" s="117" t="s">
        <v>268</v>
      </c>
      <c r="B9" s="118">
        <v>68</v>
      </c>
      <c r="C9" s="119"/>
      <c r="D9" s="119" t="s">
        <v>15</v>
      </c>
      <c r="E9" s="120" t="s">
        <v>16</v>
      </c>
      <c r="F9" s="121">
        <v>44953</v>
      </c>
      <c r="G9" s="122">
        <f ca="1">TODAY()-Overview_202311[[#This Row],[Start Date]]</f>
        <v>147</v>
      </c>
      <c r="H9" s="123"/>
      <c r="I9" s="124"/>
      <c r="J9" s="120">
        <f>Overview_202311[[#This Row],[Start Date]]-Overview_202311[[#This Row],[Completed]]</f>
        <v>44953</v>
      </c>
      <c r="K9" s="120"/>
      <c r="L9" s="125" t="s">
        <v>9</v>
      </c>
    </row>
    <row r="10" spans="1:12" s="23" customFormat="1" ht="30" customHeight="1">
      <c r="A10" s="117" t="s">
        <v>269</v>
      </c>
      <c r="B10" s="118">
        <v>3888</v>
      </c>
      <c r="C10" s="119"/>
      <c r="D10" s="119" t="s">
        <v>15</v>
      </c>
      <c r="E10" s="120" t="s">
        <v>16</v>
      </c>
      <c r="F10" s="126">
        <v>44958</v>
      </c>
      <c r="G10" s="122">
        <f ca="1">TODAY()-Overview_202311[[#This Row],[Start Date]]</f>
        <v>142</v>
      </c>
      <c r="H10" s="123"/>
      <c r="I10" s="124"/>
      <c r="J10" s="120">
        <f>Overview_202311[[#This Row],[Start Date]]-Overview_202311[[#This Row],[Completed]]</f>
        <v>44958</v>
      </c>
      <c r="K10" s="120"/>
      <c r="L10" s="125" t="s">
        <v>9</v>
      </c>
    </row>
    <row r="11" spans="1:12" s="23" customFormat="1" ht="30" customHeight="1">
      <c r="A11" s="117" t="s">
        <v>41</v>
      </c>
      <c r="B11" s="118">
        <v>57776</v>
      </c>
      <c r="C11" s="119"/>
      <c r="D11" s="119" t="s">
        <v>15</v>
      </c>
      <c r="E11" s="120" t="s">
        <v>16</v>
      </c>
      <c r="F11" s="121">
        <v>44961</v>
      </c>
      <c r="G11" s="122">
        <f ca="1">TODAY()-Overview_202311[[#This Row],[Start Date]]</f>
        <v>139</v>
      </c>
      <c r="H11" s="123"/>
      <c r="I11" s="124"/>
      <c r="J11" s="120">
        <f>Overview_202311[[#This Row],[Start Date]]-Overview_202311[[#This Row],[Completed]]</f>
        <v>44961</v>
      </c>
      <c r="K11" s="120"/>
      <c r="L11" s="125" t="s">
        <v>397</v>
      </c>
    </row>
    <row r="12" spans="1:12" s="23" customFormat="1" ht="30" customHeight="1">
      <c r="A12" s="117" t="s">
        <v>270</v>
      </c>
      <c r="B12" s="118">
        <v>82</v>
      </c>
      <c r="C12" s="119"/>
      <c r="D12" s="119" t="s">
        <v>15</v>
      </c>
      <c r="E12" s="120" t="s">
        <v>16</v>
      </c>
      <c r="F12" s="126">
        <v>44974</v>
      </c>
      <c r="G12" s="122">
        <f ca="1">TODAY()-Overview_202311[[#This Row],[Start Date]]</f>
        <v>126</v>
      </c>
      <c r="H12" s="123"/>
      <c r="I12" s="124"/>
      <c r="J12" s="120">
        <f>Overview_202311[[#This Row],[Start Date]]-Overview_202311[[#This Row],[Completed]]</f>
        <v>44974</v>
      </c>
      <c r="K12" s="120"/>
      <c r="L12" s="125" t="s">
        <v>9</v>
      </c>
    </row>
    <row r="13" spans="1:12" ht="30" customHeight="1">
      <c r="A13" s="117" t="s">
        <v>271</v>
      </c>
      <c r="B13" s="118">
        <v>89038</v>
      </c>
      <c r="C13" s="119" t="s">
        <v>553</v>
      </c>
      <c r="D13" s="119" t="s">
        <v>554</v>
      </c>
      <c r="E13" s="120" t="s">
        <v>173</v>
      </c>
      <c r="F13" s="127">
        <v>44975</v>
      </c>
      <c r="G13" s="122">
        <f ca="1">TODAY()-Overview_202311[[#This Row],[Start Date]]</f>
        <v>125</v>
      </c>
      <c r="H13" s="123"/>
      <c r="I13" s="124"/>
      <c r="J13" s="120">
        <f>Overview_202311[[#This Row],[Start Date]]-Overview_202311[[#This Row],[Completed]]</f>
        <v>44975</v>
      </c>
      <c r="K13" s="120"/>
      <c r="L13" s="125" t="s">
        <v>9</v>
      </c>
    </row>
    <row r="14" spans="1:12" ht="30" customHeight="1">
      <c r="A14" s="117" t="s">
        <v>44</v>
      </c>
      <c r="B14" s="118">
        <v>16887</v>
      </c>
      <c r="C14" s="119"/>
      <c r="D14" s="119" t="s">
        <v>15</v>
      </c>
      <c r="E14" s="120" t="s">
        <v>16</v>
      </c>
      <c r="F14" s="121">
        <v>44981</v>
      </c>
      <c r="G14" s="122">
        <f ca="1">TODAY()-Overview_202311[[#This Row],[Start Date]]</f>
        <v>119</v>
      </c>
      <c r="H14" s="123"/>
      <c r="I14" s="124"/>
      <c r="J14" s="120">
        <f>Overview_202311[[#This Row],[Start Date]]-Overview_202311[[#This Row],[Completed]]</f>
        <v>44981</v>
      </c>
      <c r="K14" s="120"/>
      <c r="L14" s="125" t="s">
        <v>397</v>
      </c>
    </row>
    <row r="15" spans="1:12" ht="30" customHeight="1">
      <c r="A15" s="117" t="s">
        <v>272</v>
      </c>
      <c r="B15" s="118">
        <v>3284</v>
      </c>
      <c r="C15" s="119"/>
      <c r="D15" s="119" t="s">
        <v>273</v>
      </c>
      <c r="E15" s="120" t="s">
        <v>16</v>
      </c>
      <c r="F15" s="121">
        <v>44982</v>
      </c>
      <c r="G15" s="122">
        <f ca="1">TODAY()-Overview_202311[[#This Row],[Start Date]]</f>
        <v>118</v>
      </c>
      <c r="H15" s="123"/>
      <c r="I15" s="124"/>
      <c r="J15" s="120">
        <f>Overview_202311[[#This Row],[Start Date]]-Overview_202311[[#This Row],[Completed]]</f>
        <v>44982</v>
      </c>
      <c r="K15" s="120"/>
      <c r="L15" s="125" t="s">
        <v>9</v>
      </c>
    </row>
    <row r="16" spans="1:12" ht="30" customHeight="1">
      <c r="A16" s="117" t="s">
        <v>275</v>
      </c>
      <c r="B16" s="118">
        <v>18</v>
      </c>
      <c r="C16" s="119" t="s">
        <v>553</v>
      </c>
      <c r="D16" s="119" t="s">
        <v>15</v>
      </c>
      <c r="E16" s="120" t="s">
        <v>16</v>
      </c>
      <c r="F16" s="121">
        <v>44982</v>
      </c>
      <c r="G16" s="122">
        <f ca="1">TODAY()-Overview_202311[[#This Row],[Start Date]]</f>
        <v>118</v>
      </c>
      <c r="H16" s="123"/>
      <c r="I16" s="124"/>
      <c r="J16" s="120">
        <f>Overview_202311[[#This Row],[Start Date]]-Overview_202311[[#This Row],[Completed]]</f>
        <v>44982</v>
      </c>
      <c r="K16" s="120"/>
      <c r="L16" s="125" t="s">
        <v>9</v>
      </c>
    </row>
    <row r="17" spans="1:12" ht="30" customHeight="1">
      <c r="A17" s="117" t="s">
        <v>277</v>
      </c>
      <c r="B17" s="118" t="s">
        <v>282</v>
      </c>
      <c r="C17" s="119"/>
      <c r="D17" s="119" t="s">
        <v>273</v>
      </c>
      <c r="E17" s="120" t="s">
        <v>16</v>
      </c>
      <c r="F17" s="127">
        <v>44986</v>
      </c>
      <c r="G17" s="122">
        <f ca="1">TODAY()-Overview_202311[[#This Row],[Start Date]]</f>
        <v>114</v>
      </c>
      <c r="H17" s="123"/>
      <c r="I17" s="124"/>
      <c r="J17" s="120">
        <f>Overview_202311[[#This Row],[Start Date]]-Overview_202311[[#This Row],[Completed]]</f>
        <v>44986</v>
      </c>
      <c r="K17" s="120"/>
      <c r="L17" s="125" t="s">
        <v>9</v>
      </c>
    </row>
    <row r="18" spans="1:12" ht="30" customHeight="1">
      <c r="A18" s="117" t="s">
        <v>280</v>
      </c>
      <c r="B18" s="118">
        <v>2152</v>
      </c>
      <c r="C18" s="119"/>
      <c r="D18" s="119" t="s">
        <v>15</v>
      </c>
      <c r="E18" s="120" t="s">
        <v>16</v>
      </c>
      <c r="F18" s="126">
        <v>44986</v>
      </c>
      <c r="G18" s="122">
        <f ca="1">TODAY()-Overview_202311[[#This Row],[Start Date]]</f>
        <v>114</v>
      </c>
      <c r="H18" s="123"/>
      <c r="I18" s="124"/>
      <c r="J18" s="120">
        <f>Overview_202311[[#This Row],[Start Date]]-Overview_202311[[#This Row],[Completed]]</f>
        <v>44986</v>
      </c>
      <c r="K18" s="120"/>
      <c r="L18" s="125" t="s">
        <v>9</v>
      </c>
    </row>
    <row r="19" spans="1:12" ht="30" customHeight="1">
      <c r="A19" s="117" t="s">
        <v>281</v>
      </c>
      <c r="B19" s="118" t="s">
        <v>282</v>
      </c>
      <c r="C19" s="119"/>
      <c r="D19" s="119" t="s">
        <v>15</v>
      </c>
      <c r="E19" s="120" t="s">
        <v>16</v>
      </c>
      <c r="F19" s="127">
        <v>44992</v>
      </c>
      <c r="G19" s="122">
        <f ca="1">TODAY()-Overview_202311[[#This Row],[Start Date]]</f>
        <v>108</v>
      </c>
      <c r="H19" s="123"/>
      <c r="I19" s="124"/>
      <c r="J19" s="120">
        <f>Overview_202311[[#This Row],[Start Date]]-Overview_202311[[#This Row],[Completed]]</f>
        <v>44992</v>
      </c>
      <c r="K19" s="120"/>
      <c r="L19" s="125" t="s">
        <v>9</v>
      </c>
    </row>
    <row r="20" spans="1:12" ht="30" customHeight="1">
      <c r="A20" s="117" t="s">
        <v>283</v>
      </c>
      <c r="B20" s="118">
        <v>9895</v>
      </c>
      <c r="C20" s="119"/>
      <c r="D20" s="119" t="s">
        <v>15</v>
      </c>
      <c r="E20" s="120" t="s">
        <v>16</v>
      </c>
      <c r="F20" s="126">
        <v>44992</v>
      </c>
      <c r="G20" s="122">
        <f ca="1">TODAY()-Overview_202311[[#This Row],[Start Date]]</f>
        <v>108</v>
      </c>
      <c r="H20" s="123"/>
      <c r="I20" s="124"/>
      <c r="J20" s="120">
        <f>Overview_202311[[#This Row],[Start Date]]-Overview_202311[[#This Row],[Completed]]</f>
        <v>44992</v>
      </c>
      <c r="K20" s="120"/>
      <c r="L20" s="125" t="s">
        <v>9</v>
      </c>
    </row>
    <row r="21" spans="1:12" ht="30" customHeight="1">
      <c r="A21" s="117" t="s">
        <v>284</v>
      </c>
      <c r="B21" s="118" t="s">
        <v>282</v>
      </c>
      <c r="C21" s="119"/>
      <c r="D21" s="119" t="s">
        <v>15</v>
      </c>
      <c r="E21" s="120" t="s">
        <v>16</v>
      </c>
      <c r="F21" s="126">
        <v>44992</v>
      </c>
      <c r="G21" s="122">
        <f ca="1">TODAY()-Overview_202311[[#This Row],[Start Date]]</f>
        <v>108</v>
      </c>
      <c r="H21" s="123"/>
      <c r="I21" s="124"/>
      <c r="J21" s="120">
        <f>Overview_202311[[#This Row],[Start Date]]-Overview_202311[[#This Row],[Completed]]</f>
        <v>44992</v>
      </c>
      <c r="K21" s="120"/>
      <c r="L21" s="125" t="s">
        <v>9</v>
      </c>
    </row>
    <row r="22" spans="1:12" ht="30" customHeight="1">
      <c r="A22" s="117" t="s">
        <v>290</v>
      </c>
      <c r="B22" s="118" t="s">
        <v>282</v>
      </c>
      <c r="C22" s="119" t="s">
        <v>553</v>
      </c>
      <c r="D22" s="119" t="s">
        <v>15</v>
      </c>
      <c r="E22" s="120" t="s">
        <v>16</v>
      </c>
      <c r="F22" s="121">
        <v>45008</v>
      </c>
      <c r="G22" s="122">
        <f ca="1">TODAY()-Overview_202311[[#This Row],[Start Date]]</f>
        <v>92</v>
      </c>
      <c r="H22" s="123"/>
      <c r="I22" s="124"/>
      <c r="J22" s="120">
        <f>Overview_202311[[#This Row],[Start Date]]-Overview_202311[[#This Row],[Completed]]</f>
        <v>45008</v>
      </c>
      <c r="K22" s="120"/>
      <c r="L22" s="125" t="s">
        <v>9</v>
      </c>
    </row>
    <row r="23" spans="1:12" ht="30" customHeight="1">
      <c r="A23" s="117" t="s">
        <v>294</v>
      </c>
      <c r="B23" s="118">
        <v>27</v>
      </c>
      <c r="C23" s="119"/>
      <c r="D23" s="119" t="s">
        <v>15</v>
      </c>
      <c r="E23" s="120" t="s">
        <v>16</v>
      </c>
      <c r="F23" s="126">
        <v>45017</v>
      </c>
      <c r="G23" s="122">
        <f ca="1">TODAY()-Overview_202311[[#This Row],[Start Date]]</f>
        <v>83</v>
      </c>
      <c r="H23" s="123"/>
      <c r="I23" s="124"/>
      <c r="J23" s="120">
        <f>Overview_202311[[#This Row],[Start Date]]-Overview_202311[[#This Row],[Completed]]</f>
        <v>45017</v>
      </c>
      <c r="K23" s="120"/>
      <c r="L23" s="125" t="s">
        <v>9</v>
      </c>
    </row>
    <row r="24" spans="1:12" ht="30" customHeight="1">
      <c r="A24" s="117" t="s">
        <v>296</v>
      </c>
      <c r="B24" s="118">
        <v>24</v>
      </c>
      <c r="C24" s="119"/>
      <c r="D24" s="119" t="s">
        <v>15</v>
      </c>
      <c r="E24" s="120" t="s">
        <v>16</v>
      </c>
      <c r="F24" s="126">
        <v>45017</v>
      </c>
      <c r="G24" s="122">
        <f ca="1">TODAY()-Overview_202311[[#This Row],[Start Date]]</f>
        <v>83</v>
      </c>
      <c r="H24" s="123"/>
      <c r="I24" s="124"/>
      <c r="J24" s="120">
        <f>Overview_202311[[#This Row],[Start Date]]-Overview_202311[[#This Row],[Completed]]</f>
        <v>45017</v>
      </c>
      <c r="K24" s="120"/>
      <c r="L24" s="125" t="s">
        <v>9</v>
      </c>
    </row>
    <row r="25" spans="1:12" ht="30" customHeight="1">
      <c r="A25" s="117" t="s">
        <v>53</v>
      </c>
      <c r="B25" s="118">
        <v>17126</v>
      </c>
      <c r="C25" s="119"/>
      <c r="D25" s="119" t="s">
        <v>15</v>
      </c>
      <c r="E25" s="120" t="s">
        <v>16</v>
      </c>
      <c r="F25" s="121">
        <v>45018</v>
      </c>
      <c r="G25" s="122">
        <f ca="1">TODAY()-Overview_202311[[#This Row],[Start Date]]</f>
        <v>82</v>
      </c>
      <c r="H25" s="123"/>
      <c r="I25" s="124"/>
      <c r="J25" s="120">
        <f>Overview_202311[[#This Row],[Start Date]]-Overview_202311[[#This Row],[Completed]]</f>
        <v>45018</v>
      </c>
      <c r="K25" s="120"/>
      <c r="L25" s="125" t="s">
        <v>397</v>
      </c>
    </row>
    <row r="26" spans="1:12" ht="30" customHeight="1">
      <c r="A26" s="117" t="s">
        <v>297</v>
      </c>
      <c r="B26" s="118" t="s">
        <v>282</v>
      </c>
      <c r="C26" s="119"/>
      <c r="D26" s="119" t="s">
        <v>15</v>
      </c>
      <c r="E26" s="120" t="s">
        <v>16</v>
      </c>
      <c r="F26" s="126">
        <v>45020</v>
      </c>
      <c r="G26" s="122">
        <f ca="1">TODAY()-Overview_202311[[#This Row],[Start Date]]</f>
        <v>80</v>
      </c>
      <c r="H26" s="123"/>
      <c r="I26" s="124"/>
      <c r="J26" s="120">
        <f>Overview_202311[[#This Row],[Start Date]]-Overview_202311[[#This Row],[Completed]]</f>
        <v>45020</v>
      </c>
      <c r="K26" s="120"/>
      <c r="L26" s="125" t="s">
        <v>9</v>
      </c>
    </row>
    <row r="27" spans="1:12" ht="30" customHeight="1">
      <c r="A27" s="117" t="s">
        <v>47</v>
      </c>
      <c r="B27" s="118">
        <v>31</v>
      </c>
      <c r="C27" s="119"/>
      <c r="D27" s="119" t="s">
        <v>15</v>
      </c>
      <c r="E27" s="120" t="s">
        <v>16</v>
      </c>
      <c r="F27" s="121">
        <v>45021</v>
      </c>
      <c r="G27" s="122">
        <f ca="1">TODAY()-Overview_202311[[#This Row],[Start Date]]</f>
        <v>79</v>
      </c>
      <c r="H27" s="123"/>
      <c r="I27" s="124"/>
      <c r="J27" s="120">
        <f>Overview_202311[[#This Row],[Start Date]]-Overview_202311[[#This Row],[Completed]]</f>
        <v>45021</v>
      </c>
      <c r="K27" s="120"/>
      <c r="L27" s="125" t="s">
        <v>397</v>
      </c>
    </row>
    <row r="28" spans="1:12" ht="30" customHeight="1">
      <c r="A28" s="117" t="s">
        <v>299</v>
      </c>
      <c r="B28" s="118">
        <v>124351</v>
      </c>
      <c r="C28" s="119"/>
      <c r="D28" s="119" t="s">
        <v>273</v>
      </c>
      <c r="E28" s="120" t="s">
        <v>16</v>
      </c>
      <c r="F28" s="127">
        <v>45022</v>
      </c>
      <c r="G28" s="122">
        <f ca="1">TODAY()-Overview_202311[[#This Row],[Start Date]]</f>
        <v>78</v>
      </c>
      <c r="H28" s="123"/>
      <c r="I28" s="124"/>
      <c r="J28" s="120">
        <f>Overview_202311[[#This Row],[Start Date]]-Overview_202311[[#This Row],[Completed]]</f>
        <v>45022</v>
      </c>
      <c r="K28" s="120"/>
      <c r="L28" s="125" t="s">
        <v>9</v>
      </c>
    </row>
    <row r="29" spans="1:12" ht="30" customHeight="1">
      <c r="A29" s="117" t="s">
        <v>300</v>
      </c>
      <c r="B29" s="118">
        <v>6</v>
      </c>
      <c r="C29" s="119"/>
      <c r="D29" s="119" t="s">
        <v>15</v>
      </c>
      <c r="E29" s="120" t="s">
        <v>16</v>
      </c>
      <c r="F29" s="126">
        <v>45026</v>
      </c>
      <c r="G29" s="122">
        <f ca="1">TODAY()-Overview_202311[[#This Row],[Start Date]]</f>
        <v>74</v>
      </c>
      <c r="H29" s="123"/>
      <c r="I29" s="124"/>
      <c r="J29" s="120">
        <f>Overview_202311[[#This Row],[Start Date]]-Overview_202311[[#This Row],[Completed]]</f>
        <v>45026</v>
      </c>
      <c r="K29" s="120"/>
      <c r="L29" s="125" t="s">
        <v>9</v>
      </c>
    </row>
    <row r="30" spans="1:12" ht="30" customHeight="1">
      <c r="A30" s="117" t="s">
        <v>301</v>
      </c>
      <c r="B30" s="118">
        <v>5</v>
      </c>
      <c r="C30" s="119"/>
      <c r="D30" s="119" t="s">
        <v>15</v>
      </c>
      <c r="E30" s="120" t="s">
        <v>16</v>
      </c>
      <c r="F30" s="128">
        <v>45026</v>
      </c>
      <c r="G30" s="122">
        <f ca="1">TODAY()-Overview_202311[[#This Row],[Start Date]]</f>
        <v>74</v>
      </c>
      <c r="H30" s="123"/>
      <c r="I30" s="124"/>
      <c r="J30" s="120">
        <f>Overview_202311[[#This Row],[Start Date]]-Overview_202311[[#This Row],[Completed]]</f>
        <v>45026</v>
      </c>
      <c r="K30" s="120"/>
      <c r="L30" s="125" t="s">
        <v>9</v>
      </c>
    </row>
    <row r="31" spans="1:12" ht="30" customHeight="1">
      <c r="A31" s="117" t="s">
        <v>302</v>
      </c>
      <c r="B31" s="118">
        <v>1449</v>
      </c>
      <c r="C31" s="119"/>
      <c r="D31" s="119" t="s">
        <v>15</v>
      </c>
      <c r="E31" s="120" t="s">
        <v>16</v>
      </c>
      <c r="F31" s="127">
        <v>45030</v>
      </c>
      <c r="G31" s="122">
        <f ca="1">TODAY()-Overview_202311[[#This Row],[Start Date]]</f>
        <v>70</v>
      </c>
      <c r="H31" s="123"/>
      <c r="I31" s="124"/>
      <c r="J31" s="120">
        <f>Overview_202311[[#This Row],[Start Date]]-Overview_202311[[#This Row],[Completed]]</f>
        <v>45030</v>
      </c>
      <c r="K31" s="120"/>
      <c r="L31" s="125" t="s">
        <v>9</v>
      </c>
    </row>
    <row r="32" spans="1:12" ht="30" customHeight="1">
      <c r="A32" s="117" t="s">
        <v>65</v>
      </c>
      <c r="B32" s="118">
        <v>652</v>
      </c>
      <c r="C32" s="119" t="s">
        <v>553</v>
      </c>
      <c r="D32" s="119" t="s">
        <v>15</v>
      </c>
      <c r="E32" s="120" t="s">
        <v>16</v>
      </c>
      <c r="F32" s="121">
        <v>45031</v>
      </c>
      <c r="G32" s="122">
        <f ca="1">TODAY()-Overview_202311[[#This Row],[Start Date]]</f>
        <v>69</v>
      </c>
      <c r="H32" s="123"/>
      <c r="I32" s="124"/>
      <c r="J32" s="120">
        <f>Overview_202311[[#This Row],[Start Date]]-Overview_202311[[#This Row],[Completed]]</f>
        <v>45031</v>
      </c>
      <c r="K32" s="120"/>
      <c r="L32" s="125" t="s">
        <v>397</v>
      </c>
    </row>
    <row r="33" spans="1:12" ht="30" customHeight="1">
      <c r="A33" s="117" t="s">
        <v>303</v>
      </c>
      <c r="B33" s="118">
        <v>83</v>
      </c>
      <c r="C33" s="119" t="s">
        <v>553</v>
      </c>
      <c r="D33" s="119" t="s">
        <v>15</v>
      </c>
      <c r="E33" s="120" t="s">
        <v>16</v>
      </c>
      <c r="F33" s="126">
        <v>45032</v>
      </c>
      <c r="G33" s="122">
        <f ca="1">TODAY()-Overview_202311[[#This Row],[Start Date]]</f>
        <v>68</v>
      </c>
      <c r="H33" s="123"/>
      <c r="I33" s="124"/>
      <c r="J33" s="120">
        <f>Overview_202311[[#This Row],[Start Date]]-Overview_202311[[#This Row],[Completed]]</f>
        <v>45032</v>
      </c>
      <c r="K33" s="120"/>
      <c r="L33" s="125" t="s">
        <v>9</v>
      </c>
    </row>
    <row r="34" spans="1:12" ht="30" customHeight="1">
      <c r="A34" s="117" t="s">
        <v>253</v>
      </c>
      <c r="B34" s="118" t="s">
        <v>282</v>
      </c>
      <c r="C34" s="119" t="s">
        <v>553</v>
      </c>
      <c r="D34" s="119" t="s">
        <v>554</v>
      </c>
      <c r="E34" s="120" t="s">
        <v>153</v>
      </c>
      <c r="F34" s="127">
        <v>45058</v>
      </c>
      <c r="G34" s="122">
        <f ca="1">TODAY()-Overview_202311[[#This Row],[Start Date]]</f>
        <v>42</v>
      </c>
      <c r="H34" s="123"/>
      <c r="I34" s="124"/>
      <c r="J34" s="120">
        <f>Overview_202311[[#This Row],[Start Date]]-Overview_202311[[#This Row],[Completed]]</f>
        <v>45058</v>
      </c>
      <c r="K34" s="120"/>
      <c r="L34" s="125" t="s">
        <v>9</v>
      </c>
    </row>
    <row r="35" spans="1:12" ht="30" customHeight="1">
      <c r="A35" s="117" t="s">
        <v>305</v>
      </c>
      <c r="B35" s="118" t="s">
        <v>282</v>
      </c>
      <c r="C35" s="129"/>
      <c r="D35" s="119" t="s">
        <v>15</v>
      </c>
      <c r="E35" s="120" t="s">
        <v>16</v>
      </c>
      <c r="F35" s="126">
        <v>45066</v>
      </c>
      <c r="G35" s="122">
        <f ca="1">TODAY()-Overview_202311[[#This Row],[Start Date]]</f>
        <v>34</v>
      </c>
      <c r="H35" s="123"/>
      <c r="I35" s="124"/>
      <c r="J35" s="120">
        <f>Overview_202311[[#This Row],[Start Date]]-Overview_202311[[#This Row],[Completed]]</f>
        <v>45066</v>
      </c>
      <c r="K35" s="120"/>
      <c r="L35" s="125" t="s">
        <v>9</v>
      </c>
    </row>
    <row r="36" spans="1:12" ht="30" customHeight="1">
      <c r="A36" s="117" t="s">
        <v>309</v>
      </c>
      <c r="B36" s="118" t="s">
        <v>282</v>
      </c>
      <c r="C36" s="119"/>
      <c r="D36" s="119" t="s">
        <v>15</v>
      </c>
      <c r="E36" s="120" t="s">
        <v>16</v>
      </c>
      <c r="F36" s="121">
        <v>45092</v>
      </c>
      <c r="G36" s="122">
        <f ca="1">TODAY()-Overview_202311[[#This Row],[Start Date]]</f>
        <v>8</v>
      </c>
      <c r="H36" s="123"/>
      <c r="I36" s="124"/>
      <c r="J36" s="120">
        <f>Overview_202311[[#This Row],[Start Date]]-Overview_202311[[#This Row],[Completed]]</f>
        <v>45092</v>
      </c>
      <c r="K36" s="120"/>
      <c r="L36" s="125" t="s">
        <v>9</v>
      </c>
    </row>
    <row r="37" spans="1:12" ht="30" customHeight="1">
      <c r="A37" s="117" t="s">
        <v>307</v>
      </c>
      <c r="B37" s="118" t="s">
        <v>282</v>
      </c>
      <c r="C37" s="119"/>
      <c r="D37" s="119" t="s">
        <v>15</v>
      </c>
      <c r="E37" s="120" t="s">
        <v>16</v>
      </c>
      <c r="F37" s="126">
        <v>45098</v>
      </c>
      <c r="G37" s="122">
        <f ca="1">TODAY()-Overview_202311[[#This Row],[Start Date]]</f>
        <v>2</v>
      </c>
      <c r="H37" s="123"/>
      <c r="I37" s="124"/>
      <c r="J37" s="120">
        <f>Overview_202311[[#This Row],[Start Date]]-Overview_202311[[#This Row],[Completed]]</f>
        <v>45098</v>
      </c>
      <c r="K37" s="120"/>
      <c r="L37" s="125" t="s">
        <v>313</v>
      </c>
    </row>
    <row r="38" spans="1:12" ht="30" customHeight="1">
      <c r="A38" s="117" t="s">
        <v>311</v>
      </c>
      <c r="B38" s="118" t="s">
        <v>282</v>
      </c>
      <c r="C38" s="119"/>
      <c r="D38" s="119" t="s">
        <v>15</v>
      </c>
      <c r="E38" s="120" t="s">
        <v>16</v>
      </c>
      <c r="F38" s="127">
        <v>45101</v>
      </c>
      <c r="G38" s="122">
        <f ca="1">TODAY()-Overview_202311[[#This Row],[Start Date]]</f>
        <v>-1</v>
      </c>
      <c r="H38" s="123"/>
      <c r="I38" s="124"/>
      <c r="J38" s="120">
        <f>Overview_202311[[#This Row],[Start Date]]-Overview_202311[[#This Row],[Completed]]</f>
        <v>45101</v>
      </c>
      <c r="K38" s="120"/>
      <c r="L38" s="125" t="s">
        <v>316</v>
      </c>
    </row>
    <row r="39" spans="1:12" ht="30" customHeight="1">
      <c r="A39" s="117" t="s">
        <v>138</v>
      </c>
      <c r="B39" s="118">
        <v>1339</v>
      </c>
      <c r="C39" s="119" t="s">
        <v>553</v>
      </c>
      <c r="D39" s="119" t="s">
        <v>15</v>
      </c>
      <c r="E39" s="120" t="s">
        <v>16</v>
      </c>
      <c r="F39" s="121">
        <v>45104</v>
      </c>
      <c r="G39" s="122">
        <f ca="1">TODAY()-Overview_202311[[#This Row],[Start Date]]</f>
        <v>-4</v>
      </c>
      <c r="H39" s="123"/>
      <c r="I39" s="124"/>
      <c r="J39" s="120">
        <f>Overview_202311[[#This Row],[Start Date]]-Overview_202311[[#This Row],[Completed]]</f>
        <v>45104</v>
      </c>
      <c r="K39" s="120"/>
      <c r="L39" s="125" t="s">
        <v>316</v>
      </c>
    </row>
    <row r="40" spans="1:12" ht="30" customHeight="1">
      <c r="A40" s="117" t="s">
        <v>68</v>
      </c>
      <c r="B40" s="118">
        <v>28</v>
      </c>
      <c r="C40" s="119"/>
      <c r="D40" s="119" t="s">
        <v>15</v>
      </c>
      <c r="E40" s="120" t="s">
        <v>16</v>
      </c>
      <c r="F40" s="121">
        <v>45107</v>
      </c>
      <c r="G40" s="122">
        <f ca="1">TODAY()-Overview_202311[[#This Row],[Start Date]]</f>
        <v>-7</v>
      </c>
      <c r="H40" s="123"/>
      <c r="I40" s="124"/>
      <c r="J40" s="120">
        <f>Overview_202311[[#This Row],[Start Date]]-Overview_202311[[#This Row],[Completed]]</f>
        <v>45107</v>
      </c>
      <c r="K40" s="120"/>
      <c r="L40" s="125" t="s">
        <v>316</v>
      </c>
    </row>
    <row r="41" spans="1:12" ht="30" customHeight="1">
      <c r="A41" s="117" t="s">
        <v>245</v>
      </c>
      <c r="B41" s="118">
        <v>16753</v>
      </c>
      <c r="C41" s="119"/>
      <c r="D41" s="119" t="s">
        <v>15</v>
      </c>
      <c r="E41" s="120" t="s">
        <v>16</v>
      </c>
      <c r="F41" s="121">
        <v>45107</v>
      </c>
      <c r="G41" s="122">
        <f ca="1">TODAY()-Overview_202311[[#This Row],[Start Date]]</f>
        <v>-7</v>
      </c>
      <c r="H41" s="123"/>
      <c r="I41" s="124"/>
      <c r="J41" s="120">
        <f>Overview_202311[[#This Row],[Start Date]]-Overview_202311[[#This Row],[Completed]]</f>
        <v>45107</v>
      </c>
      <c r="K41" s="120"/>
      <c r="L41" s="125" t="s">
        <v>316</v>
      </c>
    </row>
    <row r="42" spans="1:12" ht="30" customHeight="1">
      <c r="A42" s="117" t="s">
        <v>314</v>
      </c>
      <c r="B42" s="118">
        <v>16752</v>
      </c>
      <c r="C42" s="119"/>
      <c r="D42" s="119" t="s">
        <v>15</v>
      </c>
      <c r="E42" s="120" t="s">
        <v>16</v>
      </c>
      <c r="F42" s="127">
        <v>45114</v>
      </c>
      <c r="G42" s="122">
        <f ca="1">TODAY()-Overview_202311[[#This Row],[Start Date]]</f>
        <v>-14</v>
      </c>
      <c r="H42" s="123"/>
      <c r="I42" s="124"/>
      <c r="J42" s="120">
        <f>Overview_202311[[#This Row],[Start Date]]-Overview_202311[[#This Row],[Completed]]</f>
        <v>45114</v>
      </c>
      <c r="K42" s="120"/>
      <c r="L42" s="125" t="s">
        <v>316</v>
      </c>
    </row>
    <row r="43" spans="1:12" ht="30" customHeight="1">
      <c r="A43" s="117" t="s">
        <v>92</v>
      </c>
      <c r="B43" s="118">
        <v>219</v>
      </c>
      <c r="C43" s="119"/>
      <c r="D43" s="119" t="s">
        <v>15</v>
      </c>
      <c r="E43" s="120" t="s">
        <v>16</v>
      </c>
      <c r="F43" s="121">
        <v>45121</v>
      </c>
      <c r="G43" s="122">
        <f ca="1">TODAY()-Overview_202311[[#This Row],[Start Date]]</f>
        <v>-21</v>
      </c>
      <c r="H43" s="123"/>
      <c r="I43" s="124"/>
      <c r="J43" s="120">
        <f>Overview_202311[[#This Row],[Start Date]]-Overview_202311[[#This Row],[Completed]]</f>
        <v>45121</v>
      </c>
      <c r="K43" s="120"/>
      <c r="L43" s="125" t="s">
        <v>316</v>
      </c>
    </row>
    <row r="44" spans="1:12" ht="30" customHeight="1">
      <c r="A44" s="117" t="s">
        <v>317</v>
      </c>
      <c r="B44" s="118" t="s">
        <v>282</v>
      </c>
      <c r="C44" s="119"/>
      <c r="D44" s="119" t="s">
        <v>15</v>
      </c>
      <c r="E44" s="120" t="s">
        <v>16</v>
      </c>
      <c r="F44" s="126">
        <v>45127</v>
      </c>
      <c r="G44" s="122">
        <f ca="1">TODAY()-Overview_202311[[#This Row],[Start Date]]</f>
        <v>-27</v>
      </c>
      <c r="H44" s="123"/>
      <c r="I44" s="124"/>
      <c r="J44" s="120">
        <f>Overview_202311[[#This Row],[Start Date]]-Overview_202311[[#This Row],[Completed]]</f>
        <v>45127</v>
      </c>
      <c r="K44" s="120"/>
      <c r="L44" s="125" t="s">
        <v>316</v>
      </c>
    </row>
    <row r="45" spans="1:12" ht="30" customHeight="1">
      <c r="A45" s="117" t="s">
        <v>85</v>
      </c>
      <c r="B45" s="118">
        <v>48</v>
      </c>
      <c r="C45" s="119"/>
      <c r="D45" s="119" t="s">
        <v>15</v>
      </c>
      <c r="E45" s="120" t="s">
        <v>16</v>
      </c>
      <c r="F45" s="121">
        <v>45128</v>
      </c>
      <c r="G45" s="122">
        <f ca="1">TODAY()-Overview_202311[[#This Row],[Start Date]]</f>
        <v>-28</v>
      </c>
      <c r="H45" s="123"/>
      <c r="I45" s="124"/>
      <c r="J45" s="120">
        <f>Overview_202311[[#This Row],[Start Date]]-Overview_202311[[#This Row],[Completed]]</f>
        <v>45128</v>
      </c>
      <c r="K45" s="120"/>
      <c r="L45" s="125" t="s">
        <v>316</v>
      </c>
    </row>
    <row r="46" spans="1:12" ht="30" customHeight="1">
      <c r="A46" s="117" t="s">
        <v>91</v>
      </c>
      <c r="B46" s="118">
        <v>64</v>
      </c>
      <c r="C46" s="119"/>
      <c r="D46" s="119" t="s">
        <v>15</v>
      </c>
      <c r="E46" s="120" t="s">
        <v>16</v>
      </c>
      <c r="F46" s="121">
        <v>45128</v>
      </c>
      <c r="G46" s="122">
        <f ca="1">TODAY()-Overview_202311[[#This Row],[Start Date]]</f>
        <v>-28</v>
      </c>
      <c r="H46" s="123"/>
      <c r="I46" s="124"/>
      <c r="J46" s="120">
        <f>Overview_202311[[#This Row],[Start Date]]-Overview_202311[[#This Row],[Completed]]</f>
        <v>45128</v>
      </c>
      <c r="K46" s="120"/>
      <c r="L46" s="125" t="s">
        <v>316</v>
      </c>
    </row>
    <row r="47" spans="1:12" ht="30" customHeight="1">
      <c r="A47" s="117" t="s">
        <v>98</v>
      </c>
      <c r="B47" s="118">
        <v>1060</v>
      </c>
      <c r="C47" s="119"/>
      <c r="D47" s="119" t="s">
        <v>15</v>
      </c>
      <c r="E47" s="120" t="s">
        <v>16</v>
      </c>
      <c r="F47" s="121">
        <v>45129</v>
      </c>
      <c r="G47" s="122">
        <f ca="1">TODAY()-Overview_202311[[#This Row],[Start Date]]</f>
        <v>-29</v>
      </c>
      <c r="H47" s="123"/>
      <c r="I47" s="124"/>
      <c r="J47" s="120">
        <f>Overview_202311[[#This Row],[Start Date]]-Overview_202311[[#This Row],[Completed]]</f>
        <v>45129</v>
      </c>
      <c r="K47" s="120"/>
      <c r="L47" s="125" t="s">
        <v>316</v>
      </c>
    </row>
    <row r="48" spans="1:12" ht="30" customHeight="1">
      <c r="A48" s="117" t="s">
        <v>109</v>
      </c>
      <c r="B48" s="118">
        <v>49</v>
      </c>
      <c r="C48" s="119"/>
      <c r="D48" s="119" t="s">
        <v>15</v>
      </c>
      <c r="E48" s="120" t="s">
        <v>16</v>
      </c>
      <c r="F48" s="121">
        <v>45129</v>
      </c>
      <c r="G48" s="122">
        <f ca="1">TODAY()-Overview_202311[[#This Row],[Start Date]]</f>
        <v>-29</v>
      </c>
      <c r="H48" s="123"/>
      <c r="I48" s="124"/>
      <c r="J48" s="120">
        <f>Overview_202311[[#This Row],[Start Date]]-Overview_202311[[#This Row],[Completed]]</f>
        <v>45129</v>
      </c>
      <c r="K48" s="120"/>
      <c r="L48" s="125" t="s">
        <v>316</v>
      </c>
    </row>
    <row r="49" spans="1:12" ht="30" customHeight="1">
      <c r="A49" s="117" t="s">
        <v>87</v>
      </c>
      <c r="B49" s="118">
        <v>12</v>
      </c>
      <c r="C49" s="119"/>
      <c r="D49" s="119" t="s">
        <v>15</v>
      </c>
      <c r="E49" s="120" t="s">
        <v>16</v>
      </c>
      <c r="F49" s="121">
        <v>45130</v>
      </c>
      <c r="G49" s="122">
        <f ca="1">TODAY()-Overview_202311[[#This Row],[Start Date]]</f>
        <v>-30</v>
      </c>
      <c r="H49" s="123"/>
      <c r="I49" s="124"/>
      <c r="J49" s="120">
        <f>Overview_202311[[#This Row],[Start Date]]-Overview_202311[[#This Row],[Completed]]</f>
        <v>45130</v>
      </c>
      <c r="K49" s="120"/>
      <c r="L49" s="125" t="s">
        <v>316</v>
      </c>
    </row>
    <row r="50" spans="1:12" ht="30" customHeight="1">
      <c r="A50" s="117" t="s">
        <v>94</v>
      </c>
      <c r="B50" s="118">
        <v>53</v>
      </c>
      <c r="C50" s="119" t="s">
        <v>553</v>
      </c>
      <c r="D50" s="119" t="s">
        <v>15</v>
      </c>
      <c r="E50" s="120" t="s">
        <v>16</v>
      </c>
      <c r="F50" s="121">
        <v>45130</v>
      </c>
      <c r="G50" s="122">
        <f ca="1">TODAY()-Overview_202311[[#This Row],[Start Date]]</f>
        <v>-30</v>
      </c>
      <c r="H50" s="123"/>
      <c r="I50" s="124"/>
      <c r="J50" s="120">
        <f>Overview_202311[[#This Row],[Start Date]]-Overview_202311[[#This Row],[Completed]]</f>
        <v>45130</v>
      </c>
      <c r="K50" s="120"/>
      <c r="L50" s="125" t="s">
        <v>316</v>
      </c>
    </row>
    <row r="51" spans="1:12" ht="30" customHeight="1">
      <c r="A51" s="117" t="s">
        <v>89</v>
      </c>
      <c r="B51" s="118">
        <v>41</v>
      </c>
      <c r="C51" s="119"/>
      <c r="D51" s="119" t="s">
        <v>15</v>
      </c>
      <c r="E51" s="120" t="s">
        <v>16</v>
      </c>
      <c r="F51" s="121">
        <v>45135</v>
      </c>
      <c r="G51" s="122">
        <f ca="1">TODAY()-Overview_202311[[#This Row],[Start Date]]</f>
        <v>-35</v>
      </c>
      <c r="H51" s="123"/>
      <c r="I51" s="124"/>
      <c r="J51" s="120">
        <f>Overview_202311[[#This Row],[Start Date]]-Overview_202311[[#This Row],[Completed]]</f>
        <v>45135</v>
      </c>
      <c r="K51" s="120"/>
      <c r="L51" s="125" t="s">
        <v>316</v>
      </c>
    </row>
    <row r="52" spans="1:12" ht="30" customHeight="1">
      <c r="A52" s="117" t="s">
        <v>95</v>
      </c>
      <c r="B52" s="118">
        <v>92</v>
      </c>
      <c r="C52" s="119"/>
      <c r="D52" s="119" t="s">
        <v>15</v>
      </c>
      <c r="E52" s="120" t="s">
        <v>16</v>
      </c>
      <c r="F52" s="121">
        <v>45135</v>
      </c>
      <c r="G52" s="122">
        <f ca="1">TODAY()-Overview_202311[[#This Row],[Start Date]]</f>
        <v>-35</v>
      </c>
      <c r="H52" s="123"/>
      <c r="I52" s="124"/>
      <c r="J52" s="120">
        <f>Overview_202311[[#This Row],[Start Date]]-Overview_202311[[#This Row],[Completed]]</f>
        <v>45135</v>
      </c>
      <c r="K52" s="120"/>
      <c r="L52" s="125" t="s">
        <v>316</v>
      </c>
    </row>
    <row r="53" spans="1:12" ht="30" customHeight="1">
      <c r="A53" s="117" t="s">
        <v>103</v>
      </c>
      <c r="B53" s="118">
        <v>38</v>
      </c>
      <c r="C53" s="119"/>
      <c r="D53" s="119" t="s">
        <v>15</v>
      </c>
      <c r="E53" s="120" t="s">
        <v>16</v>
      </c>
      <c r="F53" s="121">
        <v>45135</v>
      </c>
      <c r="G53" s="122">
        <f ca="1">TODAY()-Overview_202311[[#This Row],[Start Date]]</f>
        <v>-35</v>
      </c>
      <c r="H53" s="123"/>
      <c r="I53" s="124"/>
      <c r="J53" s="120">
        <f>Overview_202311[[#This Row],[Start Date]]-Overview_202311[[#This Row],[Completed]]</f>
        <v>45135</v>
      </c>
      <c r="K53" s="120"/>
      <c r="L53" s="125" t="s">
        <v>316</v>
      </c>
    </row>
    <row r="54" spans="1:12" ht="30" customHeight="1">
      <c r="A54" s="117" t="s">
        <v>113</v>
      </c>
      <c r="B54" s="118">
        <v>19</v>
      </c>
      <c r="C54" s="119"/>
      <c r="D54" s="119" t="s">
        <v>15</v>
      </c>
      <c r="E54" s="120" t="s">
        <v>16</v>
      </c>
      <c r="F54" s="121">
        <v>45136</v>
      </c>
      <c r="G54" s="122">
        <f ca="1">TODAY()-Overview_202311[[#This Row],[Start Date]]</f>
        <v>-36</v>
      </c>
      <c r="H54" s="123"/>
      <c r="I54" s="124"/>
      <c r="J54" s="120">
        <f>Overview_202311[[#This Row],[Start Date]]-Overview_202311[[#This Row],[Completed]]</f>
        <v>45136</v>
      </c>
      <c r="K54" s="120"/>
      <c r="L54" s="125" t="s">
        <v>316</v>
      </c>
    </row>
    <row r="55" spans="1:12" ht="30" customHeight="1">
      <c r="A55" s="117" t="s">
        <v>141</v>
      </c>
      <c r="B55" s="118">
        <v>384</v>
      </c>
      <c r="C55" s="119"/>
      <c r="D55" s="119" t="s">
        <v>15</v>
      </c>
      <c r="E55" s="120" t="s">
        <v>16</v>
      </c>
      <c r="F55" s="121">
        <v>45136</v>
      </c>
      <c r="G55" s="122">
        <f ca="1">TODAY()-Overview_202311[[#This Row],[Start Date]]</f>
        <v>-36</v>
      </c>
      <c r="H55" s="123"/>
      <c r="I55" s="124"/>
      <c r="J55" s="120">
        <f>Overview_202311[[#This Row],[Start Date]]-Overview_202311[[#This Row],[Completed]]</f>
        <v>45136</v>
      </c>
      <c r="K55" s="120"/>
      <c r="L55" s="125" t="s">
        <v>316</v>
      </c>
    </row>
    <row r="56" spans="1:12" ht="30" customHeight="1">
      <c r="A56" s="117" t="s">
        <v>56</v>
      </c>
      <c r="B56" s="118" t="s">
        <v>282</v>
      </c>
      <c r="C56" s="119"/>
      <c r="D56" s="119" t="s">
        <v>15</v>
      </c>
      <c r="E56" s="120" t="s">
        <v>16</v>
      </c>
      <c r="F56" s="121">
        <v>45139</v>
      </c>
      <c r="G56" s="122">
        <f ca="1">TODAY()-Overview_202311[[#This Row],[Start Date]]</f>
        <v>-39</v>
      </c>
      <c r="H56" s="123"/>
      <c r="I56" s="124"/>
      <c r="J56" s="120">
        <f>Overview_202311[[#This Row],[Start Date]]-Overview_202311[[#This Row],[Completed]]</f>
        <v>45139</v>
      </c>
      <c r="K56" s="120"/>
      <c r="L56" s="125" t="s">
        <v>316</v>
      </c>
    </row>
    <row r="57" spans="1:12" ht="30" customHeight="1">
      <c r="A57" s="117" t="s">
        <v>131</v>
      </c>
      <c r="B57" s="118">
        <v>280</v>
      </c>
      <c r="C57" s="119"/>
      <c r="D57" s="119" t="s">
        <v>15</v>
      </c>
      <c r="E57" s="120" t="s">
        <v>16</v>
      </c>
      <c r="F57" s="121">
        <v>45139</v>
      </c>
      <c r="G57" s="122">
        <f ca="1">TODAY()-Overview_202311[[#This Row],[Start Date]]</f>
        <v>-39</v>
      </c>
      <c r="H57" s="123"/>
      <c r="I57" s="124"/>
      <c r="J57" s="120">
        <f>Overview_202311[[#This Row],[Start Date]]-Overview_202311[[#This Row],[Completed]]</f>
        <v>45139</v>
      </c>
      <c r="K57" s="120"/>
      <c r="L57" s="125" t="s">
        <v>316</v>
      </c>
    </row>
    <row r="58" spans="1:12" ht="30" customHeight="1">
      <c r="A58" s="117" t="s">
        <v>136</v>
      </c>
      <c r="B58" s="118">
        <v>37</v>
      </c>
      <c r="C58" s="119"/>
      <c r="D58" s="119" t="s">
        <v>15</v>
      </c>
      <c r="E58" s="120" t="s">
        <v>16</v>
      </c>
      <c r="F58" s="121">
        <v>45139</v>
      </c>
      <c r="G58" s="122">
        <f ca="1">TODAY()-Overview_202311[[#This Row],[Start Date]]</f>
        <v>-39</v>
      </c>
      <c r="H58" s="123"/>
      <c r="I58" s="124"/>
      <c r="J58" s="120">
        <f>Overview_202311[[#This Row],[Start Date]]-Overview_202311[[#This Row],[Completed]]</f>
        <v>45139</v>
      </c>
      <c r="K58" s="120"/>
      <c r="L58" s="125" t="s">
        <v>316</v>
      </c>
    </row>
    <row r="59" spans="1:12" ht="30" customHeight="1">
      <c r="A59" s="117" t="s">
        <v>555</v>
      </c>
      <c r="B59" s="118" t="s">
        <v>282</v>
      </c>
      <c r="C59" s="119"/>
      <c r="D59" s="119" t="s">
        <v>15</v>
      </c>
      <c r="E59" s="120" t="s">
        <v>16</v>
      </c>
      <c r="F59" s="121">
        <v>45142</v>
      </c>
      <c r="G59" s="122">
        <f ca="1">TODAY()-Overview_202311[[#This Row],[Start Date]]</f>
        <v>-42</v>
      </c>
      <c r="H59" s="123"/>
      <c r="I59" s="124"/>
      <c r="J59" s="120">
        <f>Overview_202311[[#This Row],[Start Date]]-Overview_202311[[#This Row],[Completed]]</f>
        <v>45142</v>
      </c>
      <c r="K59" s="120"/>
      <c r="L59" s="125" t="s">
        <v>316</v>
      </c>
    </row>
    <row r="60" spans="1:12" ht="30" customHeight="1">
      <c r="A60" s="117" t="s">
        <v>105</v>
      </c>
      <c r="B60" s="118">
        <v>8343</v>
      </c>
      <c r="C60" s="119"/>
      <c r="D60" s="119" t="s">
        <v>15</v>
      </c>
      <c r="E60" s="120" t="s">
        <v>16</v>
      </c>
      <c r="F60" s="121">
        <v>45142</v>
      </c>
      <c r="G60" s="122">
        <f ca="1">TODAY()-Overview_202311[[#This Row],[Start Date]]</f>
        <v>-42</v>
      </c>
      <c r="H60" s="123"/>
      <c r="I60" s="124"/>
      <c r="J60" s="120">
        <f>Overview_202311[[#This Row],[Start Date]]-Overview_202311[[#This Row],[Completed]]</f>
        <v>45142</v>
      </c>
      <c r="K60" s="120"/>
      <c r="L60" s="125" t="s">
        <v>316</v>
      </c>
    </row>
    <row r="61" spans="1:12" ht="30" customHeight="1">
      <c r="A61" s="117" t="s">
        <v>106</v>
      </c>
      <c r="B61" s="118">
        <v>2</v>
      </c>
      <c r="C61" s="119"/>
      <c r="D61" s="119" t="s">
        <v>15</v>
      </c>
      <c r="E61" s="120" t="s">
        <v>16</v>
      </c>
      <c r="F61" s="121">
        <v>45143</v>
      </c>
      <c r="G61" s="122">
        <f ca="1">TODAY()-Overview_202311[[#This Row],[Start Date]]</f>
        <v>-43</v>
      </c>
      <c r="H61" s="123"/>
      <c r="I61" s="124"/>
      <c r="J61" s="120">
        <f>Overview_202311[[#This Row],[Start Date]]-Overview_202311[[#This Row],[Completed]]</f>
        <v>45143</v>
      </c>
      <c r="K61" s="120"/>
      <c r="L61" s="125" t="s">
        <v>316</v>
      </c>
    </row>
    <row r="62" spans="1:12" ht="30" customHeight="1">
      <c r="A62" s="117" t="s">
        <v>114</v>
      </c>
      <c r="B62" s="118">
        <v>54</v>
      </c>
      <c r="C62" s="119"/>
      <c r="D62" s="119" t="s">
        <v>554</v>
      </c>
      <c r="E62" s="120" t="s">
        <v>16</v>
      </c>
      <c r="F62" s="121">
        <v>45143</v>
      </c>
      <c r="G62" s="122">
        <f ca="1">TODAY()-Overview_202311[[#This Row],[Start Date]]</f>
        <v>-43</v>
      </c>
      <c r="H62" s="123"/>
      <c r="I62" s="124"/>
      <c r="J62" s="120">
        <f>Overview_202311[[#This Row],[Start Date]]-Overview_202311[[#This Row],[Completed]]</f>
        <v>45143</v>
      </c>
      <c r="K62" s="120"/>
      <c r="L62" s="125" t="s">
        <v>316</v>
      </c>
    </row>
    <row r="63" spans="1:12" ht="30" customHeight="1">
      <c r="A63" s="117" t="s">
        <v>121</v>
      </c>
      <c r="B63" s="118">
        <v>39</v>
      </c>
      <c r="C63" s="119"/>
      <c r="D63" s="119" t="s">
        <v>15</v>
      </c>
      <c r="E63" s="120" t="s">
        <v>16</v>
      </c>
      <c r="F63" s="121">
        <v>45149</v>
      </c>
      <c r="G63" s="122">
        <f ca="1">TODAY()-Overview_202311[[#This Row],[Start Date]]</f>
        <v>-49</v>
      </c>
      <c r="H63" s="123"/>
      <c r="I63" s="124"/>
      <c r="J63" s="120">
        <f>Overview_202311[[#This Row],[Start Date]]-Overview_202311[[#This Row],[Completed]]</f>
        <v>45149</v>
      </c>
      <c r="K63" s="120"/>
      <c r="L63" s="125" t="s">
        <v>316</v>
      </c>
    </row>
    <row r="64" spans="1:12" ht="30" customHeight="1">
      <c r="A64" s="117" t="s">
        <v>122</v>
      </c>
      <c r="B64" s="118">
        <v>101</v>
      </c>
      <c r="C64" s="119"/>
      <c r="D64" s="119" t="s">
        <v>15</v>
      </c>
      <c r="E64" s="120" t="s">
        <v>16</v>
      </c>
      <c r="F64" s="121">
        <v>45149</v>
      </c>
      <c r="G64" s="122">
        <f ca="1">TODAY()-Overview_202311[[#This Row],[Start Date]]</f>
        <v>-49</v>
      </c>
      <c r="H64" s="123"/>
      <c r="I64" s="124"/>
      <c r="J64" s="120">
        <f>Overview_202311[[#This Row],[Start Date]]-Overview_202311[[#This Row],[Completed]]</f>
        <v>45149</v>
      </c>
      <c r="K64" s="120"/>
      <c r="L64" s="125" t="s">
        <v>316</v>
      </c>
    </row>
    <row r="65" spans="1:12" ht="30" customHeight="1">
      <c r="A65" s="117" t="s">
        <v>123</v>
      </c>
      <c r="B65" s="118">
        <v>62</v>
      </c>
      <c r="C65" s="119" t="s">
        <v>553</v>
      </c>
      <c r="D65" s="119" t="s">
        <v>15</v>
      </c>
      <c r="E65" s="120" t="s">
        <v>16</v>
      </c>
      <c r="F65" s="121">
        <v>45149</v>
      </c>
      <c r="G65" s="122">
        <f ca="1">TODAY()-Overview_202311[[#This Row],[Start Date]]</f>
        <v>-49</v>
      </c>
      <c r="H65" s="123"/>
      <c r="I65" s="124"/>
      <c r="J65" s="120">
        <f>Overview_202311[[#This Row],[Start Date]]-Overview_202311[[#This Row],[Completed]]</f>
        <v>45149</v>
      </c>
      <c r="K65" s="120"/>
      <c r="L65" s="125" t="s">
        <v>316</v>
      </c>
    </row>
    <row r="66" spans="1:12" ht="30" customHeight="1">
      <c r="A66" s="117" t="s">
        <v>125</v>
      </c>
      <c r="B66" s="118">
        <v>52</v>
      </c>
      <c r="C66" s="119"/>
      <c r="D66" s="119" t="s">
        <v>15</v>
      </c>
      <c r="E66" s="120" t="s">
        <v>16</v>
      </c>
      <c r="F66" s="121">
        <v>45149</v>
      </c>
      <c r="G66" s="122">
        <f ca="1">TODAY()-Overview_202311[[#This Row],[Start Date]]</f>
        <v>-49</v>
      </c>
      <c r="H66" s="123"/>
      <c r="I66" s="124"/>
      <c r="J66" s="120">
        <f>Overview_202311[[#This Row],[Start Date]]-Overview_202311[[#This Row],[Completed]]</f>
        <v>45149</v>
      </c>
      <c r="K66" s="120"/>
      <c r="L66" s="125" t="s">
        <v>316</v>
      </c>
    </row>
    <row r="67" spans="1:12" ht="30" customHeight="1">
      <c r="A67" s="117" t="s">
        <v>127</v>
      </c>
      <c r="B67" s="118">
        <v>1</v>
      </c>
      <c r="C67" s="119" t="s">
        <v>553</v>
      </c>
      <c r="D67" s="119" t="s">
        <v>15</v>
      </c>
      <c r="E67" s="120" t="s">
        <v>16</v>
      </c>
      <c r="F67" s="121">
        <v>45149</v>
      </c>
      <c r="G67" s="122">
        <f ca="1">TODAY()-Overview_202311[[#This Row],[Start Date]]</f>
        <v>-49</v>
      </c>
      <c r="H67" s="123"/>
      <c r="I67" s="124"/>
      <c r="J67" s="120">
        <f>Overview_202311[[#This Row],[Start Date]]-Overview_202311[[#This Row],[Completed]]</f>
        <v>45149</v>
      </c>
      <c r="K67" s="120"/>
      <c r="L67" s="125" t="s">
        <v>316</v>
      </c>
    </row>
    <row r="68" spans="1:12" ht="30" customHeight="1">
      <c r="A68" s="117" t="s">
        <v>129</v>
      </c>
      <c r="B68" s="118">
        <v>4</v>
      </c>
      <c r="C68" s="119" t="s">
        <v>553</v>
      </c>
      <c r="D68" s="119" t="s">
        <v>15</v>
      </c>
      <c r="E68" s="120" t="s">
        <v>16</v>
      </c>
      <c r="F68" s="121">
        <v>45149</v>
      </c>
      <c r="G68" s="122">
        <f ca="1">TODAY()-Overview_202311[[#This Row],[Start Date]]</f>
        <v>-49</v>
      </c>
      <c r="H68" s="123"/>
      <c r="I68" s="124"/>
      <c r="J68" s="120">
        <f>Overview_202311[[#This Row],[Start Date]]-Overview_202311[[#This Row],[Completed]]</f>
        <v>45149</v>
      </c>
      <c r="K68" s="120"/>
      <c r="L68" s="125" t="s">
        <v>316</v>
      </c>
    </row>
    <row r="69" spans="1:12" ht="30" customHeight="1">
      <c r="A69" s="117" t="s">
        <v>134</v>
      </c>
      <c r="B69" s="118">
        <v>36</v>
      </c>
      <c r="C69" s="119" t="s">
        <v>553</v>
      </c>
      <c r="D69" s="119" t="s">
        <v>15</v>
      </c>
      <c r="E69" s="120" t="s">
        <v>16</v>
      </c>
      <c r="F69" s="121">
        <v>45149</v>
      </c>
      <c r="G69" s="122">
        <f ca="1">TODAY()-Overview_202311[[#This Row],[Start Date]]</f>
        <v>-49</v>
      </c>
      <c r="H69" s="123"/>
      <c r="I69" s="124"/>
      <c r="J69" s="120">
        <f>Overview_202311[[#This Row],[Start Date]]-Overview_202311[[#This Row],[Completed]]</f>
        <v>45149</v>
      </c>
      <c r="K69" s="120"/>
      <c r="L69" s="125" t="s">
        <v>316</v>
      </c>
    </row>
    <row r="70" spans="1:12" ht="30" customHeight="1">
      <c r="A70" s="117" t="s">
        <v>132</v>
      </c>
      <c r="B70" s="118">
        <v>680</v>
      </c>
      <c r="C70" s="119"/>
      <c r="D70" s="119" t="s">
        <v>15</v>
      </c>
      <c r="E70" s="120" t="s">
        <v>16</v>
      </c>
      <c r="F70" s="121">
        <v>45154</v>
      </c>
      <c r="G70" s="122">
        <f ca="1">TODAY()-Overview_202311[[#This Row],[Start Date]]</f>
        <v>-54</v>
      </c>
      <c r="H70" s="123"/>
      <c r="I70" s="124"/>
      <c r="J70" s="120">
        <f>Overview_202311[[#This Row],[Start Date]]-Overview_202311[[#This Row],[Completed]]</f>
        <v>45154</v>
      </c>
      <c r="K70" s="120"/>
      <c r="L70" s="125" t="s">
        <v>316</v>
      </c>
    </row>
    <row r="71" spans="1:12" ht="34.9" customHeight="1">
      <c r="A71" s="117" t="s">
        <v>119</v>
      </c>
      <c r="B71" s="118">
        <v>42</v>
      </c>
      <c r="C71" s="119" t="s">
        <v>553</v>
      </c>
      <c r="D71" s="119" t="s">
        <v>15</v>
      </c>
      <c r="E71" s="120" t="s">
        <v>16</v>
      </c>
      <c r="F71" s="121">
        <v>45156</v>
      </c>
      <c r="G71" s="122">
        <f ca="1">TODAY()-Overview_202311[[#This Row],[Start Date]]</f>
        <v>-56</v>
      </c>
      <c r="H71" s="123"/>
      <c r="I71" s="124"/>
      <c r="J71" s="120">
        <f>Overview_202311[[#This Row],[Start Date]]-Overview_202311[[#This Row],[Completed]]</f>
        <v>45156</v>
      </c>
      <c r="K71" s="120"/>
      <c r="L71" s="125" t="s">
        <v>316</v>
      </c>
    </row>
    <row r="72" spans="1:12" ht="34.9" customHeight="1">
      <c r="A72" s="117" t="s">
        <v>133</v>
      </c>
      <c r="B72" s="118">
        <v>34</v>
      </c>
      <c r="C72" s="119"/>
      <c r="D72" s="119" t="s">
        <v>15</v>
      </c>
      <c r="E72" s="120" t="s">
        <v>16</v>
      </c>
      <c r="F72" s="121">
        <v>45156</v>
      </c>
      <c r="G72" s="122">
        <f ca="1">TODAY()-Overview_202311[[#This Row],[Start Date]]</f>
        <v>-56</v>
      </c>
      <c r="H72" s="123"/>
      <c r="I72" s="124"/>
      <c r="J72" s="120">
        <f>Overview_202311[[#This Row],[Start Date]]-Overview_202311[[#This Row],[Completed]]</f>
        <v>45156</v>
      </c>
      <c r="K72" s="120"/>
      <c r="L72" s="125" t="s">
        <v>316</v>
      </c>
    </row>
    <row r="73" spans="1:12" ht="30" customHeight="1">
      <c r="A73" s="117" t="s">
        <v>139</v>
      </c>
      <c r="B73" s="118">
        <v>127</v>
      </c>
      <c r="C73" s="119"/>
      <c r="D73" s="119" t="s">
        <v>15</v>
      </c>
      <c r="E73" s="120" t="s">
        <v>16</v>
      </c>
      <c r="F73" s="121">
        <v>45156</v>
      </c>
      <c r="G73" s="122">
        <f ca="1">TODAY()-Overview_202311[[#This Row],[Start Date]]</f>
        <v>-56</v>
      </c>
      <c r="H73" s="123"/>
      <c r="I73" s="124"/>
      <c r="J73" s="120">
        <f>Overview_202311[[#This Row],[Start Date]]-Overview_202311[[#This Row],[Completed]]</f>
        <v>45156</v>
      </c>
      <c r="K73" s="120"/>
      <c r="L73" s="125" t="s">
        <v>316</v>
      </c>
    </row>
    <row r="74" spans="1:12" ht="30" customHeight="1">
      <c r="A74" s="117" t="s">
        <v>137</v>
      </c>
      <c r="B74" s="118">
        <v>33</v>
      </c>
      <c r="C74" s="119" t="s">
        <v>553</v>
      </c>
      <c r="D74" s="119" t="s">
        <v>15</v>
      </c>
      <c r="E74" s="120" t="s">
        <v>16</v>
      </c>
      <c r="F74" s="121">
        <v>45158</v>
      </c>
      <c r="G74" s="122">
        <f ca="1">TODAY()-Overview_202311[[#This Row],[Start Date]]</f>
        <v>-58</v>
      </c>
      <c r="H74" s="123"/>
      <c r="I74" s="124"/>
      <c r="J74" s="120">
        <f>Overview_202311[[#This Row],[Start Date]]-Overview_202311[[#This Row],[Completed]]</f>
        <v>45158</v>
      </c>
      <c r="K74" s="120"/>
      <c r="L74" s="125" t="s">
        <v>316</v>
      </c>
    </row>
    <row r="75" spans="1:12" ht="30" customHeight="1">
      <c r="A75" s="117" t="s">
        <v>319</v>
      </c>
      <c r="B75" s="118">
        <v>80586</v>
      </c>
      <c r="C75" s="119"/>
      <c r="D75" s="119" t="s">
        <v>15</v>
      </c>
      <c r="E75" s="120" t="s">
        <v>16</v>
      </c>
      <c r="F75" s="121">
        <v>45158</v>
      </c>
      <c r="G75" s="122">
        <f ca="1">TODAY()-Overview_202311[[#This Row],[Start Date]]</f>
        <v>-58</v>
      </c>
      <c r="H75" s="123"/>
      <c r="I75" s="124"/>
      <c r="J75" s="120">
        <f>Overview_202311[[#This Row],[Start Date]]-Overview_202311[[#This Row],[Completed]]</f>
        <v>45158</v>
      </c>
      <c r="K75" s="120"/>
      <c r="L75" s="125" t="s">
        <v>316</v>
      </c>
    </row>
    <row r="76" spans="1:12" ht="30" customHeight="1">
      <c r="A76" s="117" t="s">
        <v>556</v>
      </c>
      <c r="B76" s="118">
        <v>95</v>
      </c>
      <c r="C76" s="119" t="s">
        <v>553</v>
      </c>
      <c r="D76" s="119" t="s">
        <v>554</v>
      </c>
      <c r="E76" s="120" t="s">
        <v>22</v>
      </c>
      <c r="F76" s="121">
        <v>45162</v>
      </c>
      <c r="G76" s="122">
        <f ca="1">TODAY()-Overview_202311[[#This Row],[Start Date]]</f>
        <v>-62</v>
      </c>
      <c r="H76" s="123"/>
      <c r="I76" s="124"/>
      <c r="J76" s="120">
        <f>Overview_202311[[#This Row],[Start Date]]-Overview_202311[[#This Row],[Completed]]</f>
        <v>45162</v>
      </c>
      <c r="K76" s="120"/>
      <c r="L76" s="125" t="s">
        <v>316</v>
      </c>
    </row>
    <row r="77" spans="1:12" ht="30" customHeight="1">
      <c r="A77" s="117" t="s">
        <v>320</v>
      </c>
      <c r="B77" s="118" t="s">
        <v>282</v>
      </c>
      <c r="C77" s="119" t="s">
        <v>553</v>
      </c>
      <c r="D77" s="119" t="s">
        <v>554</v>
      </c>
      <c r="E77" s="120" t="s">
        <v>193</v>
      </c>
      <c r="F77" s="127">
        <v>45163</v>
      </c>
      <c r="G77" s="122">
        <f ca="1">TODAY()-Overview_202311[[#This Row],[Start Date]]</f>
        <v>-63</v>
      </c>
      <c r="H77" s="123"/>
      <c r="I77" s="124"/>
      <c r="J77" s="120">
        <f>Overview_202311[[#This Row],[Start Date]]-Overview_202311[[#This Row],[Completed]]</f>
        <v>45163</v>
      </c>
      <c r="K77" s="120"/>
      <c r="L77" s="125" t="s">
        <v>316</v>
      </c>
    </row>
    <row r="78" spans="1:12" ht="30" customHeight="1">
      <c r="A78" s="117" t="s">
        <v>557</v>
      </c>
      <c r="B78" s="118" t="s">
        <v>282</v>
      </c>
      <c r="C78" s="119" t="s">
        <v>553</v>
      </c>
      <c r="D78" s="119" t="s">
        <v>554</v>
      </c>
      <c r="E78" s="120" t="s">
        <v>153</v>
      </c>
      <c r="F78" s="121">
        <v>45169</v>
      </c>
      <c r="G78" s="122">
        <f ca="1">TODAY()-Overview_202311[[#This Row],[Start Date]]</f>
        <v>-69</v>
      </c>
      <c r="H78" s="123"/>
      <c r="I78" s="124"/>
      <c r="J78" s="120">
        <f>Overview_202311[[#This Row],[Start Date]]-Overview_202311[[#This Row],[Completed]]</f>
        <v>45169</v>
      </c>
      <c r="K78" s="120"/>
      <c r="L78" s="125" t="s">
        <v>316</v>
      </c>
    </row>
    <row r="79" spans="1:12" ht="30" customHeight="1">
      <c r="A79" s="117" t="s">
        <v>161</v>
      </c>
      <c r="B79" s="118">
        <v>673</v>
      </c>
      <c r="C79" s="119" t="s">
        <v>553</v>
      </c>
      <c r="D79" s="119" t="s">
        <v>554</v>
      </c>
      <c r="E79" s="120" t="s">
        <v>153</v>
      </c>
      <c r="F79" s="121">
        <v>45170</v>
      </c>
      <c r="G79" s="122">
        <f ca="1">TODAY()-Overview_202311[[#This Row],[Start Date]]</f>
        <v>-70</v>
      </c>
      <c r="H79" s="123"/>
      <c r="I79" s="124"/>
      <c r="J79" s="120">
        <f>Overview_202311[[#This Row],[Start Date]]-Overview_202311[[#This Row],[Completed]]</f>
        <v>45170</v>
      </c>
      <c r="K79" s="120"/>
      <c r="L79" s="125" t="s">
        <v>316</v>
      </c>
    </row>
    <row r="80" spans="1:12" ht="30" customHeight="1">
      <c r="A80" s="117" t="s">
        <v>18</v>
      </c>
      <c r="B80" s="118" t="s">
        <v>282</v>
      </c>
      <c r="C80" s="119"/>
      <c r="D80" s="119" t="s">
        <v>15</v>
      </c>
      <c r="E80" s="120" t="s">
        <v>16</v>
      </c>
      <c r="F80" s="121">
        <v>45170</v>
      </c>
      <c r="G80" s="122">
        <f ca="1">TODAY()-Overview_202311[[#This Row],[Start Date]]</f>
        <v>-70</v>
      </c>
      <c r="H80" s="123"/>
      <c r="I80" s="124"/>
      <c r="J80" s="120">
        <f>Overview_202311[[#This Row],[Start Date]]-Overview_202311[[#This Row],[Completed]]</f>
        <v>45170</v>
      </c>
      <c r="K80" s="120"/>
      <c r="L80" s="125" t="s">
        <v>316</v>
      </c>
    </row>
    <row r="81" spans="1:12" ht="30" customHeight="1">
      <c r="A81" s="117" t="s">
        <v>211</v>
      </c>
      <c r="B81" s="118">
        <v>38566</v>
      </c>
      <c r="C81" s="119"/>
      <c r="D81" s="119" t="s">
        <v>15</v>
      </c>
      <c r="E81" s="120" t="s">
        <v>16</v>
      </c>
      <c r="F81" s="121">
        <v>45170</v>
      </c>
      <c r="G81" s="122">
        <f ca="1">TODAY()-Overview_202311[[#This Row],[Start Date]]</f>
        <v>-70</v>
      </c>
      <c r="H81" s="123"/>
      <c r="I81" s="124"/>
      <c r="J81" s="120">
        <f>Overview_202311[[#This Row],[Start Date]]-Overview_202311[[#This Row],[Completed]]</f>
        <v>45170</v>
      </c>
      <c r="K81" s="120"/>
      <c r="L81" s="125" t="s">
        <v>316</v>
      </c>
    </row>
    <row r="82" spans="1:12" ht="30" customHeight="1">
      <c r="A82" s="117" t="s">
        <v>172</v>
      </c>
      <c r="B82" s="118">
        <v>47</v>
      </c>
      <c r="C82" s="119" t="s">
        <v>553</v>
      </c>
      <c r="D82" s="119" t="s">
        <v>554</v>
      </c>
      <c r="E82" s="120" t="s">
        <v>173</v>
      </c>
      <c r="F82" s="121">
        <v>45176</v>
      </c>
      <c r="G82" s="122">
        <f ca="1">TODAY()-Overview_202311[[#This Row],[Start Date]]</f>
        <v>-76</v>
      </c>
      <c r="H82" s="123"/>
      <c r="I82" s="124"/>
      <c r="J82" s="120">
        <f>Overview_202311[[#This Row],[Start Date]]-Overview_202311[[#This Row],[Completed]]</f>
        <v>45176</v>
      </c>
      <c r="K82" s="120"/>
      <c r="L82" s="125" t="s">
        <v>316</v>
      </c>
    </row>
    <row r="83" spans="1:12" ht="30" customHeight="1">
      <c r="A83" s="117" t="s">
        <v>184</v>
      </c>
      <c r="B83" s="118">
        <v>108</v>
      </c>
      <c r="C83" s="119" t="s">
        <v>553</v>
      </c>
      <c r="D83" s="119" t="s">
        <v>554</v>
      </c>
      <c r="E83" s="120" t="s">
        <v>153</v>
      </c>
      <c r="F83" s="121">
        <v>45181</v>
      </c>
      <c r="G83" s="122">
        <f ca="1">TODAY()-Overview_202311[[#This Row],[Start Date]]</f>
        <v>-81</v>
      </c>
      <c r="H83" s="123"/>
      <c r="I83" s="124"/>
      <c r="J83" s="120">
        <f>Overview_202311[[#This Row],[Start Date]]-Overview_202311[[#This Row],[Completed]]</f>
        <v>45181</v>
      </c>
      <c r="K83" s="120"/>
      <c r="L83" s="125" t="s">
        <v>316</v>
      </c>
    </row>
    <row r="84" spans="1:12" ht="30" customHeight="1">
      <c r="A84" s="117" t="s">
        <v>188</v>
      </c>
      <c r="B84" s="118">
        <v>93</v>
      </c>
      <c r="C84" s="119" t="s">
        <v>553</v>
      </c>
      <c r="D84" s="119" t="s">
        <v>554</v>
      </c>
      <c r="E84" s="120" t="s">
        <v>153</v>
      </c>
      <c r="F84" s="121">
        <v>45183</v>
      </c>
      <c r="G84" s="122">
        <f ca="1">TODAY()-Overview_202311[[#This Row],[Start Date]]</f>
        <v>-83</v>
      </c>
      <c r="H84" s="123"/>
      <c r="I84" s="124"/>
      <c r="J84" s="120">
        <f>Overview_202311[[#This Row],[Start Date]]-Overview_202311[[#This Row],[Completed]]</f>
        <v>45183</v>
      </c>
      <c r="K84" s="120"/>
      <c r="L84" s="125" t="s">
        <v>316</v>
      </c>
    </row>
    <row r="85" spans="1:12" ht="30" customHeight="1">
      <c r="A85" s="117" t="s">
        <v>190</v>
      </c>
      <c r="B85" s="118">
        <v>115</v>
      </c>
      <c r="C85" s="119" t="s">
        <v>553</v>
      </c>
      <c r="D85" s="119" t="s">
        <v>554</v>
      </c>
      <c r="E85" s="120" t="s">
        <v>153</v>
      </c>
      <c r="F85" s="121">
        <v>45183</v>
      </c>
      <c r="G85" s="122">
        <f ca="1">TODAY()-Overview_202311[[#This Row],[Start Date]]</f>
        <v>-83</v>
      </c>
      <c r="H85" s="123"/>
      <c r="I85" s="124"/>
      <c r="J85" s="120">
        <f>Overview_202311[[#This Row],[Start Date]]-Overview_202311[[#This Row],[Completed]]</f>
        <v>45183</v>
      </c>
      <c r="K85" s="120"/>
      <c r="L85" s="125" t="s">
        <v>316</v>
      </c>
    </row>
    <row r="86" spans="1:12" ht="30" customHeight="1">
      <c r="A86" s="117" t="s">
        <v>185</v>
      </c>
      <c r="B86" s="118">
        <v>109</v>
      </c>
      <c r="C86" s="119" t="s">
        <v>553</v>
      </c>
      <c r="D86" s="119" t="s">
        <v>554</v>
      </c>
      <c r="E86" s="120" t="s">
        <v>153</v>
      </c>
      <c r="F86" s="121">
        <v>45184</v>
      </c>
      <c r="G86" s="122">
        <f ca="1">TODAY()-Overview_202311[[#This Row],[Start Date]]</f>
        <v>-84</v>
      </c>
      <c r="H86" s="123"/>
      <c r="I86" s="124"/>
      <c r="J86" s="120">
        <f>Overview_202311[[#This Row],[Start Date]]-Overview_202311[[#This Row],[Completed]]</f>
        <v>45184</v>
      </c>
      <c r="K86" s="120"/>
      <c r="L86" s="125" t="s">
        <v>316</v>
      </c>
    </row>
    <row r="87" spans="1:12" ht="30" customHeight="1">
      <c r="A87" s="117" t="s">
        <v>163</v>
      </c>
      <c r="B87" s="118" t="s">
        <v>282</v>
      </c>
      <c r="C87" s="119" t="s">
        <v>553</v>
      </c>
      <c r="D87" s="119" t="s">
        <v>15</v>
      </c>
      <c r="E87" s="120" t="s">
        <v>16</v>
      </c>
      <c r="F87" s="121">
        <v>45188</v>
      </c>
      <c r="G87" s="122">
        <f ca="1">TODAY()-Overview_202311[[#This Row],[Start Date]]</f>
        <v>-88</v>
      </c>
      <c r="H87" s="123"/>
      <c r="I87" s="124"/>
      <c r="J87" s="120">
        <f>Overview_202311[[#This Row],[Start Date]]-Overview_202311[[#This Row],[Completed]]</f>
        <v>45188</v>
      </c>
      <c r="K87" s="120"/>
      <c r="L87" s="125" t="s">
        <v>316</v>
      </c>
    </row>
    <row r="88" spans="1:12" ht="30" customHeight="1">
      <c r="A88" s="117" t="s">
        <v>168</v>
      </c>
      <c r="B88" s="118" t="s">
        <v>282</v>
      </c>
      <c r="C88" s="119" t="s">
        <v>553</v>
      </c>
      <c r="D88" s="119" t="s">
        <v>15</v>
      </c>
      <c r="E88" s="120" t="s">
        <v>16</v>
      </c>
      <c r="F88" s="121">
        <v>45190</v>
      </c>
      <c r="G88" s="122">
        <f ca="1">TODAY()-Overview_202311[[#This Row],[Start Date]]</f>
        <v>-90</v>
      </c>
      <c r="H88" s="123"/>
      <c r="I88" s="124"/>
      <c r="J88" s="120">
        <f>Overview_202311[[#This Row],[Start Date]]-Overview_202311[[#This Row],[Completed]]</f>
        <v>45190</v>
      </c>
      <c r="K88" s="120"/>
      <c r="L88" s="125" t="s">
        <v>316</v>
      </c>
    </row>
    <row r="89" spans="1:12" ht="30" customHeight="1">
      <c r="A89" s="117" t="s">
        <v>170</v>
      </c>
      <c r="B89" s="118" t="s">
        <v>282</v>
      </c>
      <c r="C89" s="119" t="s">
        <v>553</v>
      </c>
      <c r="D89" s="119" t="s">
        <v>15</v>
      </c>
      <c r="E89" s="120" t="s">
        <v>16</v>
      </c>
      <c r="F89" s="121">
        <v>45190</v>
      </c>
      <c r="G89" s="122">
        <f ca="1">TODAY()-Overview_202311[[#This Row],[Start Date]]</f>
        <v>-90</v>
      </c>
      <c r="H89" s="123"/>
      <c r="I89" s="124"/>
      <c r="J89" s="120">
        <f>Overview_202311[[#This Row],[Start Date]]-Overview_202311[[#This Row],[Completed]]</f>
        <v>45190</v>
      </c>
      <c r="K89" s="120"/>
      <c r="L89" s="125" t="s">
        <v>316</v>
      </c>
    </row>
    <row r="90" spans="1:12" ht="30" customHeight="1">
      <c r="A90" s="117" t="s">
        <v>201</v>
      </c>
      <c r="B90" s="118">
        <v>727</v>
      </c>
      <c r="C90" s="119" t="s">
        <v>553</v>
      </c>
      <c r="D90" s="119" t="s">
        <v>554</v>
      </c>
      <c r="E90" s="120" t="s">
        <v>193</v>
      </c>
      <c r="F90" s="121">
        <v>45197</v>
      </c>
      <c r="G90" s="122">
        <f ca="1">TODAY()-Overview_202311[[#This Row],[Start Date]]</f>
        <v>-97</v>
      </c>
      <c r="H90" s="123"/>
      <c r="I90" s="124"/>
      <c r="J90" s="120">
        <f>Overview_202311[[#This Row],[Start Date]]-Overview_202311[[#This Row],[Completed]]</f>
        <v>45197</v>
      </c>
      <c r="K90" s="120"/>
      <c r="L90" s="125" t="s">
        <v>316</v>
      </c>
    </row>
    <row r="91" spans="1:12" ht="30" customHeight="1">
      <c r="A91" s="117" t="s">
        <v>212</v>
      </c>
      <c r="B91" s="118">
        <v>153</v>
      </c>
      <c r="C91" s="119" t="s">
        <v>553</v>
      </c>
      <c r="D91" s="119" t="s">
        <v>554</v>
      </c>
      <c r="E91" s="120" t="s">
        <v>193</v>
      </c>
      <c r="F91" s="121">
        <v>45200</v>
      </c>
      <c r="G91" s="122">
        <f ca="1">TODAY()-Overview_202311[[#This Row],[Start Date]]</f>
        <v>-100</v>
      </c>
      <c r="H91" s="123"/>
      <c r="I91" s="124"/>
      <c r="J91" s="120">
        <f>Overview_202311[[#This Row],[Start Date]]-Overview_202311[[#This Row],[Completed]]</f>
        <v>45200</v>
      </c>
      <c r="K91" s="120"/>
      <c r="L91" s="125" t="s">
        <v>316</v>
      </c>
    </row>
    <row r="92" spans="1:12" ht="30" customHeight="1">
      <c r="A92" s="117" t="s">
        <v>221</v>
      </c>
      <c r="B92" s="118">
        <v>177</v>
      </c>
      <c r="C92" s="119" t="s">
        <v>553</v>
      </c>
      <c r="D92" s="119" t="s">
        <v>554</v>
      </c>
      <c r="E92" s="120" t="s">
        <v>193</v>
      </c>
      <c r="F92" s="121">
        <v>45200</v>
      </c>
      <c r="G92" s="122">
        <f ca="1">TODAY()-Overview_202311[[#This Row],[Start Date]]</f>
        <v>-100</v>
      </c>
      <c r="H92" s="123"/>
      <c r="I92" s="124"/>
      <c r="J92" s="120">
        <f>Overview_202311[[#This Row],[Start Date]]-Overview_202311[[#This Row],[Completed]]</f>
        <v>45200</v>
      </c>
      <c r="K92" s="120"/>
      <c r="L92" s="125" t="s">
        <v>316</v>
      </c>
    </row>
    <row r="93" spans="1:12" ht="30" customHeight="1">
      <c r="A93" s="117" t="s">
        <v>215</v>
      </c>
      <c r="B93" s="118">
        <v>142</v>
      </c>
      <c r="C93" s="119" t="s">
        <v>553</v>
      </c>
      <c r="D93" s="119" t="s">
        <v>554</v>
      </c>
      <c r="E93" s="120" t="s">
        <v>153</v>
      </c>
      <c r="F93" s="121">
        <v>45200</v>
      </c>
      <c r="G93" s="122">
        <f ca="1">TODAY()-Overview_202311[[#This Row],[Start Date]]</f>
        <v>-100</v>
      </c>
      <c r="H93" s="123"/>
      <c r="I93" s="124"/>
      <c r="J93" s="120">
        <f>Overview_202311[[#This Row],[Start Date]]-Overview_202311[[#This Row],[Completed]]</f>
        <v>45200</v>
      </c>
      <c r="K93" s="120"/>
      <c r="L93" s="125" t="s">
        <v>316</v>
      </c>
    </row>
    <row r="94" spans="1:12" ht="30" customHeight="1">
      <c r="A94" s="117" t="s">
        <v>213</v>
      </c>
      <c r="B94" s="118">
        <v>144</v>
      </c>
      <c r="C94" s="119"/>
      <c r="D94" s="119" t="s">
        <v>15</v>
      </c>
      <c r="E94" s="120" t="s">
        <v>16</v>
      </c>
      <c r="F94" s="121">
        <v>45200</v>
      </c>
      <c r="G94" s="122">
        <f ca="1">TODAY()-Overview_202311[[#This Row],[Start Date]]</f>
        <v>-100</v>
      </c>
      <c r="H94" s="123"/>
      <c r="I94" s="124"/>
      <c r="J94" s="120">
        <f>Overview_202311[[#This Row],[Start Date]]-Overview_202311[[#This Row],[Completed]]</f>
        <v>45200</v>
      </c>
      <c r="K94" s="120"/>
      <c r="L94" s="125" t="s">
        <v>316</v>
      </c>
    </row>
    <row r="95" spans="1:12" ht="30" customHeight="1">
      <c r="A95" s="117" t="s">
        <v>14</v>
      </c>
      <c r="B95" s="118" t="s">
        <v>282</v>
      </c>
      <c r="C95" s="119"/>
      <c r="D95" s="119" t="s">
        <v>15</v>
      </c>
      <c r="E95" s="120" t="s">
        <v>16</v>
      </c>
      <c r="F95" s="121">
        <v>45211</v>
      </c>
      <c r="G95" s="122">
        <f ca="1">TODAY()-Overview_202311[[#This Row],[Start Date]]</f>
        <v>-111</v>
      </c>
      <c r="H95" s="123"/>
      <c r="I95" s="124"/>
      <c r="J95" s="120">
        <f>Overview_202311[[#This Row],[Start Date]]-Overview_202311[[#This Row],[Completed]]</f>
        <v>45211</v>
      </c>
      <c r="K95" s="120"/>
      <c r="L95" s="125" t="s">
        <v>316</v>
      </c>
    </row>
    <row r="96" spans="1:12" ht="30" customHeight="1">
      <c r="A96" s="117" t="s">
        <v>222</v>
      </c>
      <c r="B96" s="118" t="s">
        <v>282</v>
      </c>
      <c r="C96" s="119" t="s">
        <v>553</v>
      </c>
      <c r="D96" s="119" t="s">
        <v>15</v>
      </c>
      <c r="E96" s="120" t="s">
        <v>16</v>
      </c>
      <c r="F96" s="121">
        <v>45219</v>
      </c>
      <c r="G96" s="122">
        <f ca="1">TODAY()-Overview_202311[[#This Row],[Start Date]]</f>
        <v>-119</v>
      </c>
      <c r="H96" s="123"/>
      <c r="I96" s="124"/>
      <c r="J96" s="120">
        <f>Overview_202311[[#This Row],[Start Date]]-Overview_202311[[#This Row],[Completed]]</f>
        <v>45219</v>
      </c>
      <c r="K96" s="120"/>
      <c r="L96" s="125" t="s">
        <v>316</v>
      </c>
    </row>
    <row r="97" spans="1:12" ht="30" customHeight="1">
      <c r="A97" s="117" t="s">
        <v>315</v>
      </c>
      <c r="B97" s="118">
        <v>1004</v>
      </c>
      <c r="C97" s="119" t="s">
        <v>553</v>
      </c>
      <c r="D97" s="119" t="s">
        <v>554</v>
      </c>
      <c r="E97" s="120" t="s">
        <v>288</v>
      </c>
      <c r="F97" s="121">
        <v>45237</v>
      </c>
      <c r="G97" s="122">
        <f ca="1">TODAY()-Overview_202311[[#This Row],[Start Date]]</f>
        <v>-137</v>
      </c>
      <c r="H97" s="123"/>
      <c r="I97" s="124"/>
      <c r="J97" s="120">
        <f>Overview_202311[[#This Row],[Start Date]]-Overview_202311[[#This Row],[Completed]]</f>
        <v>45237</v>
      </c>
      <c r="K97" s="120"/>
      <c r="L97" s="125" t="s">
        <v>316</v>
      </c>
    </row>
    <row r="98" spans="1:12" ht="30" customHeight="1">
      <c r="A98" s="117" t="s">
        <v>322</v>
      </c>
      <c r="B98" s="118" t="s">
        <v>282</v>
      </c>
      <c r="C98" s="119"/>
      <c r="D98" s="119" t="s">
        <v>15</v>
      </c>
      <c r="E98" s="120" t="s">
        <v>16</v>
      </c>
      <c r="F98" s="126">
        <v>45240</v>
      </c>
      <c r="G98" s="122">
        <f ca="1">TODAY()-Overview_202311[[#This Row],[Start Date]]</f>
        <v>-140</v>
      </c>
      <c r="H98" s="123"/>
      <c r="I98" s="124"/>
      <c r="J98" s="120">
        <f>Overview_202311[[#This Row],[Start Date]]-Overview_202311[[#This Row],[Completed]]</f>
        <v>45240</v>
      </c>
      <c r="K98" s="120"/>
      <c r="L98" s="125" t="s">
        <v>316</v>
      </c>
    </row>
    <row r="99" spans="1:12" ht="30" customHeight="1">
      <c r="A99" s="117" t="s">
        <v>558</v>
      </c>
      <c r="B99" s="118" t="s">
        <v>282</v>
      </c>
      <c r="C99" s="119"/>
      <c r="D99" s="119" t="s">
        <v>15</v>
      </c>
      <c r="E99" s="120" t="s">
        <v>16</v>
      </c>
      <c r="F99" s="127">
        <v>45240</v>
      </c>
      <c r="G99" s="122">
        <f ca="1">TODAY()-Overview_202311[[#This Row],[Start Date]]</f>
        <v>-140</v>
      </c>
      <c r="H99" s="123"/>
      <c r="I99" s="124"/>
      <c r="J99" s="120">
        <f>Overview_202311[[#This Row],[Start Date]]-Overview_202311[[#This Row],[Completed]]</f>
        <v>45240</v>
      </c>
      <c r="K99" s="120"/>
      <c r="L99" s="125" t="s">
        <v>316</v>
      </c>
    </row>
    <row r="100" spans="1:12" ht="30" customHeight="1">
      <c r="A100" s="117" t="s">
        <v>242</v>
      </c>
      <c r="B100" s="118" t="s">
        <v>282</v>
      </c>
      <c r="C100" s="119"/>
      <c r="D100" s="119" t="s">
        <v>554</v>
      </c>
      <c r="E100" s="120" t="s">
        <v>153</v>
      </c>
      <c r="F100" s="121">
        <v>45286</v>
      </c>
      <c r="G100" s="122">
        <f ca="1">TODAY()-Overview_202311[[#This Row],[Start Date]]</f>
        <v>-186</v>
      </c>
      <c r="H100" s="123"/>
      <c r="I100" s="124"/>
      <c r="J100" s="120">
        <f>Overview_202311[[#This Row],[Start Date]]-Overview_202311[[#This Row],[Completed]]</f>
        <v>45286</v>
      </c>
      <c r="K100" s="120"/>
      <c r="L100" s="125" t="s">
        <v>316</v>
      </c>
    </row>
    <row r="101" spans="1:12" ht="30" customHeight="1">
      <c r="A101" s="117" t="s">
        <v>559</v>
      </c>
      <c r="B101" s="118" t="s">
        <v>282</v>
      </c>
      <c r="C101" s="119" t="s">
        <v>553</v>
      </c>
      <c r="D101" s="119" t="s">
        <v>15</v>
      </c>
      <c r="E101" s="120" t="s">
        <v>16</v>
      </c>
      <c r="F101" s="121">
        <v>45292</v>
      </c>
      <c r="G101" s="122">
        <f ca="1">TODAY()-Overview_202311[[#This Row],[Start Date]]</f>
        <v>-192</v>
      </c>
      <c r="H101" s="123"/>
      <c r="I101" s="124"/>
      <c r="J101" s="120">
        <f>Overview_202311[[#This Row],[Start Date]]-Overview_202311[[#This Row],[Completed]]</f>
        <v>45292</v>
      </c>
      <c r="K101" s="120"/>
      <c r="L101" s="125" t="s">
        <v>316</v>
      </c>
    </row>
    <row r="102" spans="1:12" ht="30" customHeight="1">
      <c r="A102" s="117" t="s">
        <v>259</v>
      </c>
      <c r="B102" s="118">
        <v>1377</v>
      </c>
      <c r="C102" s="119"/>
      <c r="D102" s="119" t="s">
        <v>15</v>
      </c>
      <c r="E102" s="120" t="s">
        <v>16</v>
      </c>
      <c r="F102" s="121">
        <v>45292</v>
      </c>
      <c r="G102" s="122">
        <f ca="1">TODAY()-Overview_202311[[#This Row],[Start Date]]</f>
        <v>-192</v>
      </c>
      <c r="H102" s="123"/>
      <c r="I102" s="124"/>
      <c r="J102" s="120">
        <f>Overview_202311[[#This Row],[Start Date]]-Overview_202311[[#This Row],[Completed]]</f>
        <v>45292</v>
      </c>
      <c r="K102" s="120"/>
      <c r="L102" s="125" t="s">
        <v>316</v>
      </c>
    </row>
    <row r="103" spans="1:12" ht="30" customHeight="1">
      <c r="A103" s="117" t="s">
        <v>560</v>
      </c>
      <c r="B103" s="130" t="s">
        <v>282</v>
      </c>
      <c r="C103" s="119"/>
      <c r="D103" s="119" t="s">
        <v>554</v>
      </c>
      <c r="E103" s="120" t="s">
        <v>22</v>
      </c>
      <c r="F103" s="121">
        <v>45301</v>
      </c>
      <c r="G103" s="122">
        <f ca="1">TODAY()-Overview_202311[[#This Row],[Start Date]]</f>
        <v>-201</v>
      </c>
      <c r="H103" s="123"/>
      <c r="I103" s="124"/>
      <c r="J103" s="120">
        <f>Overview_202311[[#This Row],[Start Date]]-Overview_202311[[#This Row],[Completed]]</f>
        <v>45301</v>
      </c>
      <c r="K103" s="120"/>
      <c r="L103" s="125" t="s">
        <v>316</v>
      </c>
    </row>
    <row r="104" spans="1:12" ht="30" customHeight="1">
      <c r="A104" s="117" t="s">
        <v>251</v>
      </c>
      <c r="B104" s="118">
        <v>2305</v>
      </c>
      <c r="C104" s="119"/>
      <c r="D104" s="119" t="s">
        <v>273</v>
      </c>
      <c r="E104" s="120" t="s">
        <v>16</v>
      </c>
      <c r="F104" s="121">
        <v>45301</v>
      </c>
      <c r="G104" s="122">
        <f ca="1">TODAY()-Overview_202311[[#This Row],[Start Date]]</f>
        <v>-201</v>
      </c>
      <c r="H104" s="123"/>
      <c r="I104" s="124"/>
      <c r="J104" s="120">
        <f>Overview_202311[[#This Row],[Start Date]]-Overview_202311[[#This Row],[Completed]]</f>
        <v>45301</v>
      </c>
      <c r="K104" s="120"/>
      <c r="L104" s="125" t="s">
        <v>316</v>
      </c>
    </row>
    <row r="105" spans="1:12" ht="30" customHeight="1">
      <c r="A105" s="117" t="s">
        <v>333</v>
      </c>
      <c r="B105" s="118" t="s">
        <v>282</v>
      </c>
      <c r="C105" s="119"/>
      <c r="D105" s="119" t="s">
        <v>15</v>
      </c>
      <c r="E105" s="120" t="s">
        <v>16</v>
      </c>
      <c r="F105" s="121">
        <v>45303</v>
      </c>
      <c r="G105" s="122">
        <f ca="1">TODAY()-Overview_202311[[#This Row],[Start Date]]</f>
        <v>-203</v>
      </c>
      <c r="H105" s="123"/>
      <c r="I105" s="124"/>
      <c r="J105" s="120">
        <f>Overview_202311[[#This Row],[Start Date]]-Overview_202311[[#This Row],[Completed]]</f>
        <v>45303</v>
      </c>
      <c r="K105" s="120"/>
      <c r="L105" s="125" t="s">
        <v>316</v>
      </c>
    </row>
    <row r="106" spans="1:12" ht="30" customHeight="1">
      <c r="A106" s="117" t="s">
        <v>60</v>
      </c>
      <c r="B106" s="118" t="s">
        <v>282</v>
      </c>
      <c r="C106" s="119"/>
      <c r="D106" s="119" t="s">
        <v>15</v>
      </c>
      <c r="E106" s="120" t="s">
        <v>16</v>
      </c>
      <c r="F106" s="121">
        <v>45397</v>
      </c>
      <c r="G106" s="122">
        <f ca="1">TODAY()-Overview_202311[[#This Row],[Start Date]]</f>
        <v>-297</v>
      </c>
      <c r="H106" s="123"/>
      <c r="I106" s="124"/>
      <c r="J106" s="120">
        <f>Overview_202311[[#This Row],[Start Date]]-Overview_202311[[#This Row],[Completed]]</f>
        <v>45397</v>
      </c>
      <c r="K106" s="120"/>
      <c r="L106" s="125" t="s">
        <v>316</v>
      </c>
    </row>
    <row r="107" spans="1:12" ht="30" customHeight="1">
      <c r="A107" s="117" t="s">
        <v>335</v>
      </c>
      <c r="B107" s="118" t="s">
        <v>282</v>
      </c>
      <c r="C107" s="119"/>
      <c r="D107" s="119" t="s">
        <v>15</v>
      </c>
      <c r="E107" s="120" t="s">
        <v>16</v>
      </c>
      <c r="F107" s="126">
        <v>45457</v>
      </c>
      <c r="G107" s="122">
        <f ca="1">TODAY()-Overview_202311[[#This Row],[Start Date]]</f>
        <v>-357</v>
      </c>
      <c r="H107" s="123"/>
      <c r="I107" s="124"/>
      <c r="J107" s="120">
        <f>Overview_202311[[#This Row],[Start Date]]-Overview_202311[[#This Row],[Completed]]</f>
        <v>45457</v>
      </c>
      <c r="K107" s="120"/>
      <c r="L107" s="125" t="s">
        <v>316</v>
      </c>
    </row>
    <row r="108" spans="1:12" ht="30" customHeight="1">
      <c r="A108" s="117" t="s">
        <v>337</v>
      </c>
      <c r="B108" s="118" t="s">
        <v>282</v>
      </c>
      <c r="C108" s="119"/>
      <c r="D108" s="119" t="s">
        <v>15</v>
      </c>
      <c r="E108" s="120" t="s">
        <v>16</v>
      </c>
      <c r="F108" s="126">
        <v>45457</v>
      </c>
      <c r="G108" s="122">
        <f ca="1">TODAY()-Overview_202311[[#This Row],[Start Date]]</f>
        <v>-357</v>
      </c>
      <c r="H108" s="123"/>
      <c r="I108" s="124"/>
      <c r="J108" s="120">
        <f>Overview_202311[[#This Row],[Start Date]]-Overview_202311[[#This Row],[Completed]]</f>
        <v>45457</v>
      </c>
      <c r="K108" s="120"/>
      <c r="L108" s="125" t="s">
        <v>316</v>
      </c>
    </row>
    <row r="109" spans="1:12" ht="30" customHeight="1">
      <c r="A109" s="117" t="s">
        <v>62</v>
      </c>
      <c r="B109" s="118" t="s">
        <v>282</v>
      </c>
      <c r="C109" s="119"/>
      <c r="D109" s="119" t="s">
        <v>15</v>
      </c>
      <c r="E109" s="120" t="s">
        <v>16</v>
      </c>
      <c r="F109" s="121">
        <v>45536</v>
      </c>
      <c r="G109" s="122">
        <f ca="1">TODAY()-Overview_202311[[#This Row],[Start Date]]</f>
        <v>-436</v>
      </c>
      <c r="H109" s="123"/>
      <c r="I109" s="124"/>
      <c r="J109" s="120">
        <f>Overview_202311[[#This Row],[Start Date]]-Overview_202311[[#This Row],[Completed]]</f>
        <v>45536</v>
      </c>
      <c r="K109" s="120"/>
      <c r="L109" s="125" t="s">
        <v>316</v>
      </c>
    </row>
    <row r="110" spans="1:12" ht="30" customHeight="1">
      <c r="A110" s="117" t="s">
        <v>76</v>
      </c>
      <c r="B110" s="118" t="s">
        <v>282</v>
      </c>
      <c r="C110" s="119"/>
      <c r="D110" s="119" t="s">
        <v>15</v>
      </c>
      <c r="E110" s="120" t="s">
        <v>16</v>
      </c>
      <c r="F110" s="121">
        <v>45658</v>
      </c>
      <c r="G110" s="122">
        <f ca="1">TODAY()-Overview_202311[[#This Row],[Start Date]]</f>
        <v>-558</v>
      </c>
      <c r="H110" s="123"/>
      <c r="I110" s="124"/>
      <c r="J110" s="120">
        <f>Overview_202311[[#This Row],[Start Date]]-Overview_202311[[#This Row],[Completed]]</f>
        <v>45658</v>
      </c>
      <c r="K110" s="120"/>
      <c r="L110" s="125" t="s">
        <v>316</v>
      </c>
    </row>
    <row r="111" spans="1:12" ht="30" customHeight="1">
      <c r="A111" s="117" t="s">
        <v>23</v>
      </c>
      <c r="B111" s="118" t="s">
        <v>282</v>
      </c>
      <c r="C111" s="119"/>
      <c r="D111" s="119" t="s">
        <v>15</v>
      </c>
      <c r="E111" s="120" t="s">
        <v>16</v>
      </c>
      <c r="F111" s="121">
        <v>45717</v>
      </c>
      <c r="G111" s="122">
        <f ca="1">TODAY()-Overview_202311[[#This Row],[Start Date]]</f>
        <v>-617</v>
      </c>
      <c r="H111" s="123"/>
      <c r="I111" s="124"/>
      <c r="J111" s="120">
        <f>Overview_202311[[#This Row],[Start Date]]-Overview_202311[[#This Row],[Completed]]</f>
        <v>45717</v>
      </c>
      <c r="K111" s="120"/>
      <c r="L111" s="125" t="s">
        <v>316</v>
      </c>
    </row>
    <row r="112" spans="1:12" ht="30" customHeight="1">
      <c r="A112" s="117" t="s">
        <v>561</v>
      </c>
      <c r="B112" s="118" t="s">
        <v>282</v>
      </c>
      <c r="C112" s="119"/>
      <c r="D112" s="119" t="s">
        <v>15</v>
      </c>
      <c r="E112" s="120" t="s">
        <v>16</v>
      </c>
      <c r="F112" s="121">
        <v>46023</v>
      </c>
      <c r="G112" s="122">
        <f ca="1">TODAY()-Overview_202311[[#This Row],[Start Date]]</f>
        <v>-923</v>
      </c>
      <c r="H112" s="123"/>
      <c r="I112" s="124"/>
      <c r="J112" s="120">
        <f>Overview_202311[[#This Row],[Start Date]]-Overview_202311[[#This Row],[Completed]]</f>
        <v>46023</v>
      </c>
      <c r="K112" s="120"/>
      <c r="L112" s="125" t="s">
        <v>316</v>
      </c>
    </row>
    <row r="113" spans="1:12" ht="30" customHeight="1">
      <c r="A113" s="117" t="s">
        <v>237</v>
      </c>
      <c r="B113" s="118" t="s">
        <v>282</v>
      </c>
      <c r="C113" s="119"/>
      <c r="D113" s="119" t="s">
        <v>15</v>
      </c>
      <c r="E113" s="120" t="s">
        <v>16</v>
      </c>
      <c r="F113" s="121">
        <v>46023</v>
      </c>
      <c r="G113" s="122">
        <f ca="1">TODAY()-Overview_202311[[#This Row],[Start Date]]</f>
        <v>-923</v>
      </c>
      <c r="H113" s="123"/>
      <c r="I113" s="124"/>
      <c r="J113" s="120">
        <f>Overview_202311[[#This Row],[Start Date]]-Overview_202311[[#This Row],[Completed]]</f>
        <v>46023</v>
      </c>
      <c r="K113" s="120"/>
      <c r="L113" s="125" t="s">
        <v>316</v>
      </c>
    </row>
    <row r="114" spans="1:12" ht="30" customHeight="1">
      <c r="A114" s="117" t="s">
        <v>562</v>
      </c>
      <c r="B114" s="118" t="s">
        <v>282</v>
      </c>
      <c r="C114" s="119"/>
      <c r="D114" s="119" t="s">
        <v>15</v>
      </c>
      <c r="E114" s="120" t="s">
        <v>16</v>
      </c>
      <c r="F114" s="127">
        <v>46043</v>
      </c>
      <c r="G114" s="122">
        <f ca="1">TODAY()-Overview_202311[[#This Row],[Start Date]]</f>
        <v>-943</v>
      </c>
      <c r="H114" s="123"/>
      <c r="I114" s="124"/>
      <c r="J114" s="120">
        <f>Overview_202311[[#This Row],[Start Date]]-Overview_202311[[#This Row],[Completed]]</f>
        <v>46043</v>
      </c>
      <c r="K114" s="120"/>
      <c r="L114" s="125" t="s">
        <v>316</v>
      </c>
    </row>
    <row r="115" spans="1:12" ht="30" customHeight="1">
      <c r="A115" s="117" t="s">
        <v>342</v>
      </c>
      <c r="B115" s="118" t="s">
        <v>282</v>
      </c>
      <c r="C115" s="119" t="s">
        <v>553</v>
      </c>
      <c r="D115" s="119" t="s">
        <v>554</v>
      </c>
      <c r="E115" s="120" t="s">
        <v>153</v>
      </c>
      <c r="F115" s="127">
        <v>46059</v>
      </c>
      <c r="G115" s="122">
        <f ca="1">TODAY()-Overview_202311[[#This Row],[Start Date]]</f>
        <v>-959</v>
      </c>
      <c r="H115" s="123"/>
      <c r="I115" s="124"/>
      <c r="J115" s="120">
        <f>Overview_202311[[#This Row],[Start Date]]-Overview_202311[[#This Row],[Completed]]</f>
        <v>46059</v>
      </c>
      <c r="K115" s="120"/>
      <c r="L115" s="125" t="s">
        <v>316</v>
      </c>
    </row>
    <row r="116" spans="1:12" ht="30" customHeight="1">
      <c r="A116" s="117" t="s">
        <v>344</v>
      </c>
      <c r="B116" s="118" t="s">
        <v>282</v>
      </c>
      <c r="C116" s="119" t="s">
        <v>553</v>
      </c>
      <c r="D116" s="119" t="s">
        <v>554</v>
      </c>
      <c r="E116" s="120" t="s">
        <v>153</v>
      </c>
      <c r="F116" s="127">
        <v>46059</v>
      </c>
      <c r="G116" s="122">
        <f ca="1">TODAY()-Overview_202311[[#This Row],[Start Date]]</f>
        <v>-959</v>
      </c>
      <c r="H116" s="123"/>
      <c r="I116" s="124"/>
      <c r="J116" s="120">
        <f>Overview_202311[[#This Row],[Start Date]]-Overview_202311[[#This Row],[Completed]]</f>
        <v>46059</v>
      </c>
      <c r="K116" s="120"/>
      <c r="L116" s="125" t="s">
        <v>316</v>
      </c>
    </row>
    <row r="117" spans="1:12" ht="30" customHeight="1">
      <c r="A117" s="117" t="s">
        <v>348</v>
      </c>
      <c r="B117" s="118" t="s">
        <v>282</v>
      </c>
      <c r="C117" s="119"/>
      <c r="D117" s="119" t="s">
        <v>15</v>
      </c>
      <c r="E117" s="120" t="s">
        <v>16</v>
      </c>
      <c r="F117" s="127">
        <v>46059</v>
      </c>
      <c r="G117" s="122">
        <f ca="1">TODAY()-Overview_202311[[#This Row],[Start Date]]</f>
        <v>-959</v>
      </c>
      <c r="H117" s="123"/>
      <c r="I117" s="124"/>
      <c r="J117" s="120">
        <f>Overview_202311[[#This Row],[Start Date]]-Overview_202311[[#This Row],[Completed]]</f>
        <v>46059</v>
      </c>
      <c r="K117" s="120"/>
      <c r="L117" s="125" t="s">
        <v>316</v>
      </c>
    </row>
    <row r="118" spans="1:12" ht="30" customHeight="1">
      <c r="A118" s="117" t="s">
        <v>286</v>
      </c>
      <c r="B118" s="118" t="s">
        <v>282</v>
      </c>
      <c r="C118" s="119"/>
      <c r="D118" s="119" t="s">
        <v>554</v>
      </c>
      <c r="E118" s="120" t="s">
        <v>288</v>
      </c>
      <c r="F118" s="121"/>
      <c r="G118" s="122">
        <f ca="1">TODAY()-Overview_202311[[#This Row],[Start Date]]</f>
        <v>45100</v>
      </c>
      <c r="H118" s="123"/>
      <c r="I118" s="124"/>
      <c r="J118" s="120">
        <f>Overview_202311[[#This Row],[Start Date]]-Overview_202311[[#This Row],[Completed]]</f>
        <v>0</v>
      </c>
      <c r="K118" s="120"/>
      <c r="L118" s="125" t="s">
        <v>316</v>
      </c>
    </row>
    <row r="119" spans="1:12" ht="30" customHeight="1">
      <c r="A119" s="117" t="s">
        <v>292</v>
      </c>
      <c r="B119" s="118">
        <v>25</v>
      </c>
      <c r="C119" s="119" t="s">
        <v>553</v>
      </c>
      <c r="D119" s="119" t="s">
        <v>554</v>
      </c>
      <c r="E119" s="120" t="s">
        <v>288</v>
      </c>
      <c r="F119" s="121"/>
      <c r="G119" s="122">
        <f ca="1">TODAY()-Overview_202311[[#This Row],[Start Date]]</f>
        <v>45100</v>
      </c>
      <c r="H119" s="123"/>
      <c r="I119" s="124"/>
      <c r="J119" s="120">
        <f>Overview_202311[[#This Row],[Start Date]]-Overview_202311[[#This Row],[Completed]]</f>
        <v>0</v>
      </c>
      <c r="K119" s="120"/>
      <c r="L119" s="125" t="s">
        <v>316</v>
      </c>
    </row>
    <row r="120" spans="1:12" ht="30" customHeight="1">
      <c r="A120" s="117" t="s">
        <v>191</v>
      </c>
      <c r="B120" s="118" t="s">
        <v>282</v>
      </c>
      <c r="C120" s="119" t="s">
        <v>553</v>
      </c>
      <c r="D120" s="119" t="s">
        <v>554</v>
      </c>
      <c r="E120" s="120" t="s">
        <v>193</v>
      </c>
      <c r="F120" s="121"/>
      <c r="G120" s="122">
        <f ca="1">TODAY()-Overview_202311[[#This Row],[Start Date]]</f>
        <v>45100</v>
      </c>
      <c r="H120" s="123"/>
      <c r="I120" s="124"/>
      <c r="J120" s="120">
        <f>Overview_202311[[#This Row],[Start Date]]-Overview_202311[[#This Row],[Completed]]</f>
        <v>0</v>
      </c>
      <c r="K120" s="120"/>
      <c r="L120" s="125" t="s">
        <v>316</v>
      </c>
    </row>
    <row r="121" spans="1:12" ht="30" customHeight="1">
      <c r="A121" s="117" t="s">
        <v>195</v>
      </c>
      <c r="B121" s="118">
        <v>272</v>
      </c>
      <c r="C121" s="119" t="s">
        <v>553</v>
      </c>
      <c r="D121" s="119" t="s">
        <v>554</v>
      </c>
      <c r="E121" s="120" t="s">
        <v>193</v>
      </c>
      <c r="F121" s="121"/>
      <c r="G121" s="122">
        <f ca="1">TODAY()-Overview_202311[[#This Row],[Start Date]]</f>
        <v>45100</v>
      </c>
      <c r="H121" s="123"/>
      <c r="I121" s="124"/>
      <c r="J121" s="120">
        <f>Overview_202311[[#This Row],[Start Date]]-Overview_202311[[#This Row],[Completed]]</f>
        <v>0</v>
      </c>
      <c r="K121" s="120"/>
      <c r="L121" s="125" t="s">
        <v>316</v>
      </c>
    </row>
    <row r="122" spans="1:12" ht="30" customHeight="1">
      <c r="A122" s="117" t="s">
        <v>196</v>
      </c>
      <c r="B122" s="118">
        <v>271</v>
      </c>
      <c r="C122" s="119" t="s">
        <v>553</v>
      </c>
      <c r="D122" s="119" t="s">
        <v>554</v>
      </c>
      <c r="E122" s="120" t="s">
        <v>193</v>
      </c>
      <c r="F122" s="121"/>
      <c r="G122" s="122">
        <f ca="1">TODAY()-Overview_202311[[#This Row],[Start Date]]</f>
        <v>45100</v>
      </c>
      <c r="H122" s="123"/>
      <c r="I122" s="124"/>
      <c r="J122" s="120">
        <f>Overview_202311[[#This Row],[Start Date]]-Overview_202311[[#This Row],[Completed]]</f>
        <v>0</v>
      </c>
      <c r="K122" s="120"/>
      <c r="L122" s="125" t="s">
        <v>316</v>
      </c>
    </row>
    <row r="123" spans="1:12" ht="30" customHeight="1">
      <c r="A123" s="117" t="s">
        <v>197</v>
      </c>
      <c r="B123" s="118">
        <v>154</v>
      </c>
      <c r="C123" s="119" t="s">
        <v>553</v>
      </c>
      <c r="D123" s="119" t="s">
        <v>554</v>
      </c>
      <c r="E123" s="120" t="s">
        <v>193</v>
      </c>
      <c r="F123" s="121"/>
      <c r="G123" s="122">
        <f ca="1">TODAY()-Overview_202311[[#This Row],[Start Date]]</f>
        <v>45100</v>
      </c>
      <c r="H123" s="123"/>
      <c r="I123" s="124"/>
      <c r="J123" s="120">
        <f>Overview_202311[[#This Row],[Start Date]]-Overview_202311[[#This Row],[Completed]]</f>
        <v>0</v>
      </c>
      <c r="K123" s="120"/>
      <c r="L123" s="125" t="s">
        <v>316</v>
      </c>
    </row>
    <row r="124" spans="1:12" ht="30" customHeight="1">
      <c r="A124" s="117" t="s">
        <v>563</v>
      </c>
      <c r="B124" s="118">
        <v>595</v>
      </c>
      <c r="C124" s="119" t="s">
        <v>553</v>
      </c>
      <c r="D124" s="119" t="s">
        <v>554</v>
      </c>
      <c r="E124" s="120" t="s">
        <v>193</v>
      </c>
      <c r="F124" s="121"/>
      <c r="G124" s="122">
        <f ca="1">TODAY()-Overview_202311[[#This Row],[Start Date]]</f>
        <v>45100</v>
      </c>
      <c r="H124" s="123"/>
      <c r="I124" s="124"/>
      <c r="J124" s="120">
        <f>Overview_202311[[#This Row],[Start Date]]-Overview_202311[[#This Row],[Completed]]</f>
        <v>0</v>
      </c>
      <c r="K124" s="120"/>
      <c r="L124" s="125" t="s">
        <v>316</v>
      </c>
    </row>
    <row r="125" spans="1:12" ht="30" customHeight="1">
      <c r="A125" s="117" t="s">
        <v>200</v>
      </c>
      <c r="B125" s="118">
        <v>2451</v>
      </c>
      <c r="C125" s="119" t="s">
        <v>553</v>
      </c>
      <c r="D125" s="119" t="s">
        <v>554</v>
      </c>
      <c r="E125" s="120" t="s">
        <v>193</v>
      </c>
      <c r="F125" s="121"/>
      <c r="G125" s="122">
        <f ca="1">TODAY()-Overview_202311[[#This Row],[Start Date]]</f>
        <v>45100</v>
      </c>
      <c r="H125" s="123"/>
      <c r="I125" s="124"/>
      <c r="J125" s="120">
        <f>Overview_202311[[#This Row],[Start Date]]-Overview_202311[[#This Row],[Completed]]</f>
        <v>0</v>
      </c>
      <c r="K125" s="120"/>
      <c r="L125" s="125" t="s">
        <v>316</v>
      </c>
    </row>
    <row r="126" spans="1:12" ht="30" customHeight="1">
      <c r="A126" s="117" t="s">
        <v>137</v>
      </c>
      <c r="B126" s="118">
        <v>269</v>
      </c>
      <c r="C126" s="119" t="s">
        <v>553</v>
      </c>
      <c r="D126" s="119" t="s">
        <v>554</v>
      </c>
      <c r="E126" s="120" t="s">
        <v>193</v>
      </c>
      <c r="F126" s="121"/>
      <c r="G126" s="122">
        <f ca="1">TODAY()-Overview_202311[[#This Row],[Start Date]]</f>
        <v>45100</v>
      </c>
      <c r="H126" s="123"/>
      <c r="I126" s="124"/>
      <c r="J126" s="120">
        <f>Overview_202311[[#This Row],[Start Date]]-Overview_202311[[#This Row],[Completed]]</f>
        <v>0</v>
      </c>
      <c r="K126" s="120"/>
      <c r="L126" s="125" t="s">
        <v>316</v>
      </c>
    </row>
    <row r="127" spans="1:12" ht="30" customHeight="1">
      <c r="A127" s="117" t="s">
        <v>202</v>
      </c>
      <c r="B127" s="118">
        <v>38610</v>
      </c>
      <c r="C127" s="119" t="s">
        <v>553</v>
      </c>
      <c r="D127" s="119" t="s">
        <v>554</v>
      </c>
      <c r="E127" s="120" t="s">
        <v>193</v>
      </c>
      <c r="F127" s="121"/>
      <c r="G127" s="122">
        <f ca="1">TODAY()-Overview_202311[[#This Row],[Start Date]]</f>
        <v>45100</v>
      </c>
      <c r="H127" s="123"/>
      <c r="I127" s="124"/>
      <c r="J127" s="120">
        <f>Overview_202311[[#This Row],[Start Date]]-Overview_202311[[#This Row],[Completed]]</f>
        <v>0</v>
      </c>
      <c r="K127" s="120"/>
      <c r="L127" s="125" t="s">
        <v>316</v>
      </c>
    </row>
    <row r="128" spans="1:12" ht="30" customHeight="1">
      <c r="A128" s="117" t="s">
        <v>564</v>
      </c>
      <c r="B128" s="118" t="s">
        <v>282</v>
      </c>
      <c r="C128" s="119" t="s">
        <v>553</v>
      </c>
      <c r="D128" s="119" t="s">
        <v>554</v>
      </c>
      <c r="E128" s="120" t="s">
        <v>193</v>
      </c>
      <c r="F128" s="121"/>
      <c r="G128" s="122">
        <f ca="1">TODAY()-Overview_202311[[#This Row],[Start Date]]</f>
        <v>45100</v>
      </c>
      <c r="H128" s="123"/>
      <c r="I128" s="124"/>
      <c r="J128" s="120">
        <f>Overview_202311[[#This Row],[Start Date]]-Overview_202311[[#This Row],[Completed]]</f>
        <v>0</v>
      </c>
      <c r="K128" s="120"/>
      <c r="L128" s="125" t="s">
        <v>316</v>
      </c>
    </row>
    <row r="129" spans="1:12" ht="30" customHeight="1">
      <c r="A129" s="117" t="s">
        <v>214</v>
      </c>
      <c r="B129" s="118">
        <v>1804</v>
      </c>
      <c r="C129" s="119" t="s">
        <v>553</v>
      </c>
      <c r="D129" s="119" t="s">
        <v>554</v>
      </c>
      <c r="E129" s="120" t="s">
        <v>193</v>
      </c>
      <c r="F129" s="121"/>
      <c r="G129" s="122">
        <f ca="1">TODAY()-Overview_202311[[#This Row],[Start Date]]</f>
        <v>45100</v>
      </c>
      <c r="H129" s="123"/>
      <c r="I129" s="124"/>
      <c r="J129" s="120">
        <f>Overview_202311[[#This Row],[Start Date]]-Overview_202311[[#This Row],[Completed]]</f>
        <v>0</v>
      </c>
      <c r="K129" s="120"/>
      <c r="L129" s="125" t="s">
        <v>316</v>
      </c>
    </row>
    <row r="130" spans="1:12" ht="30" customHeight="1">
      <c r="A130" s="117" t="s">
        <v>216</v>
      </c>
      <c r="B130" s="118">
        <v>270</v>
      </c>
      <c r="C130" s="119" t="s">
        <v>553</v>
      </c>
      <c r="D130" s="119" t="s">
        <v>554</v>
      </c>
      <c r="E130" s="120" t="s">
        <v>193</v>
      </c>
      <c r="F130" s="121"/>
      <c r="G130" s="122">
        <f ca="1">TODAY()-Overview_202311[[#This Row],[Start Date]]</f>
        <v>45100</v>
      </c>
      <c r="H130" s="123"/>
      <c r="I130" s="124"/>
      <c r="J130" s="120">
        <f>Overview_202311[[#This Row],[Start Date]]-Overview_202311[[#This Row],[Completed]]</f>
        <v>0</v>
      </c>
      <c r="K130" s="120"/>
      <c r="L130" s="125" t="s">
        <v>316</v>
      </c>
    </row>
    <row r="131" spans="1:12" ht="30" customHeight="1">
      <c r="A131" s="117" t="s">
        <v>218</v>
      </c>
      <c r="B131" s="118">
        <v>10233</v>
      </c>
      <c r="C131" s="119" t="s">
        <v>553</v>
      </c>
      <c r="D131" s="119" t="s">
        <v>554</v>
      </c>
      <c r="E131" s="120" t="s">
        <v>193</v>
      </c>
      <c r="F131" s="121"/>
      <c r="G131" s="122">
        <f ca="1">TODAY()-Overview_202311[[#This Row],[Start Date]]</f>
        <v>45100</v>
      </c>
      <c r="H131" s="123"/>
      <c r="I131" s="124"/>
      <c r="J131" s="120">
        <f>Overview_202311[[#This Row],[Start Date]]-Overview_202311[[#This Row],[Completed]]</f>
        <v>0</v>
      </c>
      <c r="K131" s="120"/>
      <c r="L131" s="125" t="s">
        <v>316</v>
      </c>
    </row>
    <row r="132" spans="1:12" ht="30" customHeight="1">
      <c r="A132" s="117" t="s">
        <v>565</v>
      </c>
      <c r="B132" s="118" t="s">
        <v>282</v>
      </c>
      <c r="C132" s="119" t="s">
        <v>553</v>
      </c>
      <c r="D132" s="119" t="s">
        <v>554</v>
      </c>
      <c r="E132" s="120" t="s">
        <v>193</v>
      </c>
      <c r="F132" s="121"/>
      <c r="G132" s="122">
        <f ca="1">TODAY()-Overview_202311[[#This Row],[Start Date]]</f>
        <v>45100</v>
      </c>
      <c r="H132" s="123"/>
      <c r="I132" s="124"/>
      <c r="J132" s="120">
        <f>Overview_202311[[#This Row],[Start Date]]-Overview_202311[[#This Row],[Completed]]</f>
        <v>0</v>
      </c>
      <c r="K132" s="120"/>
      <c r="L132" s="125" t="s">
        <v>316</v>
      </c>
    </row>
    <row r="133" spans="1:12" ht="30" customHeight="1">
      <c r="A133" s="117" t="s">
        <v>566</v>
      </c>
      <c r="B133" s="118" t="s">
        <v>282</v>
      </c>
      <c r="C133" s="119" t="s">
        <v>553</v>
      </c>
      <c r="D133" s="119" t="s">
        <v>554</v>
      </c>
      <c r="E133" s="120" t="s">
        <v>193</v>
      </c>
      <c r="F133" s="121"/>
      <c r="G133" s="122">
        <f ca="1">TODAY()-Overview_202311[[#This Row],[Start Date]]</f>
        <v>45100</v>
      </c>
      <c r="H133" s="123"/>
      <c r="I133" s="124"/>
      <c r="J133" s="120">
        <f>Overview_202311[[#This Row],[Start Date]]-Overview_202311[[#This Row],[Completed]]</f>
        <v>0</v>
      </c>
      <c r="K133" s="120"/>
      <c r="L133" s="125" t="s">
        <v>316</v>
      </c>
    </row>
    <row r="134" spans="1:12" ht="30" customHeight="1">
      <c r="A134" s="117" t="s">
        <v>70</v>
      </c>
      <c r="B134" s="118" t="s">
        <v>282</v>
      </c>
      <c r="C134" s="119"/>
      <c r="D134" s="119" t="s">
        <v>554</v>
      </c>
      <c r="E134" s="120" t="s">
        <v>22</v>
      </c>
      <c r="F134" s="121"/>
      <c r="G134" s="122">
        <f ca="1">TODAY()-Overview_202311[[#This Row],[Start Date]]</f>
        <v>45100</v>
      </c>
      <c r="H134" s="123"/>
      <c r="I134" s="124"/>
      <c r="J134" s="120">
        <f>Overview_202311[[#This Row],[Start Date]]-Overview_202311[[#This Row],[Completed]]</f>
        <v>0</v>
      </c>
      <c r="K134" s="120"/>
      <c r="L134" s="125" t="s">
        <v>316</v>
      </c>
    </row>
    <row r="135" spans="1:12" ht="30" customHeight="1">
      <c r="A135" s="117" t="s">
        <v>567</v>
      </c>
      <c r="B135" s="118" t="s">
        <v>282</v>
      </c>
      <c r="C135" s="119"/>
      <c r="D135" s="119" t="s">
        <v>554</v>
      </c>
      <c r="E135" s="120" t="s">
        <v>22</v>
      </c>
      <c r="F135" s="121"/>
      <c r="G135" s="122">
        <f ca="1">TODAY()-Overview_202311[[#This Row],[Start Date]]</f>
        <v>45100</v>
      </c>
      <c r="H135" s="123"/>
      <c r="I135" s="124"/>
      <c r="J135" s="120">
        <f>Overview_202311[[#This Row],[Start Date]]-Overview_202311[[#This Row],[Completed]]</f>
        <v>0</v>
      </c>
      <c r="K135" s="120"/>
      <c r="L135" s="125" t="s">
        <v>316</v>
      </c>
    </row>
    <row r="136" spans="1:12" ht="30" customHeight="1">
      <c r="A136" s="117" t="s">
        <v>99</v>
      </c>
      <c r="B136" s="118" t="s">
        <v>282</v>
      </c>
      <c r="C136" s="119"/>
      <c r="D136" s="119" t="s">
        <v>554</v>
      </c>
      <c r="E136" s="120" t="s">
        <v>22</v>
      </c>
      <c r="F136" s="121"/>
      <c r="G136" s="122">
        <f ca="1">TODAY()-Overview_202311[[#This Row],[Start Date]]</f>
        <v>45100</v>
      </c>
      <c r="H136" s="123"/>
      <c r="I136" s="124"/>
      <c r="J136" s="120">
        <f>Overview_202311[[#This Row],[Start Date]]-Overview_202311[[#This Row],[Completed]]</f>
        <v>0</v>
      </c>
      <c r="K136" s="120"/>
      <c r="L136" s="125" t="s">
        <v>316</v>
      </c>
    </row>
    <row r="137" spans="1:12" ht="30" customHeight="1">
      <c r="A137" s="117" t="s">
        <v>143</v>
      </c>
      <c r="B137" s="118">
        <v>212</v>
      </c>
      <c r="C137" s="119"/>
      <c r="D137" s="119" t="s">
        <v>554</v>
      </c>
      <c r="E137" s="120" t="s">
        <v>22</v>
      </c>
      <c r="F137" s="121"/>
      <c r="G137" s="122">
        <f ca="1">TODAY()-Overview_202311[[#This Row],[Start Date]]</f>
        <v>45100</v>
      </c>
      <c r="H137" s="123"/>
      <c r="I137" s="124"/>
      <c r="J137" s="120">
        <f>Overview_202311[[#This Row],[Start Date]]-Overview_202311[[#This Row],[Completed]]</f>
        <v>0</v>
      </c>
      <c r="K137" s="120"/>
      <c r="L137" s="125" t="s">
        <v>316</v>
      </c>
    </row>
    <row r="138" spans="1:12" ht="30" customHeight="1">
      <c r="A138" s="117" t="s">
        <v>144</v>
      </c>
      <c r="B138" s="118">
        <v>22627</v>
      </c>
      <c r="C138" s="119" t="s">
        <v>553</v>
      </c>
      <c r="D138" s="119" t="s">
        <v>554</v>
      </c>
      <c r="E138" s="120" t="s">
        <v>22</v>
      </c>
      <c r="F138" s="121"/>
      <c r="G138" s="122">
        <f ca="1">TODAY()-Overview_202311[[#This Row],[Start Date]]</f>
        <v>45100</v>
      </c>
      <c r="H138" s="123"/>
      <c r="I138" s="124"/>
      <c r="J138" s="120">
        <f>Overview_202311[[#This Row],[Start Date]]-Overview_202311[[#This Row],[Completed]]</f>
        <v>0</v>
      </c>
      <c r="K138" s="120"/>
      <c r="L138" s="125" t="s">
        <v>316</v>
      </c>
    </row>
    <row r="139" spans="1:12" ht="30" customHeight="1">
      <c r="A139" s="117" t="s">
        <v>146</v>
      </c>
      <c r="B139" s="118">
        <v>46448</v>
      </c>
      <c r="C139" s="119" t="s">
        <v>553</v>
      </c>
      <c r="D139" s="119" t="s">
        <v>554</v>
      </c>
      <c r="E139" s="120" t="s">
        <v>22</v>
      </c>
      <c r="F139" s="121"/>
      <c r="G139" s="122">
        <f ca="1">TODAY()-Overview_202311[[#This Row],[Start Date]]</f>
        <v>45100</v>
      </c>
      <c r="H139" s="123"/>
      <c r="I139" s="124"/>
      <c r="J139" s="120">
        <f>Overview_202311[[#This Row],[Start Date]]-Overview_202311[[#This Row],[Completed]]</f>
        <v>0</v>
      </c>
      <c r="K139" s="120"/>
      <c r="L139" s="125" t="s">
        <v>316</v>
      </c>
    </row>
    <row r="140" spans="1:12" ht="30" customHeight="1">
      <c r="A140" s="117" t="s">
        <v>147</v>
      </c>
      <c r="B140" s="118">
        <v>3115</v>
      </c>
      <c r="C140" s="119" t="s">
        <v>553</v>
      </c>
      <c r="D140" s="119" t="s">
        <v>554</v>
      </c>
      <c r="E140" s="120" t="s">
        <v>22</v>
      </c>
      <c r="F140" s="121"/>
      <c r="G140" s="122">
        <f ca="1">TODAY()-Overview_202311[[#This Row],[Start Date]]</f>
        <v>45100</v>
      </c>
      <c r="H140" s="123"/>
      <c r="I140" s="124"/>
      <c r="J140" s="120">
        <f>Overview_202311[[#This Row],[Start Date]]-Overview_202311[[#This Row],[Completed]]</f>
        <v>0</v>
      </c>
      <c r="K140" s="120"/>
      <c r="L140" s="125" t="s">
        <v>316</v>
      </c>
    </row>
    <row r="141" spans="1:12" ht="30" customHeight="1">
      <c r="A141" s="117" t="s">
        <v>149</v>
      </c>
      <c r="B141" s="118">
        <v>16956</v>
      </c>
      <c r="C141" s="119"/>
      <c r="D141" s="119" t="s">
        <v>554</v>
      </c>
      <c r="E141" s="120" t="s">
        <v>22</v>
      </c>
      <c r="F141" s="121"/>
      <c r="G141" s="122">
        <f ca="1">TODAY()-Overview_202311[[#This Row],[Start Date]]</f>
        <v>45100</v>
      </c>
      <c r="H141" s="123"/>
      <c r="I141" s="124"/>
      <c r="J141" s="120">
        <f>Overview_202311[[#This Row],[Start Date]]-Overview_202311[[#This Row],[Completed]]</f>
        <v>0</v>
      </c>
      <c r="K141" s="120"/>
      <c r="L141" s="125" t="s">
        <v>316</v>
      </c>
    </row>
    <row r="142" spans="1:12" ht="30" customHeight="1">
      <c r="A142" s="117" t="s">
        <v>162</v>
      </c>
      <c r="B142" s="118">
        <v>1620</v>
      </c>
      <c r="C142" s="119"/>
      <c r="D142" s="119" t="s">
        <v>554</v>
      </c>
      <c r="E142" s="120" t="s">
        <v>22</v>
      </c>
      <c r="F142" s="121"/>
      <c r="G142" s="122">
        <f ca="1">TODAY()-Overview_202311[[#This Row],[Start Date]]</f>
        <v>45100</v>
      </c>
      <c r="H142" s="123"/>
      <c r="I142" s="124"/>
      <c r="J142" s="120">
        <f>Overview_202311[[#This Row],[Start Date]]-Overview_202311[[#This Row],[Completed]]</f>
        <v>0</v>
      </c>
      <c r="K142" s="120"/>
      <c r="L142" s="125" t="s">
        <v>316</v>
      </c>
    </row>
    <row r="143" spans="1:12" ht="30" customHeight="1">
      <c r="A143" s="117" t="s">
        <v>174</v>
      </c>
      <c r="B143" s="118" t="s">
        <v>282</v>
      </c>
      <c r="C143" s="119" t="s">
        <v>553</v>
      </c>
      <c r="D143" s="119" t="s">
        <v>554</v>
      </c>
      <c r="E143" s="120" t="s">
        <v>22</v>
      </c>
      <c r="F143" s="121"/>
      <c r="G143" s="122">
        <f ca="1">TODAY()-Overview_202311[[#This Row],[Start Date]]</f>
        <v>45100</v>
      </c>
      <c r="H143" s="123"/>
      <c r="I143" s="124"/>
      <c r="J143" s="120">
        <f>Overview_202311[[#This Row],[Start Date]]-Overview_202311[[#This Row],[Completed]]</f>
        <v>0</v>
      </c>
      <c r="K143" s="120"/>
      <c r="L143" s="125" t="s">
        <v>316</v>
      </c>
    </row>
    <row r="144" spans="1:12" ht="30" customHeight="1">
      <c r="A144" s="117" t="s">
        <v>568</v>
      </c>
      <c r="B144" s="118" t="s">
        <v>282</v>
      </c>
      <c r="C144" s="119" t="s">
        <v>553</v>
      </c>
      <c r="D144" s="119" t="s">
        <v>554</v>
      </c>
      <c r="E144" s="120" t="s">
        <v>22</v>
      </c>
      <c r="F144" s="121"/>
      <c r="G144" s="122">
        <f ca="1">TODAY()-Overview_202311[[#This Row],[Start Date]]</f>
        <v>45100</v>
      </c>
      <c r="H144" s="123"/>
      <c r="I144" s="124"/>
      <c r="J144" s="120">
        <f>Overview_202311[[#This Row],[Start Date]]-Overview_202311[[#This Row],[Completed]]</f>
        <v>0</v>
      </c>
      <c r="K144" s="120"/>
      <c r="L144" s="125" t="s">
        <v>316</v>
      </c>
    </row>
    <row r="145" spans="1:12" ht="30" customHeight="1">
      <c r="A145" s="117" t="s">
        <v>180</v>
      </c>
      <c r="B145" s="118">
        <v>840</v>
      </c>
      <c r="C145" s="119"/>
      <c r="D145" s="119" t="s">
        <v>554</v>
      </c>
      <c r="E145" s="120" t="s">
        <v>22</v>
      </c>
      <c r="F145" s="121"/>
      <c r="G145" s="122">
        <f ca="1">TODAY()-Overview_202311[[#This Row],[Start Date]]</f>
        <v>45100</v>
      </c>
      <c r="H145" s="123"/>
      <c r="I145" s="124"/>
      <c r="J145" s="120">
        <f>Overview_202311[[#This Row],[Start Date]]-Overview_202311[[#This Row],[Completed]]</f>
        <v>0</v>
      </c>
      <c r="K145" s="120"/>
      <c r="L145" s="125" t="s">
        <v>316</v>
      </c>
    </row>
    <row r="146" spans="1:12" ht="30" customHeight="1">
      <c r="A146" s="117" t="s">
        <v>181</v>
      </c>
      <c r="B146" s="118">
        <v>5476</v>
      </c>
      <c r="C146" s="119"/>
      <c r="D146" s="119" t="s">
        <v>554</v>
      </c>
      <c r="E146" s="120" t="s">
        <v>22</v>
      </c>
      <c r="F146" s="121"/>
      <c r="G146" s="122">
        <f ca="1">TODAY()-Overview_202311[[#This Row],[Start Date]]</f>
        <v>45100</v>
      </c>
      <c r="H146" s="123"/>
      <c r="I146" s="124"/>
      <c r="J146" s="120">
        <f>Overview_202311[[#This Row],[Start Date]]-Overview_202311[[#This Row],[Completed]]</f>
        <v>0</v>
      </c>
      <c r="K146" s="120"/>
      <c r="L146" s="125" t="s">
        <v>316</v>
      </c>
    </row>
    <row r="147" spans="1:12" ht="30" customHeight="1">
      <c r="A147" s="117" t="s">
        <v>182</v>
      </c>
      <c r="B147" s="118">
        <v>742</v>
      </c>
      <c r="C147" s="119"/>
      <c r="D147" s="119" t="s">
        <v>554</v>
      </c>
      <c r="E147" s="120" t="s">
        <v>22</v>
      </c>
      <c r="F147" s="121"/>
      <c r="G147" s="122">
        <f ca="1">TODAY()-Overview_202311[[#This Row],[Start Date]]</f>
        <v>45100</v>
      </c>
      <c r="H147" s="123"/>
      <c r="I147" s="124"/>
      <c r="J147" s="120">
        <f>Overview_202311[[#This Row],[Start Date]]-Overview_202311[[#This Row],[Completed]]</f>
        <v>0</v>
      </c>
      <c r="K147" s="120"/>
      <c r="L147" s="125" t="s">
        <v>316</v>
      </c>
    </row>
    <row r="148" spans="1:12" ht="30" customHeight="1">
      <c r="A148" s="117" t="s">
        <v>183</v>
      </c>
      <c r="B148" s="118">
        <v>18835</v>
      </c>
      <c r="C148" s="119"/>
      <c r="D148" s="119" t="s">
        <v>554</v>
      </c>
      <c r="E148" s="120" t="s">
        <v>22</v>
      </c>
      <c r="F148" s="121"/>
      <c r="G148" s="122">
        <f ca="1">TODAY()-Overview_202311[[#This Row],[Start Date]]</f>
        <v>45100</v>
      </c>
      <c r="H148" s="123"/>
      <c r="I148" s="124"/>
      <c r="J148" s="120">
        <f>Overview_202311[[#This Row],[Start Date]]-Overview_202311[[#This Row],[Completed]]</f>
        <v>0</v>
      </c>
      <c r="K148" s="120"/>
      <c r="L148" s="125" t="s">
        <v>316</v>
      </c>
    </row>
    <row r="149" spans="1:12" ht="30" customHeight="1">
      <c r="A149" s="117" t="s">
        <v>569</v>
      </c>
      <c r="B149" s="118">
        <v>55287</v>
      </c>
      <c r="C149" s="119" t="s">
        <v>553</v>
      </c>
      <c r="D149" s="119" t="s">
        <v>554</v>
      </c>
      <c r="E149" s="120" t="s">
        <v>22</v>
      </c>
      <c r="F149" s="121"/>
      <c r="G149" s="122">
        <f ca="1">TODAY()-Overview_202311[[#This Row],[Start Date]]</f>
        <v>45100</v>
      </c>
      <c r="H149" s="123"/>
      <c r="I149" s="124"/>
      <c r="J149" s="120">
        <f>Overview_202311[[#This Row],[Start Date]]-Overview_202311[[#This Row],[Completed]]</f>
        <v>0</v>
      </c>
      <c r="K149" s="120"/>
      <c r="L149" s="125" t="s">
        <v>316</v>
      </c>
    </row>
    <row r="150" spans="1:12" ht="30" customHeight="1">
      <c r="A150" s="117" t="s">
        <v>570</v>
      </c>
      <c r="B150" s="118" t="s">
        <v>282</v>
      </c>
      <c r="C150" s="119" t="s">
        <v>553</v>
      </c>
      <c r="D150" s="119" t="s">
        <v>554</v>
      </c>
      <c r="E150" s="120" t="s">
        <v>22</v>
      </c>
      <c r="F150" s="121"/>
      <c r="G150" s="122">
        <f ca="1">TODAY()-Overview_202311[[#This Row],[Start Date]]</f>
        <v>45100</v>
      </c>
      <c r="H150" s="123"/>
      <c r="I150" s="124"/>
      <c r="J150" s="120">
        <f>Overview_202311[[#This Row],[Start Date]]-Overview_202311[[#This Row],[Completed]]</f>
        <v>0</v>
      </c>
      <c r="K150" s="120"/>
      <c r="L150" s="125" t="s">
        <v>316</v>
      </c>
    </row>
    <row r="151" spans="1:12" ht="30" customHeight="1">
      <c r="A151" s="117" t="s">
        <v>571</v>
      </c>
      <c r="B151" s="118" t="s">
        <v>282</v>
      </c>
      <c r="C151" s="119"/>
      <c r="D151" s="119" t="s">
        <v>554</v>
      </c>
      <c r="E151" s="120" t="s">
        <v>22</v>
      </c>
      <c r="F151" s="121"/>
      <c r="G151" s="122">
        <f ca="1">TODAY()-Overview_202311[[#This Row],[Start Date]]</f>
        <v>45100</v>
      </c>
      <c r="H151" s="123"/>
      <c r="I151" s="124"/>
      <c r="J151" s="120">
        <f>Overview_202311[[#This Row],[Start Date]]-Overview_202311[[#This Row],[Completed]]</f>
        <v>0</v>
      </c>
      <c r="K151" s="120"/>
      <c r="L151" s="125" t="s">
        <v>316</v>
      </c>
    </row>
    <row r="152" spans="1:12" ht="30" customHeight="1">
      <c r="A152" s="117" t="s">
        <v>253</v>
      </c>
      <c r="B152" s="118" t="s">
        <v>282</v>
      </c>
      <c r="C152" s="119"/>
      <c r="D152" s="119" t="s">
        <v>554</v>
      </c>
      <c r="E152" s="120" t="s">
        <v>22</v>
      </c>
      <c r="F152" s="121"/>
      <c r="G152" s="122">
        <f ca="1">TODAY()-Overview_202311[[#This Row],[Start Date]]</f>
        <v>45100</v>
      </c>
      <c r="H152" s="123"/>
      <c r="I152" s="124"/>
      <c r="J152" s="120">
        <f>Overview_202311[[#This Row],[Start Date]]-Overview_202311[[#This Row],[Completed]]</f>
        <v>0</v>
      </c>
      <c r="K152" s="120"/>
      <c r="L152" s="125" t="s">
        <v>316</v>
      </c>
    </row>
    <row r="153" spans="1:12" ht="30" customHeight="1">
      <c r="A153" s="117" t="s">
        <v>256</v>
      </c>
      <c r="B153" s="118" t="s">
        <v>282</v>
      </c>
      <c r="C153" s="119"/>
      <c r="D153" s="119" t="s">
        <v>554</v>
      </c>
      <c r="E153" s="120" t="s">
        <v>22</v>
      </c>
      <c r="F153" s="121"/>
      <c r="G153" s="122">
        <f ca="1">TODAY()-Overview_202311[[#This Row],[Start Date]]</f>
        <v>45100</v>
      </c>
      <c r="H153" s="123"/>
      <c r="I153" s="124"/>
      <c r="J153" s="120">
        <f>Overview_202311[[#This Row],[Start Date]]-Overview_202311[[#This Row],[Completed]]</f>
        <v>0</v>
      </c>
      <c r="K153" s="120"/>
      <c r="L153" s="125" t="s">
        <v>316</v>
      </c>
    </row>
    <row r="154" spans="1:12" ht="30" customHeight="1">
      <c r="A154" s="117" t="s">
        <v>189</v>
      </c>
      <c r="B154" s="118">
        <v>651</v>
      </c>
      <c r="C154" s="119" t="s">
        <v>553</v>
      </c>
      <c r="D154" s="119" t="s">
        <v>554</v>
      </c>
      <c r="E154" s="120" t="s">
        <v>153</v>
      </c>
      <c r="F154" s="123"/>
      <c r="G154" s="122">
        <f ca="1">TODAY()-Overview_202311[[#This Row],[Start Date]]</f>
        <v>45100</v>
      </c>
      <c r="H154" s="123"/>
      <c r="I154" s="124"/>
      <c r="J154" s="120">
        <f>Overview_202311[[#This Row],[Start Date]]-Overview_202311[[#This Row],[Completed]]</f>
        <v>0</v>
      </c>
      <c r="K154" s="120"/>
      <c r="L154" s="125" t="s">
        <v>316</v>
      </c>
    </row>
    <row r="155" spans="1:12" ht="30" customHeight="1">
      <c r="A155" s="117" t="s">
        <v>324</v>
      </c>
      <c r="B155" s="118" t="s">
        <v>282</v>
      </c>
      <c r="C155" s="119"/>
      <c r="D155" s="119" t="s">
        <v>554</v>
      </c>
      <c r="E155" s="120" t="s">
        <v>153</v>
      </c>
      <c r="F155" s="123"/>
      <c r="G155" s="122">
        <f ca="1">TODAY()-Overview_202311[[#This Row],[Start Date]]</f>
        <v>45100</v>
      </c>
      <c r="H155" s="123"/>
      <c r="I155" s="124"/>
      <c r="J155" s="120">
        <f>Overview_202311[[#This Row],[Start Date]]-Overview_202311[[#This Row],[Completed]]</f>
        <v>0</v>
      </c>
      <c r="K155" s="120"/>
      <c r="L155" s="125" t="s">
        <v>316</v>
      </c>
    </row>
    <row r="156" spans="1:12" ht="30" customHeight="1">
      <c r="A156" s="117" t="s">
        <v>38</v>
      </c>
      <c r="B156" s="118">
        <v>3415</v>
      </c>
      <c r="C156" s="119"/>
      <c r="D156" s="119" t="s">
        <v>15</v>
      </c>
      <c r="E156" s="120" t="s">
        <v>16</v>
      </c>
      <c r="F156" s="121"/>
      <c r="G156" s="122">
        <f ca="1">TODAY()-Overview_202311[[#This Row],[Start Date]]</f>
        <v>45100</v>
      </c>
      <c r="H156" s="123"/>
      <c r="I156" s="124"/>
      <c r="J156" s="120">
        <f>Overview_202311[[#This Row],[Start Date]]-Overview_202311[[#This Row],[Completed]]</f>
        <v>0</v>
      </c>
      <c r="K156" s="120"/>
      <c r="L156" s="125" t="s">
        <v>40</v>
      </c>
    </row>
    <row r="157" spans="1:12" ht="30" customHeight="1">
      <c r="A157" s="117" t="s">
        <v>347</v>
      </c>
      <c r="B157" s="118" t="s">
        <v>282</v>
      </c>
      <c r="C157" s="119"/>
      <c r="D157" s="119" t="s">
        <v>273</v>
      </c>
      <c r="E157" s="120" t="s">
        <v>16</v>
      </c>
      <c r="F157" s="121"/>
      <c r="G157" s="122">
        <f ca="1">TODAY()-Overview_202311[[#This Row],[Start Date]]</f>
        <v>45100</v>
      </c>
      <c r="H157" s="123"/>
      <c r="I157" s="124"/>
      <c r="J157" s="120">
        <f>Overview_202311[[#This Row],[Start Date]]-Overview_202311[[#This Row],[Completed]]</f>
        <v>0</v>
      </c>
      <c r="K157" s="120"/>
      <c r="L157" s="125" t="s">
        <v>40</v>
      </c>
    </row>
    <row r="158" spans="1:12" ht="30" customHeight="1">
      <c r="A158" s="117" t="s">
        <v>351</v>
      </c>
      <c r="B158" s="118">
        <v>1019</v>
      </c>
      <c r="C158" s="119"/>
      <c r="D158" s="119" t="s">
        <v>15</v>
      </c>
      <c r="E158" s="120" t="s">
        <v>16</v>
      </c>
      <c r="F158" s="121"/>
      <c r="G158" s="122">
        <f ca="1">TODAY()-Overview_202311[[#This Row],[Start Date]]</f>
        <v>45100</v>
      </c>
      <c r="H158" s="123"/>
      <c r="I158" s="124"/>
      <c r="J158" s="120">
        <f>Overview_202311[[#This Row],[Start Date]]-Overview_202311[[#This Row],[Completed]]</f>
        <v>0</v>
      </c>
      <c r="K158" s="120"/>
      <c r="L158" s="125" t="s">
        <v>40</v>
      </c>
    </row>
    <row r="159" spans="1:12" ht="30" customHeight="1">
      <c r="A159" s="117" t="s">
        <v>350</v>
      </c>
      <c r="B159" s="118">
        <v>5801</v>
      </c>
      <c r="C159" s="119"/>
      <c r="D159" s="119" t="s">
        <v>572</v>
      </c>
      <c r="E159" s="120" t="s">
        <v>16</v>
      </c>
      <c r="F159" s="121"/>
      <c r="G159" s="122">
        <f ca="1">TODAY()-Overview_202311[[#This Row],[Start Date]]</f>
        <v>45100</v>
      </c>
      <c r="H159" s="123"/>
      <c r="I159" s="124"/>
      <c r="J159" s="120">
        <f>Overview_202311[[#This Row],[Start Date]]-Overview_202311[[#This Row],[Completed]]</f>
        <v>0</v>
      </c>
      <c r="K159" s="120"/>
      <c r="L159" s="125" t="s">
        <v>40</v>
      </c>
    </row>
    <row r="160" spans="1:12" ht="30" customHeight="1">
      <c r="A160" s="117" t="s">
        <v>83</v>
      </c>
      <c r="B160" s="118">
        <v>3492</v>
      </c>
      <c r="C160" s="119"/>
      <c r="D160" s="119" t="s">
        <v>15</v>
      </c>
      <c r="E160" s="120" t="s">
        <v>16</v>
      </c>
      <c r="F160" s="121"/>
      <c r="G160" s="122">
        <f ca="1">TODAY()-Overview_202311[[#This Row],[Start Date]]</f>
        <v>45100</v>
      </c>
      <c r="H160" s="123"/>
      <c r="I160" s="124"/>
      <c r="J160" s="120">
        <f>Overview_202311[[#This Row],[Start Date]]-Overview_202311[[#This Row],[Completed]]</f>
        <v>0</v>
      </c>
      <c r="K160" s="120"/>
      <c r="L160" s="125" t="s">
        <v>316</v>
      </c>
    </row>
    <row r="161" spans="1:12" ht="30" customHeight="1">
      <c r="A161" s="117" t="s">
        <v>84</v>
      </c>
      <c r="B161" s="118">
        <v>1817</v>
      </c>
      <c r="C161" s="119"/>
      <c r="D161" s="119" t="s">
        <v>15</v>
      </c>
      <c r="E161" s="120" t="s">
        <v>16</v>
      </c>
      <c r="F161" s="121"/>
      <c r="G161" s="122">
        <f ca="1">TODAY()-Overview_202311[[#This Row],[Start Date]]</f>
        <v>45100</v>
      </c>
      <c r="H161" s="123"/>
      <c r="I161" s="124"/>
      <c r="J161" s="120">
        <f>Overview_202311[[#This Row],[Start Date]]-Overview_202311[[#This Row],[Completed]]</f>
        <v>0</v>
      </c>
      <c r="K161" s="120"/>
      <c r="L161" s="125" t="s">
        <v>316</v>
      </c>
    </row>
    <row r="162" spans="1:12" ht="30" customHeight="1">
      <c r="A162" s="117" t="s">
        <v>110</v>
      </c>
      <c r="B162" s="118">
        <v>3</v>
      </c>
      <c r="C162" s="119"/>
      <c r="D162" s="119" t="s">
        <v>554</v>
      </c>
      <c r="E162" s="120" t="s">
        <v>16</v>
      </c>
      <c r="F162" s="121"/>
      <c r="G162" s="122">
        <f ca="1">TODAY()-Overview_202311[[#This Row],[Start Date]]</f>
        <v>45100</v>
      </c>
      <c r="H162" s="123"/>
      <c r="I162" s="124"/>
      <c r="J162" s="120">
        <f>Overview_202311[[#This Row],[Start Date]]-Overview_202311[[#This Row],[Completed]]</f>
        <v>0</v>
      </c>
      <c r="K162" s="120"/>
      <c r="L162" s="125" t="s">
        <v>316</v>
      </c>
    </row>
    <row r="163" spans="1:12" ht="30" customHeight="1">
      <c r="A163" s="117" t="s">
        <v>112</v>
      </c>
      <c r="B163" s="118">
        <v>84</v>
      </c>
      <c r="C163" s="119"/>
      <c r="D163" s="119" t="s">
        <v>554</v>
      </c>
      <c r="E163" s="120" t="s">
        <v>16</v>
      </c>
      <c r="F163" s="121"/>
      <c r="G163" s="122">
        <f ca="1">TODAY()-Overview_202311[[#This Row],[Start Date]]</f>
        <v>45100</v>
      </c>
      <c r="H163" s="123"/>
      <c r="I163" s="124"/>
      <c r="J163" s="120">
        <f>Overview_202311[[#This Row],[Start Date]]-Overview_202311[[#This Row],[Completed]]</f>
        <v>0</v>
      </c>
      <c r="K163" s="120"/>
      <c r="L163" s="125" t="s">
        <v>316</v>
      </c>
    </row>
    <row r="164" spans="1:12" ht="30" customHeight="1">
      <c r="A164" s="117" t="s">
        <v>115</v>
      </c>
      <c r="B164" s="118">
        <v>2306</v>
      </c>
      <c r="C164" s="119"/>
      <c r="D164" s="119" t="s">
        <v>15</v>
      </c>
      <c r="E164" s="120" t="s">
        <v>16</v>
      </c>
      <c r="F164" s="121"/>
      <c r="G164" s="122">
        <f ca="1">TODAY()-Overview_202311[[#This Row],[Start Date]]</f>
        <v>45100</v>
      </c>
      <c r="H164" s="123"/>
      <c r="I164" s="124"/>
      <c r="J164" s="120">
        <f>Overview_202311[[#This Row],[Start Date]]-Overview_202311[[#This Row],[Completed]]</f>
        <v>0</v>
      </c>
      <c r="K164" s="120"/>
      <c r="L164" s="125" t="s">
        <v>316</v>
      </c>
    </row>
    <row r="165" spans="1:12" ht="30" customHeight="1">
      <c r="A165" s="117" t="s">
        <v>166</v>
      </c>
      <c r="B165" s="118" t="s">
        <v>282</v>
      </c>
      <c r="C165" s="119" t="s">
        <v>553</v>
      </c>
      <c r="D165" s="119" t="s">
        <v>572</v>
      </c>
      <c r="E165" s="120" t="s">
        <v>16</v>
      </c>
      <c r="F165" s="121"/>
      <c r="G165" s="122">
        <f ca="1">TODAY()-Overview_202311[[#This Row],[Start Date]]</f>
        <v>45100</v>
      </c>
      <c r="H165" s="123"/>
      <c r="I165" s="124"/>
      <c r="J165" s="120">
        <f>Overview_202311[[#This Row],[Start Date]]-Overview_202311[[#This Row],[Completed]]</f>
        <v>0</v>
      </c>
      <c r="K165" s="120"/>
      <c r="L165" s="125" t="s">
        <v>316</v>
      </c>
    </row>
    <row r="166" spans="1:12" ht="18.75">
      <c r="A166" s="117" t="s">
        <v>81</v>
      </c>
      <c r="B166" s="118">
        <v>232</v>
      </c>
      <c r="C166" s="119"/>
      <c r="D166" s="119" t="s">
        <v>15</v>
      </c>
      <c r="E166" s="120" t="s">
        <v>16</v>
      </c>
      <c r="F166" s="121"/>
      <c r="G166" s="122">
        <f ca="1">TODAY()-Overview_202311[[#This Row],[Start Date]]</f>
        <v>45100</v>
      </c>
      <c r="H166" s="123"/>
      <c r="I166" s="124"/>
      <c r="J166" s="120">
        <f>Overview_202311[[#This Row],[Start Date]]-Overview_202311[[#This Row],[Completed]]</f>
        <v>0</v>
      </c>
      <c r="K166" s="120"/>
      <c r="L166" s="125" t="s">
        <v>316</v>
      </c>
    </row>
    <row r="167" spans="1:12" ht="30" customHeight="1">
      <c r="A167" s="117" t="s">
        <v>97</v>
      </c>
      <c r="B167" s="118">
        <v>94</v>
      </c>
      <c r="C167" s="119"/>
      <c r="D167" s="119" t="s">
        <v>15</v>
      </c>
      <c r="E167" s="120" t="s">
        <v>16</v>
      </c>
      <c r="F167" s="121"/>
      <c r="G167" s="122">
        <f ca="1">TODAY()-Overview_202311[[#This Row],[Start Date]]</f>
        <v>45100</v>
      </c>
      <c r="H167" s="123"/>
      <c r="I167" s="124"/>
      <c r="J167" s="120">
        <f>Overview_202311[[#This Row],[Start Date]]-Overview_202311[[#This Row],[Completed]]</f>
        <v>0</v>
      </c>
      <c r="K167" s="120"/>
      <c r="L167" s="125" t="s">
        <v>316</v>
      </c>
    </row>
    <row r="168" spans="1:12" ht="30" customHeight="1">
      <c r="A168" s="117" t="s">
        <v>101</v>
      </c>
      <c r="B168" s="118">
        <v>30</v>
      </c>
      <c r="C168" s="119" t="s">
        <v>553</v>
      </c>
      <c r="D168" s="119" t="s">
        <v>15</v>
      </c>
      <c r="E168" s="120" t="s">
        <v>16</v>
      </c>
      <c r="F168" s="121"/>
      <c r="G168" s="122">
        <f ca="1">TODAY()-Overview_202311[[#This Row],[Start Date]]</f>
        <v>45100</v>
      </c>
      <c r="H168" s="123"/>
      <c r="I168" s="124"/>
      <c r="J168" s="120">
        <f>Overview_202311[[#This Row],[Start Date]]-Overview_202311[[#This Row],[Completed]]</f>
        <v>0</v>
      </c>
      <c r="K168" s="120"/>
      <c r="L168" s="125" t="s">
        <v>316</v>
      </c>
    </row>
    <row r="169" spans="1:12" ht="30" customHeight="1">
      <c r="A169" s="117" t="s">
        <v>102</v>
      </c>
      <c r="B169" s="118">
        <v>29</v>
      </c>
      <c r="C169" s="119"/>
      <c r="D169" s="119" t="s">
        <v>15</v>
      </c>
      <c r="E169" s="120" t="s">
        <v>16</v>
      </c>
      <c r="F169" s="121"/>
      <c r="G169" s="122">
        <f ca="1">TODAY()-Overview_202311[[#This Row],[Start Date]]</f>
        <v>45100</v>
      </c>
      <c r="H169" s="123"/>
      <c r="I169" s="124"/>
      <c r="J169" s="120">
        <f>Overview_202311[[#This Row],[Start Date]]-Overview_202311[[#This Row],[Completed]]</f>
        <v>0</v>
      </c>
      <c r="K169" s="120"/>
      <c r="L169" s="125" t="s">
        <v>316</v>
      </c>
    </row>
    <row r="170" spans="1:12" ht="30" customHeight="1">
      <c r="A170" s="117" t="s">
        <v>116</v>
      </c>
      <c r="B170" s="118">
        <v>2250</v>
      </c>
      <c r="C170" s="119"/>
      <c r="D170" s="119" t="s">
        <v>15</v>
      </c>
      <c r="E170" s="120" t="s">
        <v>16</v>
      </c>
      <c r="F170" s="121"/>
      <c r="G170" s="122">
        <f ca="1">TODAY()-Overview_202311[[#This Row],[Start Date]]</f>
        <v>45100</v>
      </c>
      <c r="H170" s="123"/>
      <c r="I170" s="124"/>
      <c r="J170" s="120">
        <f>Overview_202311[[#This Row],[Start Date]]-Overview_202311[[#This Row],[Completed]]</f>
        <v>0</v>
      </c>
      <c r="K170" s="120"/>
      <c r="L170" s="125" t="s">
        <v>316</v>
      </c>
    </row>
    <row r="171" spans="1:12" ht="30" customHeight="1">
      <c r="A171" s="117" t="s">
        <v>118</v>
      </c>
      <c r="B171" s="118">
        <v>3830</v>
      </c>
      <c r="C171" s="119"/>
      <c r="D171" s="119" t="s">
        <v>15</v>
      </c>
      <c r="E171" s="120" t="s">
        <v>16</v>
      </c>
      <c r="F171" s="121"/>
      <c r="G171" s="122">
        <f ca="1">TODAY()-Overview_202311[[#This Row],[Start Date]]</f>
        <v>45100</v>
      </c>
      <c r="H171" s="123"/>
      <c r="I171" s="124"/>
      <c r="J171" s="120">
        <f>Overview_202311[[#This Row],[Start Date]]-Overview_202311[[#This Row],[Completed]]</f>
        <v>0</v>
      </c>
      <c r="K171" s="120"/>
      <c r="L171" s="125" t="s">
        <v>316</v>
      </c>
    </row>
    <row r="172" spans="1:12" ht="30" customHeight="1">
      <c r="A172" s="117" t="s">
        <v>142</v>
      </c>
      <c r="B172" s="118">
        <v>681</v>
      </c>
      <c r="C172" s="119"/>
      <c r="D172" s="119" t="s">
        <v>15</v>
      </c>
      <c r="E172" s="120" t="s">
        <v>16</v>
      </c>
      <c r="F172" s="121"/>
      <c r="G172" s="122">
        <f ca="1">TODAY()-Overview_202311[[#This Row],[Start Date]]</f>
        <v>45100</v>
      </c>
      <c r="H172" s="123"/>
      <c r="I172" s="124"/>
      <c r="J172" s="120">
        <f>Overview_202311[[#This Row],[Start Date]]-Overview_202311[[#This Row],[Completed]]</f>
        <v>0</v>
      </c>
      <c r="K172" s="120"/>
      <c r="L172" s="125" t="s">
        <v>316</v>
      </c>
    </row>
    <row r="173" spans="1:12" ht="30" customHeight="1">
      <c r="A173" s="117" t="s">
        <v>240</v>
      </c>
      <c r="B173" s="118" t="s">
        <v>282</v>
      </c>
      <c r="C173" s="119"/>
      <c r="D173" s="119" t="s">
        <v>15</v>
      </c>
      <c r="E173" s="120" t="s">
        <v>16</v>
      </c>
      <c r="F173" s="121"/>
      <c r="G173" s="122">
        <f ca="1">TODAY()-Overview_202311[[#This Row],[Start Date]]</f>
        <v>45100</v>
      </c>
      <c r="H173" s="123"/>
      <c r="I173" s="124"/>
      <c r="J173" s="120">
        <f>Overview_202311[[#This Row],[Start Date]]-Overview_202311[[#This Row],[Completed]]</f>
        <v>0</v>
      </c>
      <c r="K173" s="120"/>
      <c r="L173" s="125" t="s">
        <v>316</v>
      </c>
    </row>
    <row r="174" spans="1:12" ht="30" customHeight="1">
      <c r="A174" s="117" t="s">
        <v>352</v>
      </c>
      <c r="B174" s="118"/>
      <c r="C174" s="119"/>
      <c r="D174" s="119"/>
      <c r="E174" s="120" t="s">
        <v>16</v>
      </c>
      <c r="F174" s="126"/>
      <c r="G174" s="122">
        <f ca="1">TODAY()-Overview_202311[[#This Row],[Start Date]]</f>
        <v>45100</v>
      </c>
      <c r="H174" s="123"/>
      <c r="I174" s="124"/>
      <c r="J174" s="120">
        <f>Overview_202311[[#This Row],[Start Date]]-Overview_202311[[#This Row],[Completed]]</f>
        <v>0</v>
      </c>
      <c r="K174" s="120"/>
      <c r="L174" s="125" t="s">
        <v>353</v>
      </c>
    </row>
    <row r="175" spans="1:12" ht="30" customHeight="1">
      <c r="A175" s="117" t="s">
        <v>354</v>
      </c>
      <c r="B175" s="118"/>
      <c r="C175" s="119"/>
      <c r="D175" s="119"/>
      <c r="E175" s="120" t="s">
        <v>16</v>
      </c>
      <c r="F175" s="126"/>
      <c r="G175" s="122">
        <f ca="1">TODAY()-Overview_202311[[#This Row],[Start Date]]</f>
        <v>45100</v>
      </c>
      <c r="H175" s="123"/>
      <c r="I175" s="124"/>
      <c r="J175" s="120">
        <f>Overview_202311[[#This Row],[Start Date]]-Overview_202311[[#This Row],[Completed]]</f>
        <v>0</v>
      </c>
      <c r="K175" s="120"/>
      <c r="L175" s="125" t="s">
        <v>353</v>
      </c>
    </row>
    <row r="176" spans="1:12" ht="30" customHeight="1">
      <c r="A176" s="117" t="s">
        <v>356</v>
      </c>
      <c r="B176" s="118"/>
      <c r="C176" s="119"/>
      <c r="D176" s="119"/>
      <c r="E176" s="120" t="s">
        <v>16</v>
      </c>
      <c r="F176" s="126"/>
      <c r="G176" s="122">
        <f ca="1">TODAY()-Overview_202311[[#This Row],[Start Date]]</f>
        <v>45100</v>
      </c>
      <c r="H176" s="123"/>
      <c r="I176" s="124"/>
      <c r="J176" s="120">
        <f>Overview_202311[[#This Row],[Start Date]]-Overview_202311[[#This Row],[Completed]]</f>
        <v>0</v>
      </c>
      <c r="K176" s="120"/>
      <c r="L176" s="125" t="s">
        <v>353</v>
      </c>
    </row>
    <row r="177" spans="1:12" ht="30" customHeight="1">
      <c r="A177" s="117" t="s">
        <v>358</v>
      </c>
      <c r="B177" s="118"/>
      <c r="C177" s="119"/>
      <c r="D177" s="119"/>
      <c r="E177" s="120" t="s">
        <v>16</v>
      </c>
      <c r="F177" s="126"/>
      <c r="G177" s="122">
        <f ca="1">TODAY()-Overview_202311[[#This Row],[Start Date]]</f>
        <v>45100</v>
      </c>
      <c r="H177" s="123"/>
      <c r="I177" s="124"/>
      <c r="J177" s="120">
        <f>Overview_202311[[#This Row],[Start Date]]-Overview_202311[[#This Row],[Completed]]</f>
        <v>0</v>
      </c>
      <c r="K177" s="120"/>
      <c r="L177" s="125" t="s">
        <v>353</v>
      </c>
    </row>
    <row r="178" spans="1:12" ht="30" customHeight="1">
      <c r="A178" s="117" t="s">
        <v>360</v>
      </c>
      <c r="B178" s="118"/>
      <c r="C178" s="119"/>
      <c r="D178" s="119"/>
      <c r="E178" s="120" t="s">
        <v>16</v>
      </c>
      <c r="F178" s="126"/>
      <c r="G178" s="122">
        <f ca="1">TODAY()-Overview_202311[[#This Row],[Start Date]]</f>
        <v>45100</v>
      </c>
      <c r="H178" s="123"/>
      <c r="I178" s="124"/>
      <c r="J178" s="120">
        <f>Overview_202311[[#This Row],[Start Date]]-Overview_202311[[#This Row],[Completed]]</f>
        <v>0</v>
      </c>
      <c r="K178" s="120"/>
      <c r="L178" s="125" t="s">
        <v>353</v>
      </c>
    </row>
    <row r="179" spans="1:12" ht="30" customHeight="1">
      <c r="A179" s="117" t="s">
        <v>362</v>
      </c>
      <c r="B179" s="118"/>
      <c r="C179" s="119"/>
      <c r="D179" s="119"/>
      <c r="E179" s="120" t="s">
        <v>16</v>
      </c>
      <c r="F179" s="126"/>
      <c r="G179" s="122">
        <f ca="1">TODAY()-Overview_202311[[#This Row],[Start Date]]</f>
        <v>45100</v>
      </c>
      <c r="H179" s="123"/>
      <c r="I179" s="124"/>
      <c r="J179" s="120">
        <f>Overview_202311[[#This Row],[Start Date]]-Overview_202311[[#This Row],[Completed]]</f>
        <v>0</v>
      </c>
      <c r="K179" s="120"/>
      <c r="L179" s="125" t="s">
        <v>353</v>
      </c>
    </row>
    <row r="180" spans="1:12" ht="30" customHeight="1">
      <c r="A180" s="117" t="s">
        <v>363</v>
      </c>
      <c r="B180" s="118"/>
      <c r="C180" s="119"/>
      <c r="D180" s="119"/>
      <c r="E180" s="120" t="s">
        <v>16</v>
      </c>
      <c r="F180" s="126"/>
      <c r="G180" s="122">
        <f ca="1">TODAY()-Overview_202311[[#This Row],[Start Date]]</f>
        <v>45100</v>
      </c>
      <c r="H180" s="123"/>
      <c r="I180" s="124"/>
      <c r="J180" s="120">
        <f>Overview_202311[[#This Row],[Start Date]]-Overview_202311[[#This Row],[Completed]]</f>
        <v>0</v>
      </c>
      <c r="K180" s="120"/>
      <c r="L180" s="125" t="s">
        <v>353</v>
      </c>
    </row>
    <row r="181" spans="1:12" ht="30" customHeight="1">
      <c r="A181" s="117" t="s">
        <v>365</v>
      </c>
      <c r="B181" s="118"/>
      <c r="C181" s="119"/>
      <c r="D181" s="119"/>
      <c r="E181" s="120" t="s">
        <v>16</v>
      </c>
      <c r="F181" s="126"/>
      <c r="G181" s="122">
        <f ca="1">TODAY()-Overview_202311[[#This Row],[Start Date]]</f>
        <v>45100</v>
      </c>
      <c r="H181" s="123"/>
      <c r="I181" s="124"/>
      <c r="J181" s="120">
        <f>Overview_202311[[#This Row],[Start Date]]-Overview_202311[[#This Row],[Completed]]</f>
        <v>0</v>
      </c>
      <c r="K181" s="120"/>
      <c r="L181" s="125" t="s">
        <v>353</v>
      </c>
    </row>
    <row r="182" spans="1:12" ht="30" customHeight="1">
      <c r="A182" s="117" t="s">
        <v>367</v>
      </c>
      <c r="B182" s="118"/>
      <c r="C182" s="119"/>
      <c r="D182" s="119"/>
      <c r="E182" s="120" t="s">
        <v>16</v>
      </c>
      <c r="F182" s="126"/>
      <c r="G182" s="122">
        <f ca="1">TODAY()-Overview_202311[[#This Row],[Start Date]]</f>
        <v>45100</v>
      </c>
      <c r="H182" s="123"/>
      <c r="I182" s="124"/>
      <c r="J182" s="120">
        <f>Overview_202311[[#This Row],[Start Date]]-Overview_202311[[#This Row],[Completed]]</f>
        <v>0</v>
      </c>
      <c r="K182" s="120"/>
      <c r="L182" s="125" t="s">
        <v>353</v>
      </c>
    </row>
    <row r="183" spans="1:12" ht="30" customHeight="1">
      <c r="A183" s="117" t="s">
        <v>368</v>
      </c>
      <c r="B183" s="118"/>
      <c r="C183" s="119"/>
      <c r="D183" s="119"/>
      <c r="E183" s="120" t="s">
        <v>16</v>
      </c>
      <c r="F183" s="126"/>
      <c r="G183" s="122">
        <f ca="1">TODAY()-Overview_202311[[#This Row],[Start Date]]</f>
        <v>45100</v>
      </c>
      <c r="H183" s="123"/>
      <c r="I183" s="124"/>
      <c r="J183" s="120">
        <f>Overview_202311[[#This Row],[Start Date]]-Overview_202311[[#This Row],[Completed]]</f>
        <v>0</v>
      </c>
      <c r="K183" s="120"/>
      <c r="L183" s="125" t="s">
        <v>353</v>
      </c>
    </row>
    <row r="184" spans="1:12" ht="30" customHeight="1">
      <c r="A184" s="117" t="s">
        <v>369</v>
      </c>
      <c r="B184" s="118"/>
      <c r="C184" s="119"/>
      <c r="D184" s="119"/>
      <c r="E184" s="120" t="s">
        <v>16</v>
      </c>
      <c r="F184" s="126"/>
      <c r="G184" s="122">
        <f ca="1">TODAY()-Overview_202311[[#This Row],[Start Date]]</f>
        <v>45100</v>
      </c>
      <c r="H184" s="123"/>
      <c r="I184" s="124"/>
      <c r="J184" s="120">
        <f>Overview_202311[[#This Row],[Start Date]]-Overview_202311[[#This Row],[Completed]]</f>
        <v>0</v>
      </c>
      <c r="K184" s="120"/>
      <c r="L184" s="125" t="s">
        <v>353</v>
      </c>
    </row>
    <row r="185" spans="1:12" ht="30" customHeight="1">
      <c r="A185" s="117" t="s">
        <v>370</v>
      </c>
      <c r="B185" s="118"/>
      <c r="C185" s="119"/>
      <c r="D185" s="119"/>
      <c r="E185" s="120" t="s">
        <v>16</v>
      </c>
      <c r="F185" s="126"/>
      <c r="G185" s="122">
        <f ca="1">TODAY()-Overview_202311[[#This Row],[Start Date]]</f>
        <v>45100</v>
      </c>
      <c r="H185" s="123"/>
      <c r="I185" s="124"/>
      <c r="J185" s="120">
        <f>Overview_202311[[#This Row],[Start Date]]-Overview_202311[[#This Row],[Completed]]</f>
        <v>0</v>
      </c>
      <c r="K185" s="120"/>
      <c r="L185" s="125" t="s">
        <v>353</v>
      </c>
    </row>
    <row r="186" spans="1:12" ht="30" customHeight="1">
      <c r="A186" s="117" t="s">
        <v>372</v>
      </c>
      <c r="B186" s="118"/>
      <c r="C186" s="119"/>
      <c r="D186" s="119"/>
      <c r="E186" s="120" t="s">
        <v>16</v>
      </c>
      <c r="F186" s="126"/>
      <c r="G186" s="122">
        <f ca="1">TODAY()-Overview_202311[[#This Row],[Start Date]]</f>
        <v>45100</v>
      </c>
      <c r="H186" s="123"/>
      <c r="I186" s="124"/>
      <c r="J186" s="120">
        <f>Overview_202311[[#This Row],[Start Date]]-Overview_202311[[#This Row],[Completed]]</f>
        <v>0</v>
      </c>
      <c r="K186" s="120"/>
      <c r="L186" s="125" t="s">
        <v>353</v>
      </c>
    </row>
    <row r="187" spans="1:12" ht="30" customHeight="1">
      <c r="A187" s="117" t="s">
        <v>373</v>
      </c>
      <c r="B187" s="118"/>
      <c r="C187" s="119"/>
      <c r="D187" s="119"/>
      <c r="E187" s="120" t="s">
        <v>16</v>
      </c>
      <c r="F187" s="126"/>
      <c r="G187" s="122">
        <f ca="1">TODAY()-Overview_202311[[#This Row],[Start Date]]</f>
        <v>45100</v>
      </c>
      <c r="H187" s="123"/>
      <c r="I187" s="124"/>
      <c r="J187" s="120">
        <f>Overview_202311[[#This Row],[Start Date]]-Overview_202311[[#This Row],[Completed]]</f>
        <v>0</v>
      </c>
      <c r="K187" s="120"/>
      <c r="L187" s="125" t="s">
        <v>353</v>
      </c>
    </row>
    <row r="188" spans="1:12" ht="30" customHeight="1">
      <c r="A188" s="117" t="s">
        <v>374</v>
      </c>
      <c r="B188" s="118"/>
      <c r="C188" s="119"/>
      <c r="D188" s="119"/>
      <c r="E188" s="120" t="s">
        <v>16</v>
      </c>
      <c r="F188" s="126"/>
      <c r="G188" s="122">
        <f ca="1">TODAY()-Overview_202311[[#This Row],[Start Date]]</f>
        <v>45100</v>
      </c>
      <c r="H188" s="123"/>
      <c r="I188" s="124"/>
      <c r="J188" s="120">
        <f>Overview_202311[[#This Row],[Start Date]]-Overview_202311[[#This Row],[Completed]]</f>
        <v>0</v>
      </c>
      <c r="K188" s="120"/>
      <c r="L188" s="125" t="s">
        <v>353</v>
      </c>
    </row>
    <row r="189" spans="1:12" ht="30" customHeight="1">
      <c r="A189" s="117" t="s">
        <v>375</v>
      </c>
      <c r="B189" s="118"/>
      <c r="C189" s="119"/>
      <c r="D189" s="119"/>
      <c r="E189" s="120" t="s">
        <v>16</v>
      </c>
      <c r="F189" s="126"/>
      <c r="G189" s="122">
        <f ca="1">TODAY()-Overview_202311[[#This Row],[Start Date]]</f>
        <v>45100</v>
      </c>
      <c r="H189" s="123"/>
      <c r="I189" s="124"/>
      <c r="J189" s="120">
        <f>Overview_202311[[#This Row],[Start Date]]-Overview_202311[[#This Row],[Completed]]</f>
        <v>0</v>
      </c>
      <c r="K189" s="120"/>
      <c r="L189" s="125" t="s">
        <v>353</v>
      </c>
    </row>
    <row r="190" spans="1:12" ht="30" customHeight="1">
      <c r="A190" s="117" t="s">
        <v>377</v>
      </c>
      <c r="B190" s="118"/>
      <c r="C190" s="119"/>
      <c r="D190" s="119"/>
      <c r="E190" s="120" t="s">
        <v>16</v>
      </c>
      <c r="F190" s="126"/>
      <c r="G190" s="122">
        <f ca="1">TODAY()-Overview_202311[[#This Row],[Start Date]]</f>
        <v>45100</v>
      </c>
      <c r="H190" s="123"/>
      <c r="I190" s="124"/>
      <c r="J190" s="120">
        <f>Overview_202311[[#This Row],[Start Date]]-Overview_202311[[#This Row],[Completed]]</f>
        <v>0</v>
      </c>
      <c r="K190" s="120"/>
      <c r="L190" s="125" t="s">
        <v>353</v>
      </c>
    </row>
    <row r="191" spans="1:12" ht="30" customHeight="1">
      <c r="A191" s="117" t="s">
        <v>378</v>
      </c>
      <c r="B191" s="118"/>
      <c r="C191" s="119"/>
      <c r="D191" s="119"/>
      <c r="E191" s="120" t="s">
        <v>16</v>
      </c>
      <c r="F191" s="126"/>
      <c r="G191" s="122">
        <f ca="1">TODAY()-Overview_202311[[#This Row],[Start Date]]</f>
        <v>45100</v>
      </c>
      <c r="H191" s="123"/>
      <c r="I191" s="124"/>
      <c r="J191" s="120">
        <f>Overview_202311[[#This Row],[Start Date]]-Overview_202311[[#This Row],[Completed]]</f>
        <v>0</v>
      </c>
      <c r="K191" s="120"/>
      <c r="L191" s="125" t="s">
        <v>353</v>
      </c>
    </row>
    <row r="192" spans="1:12" ht="30" customHeight="1">
      <c r="A192" s="117" t="s">
        <v>379</v>
      </c>
      <c r="B192" s="118"/>
      <c r="C192" s="119"/>
      <c r="D192" s="119"/>
      <c r="E192" s="120" t="s">
        <v>16</v>
      </c>
      <c r="F192" s="126"/>
      <c r="G192" s="122">
        <f ca="1">TODAY()-Overview_202311[[#This Row],[Start Date]]</f>
        <v>45100</v>
      </c>
      <c r="H192" s="123"/>
      <c r="I192" s="124"/>
      <c r="J192" s="120">
        <f>Overview_202311[[#This Row],[Start Date]]-Overview_202311[[#This Row],[Completed]]</f>
        <v>0</v>
      </c>
      <c r="K192" s="120"/>
      <c r="L192" s="125" t="s">
        <v>353</v>
      </c>
    </row>
    <row r="193" spans="1:12" ht="30" customHeight="1">
      <c r="A193" s="117" t="s">
        <v>380</v>
      </c>
      <c r="B193" s="118"/>
      <c r="C193" s="119"/>
      <c r="D193" s="119"/>
      <c r="E193" s="120" t="s">
        <v>16</v>
      </c>
      <c r="F193" s="126"/>
      <c r="G193" s="122">
        <f ca="1">TODAY()-Overview_202311[[#This Row],[Start Date]]</f>
        <v>45100</v>
      </c>
      <c r="H193" s="123"/>
      <c r="I193" s="124"/>
      <c r="J193" s="120">
        <f>Overview_202311[[#This Row],[Start Date]]-Overview_202311[[#This Row],[Completed]]</f>
        <v>0</v>
      </c>
      <c r="K193" s="120"/>
      <c r="L193" s="125" t="s">
        <v>353</v>
      </c>
    </row>
    <row r="194" spans="1:12" ht="30" customHeight="1">
      <c r="A194" s="117" t="s">
        <v>381</v>
      </c>
      <c r="B194" s="118"/>
      <c r="C194" s="119"/>
      <c r="D194" s="119"/>
      <c r="E194" s="120" t="s">
        <v>16</v>
      </c>
      <c r="F194" s="126"/>
      <c r="G194" s="122">
        <f ca="1">TODAY()-Overview_202311[[#This Row],[Start Date]]</f>
        <v>45100</v>
      </c>
      <c r="H194" s="123"/>
      <c r="I194" s="124"/>
      <c r="J194" s="120">
        <f>Overview_202311[[#This Row],[Start Date]]-Overview_202311[[#This Row],[Completed]]</f>
        <v>0</v>
      </c>
      <c r="K194" s="120"/>
      <c r="L194" s="125" t="s">
        <v>353</v>
      </c>
    </row>
    <row r="195" spans="1:12" ht="30" customHeight="1">
      <c r="A195" s="131" t="s">
        <v>383</v>
      </c>
      <c r="B195" s="132"/>
      <c r="C195" s="133"/>
      <c r="D195" s="133"/>
      <c r="E195" s="134" t="s">
        <v>16</v>
      </c>
      <c r="F195" s="135"/>
      <c r="G195" s="136">
        <f ca="1">TODAY()-Overview_202311[[#This Row],[Start Date]]</f>
        <v>45100</v>
      </c>
      <c r="H195" s="137"/>
      <c r="I195" s="138"/>
      <c r="J195" s="134">
        <f>Overview_202311[[#This Row],[Start Date]]-Overview_202311[[#This Row],[Completed]]</f>
        <v>0</v>
      </c>
      <c r="K195" s="134"/>
      <c r="L195" s="125" t="s">
        <v>353</v>
      </c>
    </row>
  </sheetData>
  <mergeCells count="1">
    <mergeCell ref="A1:L1"/>
  </mergeCells>
  <dataValidations count="8">
    <dataValidation type="list" allowBlank="1" showInputMessage="1" showErrorMessage="1" sqref="L3:L195" xr:uid="{BDB99A4A-40D3-4FBC-8B94-6FD95A60B510}">
      <formula1>"Not Started,In Progress,Due Today,On Hold,Completed,Cancelled,Overdue"</formula1>
    </dataValidation>
    <dataValidation allowBlank="1" showInputMessage="1" showErrorMessage="1" prompt="Enter Due Date in this column under this heading. Use heading filter to filter by Date, eg. select Date filter, then select This Month to see all items due in the current month" sqref="H2:J195" xr:uid="{4BFE5D7C-4FA7-4853-A3BC-EC1A697345D2}"/>
    <dataValidation allowBlank="1" showInputMessage="1" showErrorMessage="1" prompt="Select Status in this column under this heading. Press ALT+DOWN ARROW for options, then DOWN ARROW and ENTER to make selection" sqref="L2" xr:uid="{4AA46653-D04C-43DE-978A-4DC6DBAE29B0}"/>
    <dataValidation allowBlank="1" showInputMessage="1" showErrorMessage="1" prompt="Select Category in this column under this heading. Enter new Category in List Data worksheet. Press ALT+DOWN ARROW for options, then DOWN ARROW and ENTER to make selection" sqref="E2:E3" xr:uid="{EB6F7F3A-DE08-4881-ABBF-C66B8082EA7E}"/>
    <dataValidation allowBlank="1" showInputMessage="1" showErrorMessage="1" prompt="Enter Start Date in this column under this heading" sqref="F2:G195" xr:uid="{35919BCC-B61D-4100-9659-4B318E0D381E}"/>
    <dataValidation allowBlank="1" showInputMessage="1" showErrorMessage="1" prompt="Enter Item in this column under this heading. Use heading filters to find specific entries" sqref="A2:D2 A3:B195 D3:D195" xr:uid="{CAFF0445-D590-41F7-A40B-0386EB8CF687}"/>
    <dataValidation allowBlank="1" showInputMessage="1" showErrorMessage="1" prompt="Enter Notes in this column under this heading" sqref="K2:K195" xr:uid="{F4C86F8B-3150-42D5-883F-6F82A6329524}"/>
    <dataValidation type="list" errorStyle="warning" allowBlank="1" showInputMessage="1" showErrorMessage="1" error="Select Category from the list. Enter new Category in List Data worksheet. Select CANCEL, press ALT+DOWN ARROW for options, then DOWN ARROW and ENTER to make selection" sqref="E4:E194" xr:uid="{FF46A2DF-57BB-4735-B994-1603F3DEA9FE}">
      <formula1>Categories</formula1>
    </dataValidation>
  </dataValidations>
  <printOptions horizontalCentered="1"/>
  <pageMargins left="0.5" right="0.5" top="0.5" bottom="0.5" header="0.3" footer="0.3"/>
  <pageSetup scale="36" fitToHeight="0" orientation="landscape" r:id="rId1"/>
  <headerFooter differentFirst="1">
    <oddFooter>Page &amp;P of &amp;N</oddFooter>
  </headerFooter>
  <drawing r:id="rId2"/>
  <legacyDrawing r:id="rId3"/>
  <tableParts count="1">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D3CE08-651F-4287-9522-F3C448B09B62}">
  <sheetPr>
    <tabColor theme="8" tint="0.39997558519241921"/>
  </sheetPr>
  <dimension ref="A1:M194"/>
  <sheetViews>
    <sheetView workbookViewId="0">
      <selection activeCell="D32" sqref="D32"/>
    </sheetView>
  </sheetViews>
  <sheetFormatPr defaultRowHeight="18.75"/>
  <cols>
    <col min="1" max="1" width="30.88671875" style="70" bestFit="1" customWidth="1"/>
    <col min="2" max="2" width="8.88671875" style="70"/>
    <col min="3" max="4" width="0" style="70" hidden="1" customWidth="1"/>
    <col min="5" max="5" width="10.88671875" style="70" hidden="1" customWidth="1"/>
    <col min="6" max="12" width="0" style="70" hidden="1" customWidth="1"/>
    <col min="13" max="13" width="17.21875" style="70" customWidth="1"/>
    <col min="14" max="16384" width="8.88671875" style="70"/>
  </cols>
  <sheetData>
    <row r="1" spans="1:13">
      <c r="A1" s="151" t="s">
        <v>2</v>
      </c>
      <c r="B1" s="152" t="s">
        <v>3</v>
      </c>
      <c r="C1" s="152" t="s">
        <v>4</v>
      </c>
      <c r="D1" s="152" t="s">
        <v>5</v>
      </c>
      <c r="E1" s="152" t="s">
        <v>6</v>
      </c>
      <c r="F1" s="152" t="s">
        <v>7</v>
      </c>
      <c r="G1" s="153" t="s">
        <v>8</v>
      </c>
      <c r="H1" s="152" t="s">
        <v>9</v>
      </c>
      <c r="I1" s="152" t="s">
        <v>10</v>
      </c>
      <c r="J1" s="152" t="s">
        <v>11</v>
      </c>
      <c r="K1" s="152" t="s">
        <v>12</v>
      </c>
      <c r="L1" s="152" t="s">
        <v>13</v>
      </c>
      <c r="M1" s="152" t="s">
        <v>573</v>
      </c>
    </row>
    <row r="2" spans="1:13">
      <c r="A2" s="147" t="s">
        <v>552</v>
      </c>
      <c r="B2" s="148" t="s">
        <v>282</v>
      </c>
      <c r="C2" s="157" t="s">
        <v>25</v>
      </c>
      <c r="D2" s="158" t="s">
        <v>554</v>
      </c>
      <c r="E2" s="147" t="s">
        <v>22</v>
      </c>
      <c r="F2" s="159">
        <v>44818</v>
      </c>
      <c r="G2" s="147"/>
      <c r="H2" s="147"/>
      <c r="I2" s="147"/>
      <c r="J2" s="147"/>
      <c r="K2" s="147"/>
      <c r="L2" s="160" t="s">
        <v>397</v>
      </c>
      <c r="M2" s="147"/>
    </row>
    <row r="3" spans="1:13">
      <c r="A3" s="147" t="s">
        <v>261</v>
      </c>
      <c r="B3" s="148">
        <v>67280</v>
      </c>
      <c r="C3" s="158"/>
      <c r="D3" s="158" t="s">
        <v>15</v>
      </c>
      <c r="E3" s="147" t="s">
        <v>16</v>
      </c>
      <c r="F3" s="161">
        <v>44946</v>
      </c>
      <c r="G3" s="147"/>
      <c r="H3" s="147"/>
      <c r="I3" s="147"/>
      <c r="J3" s="147"/>
      <c r="K3" s="147"/>
      <c r="L3" s="147" t="s">
        <v>9</v>
      </c>
      <c r="M3" s="147"/>
    </row>
    <row r="4" spans="1:13">
      <c r="A4" s="147" t="s">
        <v>264</v>
      </c>
      <c r="B4" s="148">
        <v>34467</v>
      </c>
      <c r="C4" s="158"/>
      <c r="D4" s="158" t="s">
        <v>15</v>
      </c>
      <c r="E4" s="147" t="s">
        <v>16</v>
      </c>
      <c r="F4" s="161">
        <v>44947</v>
      </c>
      <c r="G4" s="147"/>
      <c r="H4" s="147"/>
      <c r="I4" s="147"/>
      <c r="J4" s="147"/>
      <c r="K4" s="147"/>
      <c r="L4" s="147" t="s">
        <v>9</v>
      </c>
      <c r="M4" s="147"/>
    </row>
    <row r="5" spans="1:13">
      <c r="A5" s="147" t="s">
        <v>265</v>
      </c>
      <c r="B5" s="148">
        <v>19232</v>
      </c>
      <c r="C5" s="158"/>
      <c r="D5" s="158" t="s">
        <v>15</v>
      </c>
      <c r="E5" s="147" t="s">
        <v>16</v>
      </c>
      <c r="F5" s="162">
        <v>44951</v>
      </c>
      <c r="G5" s="147"/>
      <c r="H5" s="147"/>
      <c r="I5" s="147"/>
      <c r="J5" s="147"/>
      <c r="K5" s="147"/>
      <c r="L5" s="147" t="s">
        <v>9</v>
      </c>
      <c r="M5" s="147"/>
    </row>
    <row r="6" spans="1:13">
      <c r="A6" s="147" t="s">
        <v>78</v>
      </c>
      <c r="B6" s="148">
        <v>19236</v>
      </c>
      <c r="C6" s="158"/>
      <c r="D6" s="158" t="s">
        <v>15</v>
      </c>
      <c r="E6" s="147" t="s">
        <v>16</v>
      </c>
      <c r="F6" s="162">
        <v>44952</v>
      </c>
      <c r="G6" s="147"/>
      <c r="H6" s="147"/>
      <c r="I6" s="147"/>
      <c r="J6" s="147"/>
      <c r="K6" s="147"/>
      <c r="L6" s="147" t="s">
        <v>9</v>
      </c>
      <c r="M6" s="147"/>
    </row>
    <row r="7" spans="1:13">
      <c r="A7" s="147" t="s">
        <v>266</v>
      </c>
      <c r="B7" s="148">
        <v>3133</v>
      </c>
      <c r="C7" s="158"/>
      <c r="D7" s="158" t="s">
        <v>15</v>
      </c>
      <c r="E7" s="147" t="s">
        <v>16</v>
      </c>
      <c r="F7" s="162">
        <v>44953</v>
      </c>
      <c r="G7" s="147"/>
      <c r="H7" s="147"/>
      <c r="I7" s="147"/>
      <c r="J7" s="147"/>
      <c r="K7" s="147"/>
      <c r="L7" s="147" t="s">
        <v>9</v>
      </c>
      <c r="M7" s="147"/>
    </row>
    <row r="8" spans="1:13">
      <c r="A8" s="147" t="s">
        <v>268</v>
      </c>
      <c r="B8" s="148">
        <v>68</v>
      </c>
      <c r="C8" s="158"/>
      <c r="D8" s="158" t="s">
        <v>15</v>
      </c>
      <c r="E8" s="147" t="s">
        <v>16</v>
      </c>
      <c r="F8" s="161">
        <v>44953</v>
      </c>
      <c r="G8" s="147"/>
      <c r="H8" s="147"/>
      <c r="I8" s="147"/>
      <c r="J8" s="147"/>
      <c r="K8" s="147"/>
      <c r="L8" s="147" t="s">
        <v>9</v>
      </c>
      <c r="M8" s="147"/>
    </row>
    <row r="9" spans="1:13">
      <c r="A9" s="147" t="s">
        <v>269</v>
      </c>
      <c r="B9" s="148">
        <v>3888</v>
      </c>
      <c r="C9" s="158"/>
      <c r="D9" s="158" t="s">
        <v>15</v>
      </c>
      <c r="E9" s="147" t="s">
        <v>16</v>
      </c>
      <c r="F9" s="162">
        <v>44958</v>
      </c>
      <c r="G9" s="147"/>
      <c r="H9" s="147"/>
      <c r="I9" s="147"/>
      <c r="J9" s="147"/>
      <c r="K9" s="147"/>
      <c r="L9" s="147" t="s">
        <v>9</v>
      </c>
      <c r="M9" s="147"/>
    </row>
    <row r="10" spans="1:13">
      <c r="A10" s="147" t="s">
        <v>41</v>
      </c>
      <c r="B10" s="148">
        <v>57776</v>
      </c>
      <c r="C10" s="158"/>
      <c r="D10" s="158" t="s">
        <v>15</v>
      </c>
      <c r="E10" s="147" t="s">
        <v>16</v>
      </c>
      <c r="F10" s="159">
        <v>44961</v>
      </c>
      <c r="G10" s="147"/>
      <c r="H10" s="147"/>
      <c r="I10" s="147"/>
      <c r="J10" s="147"/>
      <c r="K10" s="147"/>
      <c r="L10" s="160" t="s">
        <v>397</v>
      </c>
      <c r="M10" s="147"/>
    </row>
    <row r="11" spans="1:13">
      <c r="A11" s="147" t="s">
        <v>270</v>
      </c>
      <c r="B11" s="148">
        <v>82</v>
      </c>
      <c r="C11" s="158"/>
      <c r="D11" s="158" t="s">
        <v>15</v>
      </c>
      <c r="E11" s="147" t="s">
        <v>16</v>
      </c>
      <c r="F11" s="162">
        <v>44974</v>
      </c>
      <c r="G11" s="147"/>
      <c r="H11" s="147"/>
      <c r="I11" s="147"/>
      <c r="J11" s="147"/>
      <c r="K11" s="147"/>
      <c r="L11" s="147" t="s">
        <v>9</v>
      </c>
      <c r="M11" s="147"/>
    </row>
    <row r="12" spans="1:13">
      <c r="A12" s="147" t="s">
        <v>271</v>
      </c>
      <c r="B12" s="148">
        <v>89038</v>
      </c>
      <c r="C12" s="157" t="s">
        <v>25</v>
      </c>
      <c r="D12" s="158" t="s">
        <v>554</v>
      </c>
      <c r="E12" s="147" t="s">
        <v>173</v>
      </c>
      <c r="F12" s="163">
        <v>44975</v>
      </c>
      <c r="G12" s="147"/>
      <c r="H12" s="147"/>
      <c r="I12" s="147"/>
      <c r="J12" s="147"/>
      <c r="K12" s="147"/>
      <c r="L12" s="147" t="s">
        <v>9</v>
      </c>
      <c r="M12" s="147"/>
    </row>
    <row r="13" spans="1:13">
      <c r="A13" s="147" t="s">
        <v>44</v>
      </c>
      <c r="B13" s="148">
        <v>16887</v>
      </c>
      <c r="C13" s="158"/>
      <c r="D13" s="158" t="s">
        <v>15</v>
      </c>
      <c r="E13" s="147" t="s">
        <v>16</v>
      </c>
      <c r="F13" s="159">
        <v>44981</v>
      </c>
      <c r="G13" s="147"/>
      <c r="H13" s="147"/>
      <c r="I13" s="147"/>
      <c r="J13" s="147"/>
      <c r="K13" s="147"/>
      <c r="L13" s="160" t="s">
        <v>397</v>
      </c>
      <c r="M13" s="147"/>
    </row>
    <row r="14" spans="1:13">
      <c r="A14" s="147" t="s">
        <v>272</v>
      </c>
      <c r="B14" s="148">
        <v>3284</v>
      </c>
      <c r="C14" s="158"/>
      <c r="D14" s="158" t="s">
        <v>273</v>
      </c>
      <c r="E14" s="147" t="s">
        <v>16</v>
      </c>
      <c r="F14" s="161">
        <v>44982</v>
      </c>
      <c r="G14" s="147"/>
      <c r="H14" s="147"/>
      <c r="I14" s="147"/>
      <c r="J14" s="147"/>
      <c r="K14" s="147"/>
      <c r="L14" s="147" t="s">
        <v>9</v>
      </c>
      <c r="M14" s="147"/>
    </row>
    <row r="15" spans="1:13">
      <c r="A15" s="147" t="s">
        <v>275</v>
      </c>
      <c r="B15" s="148">
        <v>18</v>
      </c>
      <c r="C15" s="157" t="s">
        <v>25</v>
      </c>
      <c r="D15" s="158" t="s">
        <v>15</v>
      </c>
      <c r="E15" s="147" t="s">
        <v>16</v>
      </c>
      <c r="F15" s="161">
        <v>44982</v>
      </c>
      <c r="G15" s="147"/>
      <c r="H15" s="147"/>
      <c r="I15" s="147"/>
      <c r="J15" s="147"/>
      <c r="K15" s="147"/>
      <c r="L15" s="147" t="s">
        <v>9</v>
      </c>
      <c r="M15" s="147"/>
    </row>
    <row r="16" spans="1:13">
      <c r="A16" s="147" t="s">
        <v>277</v>
      </c>
      <c r="B16" s="148" t="s">
        <v>282</v>
      </c>
      <c r="C16" s="158"/>
      <c r="D16" s="158" t="s">
        <v>273</v>
      </c>
      <c r="E16" s="147" t="s">
        <v>16</v>
      </c>
      <c r="F16" s="163">
        <v>44986</v>
      </c>
      <c r="G16" s="147"/>
      <c r="H16" s="147"/>
      <c r="I16" s="147"/>
      <c r="J16" s="147"/>
      <c r="K16" s="147"/>
      <c r="L16" s="147" t="s">
        <v>9</v>
      </c>
      <c r="M16" s="147"/>
    </row>
    <row r="17" spans="1:13">
      <c r="A17" s="147" t="s">
        <v>280</v>
      </c>
      <c r="B17" s="148">
        <v>2152</v>
      </c>
      <c r="C17" s="158"/>
      <c r="D17" s="158" t="s">
        <v>15</v>
      </c>
      <c r="E17" s="147" t="s">
        <v>16</v>
      </c>
      <c r="F17" s="162">
        <v>44986</v>
      </c>
      <c r="G17" s="147"/>
      <c r="H17" s="147"/>
      <c r="I17" s="147"/>
      <c r="J17" s="147"/>
      <c r="K17" s="147"/>
      <c r="L17" s="147" t="s">
        <v>9</v>
      </c>
      <c r="M17" s="147"/>
    </row>
    <row r="18" spans="1:13">
      <c r="A18" s="147" t="s">
        <v>281</v>
      </c>
      <c r="B18" s="148" t="s">
        <v>282</v>
      </c>
      <c r="C18" s="158"/>
      <c r="D18" s="158" t="s">
        <v>15</v>
      </c>
      <c r="E18" s="147" t="s">
        <v>16</v>
      </c>
      <c r="F18" s="163">
        <v>44992</v>
      </c>
      <c r="G18" s="147"/>
      <c r="H18" s="147"/>
      <c r="I18" s="147"/>
      <c r="J18" s="147"/>
      <c r="K18" s="147"/>
      <c r="L18" s="147" t="s">
        <v>9</v>
      </c>
      <c r="M18" s="147"/>
    </row>
    <row r="19" spans="1:13">
      <c r="A19" s="147" t="s">
        <v>283</v>
      </c>
      <c r="B19" s="148">
        <v>9895</v>
      </c>
      <c r="C19" s="158"/>
      <c r="D19" s="158" t="s">
        <v>15</v>
      </c>
      <c r="E19" s="147" t="s">
        <v>16</v>
      </c>
      <c r="F19" s="162">
        <v>44992</v>
      </c>
      <c r="G19" s="147"/>
      <c r="H19" s="147"/>
      <c r="I19" s="147"/>
      <c r="J19" s="147"/>
      <c r="K19" s="147"/>
      <c r="L19" s="147" t="s">
        <v>9</v>
      </c>
      <c r="M19" s="147"/>
    </row>
    <row r="20" spans="1:13">
      <c r="A20" s="147" t="s">
        <v>284</v>
      </c>
      <c r="B20" s="148" t="s">
        <v>282</v>
      </c>
      <c r="C20" s="158"/>
      <c r="D20" s="158" t="s">
        <v>15</v>
      </c>
      <c r="E20" s="147" t="s">
        <v>16</v>
      </c>
      <c r="F20" s="162">
        <v>44992</v>
      </c>
      <c r="G20" s="147"/>
      <c r="H20" s="147"/>
      <c r="I20" s="147"/>
      <c r="J20" s="147"/>
      <c r="K20" s="147"/>
      <c r="L20" s="147" t="s">
        <v>9</v>
      </c>
      <c r="M20" s="147"/>
    </row>
    <row r="21" spans="1:13">
      <c r="A21" s="147" t="s">
        <v>290</v>
      </c>
      <c r="B21" s="148" t="s">
        <v>282</v>
      </c>
      <c r="C21" s="157" t="s">
        <v>25</v>
      </c>
      <c r="D21" s="158" t="s">
        <v>15</v>
      </c>
      <c r="E21" s="147" t="s">
        <v>16</v>
      </c>
      <c r="F21" s="161">
        <v>45008</v>
      </c>
      <c r="G21" s="147"/>
      <c r="H21" s="147"/>
      <c r="I21" s="147"/>
      <c r="J21" s="147"/>
      <c r="K21" s="147"/>
      <c r="L21" s="147" t="s">
        <v>9</v>
      </c>
      <c r="M21" s="147"/>
    </row>
    <row r="22" spans="1:13">
      <c r="A22" s="147" t="s">
        <v>294</v>
      </c>
      <c r="B22" s="148">
        <v>27</v>
      </c>
      <c r="C22" s="158"/>
      <c r="D22" s="158" t="s">
        <v>15</v>
      </c>
      <c r="E22" s="147" t="s">
        <v>16</v>
      </c>
      <c r="F22" s="162">
        <v>45017</v>
      </c>
      <c r="G22" s="147"/>
      <c r="H22" s="147"/>
      <c r="I22" s="147"/>
      <c r="J22" s="147"/>
      <c r="K22" s="147"/>
      <c r="L22" s="147" t="s">
        <v>9</v>
      </c>
      <c r="M22" s="147"/>
    </row>
    <row r="23" spans="1:13">
      <c r="A23" s="147" t="s">
        <v>296</v>
      </c>
      <c r="B23" s="148">
        <v>24</v>
      </c>
      <c r="C23" s="158"/>
      <c r="D23" s="158" t="s">
        <v>15</v>
      </c>
      <c r="E23" s="147" t="s">
        <v>16</v>
      </c>
      <c r="F23" s="162">
        <v>45017</v>
      </c>
      <c r="G23" s="147"/>
      <c r="H23" s="147"/>
      <c r="I23" s="147"/>
      <c r="J23" s="147"/>
      <c r="K23" s="147"/>
      <c r="L23" s="147" t="s">
        <v>9</v>
      </c>
      <c r="M23" s="147"/>
    </row>
    <row r="24" spans="1:13">
      <c r="A24" s="147" t="s">
        <v>53</v>
      </c>
      <c r="B24" s="148">
        <v>17126</v>
      </c>
      <c r="C24" s="158"/>
      <c r="D24" s="158" t="s">
        <v>15</v>
      </c>
      <c r="E24" s="147" t="s">
        <v>16</v>
      </c>
      <c r="F24" s="159">
        <v>45018</v>
      </c>
      <c r="G24" s="147"/>
      <c r="H24" s="147"/>
      <c r="I24" s="147"/>
      <c r="J24" s="147"/>
      <c r="K24" s="147"/>
      <c r="L24" s="160" t="s">
        <v>397</v>
      </c>
      <c r="M24" s="147"/>
    </row>
    <row r="25" spans="1:13">
      <c r="A25" s="147" t="s">
        <v>297</v>
      </c>
      <c r="B25" s="148" t="s">
        <v>282</v>
      </c>
      <c r="C25" s="158"/>
      <c r="D25" s="158" t="s">
        <v>15</v>
      </c>
      <c r="E25" s="147" t="s">
        <v>16</v>
      </c>
      <c r="F25" s="162">
        <v>45020</v>
      </c>
      <c r="G25" s="147"/>
      <c r="H25" s="147"/>
      <c r="I25" s="147"/>
      <c r="J25" s="147"/>
      <c r="K25" s="147"/>
      <c r="L25" s="147" t="s">
        <v>9</v>
      </c>
      <c r="M25" s="147"/>
    </row>
    <row r="26" spans="1:13">
      <c r="A26" s="147" t="s">
        <v>47</v>
      </c>
      <c r="B26" s="148">
        <v>31</v>
      </c>
      <c r="C26" s="158"/>
      <c r="D26" s="158" t="s">
        <v>15</v>
      </c>
      <c r="E26" s="147" t="s">
        <v>16</v>
      </c>
      <c r="F26" s="159">
        <v>45021</v>
      </c>
      <c r="G26" s="147"/>
      <c r="H26" s="147"/>
      <c r="I26" s="147"/>
      <c r="J26" s="147"/>
      <c r="K26" s="147"/>
      <c r="L26" s="160" t="s">
        <v>397</v>
      </c>
      <c r="M26" s="147"/>
    </row>
    <row r="27" spans="1:13">
      <c r="A27" s="147" t="s">
        <v>299</v>
      </c>
      <c r="B27" s="148">
        <v>124351</v>
      </c>
      <c r="C27" s="158"/>
      <c r="D27" s="158" t="s">
        <v>273</v>
      </c>
      <c r="E27" s="147" t="s">
        <v>16</v>
      </c>
      <c r="F27" s="163">
        <v>45022</v>
      </c>
      <c r="G27" s="147"/>
      <c r="H27" s="147"/>
      <c r="I27" s="147"/>
      <c r="J27" s="147"/>
      <c r="K27" s="147"/>
      <c r="L27" s="147" t="s">
        <v>9</v>
      </c>
      <c r="M27" s="147"/>
    </row>
    <row r="28" spans="1:13">
      <c r="A28" s="147" t="s">
        <v>300</v>
      </c>
      <c r="B28" s="148">
        <v>6</v>
      </c>
      <c r="C28" s="158"/>
      <c r="D28" s="158" t="s">
        <v>15</v>
      </c>
      <c r="E28" s="147" t="s">
        <v>16</v>
      </c>
      <c r="F28" s="162">
        <v>45026</v>
      </c>
      <c r="G28" s="147"/>
      <c r="H28" s="147"/>
      <c r="I28" s="147"/>
      <c r="J28" s="147"/>
      <c r="K28" s="147"/>
      <c r="L28" s="147" t="s">
        <v>9</v>
      </c>
      <c r="M28" s="147"/>
    </row>
    <row r="29" spans="1:13">
      <c r="A29" s="147" t="s">
        <v>301</v>
      </c>
      <c r="B29" s="148">
        <v>5</v>
      </c>
      <c r="C29" s="158"/>
      <c r="D29" s="158" t="s">
        <v>15</v>
      </c>
      <c r="E29" s="147" t="s">
        <v>16</v>
      </c>
      <c r="F29" s="162">
        <v>45026</v>
      </c>
      <c r="G29" s="147"/>
      <c r="H29" s="147"/>
      <c r="I29" s="147"/>
      <c r="J29" s="147"/>
      <c r="K29" s="147"/>
      <c r="L29" s="147" t="s">
        <v>9</v>
      </c>
      <c r="M29" s="147"/>
    </row>
    <row r="30" spans="1:13">
      <c r="A30" s="147" t="s">
        <v>302</v>
      </c>
      <c r="B30" s="148">
        <v>1449</v>
      </c>
      <c r="C30" s="158"/>
      <c r="D30" s="158" t="s">
        <v>15</v>
      </c>
      <c r="E30" s="147" t="s">
        <v>16</v>
      </c>
      <c r="F30" s="163">
        <v>45030</v>
      </c>
      <c r="G30" s="147"/>
      <c r="H30" s="147"/>
      <c r="I30" s="147"/>
      <c r="J30" s="147"/>
      <c r="K30" s="147"/>
      <c r="L30" s="147" t="s">
        <v>9</v>
      </c>
      <c r="M30" s="147"/>
    </row>
    <row r="31" spans="1:13">
      <c r="A31" s="147" t="s">
        <v>65</v>
      </c>
      <c r="B31" s="148">
        <v>652</v>
      </c>
      <c r="C31" s="158" t="s">
        <v>25</v>
      </c>
      <c r="D31" s="158" t="s">
        <v>15</v>
      </c>
      <c r="E31" s="147" t="s">
        <v>16</v>
      </c>
      <c r="F31" s="159">
        <v>45031</v>
      </c>
      <c r="G31" s="147"/>
      <c r="H31" s="147"/>
      <c r="I31" s="147"/>
      <c r="J31" s="147"/>
      <c r="K31" s="147"/>
      <c r="L31" s="160" t="s">
        <v>397</v>
      </c>
      <c r="M31" s="147"/>
    </row>
    <row r="32" spans="1:13">
      <c r="A32" s="147" t="s">
        <v>303</v>
      </c>
      <c r="B32" s="148">
        <v>83</v>
      </c>
      <c r="C32" s="158" t="s">
        <v>25</v>
      </c>
      <c r="D32" s="158" t="s">
        <v>15</v>
      </c>
      <c r="E32" s="147" t="s">
        <v>16</v>
      </c>
      <c r="F32" s="162">
        <v>45032</v>
      </c>
      <c r="G32" s="147"/>
      <c r="H32" s="147"/>
      <c r="I32" s="147"/>
      <c r="J32" s="147"/>
      <c r="K32" s="147"/>
      <c r="L32" s="147" t="s">
        <v>9</v>
      </c>
      <c r="M32" s="147"/>
    </row>
    <row r="33" spans="1:13">
      <c r="A33" s="147" t="s">
        <v>253</v>
      </c>
      <c r="B33" s="148" t="s">
        <v>282</v>
      </c>
      <c r="C33" s="158" t="s">
        <v>25</v>
      </c>
      <c r="D33" s="158" t="s">
        <v>554</v>
      </c>
      <c r="E33" s="147" t="s">
        <v>153</v>
      </c>
      <c r="F33" s="163">
        <v>45058</v>
      </c>
      <c r="G33" s="147"/>
      <c r="H33" s="147"/>
      <c r="I33" s="147"/>
      <c r="J33" s="147"/>
      <c r="K33" s="147"/>
      <c r="L33" s="147" t="s">
        <v>9</v>
      </c>
      <c r="M33" s="147"/>
    </row>
    <row r="34" spans="1:13">
      <c r="A34" s="147" t="s">
        <v>305</v>
      </c>
      <c r="B34" s="148" t="s">
        <v>282</v>
      </c>
      <c r="C34" s="158"/>
      <c r="D34" s="158" t="s">
        <v>15</v>
      </c>
      <c r="E34" s="147" t="s">
        <v>16</v>
      </c>
      <c r="F34" s="162">
        <v>45066</v>
      </c>
      <c r="G34" s="147"/>
      <c r="H34" s="147"/>
      <c r="I34" s="147"/>
      <c r="J34" s="147"/>
      <c r="K34" s="147"/>
      <c r="L34" s="147" t="s">
        <v>9</v>
      </c>
      <c r="M34" s="147"/>
    </row>
    <row r="35" spans="1:13">
      <c r="A35" s="147" t="s">
        <v>309</v>
      </c>
      <c r="B35" s="148" t="s">
        <v>282</v>
      </c>
      <c r="C35" s="158"/>
      <c r="D35" s="158" t="s">
        <v>15</v>
      </c>
      <c r="E35" s="147" t="s">
        <v>16</v>
      </c>
      <c r="F35" s="161">
        <v>45092</v>
      </c>
      <c r="G35" s="147"/>
      <c r="H35" s="147"/>
      <c r="I35" s="147"/>
      <c r="J35" s="147"/>
      <c r="K35" s="147"/>
      <c r="L35" s="147" t="s">
        <v>9</v>
      </c>
      <c r="M35" s="147"/>
    </row>
    <row r="36" spans="1:13">
      <c r="A36" s="147" t="s">
        <v>307</v>
      </c>
      <c r="B36" s="148" t="s">
        <v>282</v>
      </c>
      <c r="C36" s="158"/>
      <c r="D36" s="158" t="s">
        <v>15</v>
      </c>
      <c r="E36" s="147" t="s">
        <v>16</v>
      </c>
      <c r="F36" s="162">
        <v>45098</v>
      </c>
      <c r="G36" s="147"/>
      <c r="H36" s="147"/>
      <c r="I36" s="147"/>
      <c r="J36" s="147"/>
      <c r="K36" s="147"/>
      <c r="L36" s="147" t="s">
        <v>9</v>
      </c>
      <c r="M36" s="147"/>
    </row>
    <row r="37" spans="1:13">
      <c r="A37" s="147" t="s">
        <v>311</v>
      </c>
      <c r="B37" s="148" t="s">
        <v>282</v>
      </c>
      <c r="C37" s="158"/>
      <c r="D37" s="158" t="s">
        <v>15</v>
      </c>
      <c r="E37" s="147" t="s">
        <v>16</v>
      </c>
      <c r="F37" s="164">
        <v>45101</v>
      </c>
      <c r="G37" s="147"/>
      <c r="H37" s="147"/>
      <c r="I37" s="147"/>
      <c r="J37" s="147"/>
      <c r="K37" s="147"/>
      <c r="L37" s="147" t="s">
        <v>316</v>
      </c>
      <c r="M37" s="147"/>
    </row>
    <row r="38" spans="1:13">
      <c r="A38" s="147" t="s">
        <v>138</v>
      </c>
      <c r="B38" s="148">
        <v>1339</v>
      </c>
      <c r="C38" s="158" t="s">
        <v>25</v>
      </c>
      <c r="D38" s="158" t="s">
        <v>15</v>
      </c>
      <c r="E38" s="147" t="s">
        <v>16</v>
      </c>
      <c r="F38" s="165">
        <v>45104</v>
      </c>
      <c r="G38" s="147"/>
      <c r="H38" s="147"/>
      <c r="I38" s="147"/>
      <c r="J38" s="147"/>
      <c r="K38" s="147"/>
      <c r="L38" s="147" t="s">
        <v>316</v>
      </c>
      <c r="M38" s="147"/>
    </row>
    <row r="39" spans="1:13">
      <c r="A39" s="147" t="s">
        <v>68</v>
      </c>
      <c r="B39" s="148">
        <v>28</v>
      </c>
      <c r="C39" s="158"/>
      <c r="D39" s="158" t="s">
        <v>15</v>
      </c>
      <c r="E39" s="147" t="s">
        <v>16</v>
      </c>
      <c r="F39" s="165">
        <v>45107</v>
      </c>
      <c r="G39" s="147"/>
      <c r="H39" s="147"/>
      <c r="I39" s="147"/>
      <c r="J39" s="147"/>
      <c r="K39" s="147"/>
      <c r="L39" s="147" t="s">
        <v>316</v>
      </c>
      <c r="M39" s="147"/>
    </row>
    <row r="40" spans="1:13">
      <c r="A40" s="147" t="s">
        <v>245</v>
      </c>
      <c r="B40" s="148">
        <v>16753</v>
      </c>
      <c r="C40" s="158"/>
      <c r="D40" s="158" t="s">
        <v>15</v>
      </c>
      <c r="E40" s="147" t="s">
        <v>16</v>
      </c>
      <c r="F40" s="165">
        <v>45107</v>
      </c>
      <c r="G40" s="147"/>
      <c r="H40" s="147"/>
      <c r="I40" s="147"/>
      <c r="J40" s="147"/>
      <c r="K40" s="147"/>
      <c r="L40" s="147" t="s">
        <v>316</v>
      </c>
      <c r="M40" s="147"/>
    </row>
    <row r="41" spans="1:13">
      <c r="A41" s="147" t="s">
        <v>314</v>
      </c>
      <c r="B41" s="148">
        <v>16752</v>
      </c>
      <c r="C41" s="158"/>
      <c r="D41" s="158" t="s">
        <v>15</v>
      </c>
      <c r="E41" s="147" t="s">
        <v>16</v>
      </c>
      <c r="F41" s="164">
        <v>45114</v>
      </c>
      <c r="G41" s="147"/>
      <c r="H41" s="147"/>
      <c r="I41" s="147"/>
      <c r="J41" s="147"/>
      <c r="K41" s="147"/>
      <c r="L41" s="147" t="s">
        <v>316</v>
      </c>
      <c r="M41" s="147"/>
    </row>
    <row r="42" spans="1:13">
      <c r="A42" s="147" t="s">
        <v>92</v>
      </c>
      <c r="B42" s="148">
        <v>219</v>
      </c>
      <c r="C42" s="158"/>
      <c r="D42" s="158" t="s">
        <v>15</v>
      </c>
      <c r="E42" s="147" t="s">
        <v>16</v>
      </c>
      <c r="F42" s="165">
        <v>45121</v>
      </c>
      <c r="G42" s="147"/>
      <c r="H42" s="147"/>
      <c r="I42" s="147"/>
      <c r="J42" s="147"/>
      <c r="K42" s="147"/>
      <c r="L42" s="147" t="s">
        <v>316</v>
      </c>
      <c r="M42" s="147"/>
    </row>
    <row r="43" spans="1:13">
      <c r="A43" s="147" t="s">
        <v>317</v>
      </c>
      <c r="B43" s="148" t="s">
        <v>282</v>
      </c>
      <c r="C43" s="158"/>
      <c r="D43" s="158" t="s">
        <v>15</v>
      </c>
      <c r="E43" s="147" t="s">
        <v>16</v>
      </c>
      <c r="F43" s="166">
        <v>45127</v>
      </c>
      <c r="G43" s="147"/>
      <c r="H43" s="147"/>
      <c r="I43" s="147"/>
      <c r="J43" s="147"/>
      <c r="K43" s="147"/>
      <c r="L43" s="147" t="s">
        <v>316</v>
      </c>
      <c r="M43" s="147"/>
    </row>
    <row r="44" spans="1:13">
      <c r="A44" s="147" t="s">
        <v>85</v>
      </c>
      <c r="B44" s="148">
        <v>48</v>
      </c>
      <c r="C44" s="158"/>
      <c r="D44" s="158" t="s">
        <v>15</v>
      </c>
      <c r="E44" s="147" t="s">
        <v>16</v>
      </c>
      <c r="F44" s="165">
        <v>45128</v>
      </c>
      <c r="G44" s="147"/>
      <c r="H44" s="147"/>
      <c r="I44" s="147"/>
      <c r="J44" s="147"/>
      <c r="K44" s="147"/>
      <c r="L44" s="147" t="s">
        <v>316</v>
      </c>
      <c r="M44" s="147"/>
    </row>
    <row r="45" spans="1:13">
      <c r="A45" s="147" t="s">
        <v>91</v>
      </c>
      <c r="B45" s="148">
        <v>64</v>
      </c>
      <c r="C45" s="158"/>
      <c r="D45" s="158" t="s">
        <v>15</v>
      </c>
      <c r="E45" s="147" t="s">
        <v>16</v>
      </c>
      <c r="F45" s="165">
        <v>45128</v>
      </c>
      <c r="G45" s="147"/>
      <c r="H45" s="147"/>
      <c r="I45" s="147"/>
      <c r="J45" s="147"/>
      <c r="K45" s="147"/>
      <c r="L45" s="147" t="s">
        <v>316</v>
      </c>
      <c r="M45" s="147"/>
    </row>
    <row r="46" spans="1:13">
      <c r="A46" s="147" t="s">
        <v>98</v>
      </c>
      <c r="B46" s="148">
        <v>1060</v>
      </c>
      <c r="C46" s="158"/>
      <c r="D46" s="158" t="s">
        <v>15</v>
      </c>
      <c r="E46" s="147" t="s">
        <v>16</v>
      </c>
      <c r="F46" s="165">
        <v>45129</v>
      </c>
      <c r="G46" s="147"/>
      <c r="H46" s="147"/>
      <c r="I46" s="147"/>
      <c r="J46" s="147"/>
      <c r="K46" s="147"/>
      <c r="L46" s="147" t="s">
        <v>316</v>
      </c>
      <c r="M46" s="147"/>
    </row>
    <row r="47" spans="1:13">
      <c r="A47" s="147" t="s">
        <v>109</v>
      </c>
      <c r="B47" s="148">
        <v>49</v>
      </c>
      <c r="C47" s="158"/>
      <c r="D47" s="158" t="s">
        <v>15</v>
      </c>
      <c r="E47" s="147" t="s">
        <v>16</v>
      </c>
      <c r="F47" s="165">
        <v>45129</v>
      </c>
      <c r="G47" s="147"/>
      <c r="H47" s="147"/>
      <c r="I47" s="147"/>
      <c r="J47" s="147"/>
      <c r="K47" s="147"/>
      <c r="L47" s="147" t="s">
        <v>316</v>
      </c>
      <c r="M47" s="147"/>
    </row>
    <row r="48" spans="1:13">
      <c r="A48" s="147" t="s">
        <v>87</v>
      </c>
      <c r="B48" s="148">
        <v>12</v>
      </c>
      <c r="C48" s="158"/>
      <c r="D48" s="158" t="s">
        <v>15</v>
      </c>
      <c r="E48" s="147" t="s">
        <v>16</v>
      </c>
      <c r="F48" s="165">
        <v>45130</v>
      </c>
      <c r="G48" s="147"/>
      <c r="H48" s="147"/>
      <c r="I48" s="147"/>
      <c r="J48" s="147"/>
      <c r="K48" s="147"/>
      <c r="L48" s="147" t="s">
        <v>316</v>
      </c>
      <c r="M48" s="147"/>
    </row>
    <row r="49" spans="1:13">
      <c r="A49" s="147" t="s">
        <v>94</v>
      </c>
      <c r="B49" s="148">
        <v>53</v>
      </c>
      <c r="C49" s="158" t="s">
        <v>25</v>
      </c>
      <c r="D49" s="158" t="s">
        <v>15</v>
      </c>
      <c r="E49" s="147" t="s">
        <v>16</v>
      </c>
      <c r="F49" s="165">
        <v>45130</v>
      </c>
      <c r="G49" s="147"/>
      <c r="H49" s="147"/>
      <c r="I49" s="147"/>
      <c r="J49" s="147"/>
      <c r="K49" s="147"/>
      <c r="L49" s="147" t="s">
        <v>316</v>
      </c>
      <c r="M49" s="147"/>
    </row>
    <row r="50" spans="1:13">
      <c r="A50" s="147" t="s">
        <v>89</v>
      </c>
      <c r="B50" s="148">
        <v>41</v>
      </c>
      <c r="C50" s="158"/>
      <c r="D50" s="158" t="s">
        <v>15</v>
      </c>
      <c r="E50" s="147" t="s">
        <v>16</v>
      </c>
      <c r="F50" s="165">
        <v>45135</v>
      </c>
      <c r="G50" s="147"/>
      <c r="H50" s="147"/>
      <c r="I50" s="147"/>
      <c r="J50" s="147"/>
      <c r="K50" s="147"/>
      <c r="L50" s="147" t="s">
        <v>316</v>
      </c>
      <c r="M50" s="147"/>
    </row>
    <row r="51" spans="1:13">
      <c r="A51" s="147" t="s">
        <v>95</v>
      </c>
      <c r="B51" s="148">
        <v>92</v>
      </c>
      <c r="C51" s="158"/>
      <c r="D51" s="158" t="s">
        <v>15</v>
      </c>
      <c r="E51" s="147" t="s">
        <v>16</v>
      </c>
      <c r="F51" s="165">
        <v>45135</v>
      </c>
      <c r="G51" s="147"/>
      <c r="H51" s="147"/>
      <c r="I51" s="147"/>
      <c r="J51" s="147"/>
      <c r="K51" s="147"/>
      <c r="L51" s="147" t="s">
        <v>316</v>
      </c>
      <c r="M51" s="147"/>
    </row>
    <row r="52" spans="1:13">
      <c r="A52" s="147" t="s">
        <v>103</v>
      </c>
      <c r="B52" s="148">
        <v>38</v>
      </c>
      <c r="C52" s="158"/>
      <c r="D52" s="158" t="s">
        <v>15</v>
      </c>
      <c r="E52" s="147" t="s">
        <v>16</v>
      </c>
      <c r="F52" s="165">
        <v>45135</v>
      </c>
      <c r="G52" s="147"/>
      <c r="H52" s="147"/>
      <c r="I52" s="147"/>
      <c r="J52" s="147"/>
      <c r="K52" s="147"/>
      <c r="L52" s="147" t="s">
        <v>316</v>
      </c>
      <c r="M52" s="147"/>
    </row>
    <row r="53" spans="1:13">
      <c r="A53" s="147" t="s">
        <v>113</v>
      </c>
      <c r="B53" s="148">
        <v>19</v>
      </c>
      <c r="C53" s="158"/>
      <c r="D53" s="158" t="s">
        <v>15</v>
      </c>
      <c r="E53" s="147" t="s">
        <v>16</v>
      </c>
      <c r="F53" s="165">
        <v>45136</v>
      </c>
      <c r="G53" s="147"/>
      <c r="H53" s="147"/>
      <c r="I53" s="147"/>
      <c r="J53" s="147"/>
      <c r="K53" s="147"/>
      <c r="L53" s="147" t="s">
        <v>316</v>
      </c>
      <c r="M53" s="147"/>
    </row>
    <row r="54" spans="1:13">
      <c r="A54" s="147" t="s">
        <v>141</v>
      </c>
      <c r="B54" s="148">
        <v>384</v>
      </c>
      <c r="C54" s="158"/>
      <c r="D54" s="158" t="s">
        <v>15</v>
      </c>
      <c r="E54" s="147" t="s">
        <v>16</v>
      </c>
      <c r="F54" s="165">
        <v>45136</v>
      </c>
      <c r="G54" s="147"/>
      <c r="H54" s="147"/>
      <c r="I54" s="147"/>
      <c r="J54" s="147"/>
      <c r="K54" s="147"/>
      <c r="L54" s="147" t="s">
        <v>316</v>
      </c>
      <c r="M54" s="147"/>
    </row>
    <row r="55" spans="1:13">
      <c r="A55" s="147" t="s">
        <v>56</v>
      </c>
      <c r="B55" s="148" t="s">
        <v>282</v>
      </c>
      <c r="C55" s="158"/>
      <c r="D55" s="158" t="s">
        <v>15</v>
      </c>
      <c r="E55" s="147" t="s">
        <v>16</v>
      </c>
      <c r="F55" s="165">
        <v>45139</v>
      </c>
      <c r="G55" s="147"/>
      <c r="H55" s="147"/>
      <c r="I55" s="147"/>
      <c r="J55" s="147"/>
      <c r="K55" s="147"/>
      <c r="L55" s="147" t="s">
        <v>316</v>
      </c>
      <c r="M55" s="147"/>
    </row>
    <row r="56" spans="1:13">
      <c r="A56" s="147" t="s">
        <v>555</v>
      </c>
      <c r="B56" s="148" t="s">
        <v>282</v>
      </c>
      <c r="C56" s="158"/>
      <c r="D56" s="158" t="s">
        <v>15</v>
      </c>
      <c r="E56" s="147" t="s">
        <v>16</v>
      </c>
      <c r="F56" s="165">
        <v>45142</v>
      </c>
      <c r="G56" s="147"/>
      <c r="H56" s="147"/>
      <c r="I56" s="147"/>
      <c r="J56" s="147"/>
      <c r="K56" s="147"/>
      <c r="L56" s="147" t="s">
        <v>316</v>
      </c>
      <c r="M56" s="147"/>
    </row>
    <row r="57" spans="1:13">
      <c r="A57" s="147" t="s">
        <v>105</v>
      </c>
      <c r="B57" s="148">
        <v>8343</v>
      </c>
      <c r="C57" s="158"/>
      <c r="D57" s="158" t="s">
        <v>15</v>
      </c>
      <c r="E57" s="147" t="s">
        <v>16</v>
      </c>
      <c r="F57" s="165">
        <v>45142</v>
      </c>
      <c r="G57" s="147"/>
      <c r="H57" s="147"/>
      <c r="I57" s="147"/>
      <c r="J57" s="147"/>
      <c r="K57" s="147"/>
      <c r="L57" s="147" t="s">
        <v>316</v>
      </c>
      <c r="M57" s="147"/>
    </row>
    <row r="58" spans="1:13">
      <c r="A58" s="147" t="s">
        <v>106</v>
      </c>
      <c r="B58" s="148">
        <v>2</v>
      </c>
      <c r="C58" s="158"/>
      <c r="D58" s="158" t="s">
        <v>15</v>
      </c>
      <c r="E58" s="147" t="s">
        <v>16</v>
      </c>
      <c r="F58" s="165">
        <v>45143</v>
      </c>
      <c r="G58" s="147"/>
      <c r="H58" s="147"/>
      <c r="I58" s="147"/>
      <c r="J58" s="147"/>
      <c r="K58" s="147"/>
      <c r="L58" s="147" t="s">
        <v>316</v>
      </c>
      <c r="M58" s="147"/>
    </row>
    <row r="59" spans="1:13">
      <c r="A59" s="147" t="s">
        <v>114</v>
      </c>
      <c r="B59" s="148">
        <v>54</v>
      </c>
      <c r="C59" s="158"/>
      <c r="D59" s="158" t="s">
        <v>554</v>
      </c>
      <c r="E59" s="147" t="s">
        <v>16</v>
      </c>
      <c r="F59" s="165">
        <v>45143</v>
      </c>
      <c r="G59" s="147"/>
      <c r="H59" s="147"/>
      <c r="I59" s="147"/>
      <c r="J59" s="147"/>
      <c r="K59" s="147"/>
      <c r="L59" s="147" t="s">
        <v>316</v>
      </c>
      <c r="M59" s="147"/>
    </row>
    <row r="60" spans="1:13">
      <c r="A60" s="147" t="s">
        <v>121</v>
      </c>
      <c r="B60" s="148">
        <v>39</v>
      </c>
      <c r="C60" s="158"/>
      <c r="D60" s="158" t="s">
        <v>15</v>
      </c>
      <c r="E60" s="147" t="s">
        <v>16</v>
      </c>
      <c r="F60" s="165">
        <v>45149</v>
      </c>
      <c r="G60" s="147"/>
      <c r="H60" s="147"/>
      <c r="I60" s="147"/>
      <c r="J60" s="147"/>
      <c r="K60" s="147"/>
      <c r="L60" s="147" t="s">
        <v>316</v>
      </c>
      <c r="M60" s="147"/>
    </row>
    <row r="61" spans="1:13">
      <c r="A61" s="147" t="s">
        <v>122</v>
      </c>
      <c r="B61" s="148">
        <v>101</v>
      </c>
      <c r="C61" s="158"/>
      <c r="D61" s="158" t="s">
        <v>15</v>
      </c>
      <c r="E61" s="147" t="s">
        <v>16</v>
      </c>
      <c r="F61" s="165">
        <v>45149</v>
      </c>
      <c r="G61" s="147"/>
      <c r="H61" s="147"/>
      <c r="I61" s="147"/>
      <c r="J61" s="147"/>
      <c r="K61" s="147"/>
      <c r="L61" s="147" t="s">
        <v>316</v>
      </c>
      <c r="M61" s="147"/>
    </row>
    <row r="62" spans="1:13">
      <c r="A62" s="147" t="s">
        <v>123</v>
      </c>
      <c r="B62" s="148">
        <v>62</v>
      </c>
      <c r="C62" s="157" t="s">
        <v>25</v>
      </c>
      <c r="D62" s="158" t="s">
        <v>15</v>
      </c>
      <c r="E62" s="147" t="s">
        <v>16</v>
      </c>
      <c r="F62" s="165">
        <v>45149</v>
      </c>
      <c r="G62" s="147"/>
      <c r="H62" s="147"/>
      <c r="I62" s="147"/>
      <c r="J62" s="147"/>
      <c r="K62" s="147"/>
      <c r="L62" s="147" t="s">
        <v>316</v>
      </c>
      <c r="M62" s="147"/>
    </row>
    <row r="63" spans="1:13">
      <c r="A63" s="147" t="s">
        <v>125</v>
      </c>
      <c r="B63" s="148">
        <v>52</v>
      </c>
      <c r="C63" s="158"/>
      <c r="D63" s="158" t="s">
        <v>15</v>
      </c>
      <c r="E63" s="147" t="s">
        <v>16</v>
      </c>
      <c r="F63" s="165">
        <v>45149</v>
      </c>
      <c r="G63" s="147"/>
      <c r="H63" s="147"/>
      <c r="I63" s="147"/>
      <c r="J63" s="147"/>
      <c r="K63" s="147"/>
      <c r="L63" s="147" t="s">
        <v>316</v>
      </c>
      <c r="M63" s="147"/>
    </row>
    <row r="64" spans="1:13">
      <c r="A64" s="147" t="s">
        <v>127</v>
      </c>
      <c r="B64" s="148">
        <v>1</v>
      </c>
      <c r="C64" s="158" t="s">
        <v>25</v>
      </c>
      <c r="D64" s="158" t="s">
        <v>15</v>
      </c>
      <c r="E64" s="147" t="s">
        <v>16</v>
      </c>
      <c r="F64" s="165">
        <v>45149</v>
      </c>
      <c r="G64" s="147"/>
      <c r="H64" s="147"/>
      <c r="I64" s="147"/>
      <c r="J64" s="147"/>
      <c r="K64" s="147"/>
      <c r="L64" s="147" t="s">
        <v>316</v>
      </c>
      <c r="M64" s="147"/>
    </row>
    <row r="65" spans="1:13">
      <c r="A65" s="147" t="s">
        <v>129</v>
      </c>
      <c r="B65" s="148">
        <v>4</v>
      </c>
      <c r="C65" s="158" t="s">
        <v>25</v>
      </c>
      <c r="D65" s="158" t="s">
        <v>15</v>
      </c>
      <c r="E65" s="147" t="s">
        <v>16</v>
      </c>
      <c r="F65" s="165">
        <v>45149</v>
      </c>
      <c r="G65" s="147"/>
      <c r="H65" s="147"/>
      <c r="I65" s="147"/>
      <c r="J65" s="147"/>
      <c r="K65" s="147"/>
      <c r="L65" s="147" t="s">
        <v>316</v>
      </c>
      <c r="M65" s="147"/>
    </row>
    <row r="66" spans="1:13">
      <c r="A66" s="147" t="s">
        <v>134</v>
      </c>
      <c r="B66" s="148">
        <v>36</v>
      </c>
      <c r="C66" s="158" t="s">
        <v>25</v>
      </c>
      <c r="D66" s="158" t="s">
        <v>15</v>
      </c>
      <c r="E66" s="147" t="s">
        <v>16</v>
      </c>
      <c r="F66" s="165">
        <v>45149</v>
      </c>
      <c r="G66" s="147"/>
      <c r="H66" s="147"/>
      <c r="I66" s="147"/>
      <c r="J66" s="147"/>
      <c r="K66" s="147"/>
      <c r="L66" s="147" t="s">
        <v>316</v>
      </c>
      <c r="M66" s="147"/>
    </row>
    <row r="67" spans="1:13">
      <c r="A67" s="147" t="s">
        <v>132</v>
      </c>
      <c r="B67" s="148">
        <v>680</v>
      </c>
      <c r="C67" s="158"/>
      <c r="D67" s="158" t="s">
        <v>15</v>
      </c>
      <c r="E67" s="147" t="s">
        <v>16</v>
      </c>
      <c r="F67" s="165">
        <v>45154</v>
      </c>
      <c r="G67" s="147"/>
      <c r="H67" s="147"/>
      <c r="I67" s="147"/>
      <c r="J67" s="147"/>
      <c r="K67" s="147"/>
      <c r="L67" s="147" t="s">
        <v>316</v>
      </c>
      <c r="M67" s="147"/>
    </row>
    <row r="68" spans="1:13">
      <c r="A68" s="147" t="s">
        <v>119</v>
      </c>
      <c r="B68" s="148">
        <v>42</v>
      </c>
      <c r="C68" s="158" t="s">
        <v>25</v>
      </c>
      <c r="D68" s="158" t="s">
        <v>15</v>
      </c>
      <c r="E68" s="147" t="s">
        <v>16</v>
      </c>
      <c r="F68" s="165">
        <v>45156</v>
      </c>
      <c r="G68" s="147"/>
      <c r="H68" s="147"/>
      <c r="I68" s="147"/>
      <c r="J68" s="147"/>
      <c r="K68" s="147"/>
      <c r="L68" s="147" t="s">
        <v>316</v>
      </c>
      <c r="M68" s="147"/>
    </row>
    <row r="69" spans="1:13">
      <c r="A69" s="147" t="s">
        <v>133</v>
      </c>
      <c r="B69" s="148">
        <v>34</v>
      </c>
      <c r="C69" s="158"/>
      <c r="D69" s="158" t="s">
        <v>15</v>
      </c>
      <c r="E69" s="147" t="s">
        <v>16</v>
      </c>
      <c r="F69" s="165">
        <v>45156</v>
      </c>
      <c r="G69" s="147"/>
      <c r="H69" s="147"/>
      <c r="I69" s="147"/>
      <c r="J69" s="147"/>
      <c r="K69" s="147"/>
      <c r="L69" s="147" t="s">
        <v>316</v>
      </c>
      <c r="M69" s="147"/>
    </row>
    <row r="70" spans="1:13">
      <c r="A70" s="147" t="s">
        <v>139</v>
      </c>
      <c r="B70" s="148">
        <v>127</v>
      </c>
      <c r="C70" s="158"/>
      <c r="D70" s="158" t="s">
        <v>15</v>
      </c>
      <c r="E70" s="147" t="s">
        <v>16</v>
      </c>
      <c r="F70" s="165">
        <v>45156</v>
      </c>
      <c r="G70" s="147"/>
      <c r="H70" s="147"/>
      <c r="I70" s="147"/>
      <c r="J70" s="147"/>
      <c r="K70" s="147"/>
      <c r="L70" s="147" t="s">
        <v>316</v>
      </c>
      <c r="M70" s="147"/>
    </row>
    <row r="71" spans="1:13">
      <c r="A71" s="147" t="s">
        <v>137</v>
      </c>
      <c r="B71" s="148">
        <v>33</v>
      </c>
      <c r="C71" s="158" t="s">
        <v>25</v>
      </c>
      <c r="D71" s="158" t="s">
        <v>15</v>
      </c>
      <c r="E71" s="147" t="s">
        <v>16</v>
      </c>
      <c r="F71" s="165">
        <v>45158</v>
      </c>
      <c r="G71" s="147"/>
      <c r="H71" s="147"/>
      <c r="I71" s="147"/>
      <c r="J71" s="147"/>
      <c r="K71" s="147"/>
      <c r="L71" s="147" t="s">
        <v>316</v>
      </c>
      <c r="M71" s="147"/>
    </row>
    <row r="72" spans="1:13">
      <c r="A72" s="147" t="s">
        <v>319</v>
      </c>
      <c r="B72" s="148">
        <v>80586</v>
      </c>
      <c r="C72" s="158"/>
      <c r="D72" s="158" t="s">
        <v>15</v>
      </c>
      <c r="E72" s="147" t="s">
        <v>16</v>
      </c>
      <c r="F72" s="165">
        <v>45158</v>
      </c>
      <c r="G72" s="147"/>
      <c r="H72" s="147"/>
      <c r="I72" s="147"/>
      <c r="J72" s="147"/>
      <c r="K72" s="147"/>
      <c r="L72" s="147" t="s">
        <v>316</v>
      </c>
      <c r="M72" s="147"/>
    </row>
    <row r="73" spans="1:13">
      <c r="A73" s="147" t="s">
        <v>556</v>
      </c>
      <c r="B73" s="148">
        <v>95</v>
      </c>
      <c r="C73" s="157" t="s">
        <v>25</v>
      </c>
      <c r="D73" s="158" t="s">
        <v>554</v>
      </c>
      <c r="E73" s="147" t="s">
        <v>22</v>
      </c>
      <c r="F73" s="165">
        <v>45162</v>
      </c>
      <c r="G73" s="147"/>
      <c r="H73" s="147"/>
      <c r="I73" s="147"/>
      <c r="J73" s="147"/>
      <c r="K73" s="147"/>
      <c r="L73" s="147" t="s">
        <v>316</v>
      </c>
      <c r="M73" s="147"/>
    </row>
    <row r="74" spans="1:13">
      <c r="A74" s="147" t="s">
        <v>320</v>
      </c>
      <c r="B74" s="148" t="s">
        <v>282</v>
      </c>
      <c r="C74" s="158" t="s">
        <v>25</v>
      </c>
      <c r="D74" s="158" t="s">
        <v>554</v>
      </c>
      <c r="E74" s="147" t="s">
        <v>193</v>
      </c>
      <c r="F74" s="164">
        <v>45163</v>
      </c>
      <c r="G74" s="147"/>
      <c r="H74" s="147"/>
      <c r="I74" s="147"/>
      <c r="J74" s="147"/>
      <c r="K74" s="147"/>
      <c r="L74" s="147" t="s">
        <v>316</v>
      </c>
      <c r="M74" s="147"/>
    </row>
    <row r="75" spans="1:13">
      <c r="A75" s="147" t="s">
        <v>557</v>
      </c>
      <c r="B75" s="148" t="s">
        <v>282</v>
      </c>
      <c r="C75" s="157" t="s">
        <v>25</v>
      </c>
      <c r="D75" s="158" t="s">
        <v>554</v>
      </c>
      <c r="E75" s="147" t="s">
        <v>153</v>
      </c>
      <c r="F75" s="165">
        <v>45169</v>
      </c>
      <c r="G75" s="147"/>
      <c r="H75" s="147"/>
      <c r="I75" s="147"/>
      <c r="J75" s="147"/>
      <c r="K75" s="147"/>
      <c r="L75" s="147" t="s">
        <v>316</v>
      </c>
      <c r="M75" s="147"/>
    </row>
    <row r="76" spans="1:13">
      <c r="A76" s="147" t="s">
        <v>161</v>
      </c>
      <c r="B76" s="148">
        <v>673</v>
      </c>
      <c r="C76" s="158" t="s">
        <v>25</v>
      </c>
      <c r="D76" s="158" t="s">
        <v>554</v>
      </c>
      <c r="E76" s="147" t="s">
        <v>153</v>
      </c>
      <c r="F76" s="165">
        <v>45170</v>
      </c>
      <c r="G76" s="147"/>
      <c r="H76" s="147"/>
      <c r="I76" s="147"/>
      <c r="J76" s="147"/>
      <c r="K76" s="147"/>
      <c r="L76" s="147" t="s">
        <v>316</v>
      </c>
      <c r="M76" s="147"/>
    </row>
    <row r="77" spans="1:13">
      <c r="A77" s="147" t="s">
        <v>172</v>
      </c>
      <c r="B77" s="148">
        <v>47</v>
      </c>
      <c r="C77" s="157" t="s">
        <v>25</v>
      </c>
      <c r="D77" s="158" t="s">
        <v>554</v>
      </c>
      <c r="E77" s="147" t="s">
        <v>173</v>
      </c>
      <c r="F77" s="165">
        <v>45176</v>
      </c>
      <c r="G77" s="147"/>
      <c r="H77" s="147"/>
      <c r="I77" s="147"/>
      <c r="J77" s="147"/>
      <c r="K77" s="147"/>
      <c r="L77" s="147" t="s">
        <v>316</v>
      </c>
      <c r="M77" s="147"/>
    </row>
    <row r="78" spans="1:13">
      <c r="A78" s="147" t="s">
        <v>184</v>
      </c>
      <c r="B78" s="148">
        <v>108</v>
      </c>
      <c r="C78" s="157" t="s">
        <v>25</v>
      </c>
      <c r="D78" s="158" t="s">
        <v>554</v>
      </c>
      <c r="E78" s="147" t="s">
        <v>153</v>
      </c>
      <c r="F78" s="165">
        <v>45181</v>
      </c>
      <c r="G78" s="147"/>
      <c r="H78" s="147"/>
      <c r="I78" s="147"/>
      <c r="J78" s="147"/>
      <c r="K78" s="147"/>
      <c r="L78" s="147" t="s">
        <v>316</v>
      </c>
      <c r="M78" s="147"/>
    </row>
    <row r="79" spans="1:13">
      <c r="A79" s="147" t="s">
        <v>188</v>
      </c>
      <c r="B79" s="148">
        <v>93</v>
      </c>
      <c r="C79" s="157" t="s">
        <v>25</v>
      </c>
      <c r="D79" s="158" t="s">
        <v>554</v>
      </c>
      <c r="E79" s="147" t="s">
        <v>153</v>
      </c>
      <c r="F79" s="165">
        <v>45183</v>
      </c>
      <c r="G79" s="147"/>
      <c r="H79" s="147"/>
      <c r="I79" s="147"/>
      <c r="J79" s="147"/>
      <c r="K79" s="147"/>
      <c r="L79" s="147" t="s">
        <v>316</v>
      </c>
      <c r="M79" s="147"/>
    </row>
    <row r="80" spans="1:13">
      <c r="A80" s="147" t="s">
        <v>190</v>
      </c>
      <c r="B80" s="148">
        <v>115</v>
      </c>
      <c r="C80" s="157" t="s">
        <v>25</v>
      </c>
      <c r="D80" s="158" t="s">
        <v>554</v>
      </c>
      <c r="E80" s="147" t="s">
        <v>153</v>
      </c>
      <c r="F80" s="165">
        <v>45183</v>
      </c>
      <c r="G80" s="147"/>
      <c r="H80" s="147"/>
      <c r="I80" s="147"/>
      <c r="J80" s="147"/>
      <c r="K80" s="147"/>
      <c r="L80" s="147" t="s">
        <v>316</v>
      </c>
      <c r="M80" s="147"/>
    </row>
    <row r="81" spans="1:13">
      <c r="A81" s="147" t="s">
        <v>185</v>
      </c>
      <c r="B81" s="148">
        <v>109</v>
      </c>
      <c r="C81" s="157" t="s">
        <v>25</v>
      </c>
      <c r="D81" s="158" t="s">
        <v>554</v>
      </c>
      <c r="E81" s="147" t="s">
        <v>153</v>
      </c>
      <c r="F81" s="165">
        <v>45184</v>
      </c>
      <c r="G81" s="147"/>
      <c r="H81" s="147"/>
      <c r="I81" s="147"/>
      <c r="J81" s="147"/>
      <c r="K81" s="147"/>
      <c r="L81" s="147" t="s">
        <v>316</v>
      </c>
      <c r="M81" s="147"/>
    </row>
    <row r="82" spans="1:13">
      <c r="A82" s="147" t="s">
        <v>163</v>
      </c>
      <c r="B82" s="148" t="s">
        <v>282</v>
      </c>
      <c r="C82" s="158" t="s">
        <v>25</v>
      </c>
      <c r="D82" s="158" t="s">
        <v>15</v>
      </c>
      <c r="E82" s="147" t="s">
        <v>16</v>
      </c>
      <c r="F82" s="165">
        <v>45188</v>
      </c>
      <c r="G82" s="147"/>
      <c r="H82" s="147"/>
      <c r="I82" s="147"/>
      <c r="J82" s="147"/>
      <c r="K82" s="147"/>
      <c r="L82" s="147" t="s">
        <v>316</v>
      </c>
      <c r="M82" s="147"/>
    </row>
    <row r="83" spans="1:13">
      <c r="A83" s="147" t="s">
        <v>168</v>
      </c>
      <c r="B83" s="148" t="s">
        <v>282</v>
      </c>
      <c r="C83" s="157" t="s">
        <v>25</v>
      </c>
      <c r="D83" s="158" t="s">
        <v>15</v>
      </c>
      <c r="E83" s="147" t="s">
        <v>16</v>
      </c>
      <c r="F83" s="165">
        <v>45190</v>
      </c>
      <c r="G83" s="147"/>
      <c r="H83" s="147"/>
      <c r="I83" s="147"/>
      <c r="J83" s="147"/>
      <c r="K83" s="147"/>
      <c r="L83" s="147" t="s">
        <v>316</v>
      </c>
      <c r="M83" s="147"/>
    </row>
    <row r="84" spans="1:13">
      <c r="A84" s="147" t="s">
        <v>170</v>
      </c>
      <c r="B84" s="148" t="s">
        <v>282</v>
      </c>
      <c r="C84" s="157" t="s">
        <v>25</v>
      </c>
      <c r="D84" s="158" t="s">
        <v>15</v>
      </c>
      <c r="E84" s="147" t="s">
        <v>16</v>
      </c>
      <c r="F84" s="165">
        <v>45190</v>
      </c>
      <c r="G84" s="147"/>
      <c r="H84" s="147"/>
      <c r="I84" s="147"/>
      <c r="J84" s="147"/>
      <c r="K84" s="147"/>
      <c r="L84" s="147" t="s">
        <v>316</v>
      </c>
      <c r="M84" s="147"/>
    </row>
    <row r="85" spans="1:13">
      <c r="A85" s="147" t="s">
        <v>201</v>
      </c>
      <c r="B85" s="148">
        <v>727</v>
      </c>
      <c r="C85" s="157" t="s">
        <v>25</v>
      </c>
      <c r="D85" s="158" t="s">
        <v>554</v>
      </c>
      <c r="E85" s="147" t="s">
        <v>193</v>
      </c>
      <c r="F85" s="165">
        <v>45197</v>
      </c>
      <c r="G85" s="147"/>
      <c r="H85" s="147"/>
      <c r="I85" s="147"/>
      <c r="J85" s="147"/>
      <c r="K85" s="147"/>
      <c r="L85" s="147" t="s">
        <v>316</v>
      </c>
      <c r="M85" s="147"/>
    </row>
    <row r="86" spans="1:13">
      <c r="A86" s="147" t="s">
        <v>14</v>
      </c>
      <c r="B86" s="167" t="s">
        <v>282</v>
      </c>
      <c r="C86" s="157"/>
      <c r="D86" s="158" t="s">
        <v>15</v>
      </c>
      <c r="E86" s="147" t="s">
        <v>16</v>
      </c>
      <c r="F86" s="168">
        <v>45211</v>
      </c>
      <c r="G86" s="147"/>
      <c r="H86" s="147"/>
      <c r="I86" s="147"/>
      <c r="J86" s="147"/>
      <c r="K86" s="147"/>
      <c r="L86" s="147" t="s">
        <v>316</v>
      </c>
      <c r="M86" s="147"/>
    </row>
    <row r="87" spans="1:13">
      <c r="A87" s="147" t="s">
        <v>222</v>
      </c>
      <c r="B87" s="148" t="s">
        <v>282</v>
      </c>
      <c r="C87" s="157" t="s">
        <v>25</v>
      </c>
      <c r="D87" s="158" t="s">
        <v>15</v>
      </c>
      <c r="E87" s="147" t="s">
        <v>16</v>
      </c>
      <c r="F87" s="165">
        <v>45219</v>
      </c>
      <c r="G87" s="147"/>
      <c r="H87" s="147"/>
      <c r="I87" s="147"/>
      <c r="J87" s="147"/>
      <c r="K87" s="147"/>
      <c r="L87" s="147" t="s">
        <v>316</v>
      </c>
      <c r="M87" s="147"/>
    </row>
    <row r="88" spans="1:13">
      <c r="A88" s="147" t="s">
        <v>315</v>
      </c>
      <c r="B88" s="148">
        <v>1004</v>
      </c>
      <c r="C88" s="158" t="s">
        <v>25</v>
      </c>
      <c r="D88" s="158" t="s">
        <v>554</v>
      </c>
      <c r="E88" s="147" t="s">
        <v>288</v>
      </c>
      <c r="F88" s="165">
        <v>45237</v>
      </c>
      <c r="G88" s="147"/>
      <c r="H88" s="147"/>
      <c r="I88" s="147"/>
      <c r="J88" s="147"/>
      <c r="K88" s="147"/>
      <c r="L88" s="147" t="s">
        <v>316</v>
      </c>
      <c r="M88" s="147"/>
    </row>
    <row r="89" spans="1:13">
      <c r="A89" s="147" t="s">
        <v>322</v>
      </c>
      <c r="B89" s="167" t="s">
        <v>282</v>
      </c>
      <c r="C89" s="158"/>
      <c r="D89" s="158" t="s">
        <v>15</v>
      </c>
      <c r="E89" s="147" t="s">
        <v>16</v>
      </c>
      <c r="F89" s="169">
        <v>45240</v>
      </c>
      <c r="G89" s="147"/>
      <c r="H89" s="147"/>
      <c r="I89" s="147"/>
      <c r="J89" s="147"/>
      <c r="K89" s="147"/>
      <c r="L89" s="147" t="s">
        <v>316</v>
      </c>
      <c r="M89" s="147"/>
    </row>
    <row r="90" spans="1:13">
      <c r="A90" s="147" t="s">
        <v>558</v>
      </c>
      <c r="B90" s="167" t="s">
        <v>282</v>
      </c>
      <c r="C90" s="158"/>
      <c r="D90" s="158" t="s">
        <v>15</v>
      </c>
      <c r="E90" s="147" t="s">
        <v>16</v>
      </c>
      <c r="F90" s="164">
        <v>45240</v>
      </c>
      <c r="G90" s="147"/>
      <c r="H90" s="147"/>
      <c r="I90" s="147"/>
      <c r="J90" s="147"/>
      <c r="K90" s="147"/>
      <c r="L90" s="147" t="s">
        <v>316</v>
      </c>
      <c r="M90" s="147"/>
    </row>
    <row r="91" spans="1:13">
      <c r="A91" s="147" t="s">
        <v>242</v>
      </c>
      <c r="B91" s="148" t="s">
        <v>282</v>
      </c>
      <c r="C91" s="158"/>
      <c r="D91" s="158" t="s">
        <v>554</v>
      </c>
      <c r="E91" s="147" t="s">
        <v>153</v>
      </c>
      <c r="F91" s="165">
        <v>45286</v>
      </c>
      <c r="G91" s="147"/>
      <c r="H91" s="147"/>
      <c r="I91" s="147"/>
      <c r="J91" s="147"/>
      <c r="K91" s="147"/>
      <c r="L91" s="147" t="s">
        <v>316</v>
      </c>
      <c r="M91" s="147"/>
    </row>
    <row r="92" spans="1:13">
      <c r="A92" s="147" t="s">
        <v>559</v>
      </c>
      <c r="B92" s="148" t="s">
        <v>282</v>
      </c>
      <c r="C92" s="157" t="s">
        <v>25</v>
      </c>
      <c r="D92" s="158" t="s">
        <v>15</v>
      </c>
      <c r="E92" s="147" t="s">
        <v>16</v>
      </c>
      <c r="F92" s="165">
        <v>45292</v>
      </c>
      <c r="G92" s="147"/>
      <c r="H92" s="147"/>
      <c r="I92" s="147"/>
      <c r="J92" s="147"/>
      <c r="K92" s="147"/>
      <c r="L92" s="147" t="s">
        <v>316</v>
      </c>
      <c r="M92" s="147"/>
    </row>
    <row r="93" spans="1:13">
      <c r="A93" s="147" t="s">
        <v>560</v>
      </c>
      <c r="B93" s="149" t="s">
        <v>282</v>
      </c>
      <c r="C93" s="158"/>
      <c r="D93" s="158" t="s">
        <v>554</v>
      </c>
      <c r="E93" s="147" t="s">
        <v>22</v>
      </c>
      <c r="F93" s="165">
        <v>45301</v>
      </c>
      <c r="G93" s="147"/>
      <c r="H93" s="147"/>
      <c r="I93" s="147"/>
      <c r="J93" s="147"/>
      <c r="K93" s="147"/>
      <c r="L93" s="147" t="s">
        <v>316</v>
      </c>
      <c r="M93" s="147"/>
    </row>
    <row r="94" spans="1:13">
      <c r="A94" s="147" t="s">
        <v>251</v>
      </c>
      <c r="B94" s="148">
        <v>2305</v>
      </c>
      <c r="C94" s="158"/>
      <c r="D94" s="158" t="s">
        <v>273</v>
      </c>
      <c r="E94" s="147" t="s">
        <v>16</v>
      </c>
      <c r="F94" s="165">
        <v>45301</v>
      </c>
      <c r="G94" s="147"/>
      <c r="H94" s="147"/>
      <c r="I94" s="147"/>
      <c r="J94" s="147"/>
      <c r="K94" s="147"/>
      <c r="L94" s="147" t="s">
        <v>316</v>
      </c>
      <c r="M94" s="147"/>
    </row>
    <row r="95" spans="1:13">
      <c r="A95" s="147" t="s">
        <v>333</v>
      </c>
      <c r="B95" s="148" t="s">
        <v>282</v>
      </c>
      <c r="C95" s="158"/>
      <c r="D95" s="158" t="s">
        <v>15</v>
      </c>
      <c r="E95" s="147" t="s">
        <v>16</v>
      </c>
      <c r="F95" s="165">
        <v>45303</v>
      </c>
      <c r="G95" s="147"/>
      <c r="H95" s="147"/>
      <c r="I95" s="147"/>
      <c r="J95" s="147"/>
      <c r="K95" s="147"/>
      <c r="L95" s="147" t="s">
        <v>316</v>
      </c>
      <c r="M95" s="147"/>
    </row>
    <row r="96" spans="1:13">
      <c r="A96" s="147" t="s">
        <v>60</v>
      </c>
      <c r="B96" s="148" t="s">
        <v>282</v>
      </c>
      <c r="C96" s="158"/>
      <c r="D96" s="158" t="s">
        <v>15</v>
      </c>
      <c r="E96" s="147" t="s">
        <v>16</v>
      </c>
      <c r="F96" s="165">
        <v>45397</v>
      </c>
      <c r="G96" s="147"/>
      <c r="H96" s="147"/>
      <c r="I96" s="147"/>
      <c r="J96" s="147"/>
      <c r="K96" s="147"/>
      <c r="L96" s="147" t="s">
        <v>316</v>
      </c>
      <c r="M96" s="147"/>
    </row>
    <row r="97" spans="1:13">
      <c r="A97" s="147" t="s">
        <v>335</v>
      </c>
      <c r="B97" s="148" t="s">
        <v>282</v>
      </c>
      <c r="C97" s="158"/>
      <c r="D97" s="158" t="s">
        <v>15</v>
      </c>
      <c r="E97" s="147" t="s">
        <v>16</v>
      </c>
      <c r="F97" s="169">
        <v>45457</v>
      </c>
      <c r="G97" s="147"/>
      <c r="H97" s="147"/>
      <c r="I97" s="147"/>
      <c r="J97" s="147"/>
      <c r="K97" s="147"/>
      <c r="L97" s="147" t="s">
        <v>316</v>
      </c>
      <c r="M97" s="147"/>
    </row>
    <row r="98" spans="1:13">
      <c r="A98" s="147" t="s">
        <v>337</v>
      </c>
      <c r="B98" s="167" t="s">
        <v>282</v>
      </c>
      <c r="C98" s="158"/>
      <c r="D98" s="158" t="s">
        <v>15</v>
      </c>
      <c r="E98" s="147" t="s">
        <v>16</v>
      </c>
      <c r="F98" s="169">
        <v>45457</v>
      </c>
      <c r="G98" s="147"/>
      <c r="H98" s="147"/>
      <c r="I98" s="147"/>
      <c r="J98" s="147"/>
      <c r="K98" s="147"/>
      <c r="L98" s="147" t="s">
        <v>316</v>
      </c>
      <c r="M98" s="147"/>
    </row>
    <row r="99" spans="1:13">
      <c r="A99" s="147" t="s">
        <v>562</v>
      </c>
      <c r="B99" s="148" t="s">
        <v>282</v>
      </c>
      <c r="C99" s="158"/>
      <c r="D99" s="158" t="s">
        <v>15</v>
      </c>
      <c r="E99" s="147" t="s">
        <v>16</v>
      </c>
      <c r="F99" s="164">
        <v>46043</v>
      </c>
      <c r="G99" s="147"/>
      <c r="H99" s="147"/>
      <c r="I99" s="147"/>
      <c r="J99" s="147"/>
      <c r="K99" s="147"/>
      <c r="L99" s="147" t="s">
        <v>316</v>
      </c>
      <c r="M99" s="147"/>
    </row>
    <row r="100" spans="1:13">
      <c r="A100" s="147" t="s">
        <v>342</v>
      </c>
      <c r="B100" s="148" t="s">
        <v>282</v>
      </c>
      <c r="C100" s="157" t="s">
        <v>25</v>
      </c>
      <c r="D100" s="158" t="s">
        <v>554</v>
      </c>
      <c r="E100" s="147" t="s">
        <v>153</v>
      </c>
      <c r="F100" s="164">
        <v>46059</v>
      </c>
      <c r="G100" s="147"/>
      <c r="H100" s="147"/>
      <c r="I100" s="147"/>
      <c r="J100" s="147"/>
      <c r="K100" s="147"/>
      <c r="L100" s="147" t="s">
        <v>316</v>
      </c>
      <c r="M100" s="147"/>
    </row>
    <row r="101" spans="1:13">
      <c r="A101" s="147" t="s">
        <v>344</v>
      </c>
      <c r="B101" s="148" t="s">
        <v>282</v>
      </c>
      <c r="C101" s="157" t="s">
        <v>25</v>
      </c>
      <c r="D101" s="158" t="s">
        <v>554</v>
      </c>
      <c r="E101" s="147" t="s">
        <v>153</v>
      </c>
      <c r="F101" s="164">
        <v>46059</v>
      </c>
      <c r="G101" s="147"/>
      <c r="H101" s="147"/>
      <c r="I101" s="147"/>
      <c r="J101" s="147"/>
      <c r="K101" s="147"/>
      <c r="L101" s="147" t="s">
        <v>316</v>
      </c>
      <c r="M101" s="147"/>
    </row>
    <row r="102" spans="1:13">
      <c r="A102" s="147" t="s">
        <v>348</v>
      </c>
      <c r="B102" s="167" t="s">
        <v>282</v>
      </c>
      <c r="C102" s="158"/>
      <c r="D102" s="158" t="s">
        <v>15</v>
      </c>
      <c r="E102" s="147" t="s">
        <v>16</v>
      </c>
      <c r="F102" s="164">
        <v>46059</v>
      </c>
      <c r="G102" s="147"/>
      <c r="H102" s="147"/>
      <c r="I102" s="147"/>
      <c r="J102" s="147"/>
      <c r="K102" s="147"/>
      <c r="L102" s="147" t="s">
        <v>316</v>
      </c>
      <c r="M102" s="147"/>
    </row>
    <row r="103" spans="1:13">
      <c r="A103" s="147" t="s">
        <v>131</v>
      </c>
      <c r="B103" s="148">
        <v>280</v>
      </c>
      <c r="C103" s="158"/>
      <c r="D103" s="158" t="s">
        <v>15</v>
      </c>
      <c r="E103" s="147" t="s">
        <v>16</v>
      </c>
      <c r="F103" s="170" t="s">
        <v>574</v>
      </c>
      <c r="G103" s="147"/>
      <c r="H103" s="147"/>
      <c r="I103" s="147"/>
      <c r="J103" s="147"/>
      <c r="K103" s="147"/>
      <c r="L103" s="147" t="s">
        <v>316</v>
      </c>
      <c r="M103" s="147"/>
    </row>
    <row r="104" spans="1:13">
      <c r="A104" s="147" t="s">
        <v>136</v>
      </c>
      <c r="B104" s="148">
        <v>37</v>
      </c>
      <c r="C104" s="158"/>
      <c r="D104" s="158" t="s">
        <v>15</v>
      </c>
      <c r="E104" s="147" t="s">
        <v>16</v>
      </c>
      <c r="F104" s="170" t="s">
        <v>574</v>
      </c>
      <c r="G104" s="147"/>
      <c r="H104" s="147"/>
      <c r="I104" s="147"/>
      <c r="J104" s="147"/>
      <c r="K104" s="147"/>
      <c r="L104" s="147" t="s">
        <v>316</v>
      </c>
      <c r="M104" s="147"/>
    </row>
    <row r="105" spans="1:13">
      <c r="A105" s="147" t="s">
        <v>18</v>
      </c>
      <c r="B105" s="167" t="s">
        <v>282</v>
      </c>
      <c r="C105" s="158"/>
      <c r="D105" s="158" t="s">
        <v>15</v>
      </c>
      <c r="E105" s="147" t="s">
        <v>16</v>
      </c>
      <c r="F105" s="168" t="s">
        <v>575</v>
      </c>
      <c r="G105" s="147"/>
      <c r="H105" s="147"/>
      <c r="I105" s="147"/>
      <c r="J105" s="147"/>
      <c r="K105" s="147"/>
      <c r="L105" s="147" t="s">
        <v>316</v>
      </c>
      <c r="M105" s="147"/>
    </row>
    <row r="106" spans="1:13">
      <c r="A106" s="147" t="s">
        <v>211</v>
      </c>
      <c r="B106" s="148">
        <v>38566</v>
      </c>
      <c r="C106" s="158"/>
      <c r="D106" s="158" t="s">
        <v>15</v>
      </c>
      <c r="E106" s="147" t="s">
        <v>16</v>
      </c>
      <c r="F106" s="170" t="s">
        <v>575</v>
      </c>
      <c r="G106" s="147"/>
      <c r="H106" s="147"/>
      <c r="I106" s="147"/>
      <c r="J106" s="147"/>
      <c r="K106" s="147"/>
      <c r="L106" s="147" t="s">
        <v>316</v>
      </c>
      <c r="M106" s="147"/>
    </row>
    <row r="107" spans="1:13">
      <c r="A107" s="147" t="s">
        <v>212</v>
      </c>
      <c r="B107" s="148">
        <v>153</v>
      </c>
      <c r="C107" s="157" t="s">
        <v>25</v>
      </c>
      <c r="D107" s="158" t="s">
        <v>554</v>
      </c>
      <c r="E107" s="147" t="s">
        <v>193</v>
      </c>
      <c r="F107" s="170" t="s">
        <v>576</v>
      </c>
      <c r="G107" s="147"/>
      <c r="H107" s="147"/>
      <c r="I107" s="147"/>
      <c r="J107" s="147"/>
      <c r="K107" s="147"/>
      <c r="L107" s="147" t="s">
        <v>316</v>
      </c>
      <c r="M107" s="147"/>
    </row>
    <row r="108" spans="1:13">
      <c r="A108" s="147" t="s">
        <v>221</v>
      </c>
      <c r="B108" s="148">
        <v>177</v>
      </c>
      <c r="C108" s="157" t="s">
        <v>25</v>
      </c>
      <c r="D108" s="158" t="s">
        <v>554</v>
      </c>
      <c r="E108" s="147" t="s">
        <v>193</v>
      </c>
      <c r="F108" s="170" t="s">
        <v>576</v>
      </c>
      <c r="G108" s="147"/>
      <c r="H108" s="147"/>
      <c r="I108" s="147"/>
      <c r="J108" s="147"/>
      <c r="K108" s="147"/>
      <c r="L108" s="147" t="s">
        <v>316</v>
      </c>
      <c r="M108" s="147"/>
    </row>
    <row r="109" spans="1:13">
      <c r="A109" s="147" t="s">
        <v>215</v>
      </c>
      <c r="B109" s="148">
        <v>142</v>
      </c>
      <c r="C109" s="157" t="s">
        <v>25</v>
      </c>
      <c r="D109" s="158" t="s">
        <v>554</v>
      </c>
      <c r="E109" s="147" t="s">
        <v>153</v>
      </c>
      <c r="F109" s="170" t="s">
        <v>576</v>
      </c>
      <c r="G109" s="147"/>
      <c r="H109" s="147"/>
      <c r="I109" s="147"/>
      <c r="J109" s="147"/>
      <c r="K109" s="147"/>
      <c r="L109" s="147" t="s">
        <v>316</v>
      </c>
      <c r="M109" s="147"/>
    </row>
    <row r="110" spans="1:13">
      <c r="A110" s="147" t="s">
        <v>213</v>
      </c>
      <c r="B110" s="148">
        <v>144</v>
      </c>
      <c r="C110" s="171"/>
      <c r="D110" s="158" t="s">
        <v>15</v>
      </c>
      <c r="E110" s="147" t="s">
        <v>16</v>
      </c>
      <c r="F110" s="170" t="s">
        <v>576</v>
      </c>
      <c r="G110" s="147"/>
      <c r="H110" s="147"/>
      <c r="I110" s="147"/>
      <c r="J110" s="147"/>
      <c r="K110" s="147"/>
      <c r="L110" s="147" t="s">
        <v>316</v>
      </c>
      <c r="M110" s="147"/>
    </row>
    <row r="111" spans="1:13">
      <c r="A111" s="147" t="s">
        <v>62</v>
      </c>
      <c r="B111" s="148" t="s">
        <v>282</v>
      </c>
      <c r="C111" s="158"/>
      <c r="D111" s="158" t="s">
        <v>15</v>
      </c>
      <c r="E111" s="147" t="s">
        <v>16</v>
      </c>
      <c r="F111" s="170" t="s">
        <v>577</v>
      </c>
      <c r="G111" s="147"/>
      <c r="H111" s="147"/>
      <c r="I111" s="147"/>
      <c r="J111" s="147"/>
      <c r="K111" s="147"/>
      <c r="L111" s="147" t="s">
        <v>316</v>
      </c>
      <c r="M111" s="147"/>
    </row>
    <row r="112" spans="1:13">
      <c r="A112" s="147" t="s">
        <v>259</v>
      </c>
      <c r="B112" s="148">
        <v>1377</v>
      </c>
      <c r="C112" s="158"/>
      <c r="D112" s="158" t="s">
        <v>15</v>
      </c>
      <c r="E112" s="147" t="s">
        <v>16</v>
      </c>
      <c r="F112" s="170" t="s">
        <v>578</v>
      </c>
      <c r="G112" s="147"/>
      <c r="H112" s="147"/>
      <c r="I112" s="147"/>
      <c r="J112" s="147"/>
      <c r="K112" s="147"/>
      <c r="L112" s="147" t="s">
        <v>316</v>
      </c>
      <c r="M112" s="147"/>
    </row>
    <row r="113" spans="1:13">
      <c r="A113" s="147" t="s">
        <v>76</v>
      </c>
      <c r="B113" s="148" t="s">
        <v>282</v>
      </c>
      <c r="C113" s="158"/>
      <c r="D113" s="158" t="s">
        <v>15</v>
      </c>
      <c r="E113" s="147" t="s">
        <v>16</v>
      </c>
      <c r="F113" s="170" t="s">
        <v>579</v>
      </c>
      <c r="G113" s="147"/>
      <c r="H113" s="147"/>
      <c r="I113" s="147"/>
      <c r="J113" s="147"/>
      <c r="K113" s="147"/>
      <c r="L113" s="147" t="s">
        <v>316</v>
      </c>
      <c r="M113" s="147"/>
    </row>
    <row r="114" spans="1:13">
      <c r="A114" s="147" t="s">
        <v>23</v>
      </c>
      <c r="B114" s="167" t="s">
        <v>282</v>
      </c>
      <c r="C114" s="158"/>
      <c r="D114" s="158" t="s">
        <v>15</v>
      </c>
      <c r="E114" s="147" t="s">
        <v>16</v>
      </c>
      <c r="F114" s="168" t="s">
        <v>580</v>
      </c>
      <c r="G114" s="147"/>
      <c r="H114" s="147"/>
      <c r="I114" s="147"/>
      <c r="J114" s="147"/>
      <c r="K114" s="147"/>
      <c r="L114" s="147" t="s">
        <v>316</v>
      </c>
      <c r="M114" s="147"/>
    </row>
    <row r="115" spans="1:13">
      <c r="A115" s="147" t="s">
        <v>561</v>
      </c>
      <c r="B115" s="148" t="s">
        <v>282</v>
      </c>
      <c r="C115" s="158"/>
      <c r="D115" s="158" t="s">
        <v>15</v>
      </c>
      <c r="E115" s="147" t="s">
        <v>16</v>
      </c>
      <c r="F115" s="170" t="s">
        <v>581</v>
      </c>
      <c r="G115" s="147"/>
      <c r="H115" s="147"/>
      <c r="I115" s="147"/>
      <c r="J115" s="147"/>
      <c r="K115" s="147"/>
      <c r="L115" s="147" t="s">
        <v>316</v>
      </c>
      <c r="M115" s="147"/>
    </row>
    <row r="116" spans="1:13">
      <c r="A116" s="147" t="s">
        <v>237</v>
      </c>
      <c r="B116" s="148" t="s">
        <v>282</v>
      </c>
      <c r="C116" s="171"/>
      <c r="D116" s="158" t="s">
        <v>15</v>
      </c>
      <c r="E116" s="147" t="s">
        <v>16</v>
      </c>
      <c r="F116" s="170" t="s">
        <v>581</v>
      </c>
      <c r="G116" s="147"/>
      <c r="H116" s="147"/>
      <c r="I116" s="147"/>
      <c r="J116" s="147"/>
      <c r="K116" s="147"/>
      <c r="L116" s="147" t="s">
        <v>316</v>
      </c>
      <c r="M116" s="147"/>
    </row>
    <row r="117" spans="1:13">
      <c r="A117" s="147" t="s">
        <v>286</v>
      </c>
      <c r="B117" s="148" t="s">
        <v>282</v>
      </c>
      <c r="C117" s="158"/>
      <c r="D117" s="158" t="s">
        <v>554</v>
      </c>
      <c r="E117" s="147" t="s">
        <v>288</v>
      </c>
      <c r="F117" s="168"/>
      <c r="G117" s="147"/>
      <c r="H117" s="147"/>
      <c r="I117" s="147"/>
      <c r="J117" s="147"/>
      <c r="K117" s="147"/>
      <c r="L117" s="147" t="s">
        <v>316</v>
      </c>
      <c r="M117" s="147"/>
    </row>
    <row r="118" spans="1:13">
      <c r="A118" s="147" t="s">
        <v>292</v>
      </c>
      <c r="B118" s="148">
        <v>25</v>
      </c>
      <c r="C118" s="157" t="s">
        <v>25</v>
      </c>
      <c r="D118" s="158" t="s">
        <v>554</v>
      </c>
      <c r="E118" s="147" t="s">
        <v>288</v>
      </c>
      <c r="F118" s="168"/>
      <c r="G118" s="147"/>
      <c r="H118" s="147"/>
      <c r="I118" s="147"/>
      <c r="J118" s="147"/>
      <c r="K118" s="147"/>
      <c r="L118" s="147" t="s">
        <v>316</v>
      </c>
      <c r="M118" s="147"/>
    </row>
    <row r="119" spans="1:13">
      <c r="A119" s="147" t="s">
        <v>191</v>
      </c>
      <c r="B119" s="148" t="s">
        <v>282</v>
      </c>
      <c r="C119" s="157" t="s">
        <v>25</v>
      </c>
      <c r="D119" s="158" t="s">
        <v>554</v>
      </c>
      <c r="E119" s="147" t="s">
        <v>193</v>
      </c>
      <c r="F119" s="168"/>
      <c r="G119" s="147"/>
      <c r="H119" s="147"/>
      <c r="I119" s="147"/>
      <c r="J119" s="147"/>
      <c r="K119" s="147"/>
      <c r="L119" s="147" t="s">
        <v>316</v>
      </c>
      <c r="M119" s="147"/>
    </row>
    <row r="120" spans="1:13">
      <c r="A120" s="147" t="s">
        <v>195</v>
      </c>
      <c r="B120" s="148">
        <v>272</v>
      </c>
      <c r="C120" s="157" t="s">
        <v>25</v>
      </c>
      <c r="D120" s="158" t="s">
        <v>554</v>
      </c>
      <c r="E120" s="147" t="s">
        <v>193</v>
      </c>
      <c r="F120" s="168"/>
      <c r="G120" s="147"/>
      <c r="H120" s="147"/>
      <c r="I120" s="147"/>
      <c r="J120" s="147"/>
      <c r="K120" s="147"/>
      <c r="L120" s="147" t="s">
        <v>316</v>
      </c>
      <c r="M120" s="147"/>
    </row>
    <row r="121" spans="1:13">
      <c r="A121" s="147" t="s">
        <v>196</v>
      </c>
      <c r="B121" s="148">
        <v>271</v>
      </c>
      <c r="C121" s="157" t="s">
        <v>25</v>
      </c>
      <c r="D121" s="158" t="s">
        <v>554</v>
      </c>
      <c r="E121" s="147" t="s">
        <v>193</v>
      </c>
      <c r="F121" s="168"/>
      <c r="G121" s="147"/>
      <c r="H121" s="147"/>
      <c r="I121" s="147"/>
      <c r="J121" s="147"/>
      <c r="K121" s="147"/>
      <c r="L121" s="147" t="s">
        <v>316</v>
      </c>
      <c r="M121" s="147"/>
    </row>
    <row r="122" spans="1:13">
      <c r="A122" s="147" t="s">
        <v>197</v>
      </c>
      <c r="B122" s="148">
        <v>154</v>
      </c>
      <c r="C122" s="157" t="s">
        <v>25</v>
      </c>
      <c r="D122" s="158" t="s">
        <v>554</v>
      </c>
      <c r="E122" s="147" t="s">
        <v>193</v>
      </c>
      <c r="F122" s="168"/>
      <c r="G122" s="147"/>
      <c r="H122" s="147"/>
      <c r="I122" s="147"/>
      <c r="J122" s="147"/>
      <c r="K122" s="147"/>
      <c r="L122" s="147" t="s">
        <v>316</v>
      </c>
      <c r="M122" s="147"/>
    </row>
    <row r="123" spans="1:13">
      <c r="A123" s="147" t="s">
        <v>563</v>
      </c>
      <c r="B123" s="148">
        <v>595</v>
      </c>
      <c r="C123" s="157" t="s">
        <v>25</v>
      </c>
      <c r="D123" s="158" t="s">
        <v>554</v>
      </c>
      <c r="E123" s="147" t="s">
        <v>193</v>
      </c>
      <c r="F123" s="168"/>
      <c r="G123" s="147"/>
      <c r="H123" s="147"/>
      <c r="I123" s="147"/>
      <c r="J123" s="147"/>
      <c r="K123" s="147"/>
      <c r="L123" s="147" t="s">
        <v>316</v>
      </c>
      <c r="M123" s="147"/>
    </row>
    <row r="124" spans="1:13">
      <c r="A124" s="147" t="s">
        <v>200</v>
      </c>
      <c r="B124" s="148">
        <v>2451</v>
      </c>
      <c r="C124" s="157" t="s">
        <v>25</v>
      </c>
      <c r="D124" s="158" t="s">
        <v>554</v>
      </c>
      <c r="E124" s="147" t="s">
        <v>193</v>
      </c>
      <c r="F124" s="168"/>
      <c r="G124" s="147"/>
      <c r="H124" s="147"/>
      <c r="I124" s="147"/>
      <c r="J124" s="147"/>
      <c r="K124" s="147"/>
      <c r="L124" s="147" t="s">
        <v>316</v>
      </c>
      <c r="M124" s="147"/>
    </row>
    <row r="125" spans="1:13">
      <c r="A125" s="147" t="s">
        <v>137</v>
      </c>
      <c r="B125" s="148">
        <v>269</v>
      </c>
      <c r="C125" s="157" t="s">
        <v>25</v>
      </c>
      <c r="D125" s="158" t="s">
        <v>554</v>
      </c>
      <c r="E125" s="147" t="s">
        <v>193</v>
      </c>
      <c r="F125" s="168"/>
      <c r="G125" s="147"/>
      <c r="H125" s="147"/>
      <c r="I125" s="147"/>
      <c r="J125" s="147"/>
      <c r="K125" s="147"/>
      <c r="L125" s="147" t="s">
        <v>316</v>
      </c>
      <c r="M125" s="147"/>
    </row>
    <row r="126" spans="1:13">
      <c r="A126" s="147" t="s">
        <v>202</v>
      </c>
      <c r="B126" s="148">
        <v>38610</v>
      </c>
      <c r="C126" s="157" t="s">
        <v>25</v>
      </c>
      <c r="D126" s="158" t="s">
        <v>554</v>
      </c>
      <c r="E126" s="147" t="s">
        <v>193</v>
      </c>
      <c r="F126" s="168"/>
      <c r="G126" s="147"/>
      <c r="H126" s="147"/>
      <c r="I126" s="147"/>
      <c r="J126" s="147"/>
      <c r="K126" s="147"/>
      <c r="L126" s="147" t="s">
        <v>316</v>
      </c>
      <c r="M126" s="147"/>
    </row>
    <row r="127" spans="1:13">
      <c r="A127" s="147" t="s">
        <v>564</v>
      </c>
      <c r="B127" s="148" t="s">
        <v>282</v>
      </c>
      <c r="C127" s="157" t="s">
        <v>25</v>
      </c>
      <c r="D127" s="158" t="s">
        <v>554</v>
      </c>
      <c r="E127" s="147" t="s">
        <v>193</v>
      </c>
      <c r="F127" s="168"/>
      <c r="G127" s="147"/>
      <c r="H127" s="147"/>
      <c r="I127" s="147"/>
      <c r="J127" s="147"/>
      <c r="K127" s="147"/>
      <c r="L127" s="147" t="s">
        <v>316</v>
      </c>
      <c r="M127" s="147"/>
    </row>
    <row r="128" spans="1:13">
      <c r="A128" s="147" t="s">
        <v>214</v>
      </c>
      <c r="B128" s="148">
        <v>1804</v>
      </c>
      <c r="C128" s="157" t="s">
        <v>25</v>
      </c>
      <c r="D128" s="158" t="s">
        <v>554</v>
      </c>
      <c r="E128" s="147" t="s">
        <v>193</v>
      </c>
      <c r="F128" s="168"/>
      <c r="G128" s="147"/>
      <c r="H128" s="147"/>
      <c r="I128" s="147"/>
      <c r="J128" s="147"/>
      <c r="K128" s="147"/>
      <c r="L128" s="147" t="s">
        <v>316</v>
      </c>
      <c r="M128" s="147"/>
    </row>
    <row r="129" spans="1:13">
      <c r="A129" s="147" t="s">
        <v>216</v>
      </c>
      <c r="B129" s="148">
        <v>270</v>
      </c>
      <c r="C129" s="157" t="s">
        <v>25</v>
      </c>
      <c r="D129" s="158" t="s">
        <v>554</v>
      </c>
      <c r="E129" s="147" t="s">
        <v>193</v>
      </c>
      <c r="F129" s="168"/>
      <c r="G129" s="147"/>
      <c r="H129" s="147"/>
      <c r="I129" s="147"/>
      <c r="J129" s="147"/>
      <c r="K129" s="147"/>
      <c r="L129" s="147" t="s">
        <v>316</v>
      </c>
      <c r="M129" s="147"/>
    </row>
    <row r="130" spans="1:13">
      <c r="A130" s="147" t="s">
        <v>218</v>
      </c>
      <c r="B130" s="148">
        <v>10233</v>
      </c>
      <c r="C130" s="157" t="s">
        <v>25</v>
      </c>
      <c r="D130" s="158" t="s">
        <v>554</v>
      </c>
      <c r="E130" s="147" t="s">
        <v>193</v>
      </c>
      <c r="F130" s="168"/>
      <c r="G130" s="147"/>
      <c r="H130" s="147"/>
      <c r="I130" s="147"/>
      <c r="J130" s="147"/>
      <c r="K130" s="147"/>
      <c r="L130" s="147" t="s">
        <v>316</v>
      </c>
      <c r="M130" s="147"/>
    </row>
    <row r="131" spans="1:13">
      <c r="A131" s="147" t="s">
        <v>565</v>
      </c>
      <c r="B131" s="148" t="s">
        <v>282</v>
      </c>
      <c r="C131" s="158" t="s">
        <v>25</v>
      </c>
      <c r="D131" s="158" t="s">
        <v>554</v>
      </c>
      <c r="E131" s="147" t="s">
        <v>193</v>
      </c>
      <c r="F131" s="168"/>
      <c r="G131" s="147"/>
      <c r="H131" s="147"/>
      <c r="I131" s="147"/>
      <c r="J131" s="147"/>
      <c r="K131" s="147"/>
      <c r="L131" s="147" t="s">
        <v>316</v>
      </c>
      <c r="M131" s="147"/>
    </row>
    <row r="132" spans="1:13">
      <c r="A132" s="147" t="s">
        <v>566</v>
      </c>
      <c r="B132" s="148" t="s">
        <v>282</v>
      </c>
      <c r="C132" s="157" t="s">
        <v>25</v>
      </c>
      <c r="D132" s="158" t="s">
        <v>554</v>
      </c>
      <c r="E132" s="147" t="s">
        <v>193</v>
      </c>
      <c r="F132" s="168"/>
      <c r="G132" s="147"/>
      <c r="H132" s="147"/>
      <c r="I132" s="147"/>
      <c r="J132" s="147"/>
      <c r="K132" s="147"/>
      <c r="L132" s="147" t="s">
        <v>316</v>
      </c>
      <c r="M132" s="147"/>
    </row>
    <row r="133" spans="1:13">
      <c r="A133" s="147" t="s">
        <v>70</v>
      </c>
      <c r="B133" s="148" t="s">
        <v>282</v>
      </c>
      <c r="C133" s="158"/>
      <c r="D133" s="158" t="s">
        <v>554</v>
      </c>
      <c r="E133" s="147" t="s">
        <v>22</v>
      </c>
      <c r="F133" s="168"/>
      <c r="G133" s="147"/>
      <c r="H133" s="147"/>
      <c r="I133" s="147"/>
      <c r="J133" s="147"/>
      <c r="K133" s="147"/>
      <c r="L133" s="172"/>
      <c r="M133" s="147"/>
    </row>
    <row r="134" spans="1:13">
      <c r="A134" s="147" t="s">
        <v>567</v>
      </c>
      <c r="B134" s="148" t="s">
        <v>282</v>
      </c>
      <c r="C134" s="158"/>
      <c r="D134" s="158" t="s">
        <v>554</v>
      </c>
      <c r="E134" s="147" t="s">
        <v>22</v>
      </c>
      <c r="F134" s="168"/>
      <c r="G134" s="147"/>
      <c r="H134" s="147"/>
      <c r="I134" s="147"/>
      <c r="J134" s="147"/>
      <c r="K134" s="147"/>
      <c r="L134" s="172"/>
      <c r="M134" s="147"/>
    </row>
    <row r="135" spans="1:13">
      <c r="A135" s="147" t="s">
        <v>99</v>
      </c>
      <c r="B135" s="148" t="s">
        <v>282</v>
      </c>
      <c r="C135" s="158"/>
      <c r="D135" s="158" t="s">
        <v>554</v>
      </c>
      <c r="E135" s="147" t="s">
        <v>22</v>
      </c>
      <c r="F135" s="168"/>
      <c r="G135" s="147"/>
      <c r="H135" s="147"/>
      <c r="I135" s="147"/>
      <c r="J135" s="147"/>
      <c r="K135" s="147"/>
      <c r="L135" s="172"/>
      <c r="M135" s="147"/>
    </row>
    <row r="136" spans="1:13">
      <c r="A136" s="147" t="s">
        <v>143</v>
      </c>
      <c r="B136" s="148">
        <v>212</v>
      </c>
      <c r="C136" s="158"/>
      <c r="D136" s="158" t="s">
        <v>554</v>
      </c>
      <c r="E136" s="147" t="s">
        <v>22</v>
      </c>
      <c r="F136" s="168"/>
      <c r="G136" s="147"/>
      <c r="H136" s="147"/>
      <c r="I136" s="147"/>
      <c r="J136" s="147"/>
      <c r="K136" s="147"/>
      <c r="L136" s="172"/>
      <c r="M136" s="147"/>
    </row>
    <row r="137" spans="1:13">
      <c r="A137" s="147" t="s">
        <v>144</v>
      </c>
      <c r="B137" s="148">
        <v>22627</v>
      </c>
      <c r="C137" s="157" t="s">
        <v>25</v>
      </c>
      <c r="D137" s="158" t="s">
        <v>554</v>
      </c>
      <c r="E137" s="147" t="s">
        <v>22</v>
      </c>
      <c r="F137" s="168"/>
      <c r="G137" s="147"/>
      <c r="H137" s="147"/>
      <c r="I137" s="147"/>
      <c r="J137" s="147"/>
      <c r="K137" s="147"/>
      <c r="L137" s="172"/>
      <c r="M137" s="147"/>
    </row>
    <row r="138" spans="1:13">
      <c r="A138" s="147" t="s">
        <v>146</v>
      </c>
      <c r="B138" s="148">
        <v>46448</v>
      </c>
      <c r="C138" s="157" t="s">
        <v>25</v>
      </c>
      <c r="D138" s="158" t="s">
        <v>554</v>
      </c>
      <c r="E138" s="147" t="s">
        <v>22</v>
      </c>
      <c r="F138" s="168"/>
      <c r="G138" s="147"/>
      <c r="H138" s="147"/>
      <c r="I138" s="147"/>
      <c r="J138" s="147"/>
      <c r="K138" s="147"/>
      <c r="L138" s="172"/>
      <c r="M138" s="147"/>
    </row>
    <row r="139" spans="1:13">
      <c r="A139" s="147" t="s">
        <v>147</v>
      </c>
      <c r="B139" s="148">
        <v>3115</v>
      </c>
      <c r="C139" s="157" t="s">
        <v>25</v>
      </c>
      <c r="D139" s="158" t="s">
        <v>554</v>
      </c>
      <c r="E139" s="147" t="s">
        <v>22</v>
      </c>
      <c r="F139" s="168"/>
      <c r="G139" s="147"/>
      <c r="H139" s="147"/>
      <c r="I139" s="147"/>
      <c r="J139" s="147"/>
      <c r="K139" s="147"/>
      <c r="L139" s="172"/>
      <c r="M139" s="147"/>
    </row>
    <row r="140" spans="1:13">
      <c r="A140" s="147" t="s">
        <v>149</v>
      </c>
      <c r="B140" s="148">
        <v>16956</v>
      </c>
      <c r="C140" s="158"/>
      <c r="D140" s="158" t="s">
        <v>554</v>
      </c>
      <c r="E140" s="147" t="s">
        <v>22</v>
      </c>
      <c r="F140" s="168"/>
      <c r="G140" s="147"/>
      <c r="H140" s="147"/>
      <c r="I140" s="147"/>
      <c r="J140" s="147"/>
      <c r="K140" s="147"/>
      <c r="L140" s="172"/>
      <c r="M140" s="147"/>
    </row>
    <row r="141" spans="1:13">
      <c r="A141" s="147" t="s">
        <v>162</v>
      </c>
      <c r="B141" s="148">
        <v>1620</v>
      </c>
      <c r="C141" s="158"/>
      <c r="D141" s="158" t="s">
        <v>554</v>
      </c>
      <c r="E141" s="147" t="s">
        <v>22</v>
      </c>
      <c r="F141" s="168"/>
      <c r="G141" s="147"/>
      <c r="H141" s="147"/>
      <c r="I141" s="147"/>
      <c r="J141" s="147"/>
      <c r="K141" s="147"/>
      <c r="L141" s="172"/>
      <c r="M141" s="147"/>
    </row>
    <row r="142" spans="1:13">
      <c r="A142" s="147" t="s">
        <v>174</v>
      </c>
      <c r="B142" s="148" t="s">
        <v>282</v>
      </c>
      <c r="C142" s="157" t="s">
        <v>25</v>
      </c>
      <c r="D142" s="158" t="s">
        <v>554</v>
      </c>
      <c r="E142" s="147" t="s">
        <v>22</v>
      </c>
      <c r="F142" s="168"/>
      <c r="G142" s="147"/>
      <c r="H142" s="147"/>
      <c r="I142" s="147"/>
      <c r="J142" s="147"/>
      <c r="K142" s="147"/>
      <c r="L142" s="172"/>
      <c r="M142" s="147"/>
    </row>
    <row r="143" spans="1:13">
      <c r="A143" s="147" t="s">
        <v>568</v>
      </c>
      <c r="B143" s="148" t="s">
        <v>282</v>
      </c>
      <c r="C143" s="157" t="s">
        <v>25</v>
      </c>
      <c r="D143" s="158" t="s">
        <v>554</v>
      </c>
      <c r="E143" s="147" t="s">
        <v>22</v>
      </c>
      <c r="F143" s="168"/>
      <c r="G143" s="147"/>
      <c r="H143" s="147"/>
      <c r="I143" s="147"/>
      <c r="J143" s="147"/>
      <c r="K143" s="147"/>
      <c r="L143" s="172"/>
      <c r="M143" s="147"/>
    </row>
    <row r="144" spans="1:13">
      <c r="A144" s="147" t="s">
        <v>180</v>
      </c>
      <c r="B144" s="148">
        <v>840</v>
      </c>
      <c r="C144" s="157"/>
      <c r="D144" s="158" t="s">
        <v>554</v>
      </c>
      <c r="E144" s="147" t="s">
        <v>22</v>
      </c>
      <c r="F144" s="168"/>
      <c r="G144" s="147"/>
      <c r="H144" s="147"/>
      <c r="I144" s="147"/>
      <c r="J144" s="147"/>
      <c r="K144" s="147"/>
      <c r="L144" s="172"/>
      <c r="M144" s="147"/>
    </row>
    <row r="145" spans="1:13">
      <c r="A145" s="147" t="s">
        <v>181</v>
      </c>
      <c r="B145" s="148">
        <v>5476</v>
      </c>
      <c r="C145" s="157"/>
      <c r="D145" s="158" t="s">
        <v>554</v>
      </c>
      <c r="E145" s="147" t="s">
        <v>22</v>
      </c>
      <c r="F145" s="168"/>
      <c r="G145" s="147"/>
      <c r="H145" s="147"/>
      <c r="I145" s="147"/>
      <c r="J145" s="147"/>
      <c r="K145" s="147"/>
      <c r="L145" s="172"/>
      <c r="M145" s="147"/>
    </row>
    <row r="146" spans="1:13">
      <c r="A146" s="147" t="s">
        <v>182</v>
      </c>
      <c r="B146" s="148">
        <v>742</v>
      </c>
      <c r="C146" s="157"/>
      <c r="D146" s="158" t="s">
        <v>554</v>
      </c>
      <c r="E146" s="147" t="s">
        <v>22</v>
      </c>
      <c r="F146" s="168"/>
      <c r="G146" s="147"/>
      <c r="H146" s="147"/>
      <c r="I146" s="147"/>
      <c r="J146" s="147"/>
      <c r="K146" s="147"/>
      <c r="L146" s="172"/>
      <c r="M146" s="147"/>
    </row>
    <row r="147" spans="1:13">
      <c r="A147" s="147" t="s">
        <v>183</v>
      </c>
      <c r="B147" s="148">
        <v>18835</v>
      </c>
      <c r="C147" s="157"/>
      <c r="D147" s="158" t="s">
        <v>554</v>
      </c>
      <c r="E147" s="147" t="s">
        <v>22</v>
      </c>
      <c r="F147" s="168"/>
      <c r="G147" s="147"/>
      <c r="H147" s="147"/>
      <c r="I147" s="147"/>
      <c r="J147" s="147"/>
      <c r="K147" s="147"/>
      <c r="L147" s="172"/>
      <c r="M147" s="147"/>
    </row>
    <row r="148" spans="1:13">
      <c r="A148" s="147" t="s">
        <v>569</v>
      </c>
      <c r="B148" s="148">
        <v>55287</v>
      </c>
      <c r="C148" s="158" t="s">
        <v>25</v>
      </c>
      <c r="D148" s="158" t="s">
        <v>554</v>
      </c>
      <c r="E148" s="147" t="s">
        <v>22</v>
      </c>
      <c r="F148" s="168"/>
      <c r="G148" s="147"/>
      <c r="H148" s="147"/>
      <c r="I148" s="147"/>
      <c r="J148" s="147"/>
      <c r="K148" s="147"/>
      <c r="L148" s="168"/>
      <c r="M148" s="147"/>
    </row>
    <row r="149" spans="1:13">
      <c r="A149" s="147" t="s">
        <v>570</v>
      </c>
      <c r="B149" s="148" t="s">
        <v>282</v>
      </c>
      <c r="C149" s="158" t="s">
        <v>25</v>
      </c>
      <c r="D149" s="158" t="s">
        <v>554</v>
      </c>
      <c r="E149" s="147" t="s">
        <v>22</v>
      </c>
      <c r="F149" s="168"/>
      <c r="G149" s="147"/>
      <c r="H149" s="147"/>
      <c r="I149" s="147"/>
      <c r="J149" s="147"/>
      <c r="K149" s="147"/>
      <c r="L149" s="172"/>
      <c r="M149" s="147"/>
    </row>
    <row r="150" spans="1:13">
      <c r="A150" s="147" t="s">
        <v>571</v>
      </c>
      <c r="B150" s="148" t="s">
        <v>282</v>
      </c>
      <c r="C150" s="158"/>
      <c r="D150" s="158" t="s">
        <v>554</v>
      </c>
      <c r="E150" s="147" t="s">
        <v>22</v>
      </c>
      <c r="F150" s="168"/>
      <c r="G150" s="147"/>
      <c r="H150" s="147"/>
      <c r="I150" s="147"/>
      <c r="J150" s="147"/>
      <c r="K150" s="147"/>
      <c r="L150" s="172"/>
      <c r="M150" s="147"/>
    </row>
    <row r="151" spans="1:13">
      <c r="A151" s="147" t="s">
        <v>253</v>
      </c>
      <c r="B151" s="148" t="s">
        <v>282</v>
      </c>
      <c r="C151" s="158"/>
      <c r="D151" s="158" t="s">
        <v>554</v>
      </c>
      <c r="E151" s="147" t="s">
        <v>22</v>
      </c>
      <c r="F151" s="168"/>
      <c r="G151" s="147"/>
      <c r="H151" s="147"/>
      <c r="I151" s="147"/>
      <c r="J151" s="147"/>
      <c r="K151" s="147"/>
      <c r="L151" s="172"/>
      <c r="M151" s="147"/>
    </row>
    <row r="152" spans="1:13">
      <c r="A152" s="147" t="s">
        <v>256</v>
      </c>
      <c r="B152" s="148" t="s">
        <v>282</v>
      </c>
      <c r="C152" s="158"/>
      <c r="D152" s="158" t="s">
        <v>554</v>
      </c>
      <c r="E152" s="147" t="s">
        <v>22</v>
      </c>
      <c r="F152" s="168"/>
      <c r="G152" s="147"/>
      <c r="H152" s="147"/>
      <c r="I152" s="147"/>
      <c r="J152" s="147"/>
      <c r="K152" s="147"/>
      <c r="L152" s="172"/>
      <c r="M152" s="147"/>
    </row>
    <row r="153" spans="1:13">
      <c r="A153" s="147" t="s">
        <v>189</v>
      </c>
      <c r="B153" s="148">
        <v>651</v>
      </c>
      <c r="C153" s="157" t="s">
        <v>25</v>
      </c>
      <c r="D153" s="158" t="s">
        <v>554</v>
      </c>
      <c r="E153" s="147" t="s">
        <v>153</v>
      </c>
      <c r="F153" s="168"/>
      <c r="G153" s="147"/>
      <c r="H153" s="147"/>
      <c r="I153" s="147"/>
      <c r="J153" s="147"/>
      <c r="K153" s="147"/>
      <c r="L153" s="147" t="s">
        <v>316</v>
      </c>
      <c r="M153" s="147"/>
    </row>
    <row r="154" spans="1:13">
      <c r="A154" s="147" t="s">
        <v>324</v>
      </c>
      <c r="B154" s="148" t="s">
        <v>282</v>
      </c>
      <c r="C154" s="158"/>
      <c r="D154" s="158" t="s">
        <v>554</v>
      </c>
      <c r="E154" s="147" t="s">
        <v>153</v>
      </c>
      <c r="F154" s="168"/>
      <c r="G154" s="147"/>
      <c r="H154" s="147"/>
      <c r="I154" s="147"/>
      <c r="J154" s="147"/>
      <c r="K154" s="147"/>
      <c r="L154" s="147" t="s">
        <v>316</v>
      </c>
      <c r="M154" s="147"/>
    </row>
    <row r="155" spans="1:13">
      <c r="A155" s="147" t="s">
        <v>38</v>
      </c>
      <c r="B155" s="148">
        <v>3415</v>
      </c>
      <c r="C155" s="158"/>
      <c r="D155" s="158" t="s">
        <v>15</v>
      </c>
      <c r="E155" s="147" t="s">
        <v>16</v>
      </c>
      <c r="F155" s="168"/>
      <c r="G155" s="147"/>
      <c r="H155" s="147"/>
      <c r="I155" s="147"/>
      <c r="J155" s="147"/>
      <c r="K155" s="147"/>
      <c r="L155" s="147" t="s">
        <v>40</v>
      </c>
      <c r="M155" s="147"/>
    </row>
    <row r="156" spans="1:13">
      <c r="A156" s="147" t="s">
        <v>347</v>
      </c>
      <c r="B156" s="167" t="s">
        <v>282</v>
      </c>
      <c r="C156" s="158"/>
      <c r="D156" s="158" t="s">
        <v>273</v>
      </c>
      <c r="E156" s="147" t="s">
        <v>16</v>
      </c>
      <c r="F156" s="168"/>
      <c r="G156" s="147"/>
      <c r="H156" s="147"/>
      <c r="I156" s="147"/>
      <c r="J156" s="147"/>
      <c r="K156" s="147"/>
      <c r="L156" s="147" t="s">
        <v>40</v>
      </c>
      <c r="M156" s="147"/>
    </row>
    <row r="157" spans="1:13">
      <c r="A157" s="147" t="s">
        <v>351</v>
      </c>
      <c r="B157" s="148">
        <v>1019</v>
      </c>
      <c r="C157" s="158"/>
      <c r="D157" s="158" t="s">
        <v>15</v>
      </c>
      <c r="E157" s="147" t="s">
        <v>16</v>
      </c>
      <c r="F157" s="168"/>
      <c r="G157" s="147"/>
      <c r="H157" s="147"/>
      <c r="I157" s="147"/>
      <c r="J157" s="147"/>
      <c r="K157" s="147"/>
      <c r="L157" s="147" t="s">
        <v>40</v>
      </c>
      <c r="M157" s="147"/>
    </row>
    <row r="158" spans="1:13">
      <c r="A158" s="147" t="s">
        <v>350</v>
      </c>
      <c r="B158" s="148">
        <v>5801</v>
      </c>
      <c r="C158" s="158"/>
      <c r="D158" s="158" t="s">
        <v>572</v>
      </c>
      <c r="E158" s="147" t="s">
        <v>16</v>
      </c>
      <c r="F158" s="168"/>
      <c r="G158" s="147"/>
      <c r="H158" s="147"/>
      <c r="I158" s="147"/>
      <c r="J158" s="147"/>
      <c r="K158" s="147"/>
      <c r="L158" s="147" t="s">
        <v>40</v>
      </c>
      <c r="M158" s="147"/>
    </row>
    <row r="159" spans="1:13">
      <c r="A159" s="147" t="s">
        <v>83</v>
      </c>
      <c r="B159" s="148">
        <v>3492</v>
      </c>
      <c r="C159" s="158"/>
      <c r="D159" s="158" t="s">
        <v>15</v>
      </c>
      <c r="E159" s="147" t="s">
        <v>16</v>
      </c>
      <c r="F159" s="168"/>
      <c r="G159" s="147"/>
      <c r="H159" s="147"/>
      <c r="I159" s="147"/>
      <c r="J159" s="147"/>
      <c r="K159" s="147"/>
      <c r="L159" s="147" t="s">
        <v>316</v>
      </c>
      <c r="M159" s="147"/>
    </row>
    <row r="160" spans="1:13">
      <c r="A160" s="147" t="s">
        <v>84</v>
      </c>
      <c r="B160" s="148">
        <v>1817</v>
      </c>
      <c r="C160" s="158"/>
      <c r="D160" s="158" t="s">
        <v>15</v>
      </c>
      <c r="E160" s="147" t="s">
        <v>16</v>
      </c>
      <c r="F160" s="168"/>
      <c r="G160" s="147"/>
      <c r="H160" s="147"/>
      <c r="I160" s="147"/>
      <c r="J160" s="147"/>
      <c r="K160" s="147"/>
      <c r="L160" s="147" t="s">
        <v>316</v>
      </c>
      <c r="M160" s="147"/>
    </row>
    <row r="161" spans="1:13">
      <c r="A161" s="147" t="s">
        <v>110</v>
      </c>
      <c r="B161" s="148">
        <v>3</v>
      </c>
      <c r="C161" s="158"/>
      <c r="D161" s="158" t="s">
        <v>554</v>
      </c>
      <c r="E161" s="147" t="s">
        <v>16</v>
      </c>
      <c r="F161" s="168"/>
      <c r="G161" s="147"/>
      <c r="H161" s="147"/>
      <c r="I161" s="147"/>
      <c r="J161" s="147"/>
      <c r="K161" s="147"/>
      <c r="L161" s="147" t="s">
        <v>316</v>
      </c>
      <c r="M161" s="147"/>
    </row>
    <row r="162" spans="1:13">
      <c r="A162" s="147" t="s">
        <v>112</v>
      </c>
      <c r="B162" s="148">
        <v>84</v>
      </c>
      <c r="C162" s="158"/>
      <c r="D162" s="158" t="s">
        <v>554</v>
      </c>
      <c r="E162" s="147" t="s">
        <v>16</v>
      </c>
      <c r="F162" s="168"/>
      <c r="G162" s="147"/>
      <c r="H162" s="147"/>
      <c r="I162" s="147"/>
      <c r="J162" s="147"/>
      <c r="K162" s="147"/>
      <c r="L162" s="147" t="s">
        <v>316</v>
      </c>
      <c r="M162" s="147"/>
    </row>
    <row r="163" spans="1:13">
      <c r="A163" s="147" t="s">
        <v>115</v>
      </c>
      <c r="B163" s="148">
        <v>2306</v>
      </c>
      <c r="C163" s="158"/>
      <c r="D163" s="158" t="s">
        <v>15</v>
      </c>
      <c r="E163" s="147" t="s">
        <v>16</v>
      </c>
      <c r="F163" s="168"/>
      <c r="G163" s="147"/>
      <c r="H163" s="147"/>
      <c r="I163" s="147"/>
      <c r="J163" s="147"/>
      <c r="K163" s="147"/>
      <c r="L163" s="147" t="s">
        <v>316</v>
      </c>
      <c r="M163" s="147"/>
    </row>
    <row r="164" spans="1:13">
      <c r="A164" s="147" t="s">
        <v>166</v>
      </c>
      <c r="B164" s="148" t="s">
        <v>282</v>
      </c>
      <c r="C164" s="158" t="s">
        <v>25</v>
      </c>
      <c r="D164" s="158" t="s">
        <v>572</v>
      </c>
      <c r="E164" s="147" t="s">
        <v>16</v>
      </c>
      <c r="F164" s="168"/>
      <c r="G164" s="147"/>
      <c r="H164" s="147"/>
      <c r="I164" s="147"/>
      <c r="J164" s="147"/>
      <c r="K164" s="147"/>
      <c r="L164" s="147" t="s">
        <v>316</v>
      </c>
      <c r="M164" s="147"/>
    </row>
    <row r="165" spans="1:13">
      <c r="A165" s="147" t="s">
        <v>81</v>
      </c>
      <c r="B165" s="148">
        <v>232</v>
      </c>
      <c r="C165" s="158"/>
      <c r="D165" s="158" t="s">
        <v>15</v>
      </c>
      <c r="E165" s="147" t="s">
        <v>16</v>
      </c>
      <c r="F165" s="168"/>
      <c r="G165" s="147"/>
      <c r="H165" s="147"/>
      <c r="I165" s="147"/>
      <c r="J165" s="147"/>
      <c r="K165" s="147"/>
      <c r="L165" s="147" t="s">
        <v>316</v>
      </c>
      <c r="M165" s="147"/>
    </row>
    <row r="166" spans="1:13">
      <c r="A166" s="147" t="s">
        <v>97</v>
      </c>
      <c r="B166" s="148">
        <v>94</v>
      </c>
      <c r="C166" s="158"/>
      <c r="D166" s="158" t="s">
        <v>15</v>
      </c>
      <c r="E166" s="147" t="s">
        <v>16</v>
      </c>
      <c r="F166" s="168"/>
      <c r="G166" s="147"/>
      <c r="H166" s="147"/>
      <c r="I166" s="147"/>
      <c r="J166" s="147"/>
      <c r="K166" s="147"/>
      <c r="L166" s="147" t="s">
        <v>316</v>
      </c>
      <c r="M166" s="147"/>
    </row>
    <row r="167" spans="1:13">
      <c r="A167" s="147" t="s">
        <v>101</v>
      </c>
      <c r="B167" s="148">
        <v>30</v>
      </c>
      <c r="C167" s="158" t="s">
        <v>25</v>
      </c>
      <c r="D167" s="158" t="s">
        <v>15</v>
      </c>
      <c r="E167" s="147" t="s">
        <v>16</v>
      </c>
      <c r="F167" s="168"/>
      <c r="G167" s="147"/>
      <c r="H167" s="147"/>
      <c r="I167" s="147"/>
      <c r="J167" s="147"/>
      <c r="K167" s="147"/>
      <c r="L167" s="147" t="s">
        <v>316</v>
      </c>
      <c r="M167" s="147"/>
    </row>
    <row r="168" spans="1:13">
      <c r="A168" s="147" t="s">
        <v>102</v>
      </c>
      <c r="B168" s="148">
        <v>29</v>
      </c>
      <c r="C168" s="158"/>
      <c r="D168" s="158" t="s">
        <v>15</v>
      </c>
      <c r="E168" s="147" t="s">
        <v>16</v>
      </c>
      <c r="F168" s="168"/>
      <c r="G168" s="147"/>
      <c r="H168" s="147"/>
      <c r="I168" s="147"/>
      <c r="J168" s="147"/>
      <c r="K168" s="147"/>
      <c r="L168" s="147" t="s">
        <v>316</v>
      </c>
      <c r="M168" s="147"/>
    </row>
    <row r="169" spans="1:13">
      <c r="A169" s="147" t="s">
        <v>116</v>
      </c>
      <c r="B169" s="148">
        <v>2250</v>
      </c>
      <c r="C169" s="158"/>
      <c r="D169" s="158" t="s">
        <v>15</v>
      </c>
      <c r="E169" s="147" t="s">
        <v>16</v>
      </c>
      <c r="F169" s="168"/>
      <c r="G169" s="147"/>
      <c r="H169" s="147"/>
      <c r="I169" s="147"/>
      <c r="J169" s="147"/>
      <c r="K169" s="147"/>
      <c r="L169" s="147" t="s">
        <v>316</v>
      </c>
      <c r="M169" s="147"/>
    </row>
    <row r="170" spans="1:13">
      <c r="A170" s="147" t="s">
        <v>118</v>
      </c>
      <c r="B170" s="148">
        <v>3830</v>
      </c>
      <c r="C170" s="158"/>
      <c r="D170" s="158" t="s">
        <v>15</v>
      </c>
      <c r="E170" s="147" t="s">
        <v>16</v>
      </c>
      <c r="F170" s="168"/>
      <c r="G170" s="147"/>
      <c r="H170" s="147"/>
      <c r="I170" s="147"/>
      <c r="J170" s="147"/>
      <c r="K170" s="147"/>
      <c r="L170" s="147" t="s">
        <v>316</v>
      </c>
      <c r="M170" s="147"/>
    </row>
    <row r="171" spans="1:13">
      <c r="A171" s="147" t="s">
        <v>142</v>
      </c>
      <c r="B171" s="148">
        <v>681</v>
      </c>
      <c r="C171" s="158"/>
      <c r="D171" s="158" t="s">
        <v>15</v>
      </c>
      <c r="E171" s="147" t="s">
        <v>16</v>
      </c>
      <c r="F171" s="168"/>
      <c r="G171" s="147"/>
      <c r="H171" s="147"/>
      <c r="I171" s="147"/>
      <c r="J171" s="147"/>
      <c r="K171" s="147"/>
      <c r="L171" s="147" t="s">
        <v>316</v>
      </c>
      <c r="M171" s="147"/>
    </row>
    <row r="172" spans="1:13">
      <c r="A172" s="147" t="s">
        <v>240</v>
      </c>
      <c r="B172" s="148" t="s">
        <v>282</v>
      </c>
      <c r="C172" s="158"/>
      <c r="D172" s="158" t="s">
        <v>15</v>
      </c>
      <c r="E172" s="147" t="s">
        <v>16</v>
      </c>
      <c r="F172" s="168"/>
      <c r="G172" s="147"/>
      <c r="H172" s="147"/>
      <c r="I172" s="147"/>
      <c r="J172" s="147"/>
      <c r="K172" s="147"/>
      <c r="L172" s="147" t="s">
        <v>316</v>
      </c>
      <c r="M172" s="147"/>
    </row>
    <row r="173" spans="1:13">
      <c r="A173" s="147" t="s">
        <v>352</v>
      </c>
      <c r="B173" s="148"/>
      <c r="C173" s="158"/>
      <c r="D173" s="158"/>
      <c r="E173" s="147" t="s">
        <v>16</v>
      </c>
      <c r="F173" s="173"/>
      <c r="G173" s="147"/>
      <c r="H173" s="147"/>
      <c r="I173" s="147"/>
      <c r="J173" s="147"/>
      <c r="K173" s="147"/>
      <c r="L173" s="147" t="s">
        <v>353</v>
      </c>
      <c r="M173" s="147"/>
    </row>
    <row r="174" spans="1:13">
      <c r="A174" s="147" t="s">
        <v>354</v>
      </c>
      <c r="B174" s="148"/>
      <c r="C174" s="158"/>
      <c r="D174" s="158"/>
      <c r="E174" s="147" t="s">
        <v>16</v>
      </c>
      <c r="F174" s="173"/>
      <c r="G174" s="147"/>
      <c r="H174" s="147"/>
      <c r="I174" s="147"/>
      <c r="J174" s="147"/>
      <c r="K174" s="147"/>
      <c r="L174" s="147" t="s">
        <v>353</v>
      </c>
      <c r="M174" s="147"/>
    </row>
    <row r="175" spans="1:13">
      <c r="A175" s="147" t="s">
        <v>356</v>
      </c>
      <c r="B175" s="148"/>
      <c r="C175" s="158"/>
      <c r="D175" s="158"/>
      <c r="E175" s="147" t="s">
        <v>16</v>
      </c>
      <c r="F175" s="173"/>
      <c r="G175" s="147"/>
      <c r="H175" s="147"/>
      <c r="I175" s="147"/>
      <c r="J175" s="147"/>
      <c r="K175" s="147"/>
      <c r="L175" s="147" t="s">
        <v>353</v>
      </c>
      <c r="M175" s="147"/>
    </row>
    <row r="176" spans="1:13">
      <c r="A176" s="147" t="s">
        <v>358</v>
      </c>
      <c r="B176" s="148"/>
      <c r="C176" s="158"/>
      <c r="D176" s="158"/>
      <c r="E176" s="147" t="s">
        <v>16</v>
      </c>
      <c r="F176" s="173"/>
      <c r="G176" s="147"/>
      <c r="H176" s="147"/>
      <c r="I176" s="147"/>
      <c r="J176" s="147"/>
      <c r="K176" s="147"/>
      <c r="L176" s="147" t="s">
        <v>353</v>
      </c>
      <c r="M176" s="147"/>
    </row>
    <row r="177" spans="1:13">
      <c r="A177" s="147" t="s">
        <v>360</v>
      </c>
      <c r="B177" s="148"/>
      <c r="C177" s="158"/>
      <c r="D177" s="158"/>
      <c r="E177" s="147" t="s">
        <v>16</v>
      </c>
      <c r="F177" s="173"/>
      <c r="G177" s="147"/>
      <c r="H177" s="147"/>
      <c r="I177" s="147"/>
      <c r="J177" s="147"/>
      <c r="K177" s="147"/>
      <c r="L177" s="147" t="s">
        <v>353</v>
      </c>
      <c r="M177" s="147"/>
    </row>
    <row r="178" spans="1:13">
      <c r="A178" s="147" t="s">
        <v>362</v>
      </c>
      <c r="B178" s="148"/>
      <c r="C178" s="158"/>
      <c r="D178" s="158"/>
      <c r="E178" s="147" t="s">
        <v>16</v>
      </c>
      <c r="F178" s="173"/>
      <c r="G178" s="147"/>
      <c r="H178" s="147"/>
      <c r="I178" s="147"/>
      <c r="J178" s="147"/>
      <c r="K178" s="147"/>
      <c r="L178" s="147" t="s">
        <v>353</v>
      </c>
      <c r="M178" s="147"/>
    </row>
    <row r="179" spans="1:13">
      <c r="A179" s="147" t="s">
        <v>363</v>
      </c>
      <c r="B179" s="148"/>
      <c r="C179" s="158"/>
      <c r="D179" s="158"/>
      <c r="E179" s="147" t="s">
        <v>16</v>
      </c>
      <c r="F179" s="173"/>
      <c r="G179" s="147"/>
      <c r="H179" s="147"/>
      <c r="I179" s="147"/>
      <c r="J179" s="147"/>
      <c r="K179" s="147"/>
      <c r="L179" s="147" t="s">
        <v>353</v>
      </c>
      <c r="M179" s="147"/>
    </row>
    <row r="180" spans="1:13">
      <c r="A180" s="147" t="s">
        <v>365</v>
      </c>
      <c r="B180" s="148"/>
      <c r="C180" s="158"/>
      <c r="D180" s="158"/>
      <c r="E180" s="147" t="s">
        <v>16</v>
      </c>
      <c r="F180" s="173"/>
      <c r="G180" s="147"/>
      <c r="H180" s="147"/>
      <c r="I180" s="147"/>
      <c r="J180" s="147"/>
      <c r="K180" s="147"/>
      <c r="L180" s="147" t="s">
        <v>353</v>
      </c>
      <c r="M180" s="147"/>
    </row>
    <row r="181" spans="1:13">
      <c r="A181" s="147" t="s">
        <v>367</v>
      </c>
      <c r="B181" s="148"/>
      <c r="C181" s="158"/>
      <c r="D181" s="158"/>
      <c r="E181" s="147" t="s">
        <v>16</v>
      </c>
      <c r="F181" s="173"/>
      <c r="G181" s="147"/>
      <c r="H181" s="147"/>
      <c r="I181" s="147"/>
      <c r="J181" s="147"/>
      <c r="K181" s="147"/>
      <c r="L181" s="147" t="s">
        <v>353</v>
      </c>
      <c r="M181" s="147"/>
    </row>
    <row r="182" spans="1:13">
      <c r="A182" s="147" t="s">
        <v>368</v>
      </c>
      <c r="B182" s="148"/>
      <c r="C182" s="158"/>
      <c r="D182" s="158"/>
      <c r="E182" s="147" t="s">
        <v>16</v>
      </c>
      <c r="F182" s="173"/>
      <c r="G182" s="147"/>
      <c r="H182" s="147"/>
      <c r="I182" s="147"/>
      <c r="J182" s="147"/>
      <c r="K182" s="147"/>
      <c r="L182" s="147" t="s">
        <v>353</v>
      </c>
      <c r="M182" s="147"/>
    </row>
    <row r="183" spans="1:13">
      <c r="A183" s="147" t="s">
        <v>369</v>
      </c>
      <c r="B183" s="148"/>
      <c r="C183" s="158"/>
      <c r="D183" s="158"/>
      <c r="E183" s="147" t="s">
        <v>16</v>
      </c>
      <c r="F183" s="173"/>
      <c r="G183" s="147"/>
      <c r="H183" s="147"/>
      <c r="I183" s="147"/>
      <c r="J183" s="147"/>
      <c r="K183" s="147"/>
      <c r="L183" s="147" t="s">
        <v>353</v>
      </c>
      <c r="M183" s="147"/>
    </row>
    <row r="184" spans="1:13">
      <c r="A184" s="147" t="s">
        <v>370</v>
      </c>
      <c r="B184" s="148"/>
      <c r="C184" s="158"/>
      <c r="D184" s="158"/>
      <c r="E184" s="147" t="s">
        <v>16</v>
      </c>
      <c r="F184" s="173"/>
      <c r="G184" s="147"/>
      <c r="H184" s="147"/>
      <c r="I184" s="147"/>
      <c r="J184" s="147"/>
      <c r="K184" s="147"/>
      <c r="L184" s="147" t="s">
        <v>353</v>
      </c>
      <c r="M184" s="147"/>
    </row>
    <row r="185" spans="1:13">
      <c r="A185" s="147" t="s">
        <v>372</v>
      </c>
      <c r="B185" s="148"/>
      <c r="C185" s="158"/>
      <c r="D185" s="158"/>
      <c r="E185" s="147" t="s">
        <v>16</v>
      </c>
      <c r="F185" s="173"/>
      <c r="G185" s="147"/>
      <c r="H185" s="147"/>
      <c r="I185" s="147"/>
      <c r="J185" s="147"/>
      <c r="K185" s="147"/>
      <c r="L185" s="147" t="s">
        <v>353</v>
      </c>
      <c r="M185" s="147"/>
    </row>
    <row r="186" spans="1:13">
      <c r="A186" s="147" t="s">
        <v>373</v>
      </c>
      <c r="B186" s="148"/>
      <c r="C186" s="158"/>
      <c r="D186" s="158"/>
      <c r="E186" s="147" t="s">
        <v>16</v>
      </c>
      <c r="F186" s="173"/>
      <c r="G186" s="147"/>
      <c r="H186" s="147"/>
      <c r="I186" s="147"/>
      <c r="J186" s="147"/>
      <c r="K186" s="147"/>
      <c r="L186" s="147" t="s">
        <v>353</v>
      </c>
      <c r="M186" s="147"/>
    </row>
    <row r="187" spans="1:13">
      <c r="A187" s="147" t="s">
        <v>374</v>
      </c>
      <c r="B187" s="148"/>
      <c r="C187" s="158"/>
      <c r="D187" s="158"/>
      <c r="E187" s="147" t="s">
        <v>16</v>
      </c>
      <c r="F187" s="173"/>
      <c r="G187" s="147"/>
      <c r="H187" s="147"/>
      <c r="I187" s="147"/>
      <c r="J187" s="147"/>
      <c r="K187" s="147"/>
      <c r="L187" s="147" t="s">
        <v>353</v>
      </c>
      <c r="M187" s="147"/>
    </row>
    <row r="188" spans="1:13">
      <c r="A188" s="147" t="s">
        <v>375</v>
      </c>
      <c r="B188" s="148"/>
      <c r="C188" s="158"/>
      <c r="D188" s="158"/>
      <c r="E188" s="147" t="s">
        <v>16</v>
      </c>
      <c r="F188" s="173"/>
      <c r="G188" s="147"/>
      <c r="H188" s="147"/>
      <c r="I188" s="147"/>
      <c r="J188" s="147"/>
      <c r="K188" s="147"/>
      <c r="L188" s="147" t="s">
        <v>353</v>
      </c>
      <c r="M188" s="147"/>
    </row>
    <row r="189" spans="1:13">
      <c r="A189" s="147" t="s">
        <v>377</v>
      </c>
      <c r="B189" s="148"/>
      <c r="C189" s="158"/>
      <c r="D189" s="158"/>
      <c r="E189" s="147" t="s">
        <v>16</v>
      </c>
      <c r="F189" s="173"/>
      <c r="G189" s="147"/>
      <c r="H189" s="147"/>
      <c r="I189" s="147"/>
      <c r="J189" s="147"/>
      <c r="K189" s="147"/>
      <c r="L189" s="147" t="s">
        <v>353</v>
      </c>
      <c r="M189" s="147"/>
    </row>
    <row r="190" spans="1:13">
      <c r="A190" s="147" t="s">
        <v>378</v>
      </c>
      <c r="B190" s="148"/>
      <c r="C190" s="158"/>
      <c r="D190" s="158"/>
      <c r="E190" s="147" t="s">
        <v>16</v>
      </c>
      <c r="F190" s="173"/>
      <c r="G190" s="147"/>
      <c r="H190" s="147"/>
      <c r="I190" s="147"/>
      <c r="J190" s="147"/>
      <c r="K190" s="147"/>
      <c r="L190" s="147" t="s">
        <v>353</v>
      </c>
      <c r="M190" s="147"/>
    </row>
    <row r="191" spans="1:13">
      <c r="A191" s="147" t="s">
        <v>379</v>
      </c>
      <c r="B191" s="148"/>
      <c r="C191" s="158"/>
      <c r="D191" s="158"/>
      <c r="E191" s="147" t="s">
        <v>16</v>
      </c>
      <c r="F191" s="173"/>
      <c r="G191" s="147"/>
      <c r="H191" s="147"/>
      <c r="I191" s="147"/>
      <c r="J191" s="147"/>
      <c r="K191" s="147"/>
      <c r="L191" s="147" t="s">
        <v>353</v>
      </c>
      <c r="M191" s="147"/>
    </row>
    <row r="192" spans="1:13">
      <c r="A192" s="147" t="s">
        <v>380</v>
      </c>
      <c r="B192" s="148"/>
      <c r="C192" s="158"/>
      <c r="D192" s="158"/>
      <c r="E192" s="147" t="s">
        <v>16</v>
      </c>
      <c r="F192" s="173"/>
      <c r="G192" s="147"/>
      <c r="H192" s="147"/>
      <c r="I192" s="147"/>
      <c r="J192" s="147"/>
      <c r="K192" s="147"/>
      <c r="L192" s="147" t="s">
        <v>353</v>
      </c>
      <c r="M192" s="147"/>
    </row>
    <row r="193" spans="1:13">
      <c r="A193" s="147" t="s">
        <v>381</v>
      </c>
      <c r="B193" s="148"/>
      <c r="C193" s="158"/>
      <c r="D193" s="158"/>
      <c r="E193" s="147" t="s">
        <v>16</v>
      </c>
      <c r="F193" s="173"/>
      <c r="G193" s="147"/>
      <c r="H193" s="147"/>
      <c r="I193" s="147"/>
      <c r="J193" s="147"/>
      <c r="K193" s="147"/>
      <c r="L193" s="147" t="s">
        <v>353</v>
      </c>
      <c r="M193" s="147"/>
    </row>
    <row r="194" spans="1:13">
      <c r="A194" s="147" t="s">
        <v>383</v>
      </c>
      <c r="B194" s="148"/>
      <c r="C194" s="158"/>
      <c r="D194" s="158"/>
      <c r="E194" s="147" t="s">
        <v>16</v>
      </c>
      <c r="F194" s="173"/>
      <c r="G194" s="147"/>
      <c r="H194" s="147"/>
      <c r="I194" s="147"/>
      <c r="J194" s="147"/>
      <c r="K194" s="147"/>
      <c r="L194" s="147" t="s">
        <v>353</v>
      </c>
      <c r="M194" s="147"/>
    </row>
  </sheetData>
  <conditionalFormatting sqref="B3:E6">
    <cfRule type="expression" dxfId="665" priority="135">
      <formula>$N3="On Hold"</formula>
    </cfRule>
    <cfRule type="expression" dxfId="662" priority="138">
      <formula>$N3="Completed"</formula>
    </cfRule>
    <cfRule type="expression" dxfId="661" priority="137">
      <formula>$N3="In Progress"</formula>
    </cfRule>
    <cfRule type="expression" dxfId="660" priority="136">
      <formula>$N3="Due Today"</formula>
    </cfRule>
    <cfRule type="expression" dxfId="659" priority="134">
      <formula>$N3="Cancelled"</formula>
    </cfRule>
    <cfRule type="expression" dxfId="658" priority="133">
      <formula>$N3="Overdue"</formula>
    </cfRule>
  </conditionalFormatting>
  <conditionalFormatting sqref="B7:E26 C27:E32 B33:E73 D74:D79 D86 D88 D99:D100 D114 D148 D152:D157 D162">
    <cfRule type="expression" dxfId="656" priority="145">
      <formula>$N12="In Progress"</formula>
    </cfRule>
    <cfRule type="expression" dxfId="655" priority="144">
      <formula>$N12="Due Today"</formula>
    </cfRule>
    <cfRule type="expression" dxfId="654" priority="146">
      <formula>$N12="Completed"</formula>
    </cfRule>
    <cfRule type="expression" dxfId="653" priority="143">
      <formula>$N12="On Hold"</formula>
    </cfRule>
    <cfRule type="expression" dxfId="652" priority="142">
      <formula>$N12="Cancelled"</formula>
    </cfRule>
  </conditionalFormatting>
  <conditionalFormatting sqref="B7:E26 C27:E32 B33:E73 D74:D79 D86 D88 D99:D100 D114 D162 D152:D157 D148">
    <cfRule type="expression" dxfId="650" priority="141">
      <formula>$N12="Overdue"</formula>
    </cfRule>
  </conditionalFormatting>
  <conditionalFormatting sqref="B74:E82 D99:D100 D114 D136 D156 D162">
    <cfRule type="expression" dxfId="649" priority="150">
      <formula>$N86="Cancelled"</formula>
    </cfRule>
    <cfRule type="expression" dxfId="648" priority="153">
      <formula>$N86="In Progress"</formula>
    </cfRule>
    <cfRule type="expression" dxfId="645" priority="154">
      <formula>$N86="Completed"</formula>
    </cfRule>
    <cfRule type="expression" dxfId="644" priority="151">
      <formula>$N86="On Hold"</formula>
    </cfRule>
    <cfRule type="expression" dxfId="643" priority="152">
      <formula>$N86="Due Today"</formula>
    </cfRule>
  </conditionalFormatting>
  <conditionalFormatting sqref="B74:E82 D99:D100 D114 D156 D162 D136">
    <cfRule type="expression" dxfId="642" priority="149">
      <formula>$N86="Overdue"</formula>
    </cfRule>
  </conditionalFormatting>
  <conditionalFormatting sqref="B83:E88 D111 D113 D115">
    <cfRule type="expression" dxfId="641" priority="251">
      <formula>$N97="Completed"</formula>
    </cfRule>
    <cfRule type="expression" dxfId="639" priority="249">
      <formula>$N97="Due Today"</formula>
    </cfRule>
    <cfRule type="expression" dxfId="637" priority="246">
      <formula>$N97="Overdue"</formula>
    </cfRule>
    <cfRule type="expression" dxfId="636" priority="247">
      <formula>$N97="Cancelled"</formula>
    </cfRule>
    <cfRule type="expression" dxfId="635" priority="248">
      <formula>$N97="On Hold"</formula>
    </cfRule>
    <cfRule type="expression" dxfId="634" priority="250">
      <formula>$N97="In Progress"</formula>
    </cfRule>
  </conditionalFormatting>
  <conditionalFormatting sqref="B89:E95 D110 D119:D120 D122:D123">
    <cfRule type="expression" dxfId="633" priority="256">
      <formula>$N105="On Hold"</formula>
    </cfRule>
    <cfRule type="expression" dxfId="632" priority="258">
      <formula>$N105="In Progress"</formula>
    </cfRule>
    <cfRule type="expression" dxfId="631" priority="259">
      <formula>$N105="Completed"</formula>
    </cfRule>
    <cfRule type="expression" dxfId="628" priority="255">
      <formula>$N105="Cancelled"</formula>
    </cfRule>
    <cfRule type="expression" dxfId="627" priority="257">
      <formula>$N105="Due Today"</formula>
    </cfRule>
  </conditionalFormatting>
  <conditionalFormatting sqref="B96:E100">
    <cfRule type="expression" dxfId="625" priority="166">
      <formula>$N113="Cancelled"</formula>
    </cfRule>
    <cfRule type="expression" dxfId="624" priority="165">
      <formula>$N113="Overdue"</formula>
    </cfRule>
    <cfRule type="expression" dxfId="623" priority="168">
      <formula>$N113="Due Today"</formula>
    </cfRule>
    <cfRule type="expression" dxfId="622" priority="167">
      <formula>$N113="On Hold"</formula>
    </cfRule>
    <cfRule type="expression" dxfId="620" priority="169">
      <formula>$N113="In Progress"</formula>
    </cfRule>
    <cfRule type="expression" dxfId="619" priority="170">
      <formula>$N113="Completed"</formula>
    </cfRule>
  </conditionalFormatting>
  <conditionalFormatting sqref="B101:E109 D111">
    <cfRule type="expression" dxfId="617" priority="287">
      <formula>$N124="Cancelled"</formula>
    </cfRule>
    <cfRule type="expression" dxfId="615" priority="291">
      <formula>$N124="Completed"</formula>
    </cfRule>
    <cfRule type="expression" dxfId="614" priority="290">
      <formula>$N124="In Progress"</formula>
    </cfRule>
    <cfRule type="expression" dxfId="613" priority="289">
      <formula>$N124="Due Today"</formula>
    </cfRule>
    <cfRule type="expression" dxfId="612" priority="288">
      <formula>$N124="On Hold"</formula>
    </cfRule>
  </conditionalFormatting>
  <conditionalFormatting sqref="B110:E112 D163">
    <cfRule type="expression" dxfId="610" priority="262">
      <formula>$N134="Overdue"</formula>
    </cfRule>
    <cfRule type="expression" dxfId="609" priority="263">
      <formula>$N134="Cancelled"</formula>
    </cfRule>
    <cfRule type="expression" dxfId="608" priority="264">
      <formula>$N134="On Hold"</formula>
    </cfRule>
    <cfRule type="expression" dxfId="607" priority="265">
      <formula>$N134="Due Today"</formula>
    </cfRule>
    <cfRule type="expression" dxfId="606" priority="266">
      <formula>$N134="In Progress"</formula>
    </cfRule>
    <cfRule type="expression" dxfId="605" priority="267">
      <formula>$N134="Completed"</formula>
    </cfRule>
  </conditionalFormatting>
  <conditionalFormatting sqref="C2">
    <cfRule type="expression" dxfId="603" priority="12">
      <formula>$N2="On Hold"</formula>
    </cfRule>
    <cfRule type="containsText" dxfId="602" priority="9" operator="containsText" text="High ">
      <formula>NOT(ISERROR(SEARCH("High ",C2)))</formula>
    </cfRule>
    <cfRule type="expression" dxfId="601" priority="10">
      <formula>$N2="Overdue"</formula>
    </cfRule>
    <cfRule type="expression" dxfId="600" priority="11">
      <formula>$N2="Cancelled"</formula>
    </cfRule>
    <cfRule type="expression" dxfId="599" priority="13">
      <formula>$N2="Due Today"</formula>
    </cfRule>
    <cfRule type="expression" dxfId="598" priority="14">
      <formula>$N2="In Progress"</formula>
    </cfRule>
    <cfRule type="expression" dxfId="597" priority="15">
      <formula>$N2="Completed"</formula>
    </cfRule>
  </conditionalFormatting>
  <conditionalFormatting sqref="C113">
    <cfRule type="expression" dxfId="594" priority="303">
      <formula>$N144="Cancelled"</formula>
    </cfRule>
    <cfRule type="expression" dxfId="592" priority="302">
      <formula>$N144="Overdue"</formula>
    </cfRule>
    <cfRule type="expression" dxfId="591" priority="304">
      <formula>$N144="On Hold"</formula>
    </cfRule>
    <cfRule type="expression" dxfId="590" priority="305">
      <formula>$N144="Due Today"</formula>
    </cfRule>
    <cfRule type="expression" dxfId="589" priority="306">
      <formula>$N144="In Progress"</formula>
    </cfRule>
    <cfRule type="expression" dxfId="588" priority="307">
      <formula>$N144="Completed"</formula>
    </cfRule>
  </conditionalFormatting>
  <conditionalFormatting sqref="C114:C115">
    <cfRule type="expression" dxfId="586" priority="313">
      <formula>$N150="Due Today"</formula>
    </cfRule>
    <cfRule type="expression" dxfId="585" priority="314">
      <formula>$N150="In Progress"</formula>
    </cfRule>
    <cfRule type="expression" dxfId="584" priority="315">
      <formula>$N150="Completed"</formula>
    </cfRule>
    <cfRule type="expression" dxfId="581" priority="310">
      <formula>$N150="Overdue"</formula>
    </cfRule>
    <cfRule type="expression" dxfId="580" priority="311">
      <formula>$N150="Cancelled"</formula>
    </cfRule>
    <cfRule type="containsText" dxfId="579" priority="105" operator="containsText" text="High ">
      <formula>NOT(ISERROR(SEARCH("High ",C114)))</formula>
    </cfRule>
    <cfRule type="expression" dxfId="578" priority="312">
      <formula>$N150="On Hold"</formula>
    </cfRule>
  </conditionalFormatting>
  <conditionalFormatting sqref="C118">
    <cfRule type="expression" dxfId="577" priority="4">
      <formula>$N118="Due Today"</formula>
    </cfRule>
    <cfRule type="expression" dxfId="576" priority="5">
      <formula>$N118="In Progress"</formula>
    </cfRule>
    <cfRule type="expression" dxfId="575" priority="6">
      <formula>$N118="Completed"</formula>
    </cfRule>
    <cfRule type="expression" dxfId="572" priority="1">
      <formula>$N118="Overdue"</formula>
    </cfRule>
    <cfRule type="expression" dxfId="571" priority="2">
      <formula>$N118="Cancelled"</formula>
    </cfRule>
    <cfRule type="expression" dxfId="570" priority="3">
      <formula>$N118="On Hold"</formula>
    </cfRule>
  </conditionalFormatting>
  <conditionalFormatting sqref="C118:C134 B33:E112 B3:E26 C27:E32 C113:D113 D114:D115 D119:D120">
    <cfRule type="containsText" dxfId="569" priority="132" operator="containsText" text="High ">
      <formula>NOT(ISERROR(SEARCH("High ",B3)))</formula>
    </cfRule>
  </conditionalFormatting>
  <conditionalFormatting sqref="C119:C122">
    <cfRule type="expression" dxfId="566" priority="275">
      <formula>$N156="Completed"</formula>
    </cfRule>
    <cfRule type="expression" dxfId="565" priority="274">
      <formula>$N156="In Progress"</formula>
    </cfRule>
    <cfRule type="expression" dxfId="564" priority="273">
      <formula>$N156="Due Today"</formula>
    </cfRule>
    <cfRule type="expression" dxfId="563" priority="272">
      <formula>$N156="On Hold"</formula>
    </cfRule>
    <cfRule type="expression" dxfId="562" priority="271">
      <formula>$N156="Cancelled"</formula>
    </cfRule>
    <cfRule type="expression" dxfId="561" priority="270">
      <formula>$N156="Overdue"</formula>
    </cfRule>
  </conditionalFormatting>
  <conditionalFormatting sqref="C123">
    <cfRule type="expression" dxfId="560" priority="281">
      <formula>$N161="Due Today"</formula>
    </cfRule>
    <cfRule type="expression" dxfId="559" priority="279">
      <formula>$N161="Cancelled"</formula>
    </cfRule>
    <cfRule type="expression" dxfId="558" priority="282">
      <formula>$N161="In Progress"</formula>
    </cfRule>
    <cfRule type="expression" dxfId="556" priority="278">
      <formula>$N161="Overdue"</formula>
    </cfRule>
    <cfRule type="expression" dxfId="555" priority="280">
      <formula>$N161="On Hold"</formula>
    </cfRule>
    <cfRule type="expression" dxfId="554" priority="283">
      <formula>$N161="Completed"</formula>
    </cfRule>
  </conditionalFormatting>
  <conditionalFormatting sqref="C124:C128">
    <cfRule type="expression" dxfId="552" priority="129">
      <formula>$N163="Completed"</formula>
    </cfRule>
    <cfRule type="expression" dxfId="551" priority="128">
      <formula>$N163="In Progress"</formula>
    </cfRule>
    <cfRule type="expression" dxfId="550" priority="127">
      <formula>$N163="Due Today"</formula>
    </cfRule>
    <cfRule type="expression" dxfId="549" priority="124">
      <formula>$N163="Overdue"</formula>
    </cfRule>
    <cfRule type="expression" dxfId="548" priority="126">
      <formula>$N163="On Hold"</formula>
    </cfRule>
    <cfRule type="expression" dxfId="546" priority="125">
      <formula>$N163="Cancelled"</formula>
    </cfRule>
  </conditionalFormatting>
  <conditionalFormatting sqref="C131:C134">
    <cfRule type="expression" dxfId="543" priority="202">
      <formula>$N168="Completed"</formula>
    </cfRule>
    <cfRule type="expression" dxfId="542" priority="201">
      <formula>$N168="In Progress"</formula>
    </cfRule>
    <cfRule type="expression" dxfId="541" priority="199">
      <formula>$N168="On Hold"</formula>
    </cfRule>
    <cfRule type="expression" dxfId="540" priority="197">
      <formula>$N168="Overdue"</formula>
    </cfRule>
    <cfRule type="expression" dxfId="539" priority="198">
      <formula>$N168="Cancelled"</formula>
    </cfRule>
    <cfRule type="expression" dxfId="538" priority="200">
      <formula>$N168="Due Today"</formula>
    </cfRule>
  </conditionalFormatting>
  <conditionalFormatting sqref="C136:C143">
    <cfRule type="expression" dxfId="535" priority="120">
      <formula>$N173="Completed"</formula>
    </cfRule>
    <cfRule type="expression" dxfId="534" priority="118">
      <formula>$N173="Due Today"</formula>
    </cfRule>
    <cfRule type="expression" dxfId="533" priority="117">
      <formula>$N173="On Hold"</formula>
    </cfRule>
    <cfRule type="expression" dxfId="532" priority="119">
      <formula>$N173="In Progress"</formula>
    </cfRule>
    <cfRule type="expression" dxfId="531" priority="115">
      <formula>$N173="Overdue"</formula>
    </cfRule>
    <cfRule type="expression" dxfId="529" priority="116">
      <formula>$N173="Cancelled"</formula>
    </cfRule>
  </conditionalFormatting>
  <conditionalFormatting sqref="C136:C193">
    <cfRule type="containsText" dxfId="528" priority="106" operator="containsText" text="High ">
      <formula>NOT(ISERROR(SEARCH("High ",C136)))</formula>
    </cfRule>
  </conditionalFormatting>
  <conditionalFormatting sqref="C144 C147:C151 E151">
    <cfRule type="expression" dxfId="526" priority="215">
      <formula>$N187="Cancelled"</formula>
    </cfRule>
    <cfRule type="expression" dxfId="525" priority="216">
      <formula>$N187="On Hold"</formula>
    </cfRule>
    <cfRule type="expression" dxfId="524" priority="217">
      <formula>$N187="Due Today"</formula>
    </cfRule>
    <cfRule type="expression" dxfId="521" priority="219">
      <formula>$N187="Completed"</formula>
    </cfRule>
    <cfRule type="expression" dxfId="520" priority="218">
      <formula>$N187="In Progress"</formula>
    </cfRule>
  </conditionalFormatting>
  <conditionalFormatting sqref="C145:C146">
    <cfRule type="expression" dxfId="517" priority="112">
      <formula>$N182="Completed"</formula>
    </cfRule>
    <cfRule type="expression" dxfId="516" priority="111">
      <formula>$N182="In Progress"</formula>
    </cfRule>
    <cfRule type="expression" dxfId="515" priority="110">
      <formula>$N182="Due Today"</formula>
    </cfRule>
    <cfRule type="expression" dxfId="514" priority="109">
      <formula>$N182="On Hold"</formula>
    </cfRule>
    <cfRule type="expression" dxfId="513" priority="108">
      <formula>$N182="Cancelled"</formula>
    </cfRule>
    <cfRule type="expression" dxfId="512" priority="107">
      <formula>$N182="Overdue"</formula>
    </cfRule>
  </conditionalFormatting>
  <conditionalFormatting sqref="C152:C160">
    <cfRule type="expression" dxfId="511" priority="2561">
      <formula>$M195="In Progress"</formula>
    </cfRule>
    <cfRule type="expression" dxfId="510" priority="2562">
      <formula>$M195="Completed"</formula>
    </cfRule>
    <cfRule type="expression" dxfId="507" priority="2697">
      <formula>$M195="Overdue"</formula>
    </cfRule>
    <cfRule type="expression" dxfId="506" priority="2558">
      <formula>$M195="Cancelled"</formula>
    </cfRule>
    <cfRule type="expression" dxfId="505" priority="2559">
      <formula>$M195="On Hold"</formula>
    </cfRule>
    <cfRule type="expression" dxfId="504" priority="2560">
      <formula>$M195="Due Today"</formula>
    </cfRule>
  </conditionalFormatting>
  <conditionalFormatting sqref="C161:C162">
    <cfRule type="expression" dxfId="502" priority="2580">
      <formula>$M207="Cancelled"</formula>
    </cfRule>
    <cfRule type="expression" dxfId="501" priority="2581">
      <formula>$M207="On Hold"</formula>
    </cfRule>
    <cfRule type="expression" dxfId="500" priority="2582">
      <formula>$M207="Due Today"</formula>
    </cfRule>
    <cfRule type="expression" dxfId="499" priority="2583">
      <formula>$M207="In Progress"</formula>
    </cfRule>
    <cfRule type="expression" dxfId="498" priority="2584">
      <formula>$M207="Completed"</formula>
    </cfRule>
    <cfRule type="expression" dxfId="496" priority="2579">
      <formula>$M207="Overdue"</formula>
    </cfRule>
  </conditionalFormatting>
  <conditionalFormatting sqref="C163:C165">
    <cfRule type="expression" dxfId="493" priority="2592">
      <formula>$M210="Completed"</formula>
    </cfRule>
    <cfRule type="expression" dxfId="492" priority="2589">
      <formula>$M210="On Hold"</formula>
    </cfRule>
    <cfRule type="expression" dxfId="491" priority="2591">
      <formula>$M210="In Progress"</formula>
    </cfRule>
    <cfRule type="expression" dxfId="490" priority="2588">
      <formula>$M210="Cancelled"</formula>
    </cfRule>
    <cfRule type="expression" dxfId="489" priority="2587">
      <formula>$M210="Overdue"</formula>
    </cfRule>
    <cfRule type="expression" dxfId="488" priority="2590">
      <formula>$M210="Due Today"</formula>
    </cfRule>
  </conditionalFormatting>
  <conditionalFormatting sqref="C166:C167">
    <cfRule type="expression" dxfId="486" priority="2598">
      <formula>$M215="Due Today"</formula>
    </cfRule>
    <cfRule type="expression" dxfId="485" priority="2597">
      <formula>$M215="On Hold"</formula>
    </cfRule>
    <cfRule type="expression" dxfId="484" priority="2596">
      <formula>$M215="Cancelled"</formula>
    </cfRule>
    <cfRule type="expression" dxfId="483" priority="2595">
      <formula>$M215="Overdue"</formula>
    </cfRule>
    <cfRule type="expression" dxfId="481" priority="2600">
      <formula>$M215="Completed"</formula>
    </cfRule>
    <cfRule type="expression" dxfId="480" priority="2599">
      <formula>$M215="In Progress"</formula>
    </cfRule>
  </conditionalFormatting>
  <conditionalFormatting sqref="C168:C193">
    <cfRule type="expression" dxfId="479" priority="2606">
      <formula>$M219="Due Today"</formula>
    </cfRule>
    <cfRule type="expression" dxfId="478" priority="2604">
      <formula>$M219="Cancelled"</formula>
    </cfRule>
    <cfRule type="expression" dxfId="477" priority="2603">
      <formula>$M219="Overdue"</formula>
    </cfRule>
    <cfRule type="expression" dxfId="476" priority="2605">
      <formula>$M219="On Hold"</formula>
    </cfRule>
    <cfRule type="expression" dxfId="473" priority="2608">
      <formula>$M219="Completed"</formula>
    </cfRule>
    <cfRule type="expression" dxfId="472" priority="2607">
      <formula>$M219="In Progress"</formula>
    </cfRule>
  </conditionalFormatting>
  <conditionalFormatting sqref="D72">
    <cfRule type="expression" dxfId="469" priority="48">
      <formula>$N87="In Progress"</formula>
    </cfRule>
    <cfRule type="expression" dxfId="468" priority="47">
      <formula>$N87="Due Today"</formula>
    </cfRule>
    <cfRule type="expression" dxfId="467" priority="46">
      <formula>$N87="On Hold"</formula>
    </cfRule>
    <cfRule type="expression" dxfId="466" priority="45">
      <formula>$N87="Cancelled"</formula>
    </cfRule>
    <cfRule type="expression" dxfId="465" priority="44">
      <formula>$N87="Overdue"</formula>
    </cfRule>
    <cfRule type="expression" dxfId="464" priority="49">
      <formula>$N87="Completed"</formula>
    </cfRule>
  </conditionalFormatting>
  <conditionalFormatting sqref="D86 D88">
    <cfRule type="expression" dxfId="462" priority="330">
      <formula>$N97="In Progress"</formula>
    </cfRule>
    <cfRule type="expression" dxfId="460" priority="326">
      <formula>$N97="Overdue"</formula>
    </cfRule>
    <cfRule type="expression" dxfId="459" priority="327">
      <formula>$N97="Cancelled"</formula>
    </cfRule>
    <cfRule type="expression" dxfId="458" priority="328">
      <formula>$N97="On Hold"</formula>
    </cfRule>
    <cfRule type="expression" dxfId="457" priority="329">
      <formula>$N97="Due Today"</formula>
    </cfRule>
    <cfRule type="expression" dxfId="456" priority="331">
      <formula>$N97="Completed"</formula>
    </cfRule>
  </conditionalFormatting>
  <conditionalFormatting sqref="D111 B101:E109">
    <cfRule type="expression" dxfId="439" priority="286">
      <formula>$N124="Overdue"</formula>
    </cfRule>
  </conditionalFormatting>
  <conditionalFormatting sqref="D119:D120 D122:D123 B89:E95 D110">
    <cfRule type="expression" dxfId="430" priority="254">
      <formula>$N105="Overdue"</formula>
    </cfRule>
  </conditionalFormatting>
  <conditionalFormatting sqref="D120 D122:D123">
    <cfRule type="expression" dxfId="429" priority="241">
      <formula>$N124="Due Today"</formula>
    </cfRule>
    <cfRule type="expression" dxfId="428" priority="240">
      <formula>$N124="On Hold"</formula>
    </cfRule>
    <cfRule type="expression" dxfId="427" priority="239">
      <formula>$N124="Cancelled"</formula>
    </cfRule>
    <cfRule type="expression" dxfId="426" priority="238">
      <formula>$N124="Overdue"</formula>
    </cfRule>
    <cfRule type="expression" dxfId="423" priority="243">
      <formula>$N124="Completed"</formula>
    </cfRule>
    <cfRule type="expression" dxfId="422" priority="242">
      <formula>$N124="In Progress"</formula>
    </cfRule>
  </conditionalFormatting>
  <conditionalFormatting sqref="D122:D157">
    <cfRule type="containsText" dxfId="421" priority="18" operator="containsText" text="High ">
      <formula>NOT(ISERROR(SEARCH("High ",D122)))</formula>
    </cfRule>
  </conditionalFormatting>
  <conditionalFormatting sqref="D124:D129 D148 D152:D155">
    <cfRule type="expression" dxfId="420" priority="39">
      <formula>$N141="Due Today"</formula>
    </cfRule>
    <cfRule type="expression" dxfId="419" priority="41">
      <formula>$N141="Completed"</formula>
    </cfRule>
    <cfRule type="expression" dxfId="418" priority="40">
      <formula>$N141="In Progress"</formula>
    </cfRule>
    <cfRule type="expression" dxfId="417" priority="38">
      <formula>$N141="On Hold"</formula>
    </cfRule>
    <cfRule type="expression" dxfId="415" priority="37">
      <formula>$N141="Cancelled"</formula>
    </cfRule>
    <cfRule type="expression" dxfId="414" priority="36">
      <formula>$N141="Overdue"</formula>
    </cfRule>
  </conditionalFormatting>
  <conditionalFormatting sqref="D124:D136">
    <cfRule type="expression" dxfId="412" priority="20">
      <formula>$N129="Cancelled"</formula>
    </cfRule>
    <cfRule type="expression" dxfId="411" priority="21">
      <formula>$N129="On Hold"</formula>
    </cfRule>
    <cfRule type="expression" dxfId="410" priority="24">
      <formula>$N129="Completed"</formula>
    </cfRule>
    <cfRule type="expression" dxfId="409" priority="23">
      <formula>$N129="In Progress"</formula>
    </cfRule>
    <cfRule type="expression" dxfId="408" priority="19">
      <formula>$N129="Overdue"</formula>
    </cfRule>
    <cfRule type="expression" dxfId="407" priority="22">
      <formula>$N129="Due Today"</formula>
    </cfRule>
  </conditionalFormatting>
  <conditionalFormatting sqref="D130:D135">
    <cfRule type="expression" dxfId="404" priority="27">
      <formula>$N147="Overdue"</formula>
    </cfRule>
    <cfRule type="expression" dxfId="403" priority="28">
      <formula>$N147="Cancelled"</formula>
    </cfRule>
    <cfRule type="expression" dxfId="402" priority="29">
      <formula>$N147="On Hold"</formula>
    </cfRule>
    <cfRule type="expression" dxfId="401" priority="32">
      <formula>$N147="Completed"</formula>
    </cfRule>
    <cfRule type="expression" dxfId="400" priority="31">
      <formula>$N147="In Progress"</formula>
    </cfRule>
    <cfRule type="expression" dxfId="399" priority="30">
      <formula>$N147="Due Today"</formula>
    </cfRule>
  </conditionalFormatting>
  <conditionalFormatting sqref="D137:D147 D149:D151 D156">
    <cfRule type="expression" dxfId="395" priority="159">
      <formula>$N152="On Hold"</formula>
    </cfRule>
    <cfRule type="expression" dxfId="394" priority="160">
      <formula>$N152="Due Today"</formula>
    </cfRule>
    <cfRule type="expression" dxfId="393" priority="158">
      <formula>$N152="Cancelled"</formula>
    </cfRule>
    <cfRule type="expression" dxfId="392" priority="161">
      <formula>$N152="In Progress"</formula>
    </cfRule>
    <cfRule type="expression" dxfId="391" priority="162">
      <formula>$N152="Completed"</formula>
    </cfRule>
  </conditionalFormatting>
  <conditionalFormatting sqref="D156 D137:D147 D149:D151">
    <cfRule type="expression" dxfId="388" priority="157">
      <formula>$N152="Overdue"</formula>
    </cfRule>
  </conditionalFormatting>
  <conditionalFormatting sqref="D157">
    <cfRule type="expression" dxfId="387" priority="57">
      <formula>$N169="In Progress"</formula>
    </cfRule>
    <cfRule type="expression" dxfId="386" priority="56">
      <formula>$N169="Due Today"</formula>
    </cfRule>
    <cfRule type="expression" dxfId="385" priority="54">
      <formula>$N169="Cancelled"</formula>
    </cfRule>
    <cfRule type="expression" dxfId="383" priority="53">
      <formula>$N169="Overdue"</formula>
    </cfRule>
    <cfRule type="expression" dxfId="379" priority="55">
      <formula>$N169="On Hold"</formula>
    </cfRule>
    <cfRule type="expression" dxfId="378" priority="58">
      <formula>$N169="Completed"</formula>
    </cfRule>
  </conditionalFormatting>
  <conditionalFormatting sqref="D157:D159">
    <cfRule type="expression" dxfId="376" priority="61">
      <formula>$N172="Overdue"</formula>
    </cfRule>
    <cfRule type="expression" dxfId="375" priority="66">
      <formula>$N172="Completed"</formula>
    </cfRule>
    <cfRule type="expression" dxfId="374" priority="65">
      <formula>$N172="In Progress"</formula>
    </cfRule>
    <cfRule type="expression" dxfId="373" priority="64">
      <formula>$N172="Due Today"</formula>
    </cfRule>
    <cfRule type="expression" dxfId="372" priority="63">
      <formula>$N172="On Hold"</formula>
    </cfRule>
    <cfRule type="expression" dxfId="371" priority="62">
      <formula>$N172="Cancelled"</formula>
    </cfRule>
  </conditionalFormatting>
  <conditionalFormatting sqref="D158:D159">
    <cfRule type="expression" dxfId="370" priority="101">
      <formula>$N182="In Progress"</formula>
    </cfRule>
    <cfRule type="expression" dxfId="369" priority="102">
      <formula>$N182="Completed"</formula>
    </cfRule>
    <cfRule type="expression" dxfId="366" priority="97">
      <formula>$N182="Overdue"</formula>
    </cfRule>
    <cfRule type="expression" dxfId="365" priority="98">
      <formula>$N182="Cancelled"</formula>
    </cfRule>
    <cfRule type="expression" dxfId="364" priority="99">
      <formula>$N182="On Hold"</formula>
    </cfRule>
    <cfRule type="expression" dxfId="363" priority="100">
      <formula>$N182="Due Today"</formula>
    </cfRule>
  </conditionalFormatting>
  <conditionalFormatting sqref="D160:D161">
    <cfRule type="expression" dxfId="361" priority="82">
      <formula>$N165="Due Today"</formula>
    </cfRule>
    <cfRule type="expression" dxfId="360" priority="79">
      <formula>$N165="Overdue"</formula>
    </cfRule>
    <cfRule type="expression" dxfId="359" priority="83">
      <formula>$N165="In Progress"</formula>
    </cfRule>
    <cfRule type="containsText" dxfId="358" priority="78" operator="containsText" text="High ">
      <formula>NOT(ISERROR(SEARCH("High ",D160)))</formula>
    </cfRule>
    <cfRule type="expression" dxfId="356" priority="81">
      <formula>$N165="On Hold"</formula>
    </cfRule>
    <cfRule type="expression" dxfId="355" priority="80">
      <formula>$N165="Cancelled"</formula>
    </cfRule>
    <cfRule type="expression" dxfId="354" priority="84">
      <formula>$N165="Completed"</formula>
    </cfRule>
  </conditionalFormatting>
  <conditionalFormatting sqref="D162:D163 D158:D159">
    <cfRule type="containsText" dxfId="352" priority="96" operator="containsText" text="High ">
      <formula>NOT(ISERROR(SEARCH("High ",D158)))</formula>
    </cfRule>
  </conditionalFormatting>
  <conditionalFormatting sqref="D163">
    <cfRule type="expression" dxfId="350" priority="89">
      <formula>$N178="Cancelled"</formula>
    </cfRule>
    <cfRule type="expression" dxfId="349" priority="90">
      <formula>$N178="On Hold"</formula>
    </cfRule>
    <cfRule type="expression" dxfId="348" priority="91">
      <formula>$N178="Due Today"</formula>
    </cfRule>
    <cfRule type="expression" dxfId="347" priority="92">
      <formula>$N178="In Progress"</formula>
    </cfRule>
    <cfRule type="expression" dxfId="346" priority="93">
      <formula>$N178="Completed"</formula>
    </cfRule>
    <cfRule type="expression" dxfId="345" priority="88">
      <formula>$N178="Overdue"</formula>
    </cfRule>
  </conditionalFormatting>
  <conditionalFormatting sqref="D164">
    <cfRule type="expression" dxfId="343" priority="73">
      <formula>$N189="Due Today"</formula>
    </cfRule>
    <cfRule type="expression" dxfId="342" priority="72">
      <formula>$N189="On Hold"</formula>
    </cfRule>
    <cfRule type="expression" dxfId="339" priority="75">
      <formula>$N189="Completed"</formula>
    </cfRule>
    <cfRule type="expression" dxfId="338" priority="71">
      <formula>$N189="Cancelled"</formula>
    </cfRule>
    <cfRule type="containsText" dxfId="337" priority="69" operator="containsText" text="High ">
      <formula>NOT(ISERROR(SEARCH("High ",D164)))</formula>
    </cfRule>
    <cfRule type="expression" dxfId="336" priority="74">
      <formula>$N189="In Progress"</formula>
    </cfRule>
    <cfRule type="expression" dxfId="335" priority="70">
      <formula>$N189="Overdue"</formula>
    </cfRule>
  </conditionalFormatting>
  <conditionalFormatting sqref="E151 C144 C147:C151">
    <cfRule type="expression" dxfId="334" priority="214">
      <formula>$N187="Overdue"</formula>
    </cfRule>
  </conditionalFormatting>
  <conditionalFormatting sqref="E151">
    <cfRule type="containsText" dxfId="333" priority="213" operator="containsText" text="High ">
      <formula>NOT(ISERROR(SEARCH("High ",E151)))</formula>
    </cfRule>
  </conditionalFormatting>
  <dataValidations count="8">
    <dataValidation type="list" errorStyle="warning" allowBlank="1" showInputMessage="1" showErrorMessage="1" error="Select Category from the list. Enter new Category in List Data worksheet. Select CANCEL, press ALT+DOWN ARROW for options, then DOWN ARROW and ENTER to make selection" sqref="E3:E193" xr:uid="{732D2B2F-85A0-4C46-9759-ACC9EFAD6639}">
      <formula1>Categories</formula1>
    </dataValidation>
    <dataValidation type="list" errorStyle="warning" allowBlank="1" showInputMessage="1" showErrorMessage="1" error="Select Status from the list. Select CANCEL, press ALT+DOWN ARROW for options, then DOWN ARROW and ENTER to make selection" sqref="L2:L147 L149:L194" xr:uid="{EFC5DFD8-A6A1-4B7B-904B-BB176F9F8850}">
      <formula1>"Not Started,In Progress,Due Today,On Hold,Completed,Cancelled,Overdue"</formula1>
    </dataValidation>
    <dataValidation allowBlank="1" showInputMessage="1" showErrorMessage="1" prompt="Enter Item in this column under this heading. Use heading filters to find specific entries" sqref="A1:B2 D1:D2 C1" xr:uid="{0932C033-70D1-47D7-AF54-E851B55B38E4}"/>
    <dataValidation allowBlank="1" showInputMessage="1" showErrorMessage="1" prompt="Enter Start Date in this column under this heading" sqref="F1:G2" xr:uid="{DA6213D8-7058-4065-9101-62BDC6911407}"/>
    <dataValidation allowBlank="1" showInputMessage="1" showErrorMessage="1" prompt="Select Category in this column under this heading. Enter new Category in List Data worksheet. Press ALT+DOWN ARROW for options, then DOWN ARROW and ENTER to make selection" sqref="E1:E2" xr:uid="{379FC310-6C76-4811-AAF1-8139701C3860}"/>
    <dataValidation allowBlank="1" showInputMessage="1" showErrorMessage="1" prompt="Select Status in this column under this heading. Press ALT+DOWN ARROW for options, then DOWN ARROW and ENTER to make selection" sqref="L1" xr:uid="{B03C7EF8-4DED-47D3-B0A5-BFB0F9159853}"/>
    <dataValidation allowBlank="1" showInputMessage="1" showErrorMessage="1" prompt="Enter Due Date in this column under this heading. Use heading filter to filter by Date, eg. select Date filter, then select This Month to see all items due in the current month" sqref="H1:J2" xr:uid="{B7229AB1-C216-4E67-9BA1-9B483EDDBDB2}"/>
    <dataValidation allowBlank="1" showInputMessage="1" showErrorMessage="1" prompt="Enter Notes in this column under this heading" sqref="K1:K2 M1:M2" xr:uid="{70635C50-A4D4-43D8-A19E-26E5993F0136}"/>
  </dataValidations>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expression" priority="140" id="{8C656718-EBB3-45D3-922C-6990D6160D1F}">
            <xm:f>($L3&lt;0)*(LEN(Dataset_2023!#REF!)=0)*(($N3="")+($N3="In Progress"))</xm:f>
            <x14:dxf>
              <font>
                <color theme="7" tint="-0.24994659260841701"/>
              </font>
              <fill>
                <patternFill patternType="none">
                  <bgColor auto="1"/>
                </patternFill>
              </fill>
            </x14:dxf>
          </x14:cfRule>
          <x14:cfRule type="expression" priority="139" id="{93B6E550-6B16-4FE8-8532-E4AF330A3725}">
            <xm:f>($L3=0)*($L3&lt;&gt;"")*(LEN(Dataset_2023!#REF!)=0)*(($N3="")+($N3="In Progress"))</xm:f>
            <x14:dxf>
              <font>
                <color theme="7" tint="-0.24994659260841701"/>
              </font>
              <fill>
                <patternFill patternType="none">
                  <bgColor auto="1"/>
                </patternFill>
              </fill>
            </x14:dxf>
          </x14:cfRule>
          <xm:sqref>B3:E6</xm:sqref>
        </x14:conditionalFormatting>
        <x14:conditionalFormatting xmlns:xm="http://schemas.microsoft.com/office/excel/2006/main">
          <x14:cfRule type="expression" priority="148" id="{F58CD5B3-C087-4A2E-A37B-E27A1B0A174C}">
            <xm:f>($L7&lt;0)*(LEN(Dataset_2023!#REF!)=0)*(($N12="")+($N12="In Progress"))</xm:f>
            <x14:dxf>
              <font>
                <color theme="7" tint="-0.24994659260841701"/>
              </font>
              <fill>
                <patternFill patternType="none">
                  <bgColor auto="1"/>
                </patternFill>
              </fill>
            </x14:dxf>
          </x14:cfRule>
          <xm:sqref>B7:E26 C27:E32 B33:E73 D74:D79 D86 D88 D99:D100 D114 D148 D152:D157 D162</xm:sqref>
        </x14:conditionalFormatting>
        <x14:conditionalFormatting xmlns:xm="http://schemas.microsoft.com/office/excel/2006/main">
          <x14:cfRule type="expression" priority="147" id="{2ED3E281-F47F-4B9B-AEBE-E3458BDC41DA}">
            <xm:f>($L7=0)*($L7&lt;&gt;"")*(LEN(Dataset_2023!#REF!)=0)*(($N12="")+($N12="In Progress"))</xm:f>
            <x14:dxf>
              <font>
                <color theme="7" tint="-0.24994659260841701"/>
              </font>
              <fill>
                <patternFill patternType="none">
                  <bgColor auto="1"/>
                </patternFill>
              </fill>
            </x14:dxf>
          </x14:cfRule>
          <xm:sqref>B7:E26 C27:E32 B33:E73 D74:D79 D86 D88 D99:D100 D114 D156 D162 D136</xm:sqref>
        </x14:conditionalFormatting>
        <x14:conditionalFormatting xmlns:xm="http://schemas.microsoft.com/office/excel/2006/main">
          <x14:cfRule type="expression" priority="155" id="{89635CCF-F8A9-4738-96EB-00A2EC719F25}">
            <xm:f>($L74=0)*($L74&lt;&gt;"")*(LEN(Dataset_2023!#REF!)=0)*(($N86="")+($N86="In Progress"))</xm:f>
            <x14:dxf>
              <font>
                <color theme="7" tint="-0.24994659260841701"/>
              </font>
              <fill>
                <patternFill patternType="none">
                  <bgColor auto="1"/>
                </patternFill>
              </fill>
            </x14:dxf>
          </x14:cfRule>
          <x14:cfRule type="expression" priority="156" id="{CB9A5319-FB18-48C2-B672-D4D70B80BFB4}">
            <xm:f>($L74&lt;0)*(LEN(Dataset_2023!#REF!)=0)*(($N86="")+($N86="In Progress"))</xm:f>
            <x14:dxf>
              <font>
                <color theme="7" tint="-0.24994659260841701"/>
              </font>
              <fill>
                <patternFill patternType="none">
                  <bgColor auto="1"/>
                </patternFill>
              </fill>
            </x14:dxf>
          </x14:cfRule>
          <xm:sqref>B74:E82 D99:D100 D114 D136 D156 D162</xm:sqref>
        </x14:conditionalFormatting>
        <x14:conditionalFormatting xmlns:xm="http://schemas.microsoft.com/office/excel/2006/main">
          <x14:cfRule type="expression" priority="253" id="{4F415EF3-239E-4816-8357-BA4F358F0498}">
            <xm:f>($L83&lt;0)*(LEN(Dataset_2023!#REF!)=0)*(($N97="")+($N97="In Progress"))</xm:f>
            <x14:dxf>
              <font>
                <color theme="7" tint="-0.24994659260841701"/>
              </font>
              <fill>
                <patternFill patternType="none">
                  <bgColor auto="1"/>
                </patternFill>
              </fill>
            </x14:dxf>
          </x14:cfRule>
          <x14:cfRule type="expression" priority="252" id="{D00FA6C9-0467-432A-AC79-4A0502B96A28}">
            <xm:f>($L83=0)*($L83&lt;&gt;"")*(LEN(Dataset_2023!#REF!)=0)*(($N97="")+($N97="In Progress"))</xm:f>
            <x14:dxf>
              <font>
                <color theme="7" tint="-0.24994659260841701"/>
              </font>
              <fill>
                <patternFill patternType="none">
                  <bgColor auto="1"/>
                </patternFill>
              </fill>
            </x14:dxf>
          </x14:cfRule>
          <xm:sqref>B83:E88 D111 D113 D115</xm:sqref>
        </x14:conditionalFormatting>
        <x14:conditionalFormatting xmlns:xm="http://schemas.microsoft.com/office/excel/2006/main">
          <x14:cfRule type="expression" priority="260" id="{28240EB0-CC62-41A4-9765-D4D4AEC5D60A}">
            <xm:f>($L89=0)*($L89&lt;&gt;"")*(LEN(Dataset_2023!#REF!)=0)*(($N105="")+($N105="In Progress"))</xm:f>
            <x14:dxf>
              <font>
                <color theme="7" tint="-0.24994659260841701"/>
              </font>
              <fill>
                <patternFill patternType="none">
                  <bgColor auto="1"/>
                </patternFill>
              </fill>
            </x14:dxf>
          </x14:cfRule>
          <x14:cfRule type="expression" priority="261" id="{F188D0BA-2153-4D4C-871D-26759FF949EA}">
            <xm:f>($L89&lt;0)*(LEN(Dataset_2023!#REF!)=0)*(($N105="")+($N105="In Progress"))</xm:f>
            <x14:dxf>
              <font>
                <color theme="7" tint="-0.24994659260841701"/>
              </font>
              <fill>
                <patternFill patternType="none">
                  <bgColor auto="1"/>
                </patternFill>
              </fill>
            </x14:dxf>
          </x14:cfRule>
          <xm:sqref>B89:E95 D110 D119:D120 D122:D123</xm:sqref>
        </x14:conditionalFormatting>
        <x14:conditionalFormatting xmlns:xm="http://schemas.microsoft.com/office/excel/2006/main">
          <x14:cfRule type="expression" priority="171" id="{8476FF44-F104-470B-9234-CB181A5A3653}">
            <xm:f>($L96=0)*($L96&lt;&gt;"")*(LEN(Dataset_2023!#REF!)=0)*(($N113="")+($N113="In Progress"))</xm:f>
            <x14:dxf>
              <font>
                <color theme="7" tint="-0.24994659260841701"/>
              </font>
              <fill>
                <patternFill patternType="none">
                  <bgColor auto="1"/>
                </patternFill>
              </fill>
            </x14:dxf>
          </x14:cfRule>
          <xm:sqref>B96:E100 D124:D127</xm:sqref>
        </x14:conditionalFormatting>
        <x14:conditionalFormatting xmlns:xm="http://schemas.microsoft.com/office/excel/2006/main">
          <x14:cfRule type="expression" priority="172" id="{C129956F-D257-4C30-9526-884C54BC036A}">
            <xm:f>($L96&lt;0)*(LEN(Dataset_2023!#REF!)=0)*(($N113="")+($N113="In Progress"))</xm:f>
            <x14:dxf>
              <font>
                <color theme="7" tint="-0.24994659260841701"/>
              </font>
              <fill>
                <patternFill patternType="none">
                  <bgColor auto="1"/>
                </patternFill>
              </fill>
            </x14:dxf>
          </x14:cfRule>
          <xm:sqref>B96:E100</xm:sqref>
        </x14:conditionalFormatting>
        <x14:conditionalFormatting xmlns:xm="http://schemas.microsoft.com/office/excel/2006/main">
          <x14:cfRule type="expression" priority="293" id="{A511D0EE-FF96-42EA-B266-89123C27A10B}">
            <xm:f>($L101&lt;0)*(LEN(Dataset_2023!#REF!)=0)*(($N124="")+($N124="In Progress"))</xm:f>
            <x14:dxf>
              <font>
                <color theme="7" tint="-0.24994659260841701"/>
              </font>
              <fill>
                <patternFill patternType="none">
                  <bgColor auto="1"/>
                </patternFill>
              </fill>
            </x14:dxf>
          </x14:cfRule>
          <x14:cfRule type="expression" priority="292" id="{F6431B34-F4C6-4A22-B543-2529997B593F}">
            <xm:f>($L101=0)*($L101&lt;&gt;"")*(LEN(Dataset_2023!#REF!)=0)*(($N124="")+($N124="In Progress"))</xm:f>
            <x14:dxf>
              <font>
                <color theme="7" tint="-0.24994659260841701"/>
              </font>
              <fill>
                <patternFill patternType="none">
                  <bgColor auto="1"/>
                </patternFill>
              </fill>
            </x14:dxf>
          </x14:cfRule>
          <xm:sqref>B101:E109 D111</xm:sqref>
        </x14:conditionalFormatting>
        <x14:conditionalFormatting xmlns:xm="http://schemas.microsoft.com/office/excel/2006/main">
          <x14:cfRule type="expression" priority="269" id="{ACC98375-B412-4B69-91B8-1DC3E81DD182}">
            <xm:f>($L110&lt;0)*(LEN(Dataset_2023!#REF!)=0)*(($N134="")+($N134="In Progress"))</xm:f>
            <x14:dxf>
              <font>
                <color theme="7" tint="-0.24994659260841701"/>
              </font>
              <fill>
                <patternFill patternType="none">
                  <bgColor auto="1"/>
                </patternFill>
              </fill>
            </x14:dxf>
          </x14:cfRule>
          <x14:cfRule type="expression" priority="268" id="{8EC3BF31-9410-462C-A9C6-8BF37AA1786F}">
            <xm:f>($L110=0)*($L110&lt;&gt;"")*(LEN(Dataset_2023!#REF!)=0)*(($N134="")+($N134="In Progress"))</xm:f>
            <x14:dxf>
              <font>
                <color theme="7" tint="-0.24994659260841701"/>
              </font>
              <fill>
                <patternFill patternType="none">
                  <bgColor auto="1"/>
                </patternFill>
              </fill>
            </x14:dxf>
          </x14:cfRule>
          <xm:sqref>B110:E112 D163</xm:sqref>
        </x14:conditionalFormatting>
        <x14:conditionalFormatting xmlns:xm="http://schemas.microsoft.com/office/excel/2006/main">
          <x14:cfRule type="expression" priority="16" id="{0DF0B640-2942-4CC2-9826-A023E397F21C}">
            <xm:f>($L2=0)*($L2&lt;&gt;"")*(LEN(Dataset_2023!#REF!)=0)*(($N2="")+($N2="In Progress"))</xm:f>
            <x14:dxf>
              <font>
                <color theme="7" tint="-0.24994659260841701"/>
              </font>
              <fill>
                <patternFill patternType="none">
                  <bgColor auto="1"/>
                </patternFill>
              </fill>
            </x14:dxf>
          </x14:cfRule>
          <x14:cfRule type="expression" priority="17" id="{FC47E4E3-F5ED-4824-8F81-16ECD41C5D72}">
            <xm:f>($L2&lt;0)*(LEN(Dataset_2023!#REF!)=0)*(($N2="")+($N2="In Progress"))</xm:f>
            <x14:dxf>
              <font>
                <color theme="7" tint="-0.24994659260841701"/>
              </font>
              <fill>
                <patternFill patternType="none">
                  <bgColor auto="1"/>
                </patternFill>
              </fill>
            </x14:dxf>
          </x14:cfRule>
          <xm:sqref>C2</xm:sqref>
        </x14:conditionalFormatting>
        <x14:conditionalFormatting xmlns:xm="http://schemas.microsoft.com/office/excel/2006/main">
          <x14:cfRule type="expression" priority="308" id="{D307F8AA-41E0-4A90-8D22-736584D3549D}">
            <xm:f>($L113=0)*($L113&lt;&gt;"")*(LEN(Dataset_2023!#REF!)=0)*(($N144="")+($N144="In Progress"))</xm:f>
            <x14:dxf>
              <font>
                <color theme="7" tint="-0.24994659260841701"/>
              </font>
              <fill>
                <patternFill patternType="none">
                  <bgColor auto="1"/>
                </patternFill>
              </fill>
            </x14:dxf>
          </x14:cfRule>
          <x14:cfRule type="expression" priority="309" id="{9448F5AB-3279-48FE-8ABF-D918324649FD}">
            <xm:f>($L113&lt;0)*(LEN(Dataset_2023!#REF!)=0)*(($N144="")+($N144="In Progress"))</xm:f>
            <x14:dxf>
              <font>
                <color theme="7" tint="-0.24994659260841701"/>
              </font>
              <fill>
                <patternFill patternType="none">
                  <bgColor auto="1"/>
                </patternFill>
              </fill>
            </x14:dxf>
          </x14:cfRule>
          <xm:sqref>C113</xm:sqref>
        </x14:conditionalFormatting>
        <x14:conditionalFormatting xmlns:xm="http://schemas.microsoft.com/office/excel/2006/main">
          <x14:cfRule type="expression" priority="316" id="{35BD9F94-D9EC-4CDA-B6E9-D39835295ACD}">
            <xm:f>($L114=0)*($L114&lt;&gt;"")*(LEN(Dataset_2023!#REF!)=0)*(($N150="")+($N150="In Progress"))</xm:f>
            <x14:dxf>
              <font>
                <color theme="7" tint="-0.24994659260841701"/>
              </font>
              <fill>
                <patternFill patternType="none">
                  <bgColor auto="1"/>
                </patternFill>
              </fill>
            </x14:dxf>
          </x14:cfRule>
          <x14:cfRule type="expression" priority="317" id="{95523233-C061-4A96-BD9D-2ED7FE3BAB46}">
            <xm:f>($L114&lt;0)*(LEN(Dataset_2023!#REF!)=0)*(($N150="")+($N150="In Progress"))</xm:f>
            <x14:dxf>
              <font>
                <color theme="7" tint="-0.24994659260841701"/>
              </font>
              <fill>
                <patternFill patternType="none">
                  <bgColor auto="1"/>
                </patternFill>
              </fill>
            </x14:dxf>
          </x14:cfRule>
          <xm:sqref>C114:C115</xm:sqref>
        </x14:conditionalFormatting>
        <x14:conditionalFormatting xmlns:xm="http://schemas.microsoft.com/office/excel/2006/main">
          <x14:cfRule type="expression" priority="7" id="{9EAF57DC-F155-4BCA-9B03-398E7A93ECC2}">
            <xm:f>($L118=0)*($L118&lt;&gt;"")*(LEN(Dataset_2023!#REF!)=0)*(($N118="")+($N118="In Progress"))</xm:f>
            <x14:dxf>
              <font>
                <color theme="7" tint="-0.24994659260841701"/>
              </font>
              <fill>
                <patternFill patternType="none">
                  <bgColor auto="1"/>
                </patternFill>
              </fill>
            </x14:dxf>
          </x14:cfRule>
          <x14:cfRule type="expression" priority="8" id="{BBBAE3DA-7A5E-4A0F-8539-DA0B7673A022}">
            <xm:f>($L118&lt;0)*(LEN(Dataset_2023!#REF!)=0)*(($N118="")+($N118="In Progress"))</xm:f>
            <x14:dxf>
              <font>
                <color theme="7" tint="-0.24994659260841701"/>
              </font>
              <fill>
                <patternFill patternType="none">
                  <bgColor auto="1"/>
                </patternFill>
              </fill>
            </x14:dxf>
          </x14:cfRule>
          <xm:sqref>C118</xm:sqref>
        </x14:conditionalFormatting>
        <x14:conditionalFormatting xmlns:xm="http://schemas.microsoft.com/office/excel/2006/main">
          <x14:cfRule type="expression" priority="277" id="{C0BE1A5C-A19F-4C22-B137-F6AA0735F8F2}">
            <xm:f>($L119&lt;0)*(LEN(Dataset_2023!#REF!)=0)*(($N156="")+($N156="In Progress"))</xm:f>
            <x14:dxf>
              <font>
                <color theme="7" tint="-0.24994659260841701"/>
              </font>
              <fill>
                <patternFill patternType="none">
                  <bgColor auto="1"/>
                </patternFill>
              </fill>
            </x14:dxf>
          </x14:cfRule>
          <x14:cfRule type="expression" priority="276" id="{098BABA9-42A8-4B8E-9F5B-AE9CB77F3220}">
            <xm:f>($L119=0)*($L119&lt;&gt;"")*(LEN(Dataset_2023!#REF!)=0)*(($N156="")+($N156="In Progress"))</xm:f>
            <x14:dxf>
              <font>
                <color theme="7" tint="-0.24994659260841701"/>
              </font>
              <fill>
                <patternFill patternType="none">
                  <bgColor auto="1"/>
                </patternFill>
              </fill>
            </x14:dxf>
          </x14:cfRule>
          <xm:sqref>C119:C122</xm:sqref>
        </x14:conditionalFormatting>
        <x14:conditionalFormatting xmlns:xm="http://schemas.microsoft.com/office/excel/2006/main">
          <x14:cfRule type="expression" priority="285" id="{53C9A598-E500-469E-B83C-187B196D2E7E}">
            <xm:f>($L123&lt;0)*(LEN(Dataset_2023!#REF!)=0)*(($N161="")+($N161="In Progress"))</xm:f>
            <x14:dxf>
              <font>
                <color theme="7" tint="-0.24994659260841701"/>
              </font>
              <fill>
                <patternFill patternType="none">
                  <bgColor auto="1"/>
                </patternFill>
              </fill>
            </x14:dxf>
          </x14:cfRule>
          <x14:cfRule type="expression" priority="284" id="{EB5AA8DC-637B-461B-B770-A629CFD12087}">
            <xm:f>($L123=0)*($L123&lt;&gt;"")*(LEN(Dataset_2023!#REF!)=0)*(($N161="")+($N161="In Progress"))</xm:f>
            <x14:dxf>
              <font>
                <color theme="7" tint="-0.24994659260841701"/>
              </font>
              <fill>
                <patternFill patternType="none">
                  <bgColor auto="1"/>
                </patternFill>
              </fill>
            </x14:dxf>
          </x14:cfRule>
          <xm:sqref>C123</xm:sqref>
        </x14:conditionalFormatting>
        <x14:conditionalFormatting xmlns:xm="http://schemas.microsoft.com/office/excel/2006/main">
          <x14:cfRule type="expression" priority="131" id="{C8152EE0-1A19-4805-90FB-AA8EE06A7841}">
            <xm:f>($L124&lt;0)*(LEN(Dataset_2023!#REF!)=0)*(($N163="")+($N163="In Progress"))</xm:f>
            <x14:dxf>
              <font>
                <color theme="7" tint="-0.24994659260841701"/>
              </font>
              <fill>
                <patternFill patternType="none">
                  <bgColor auto="1"/>
                </patternFill>
              </fill>
            </x14:dxf>
          </x14:cfRule>
          <x14:cfRule type="expression" priority="130" id="{28DB8761-850F-432D-856B-B201B503AC04}">
            <xm:f>($L124=0)*($L124&lt;&gt;"")*(LEN(Dataset_2023!#REF!)=0)*(($N163="")+($N163="In Progress"))</xm:f>
            <x14:dxf>
              <font>
                <color theme="7" tint="-0.24994659260841701"/>
              </font>
              <fill>
                <patternFill patternType="none">
                  <bgColor auto="1"/>
                </patternFill>
              </fill>
            </x14:dxf>
          </x14:cfRule>
          <xm:sqref>C124:C128</xm:sqref>
        </x14:conditionalFormatting>
        <x14:conditionalFormatting xmlns:xm="http://schemas.microsoft.com/office/excel/2006/main">
          <x14:cfRule type="expression" priority="203" id="{66E23AE6-3CA2-4F83-950B-67E4ECC4E3EF}">
            <xm:f>($L131=0)*($L131&lt;&gt;"")*(LEN(Dataset_2023!#REF!)=0)*(($N168="")+($N168="In Progress"))</xm:f>
            <x14:dxf>
              <font>
                <color theme="7" tint="-0.24994659260841701"/>
              </font>
              <fill>
                <patternFill patternType="none">
                  <bgColor auto="1"/>
                </patternFill>
              </fill>
            </x14:dxf>
          </x14:cfRule>
          <xm:sqref>C131:C134 C137:C141</xm:sqref>
        </x14:conditionalFormatting>
        <x14:conditionalFormatting xmlns:xm="http://schemas.microsoft.com/office/excel/2006/main">
          <x14:cfRule type="expression" priority="204" id="{04D4BB69-D56C-4D1E-AB03-0271842EC743}">
            <xm:f>($L131&lt;0)*(LEN(Dataset_2023!#REF!)=0)*(($N168="")+($N168="In Progress"))</xm:f>
            <x14:dxf>
              <font>
                <color theme="7" tint="-0.24994659260841701"/>
              </font>
              <fill>
                <patternFill patternType="none">
                  <bgColor auto="1"/>
                </patternFill>
              </fill>
            </x14:dxf>
          </x14:cfRule>
          <xm:sqref>C131:C134</xm:sqref>
        </x14:conditionalFormatting>
        <x14:conditionalFormatting xmlns:xm="http://schemas.microsoft.com/office/excel/2006/main">
          <x14:cfRule type="expression" priority="123" id="{34984BD3-8072-4766-B5DF-483384B55D60}">
            <xm:f>($L136=0)*($L136&lt;&gt;"")*(LEN(Dataset_2023!#REF!)=0)*(($N173="")+($N173="In Progress"))</xm:f>
            <x14:dxf>
              <font>
                <color theme="7" tint="-0.24994659260841701"/>
              </font>
              <fill>
                <patternFill patternType="none">
                  <bgColor auto="1"/>
                </patternFill>
              </fill>
            </x14:dxf>
          </x14:cfRule>
          <xm:sqref>C136</xm:sqref>
        </x14:conditionalFormatting>
        <x14:conditionalFormatting xmlns:xm="http://schemas.microsoft.com/office/excel/2006/main">
          <x14:cfRule type="expression" priority="122" id="{643ACB07-5A1C-4CB9-82FD-C6CF5970FFCF}">
            <xm:f>($L136&lt;0)*(LEN(Dataset_2023!#REF!)=0)*(($N173="")+($N173="In Progress"))</xm:f>
            <x14:dxf>
              <font>
                <color theme="7" tint="-0.24994659260841701"/>
              </font>
              <fill>
                <patternFill patternType="none">
                  <bgColor auto="1"/>
                </patternFill>
              </fill>
            </x14:dxf>
          </x14:cfRule>
          <xm:sqref>C136:C143</xm:sqref>
        </x14:conditionalFormatting>
        <x14:conditionalFormatting xmlns:xm="http://schemas.microsoft.com/office/excel/2006/main">
          <x14:cfRule type="expression" priority="121" id="{C5620E9B-728A-485F-AFE3-00FE03121B7E}">
            <xm:f>($L142=0)*($L142&lt;&gt;"")*(LEN(Dataset_2023!#REF!)=0)*(($N179="")+($N179="In Progress"))</xm:f>
            <x14:dxf>
              <font>
                <color theme="7" tint="-0.24994659260841701"/>
              </font>
              <fill>
                <patternFill patternType="none">
                  <bgColor auto="1"/>
                </patternFill>
              </fill>
            </x14:dxf>
          </x14:cfRule>
          <xm:sqref>C142:C143</xm:sqref>
        </x14:conditionalFormatting>
        <x14:conditionalFormatting xmlns:xm="http://schemas.microsoft.com/office/excel/2006/main">
          <x14:cfRule type="expression" priority="221" id="{85ECF641-9304-479E-9B87-393187FDF117}">
            <xm:f>($L144&lt;0)*(LEN(Dataset_2023!#REF!)=0)*(($N187="")+($N187="In Progress"))</xm:f>
            <x14:dxf>
              <font>
                <color theme="7" tint="-0.24994659260841701"/>
              </font>
              <fill>
                <patternFill patternType="none">
                  <bgColor auto="1"/>
                </patternFill>
              </fill>
            </x14:dxf>
          </x14:cfRule>
          <x14:cfRule type="expression" priority="220" id="{1D19514E-CAE0-4D4A-A1DF-E8D87C8ED134}">
            <xm:f>($L144=0)*($L144&lt;&gt;"")*(LEN(Dataset_2023!#REF!)=0)*(($N187="")+($N187="In Progress"))</xm:f>
            <x14:dxf>
              <font>
                <color theme="7" tint="-0.24994659260841701"/>
              </font>
              <fill>
                <patternFill patternType="none">
                  <bgColor auto="1"/>
                </patternFill>
              </fill>
            </x14:dxf>
          </x14:cfRule>
          <xm:sqref>C144 C147:C151 E151</xm:sqref>
        </x14:conditionalFormatting>
        <x14:conditionalFormatting xmlns:xm="http://schemas.microsoft.com/office/excel/2006/main">
          <x14:cfRule type="expression" priority="114" id="{FC3C82D7-8BD4-4255-9920-1D4E5FEB7CE5}">
            <xm:f>($L145&lt;0)*(LEN(Dataset_2023!#REF!)=0)*(($N182="")+($N182="In Progress"))</xm:f>
            <x14:dxf>
              <font>
                <color theme="7" tint="-0.24994659260841701"/>
              </font>
              <fill>
                <patternFill patternType="none">
                  <bgColor auto="1"/>
                </patternFill>
              </fill>
            </x14:dxf>
          </x14:cfRule>
          <x14:cfRule type="expression" priority="113" id="{7E9A0C8B-D8D7-43E4-A70C-92B6C7F30B46}">
            <xm:f>($L145=0)*($L145&lt;&gt;"")*(LEN(Dataset_2023!#REF!)=0)*(($N182="")+($N182="In Progress"))</xm:f>
            <x14:dxf>
              <font>
                <color theme="7" tint="-0.24994659260841701"/>
              </font>
              <fill>
                <patternFill patternType="none">
                  <bgColor auto="1"/>
                </patternFill>
              </fill>
            </x14:dxf>
          </x14:cfRule>
          <xm:sqref>C145:C146</xm:sqref>
        </x14:conditionalFormatting>
        <x14:conditionalFormatting xmlns:xm="http://schemas.microsoft.com/office/excel/2006/main">
          <x14:cfRule type="expression" priority="2563" id="{1D19514E-CAE0-4D4A-A1DF-E8D87C8ED134}">
            <xm:f>($L152=0)*($L152&lt;&gt;"")*(LEN(Dataset_2023!#REF!)=0)*(($M195="")+($M195="In Progress"))</xm:f>
            <x14:dxf>
              <font>
                <color theme="7" tint="-0.24994659260841701"/>
              </font>
              <fill>
                <patternFill patternType="none">
                  <bgColor auto="1"/>
                </patternFill>
              </fill>
            </x14:dxf>
          </x14:cfRule>
          <x14:cfRule type="expression" priority="2564" id="{85ECF641-9304-479E-9B87-393187FDF117}">
            <xm:f>($L152&lt;0)*(LEN(Dataset_2023!#REF!)=0)*(($M195="")+($M195="In Progress"))</xm:f>
            <x14:dxf>
              <font>
                <color theme="7" tint="-0.24994659260841701"/>
              </font>
              <fill>
                <patternFill patternType="none">
                  <bgColor auto="1"/>
                </patternFill>
              </fill>
            </x14:dxf>
          </x14:cfRule>
          <xm:sqref>C152:C160</xm:sqref>
        </x14:conditionalFormatting>
        <x14:conditionalFormatting xmlns:xm="http://schemas.microsoft.com/office/excel/2006/main">
          <x14:cfRule type="expression" priority="2585" id="{8306B4E9-EDA4-4D40-8E40-7CCF70BAAAE3}">
            <xm:f>($L161=0)*($L161&lt;&gt;"")*(LEN(Dataset_2023!#REF!)=0)*(($M207="")+($M207="In Progress"))</xm:f>
            <x14:dxf>
              <font>
                <color theme="7" tint="-0.24994659260841701"/>
              </font>
              <fill>
                <patternFill patternType="none">
                  <bgColor auto="1"/>
                </patternFill>
              </fill>
            </x14:dxf>
          </x14:cfRule>
          <x14:cfRule type="expression" priority="2586" id="{FC47406A-705E-4159-BCF8-BCC4544E71F5}">
            <xm:f>($L161&lt;0)*(LEN(Dataset_2023!#REF!)=0)*(($M207="")+($M207="In Progress"))</xm:f>
            <x14:dxf>
              <font>
                <color theme="7" tint="-0.24994659260841701"/>
              </font>
              <fill>
                <patternFill patternType="none">
                  <bgColor auto="1"/>
                </patternFill>
              </fill>
            </x14:dxf>
          </x14:cfRule>
          <xm:sqref>C161:C162</xm:sqref>
        </x14:conditionalFormatting>
        <x14:conditionalFormatting xmlns:xm="http://schemas.microsoft.com/office/excel/2006/main">
          <x14:cfRule type="expression" priority="2594" id="{365B6711-8FBA-445E-96F7-9CC061954E67}">
            <xm:f>($L163&lt;0)*(LEN(Dataset_2023!#REF!)=0)*(($M210="")+($M210="In Progress"))</xm:f>
            <x14:dxf>
              <font>
                <color theme="7" tint="-0.24994659260841701"/>
              </font>
              <fill>
                <patternFill patternType="none">
                  <bgColor auto="1"/>
                </patternFill>
              </fill>
            </x14:dxf>
          </x14:cfRule>
          <x14:cfRule type="expression" priority="2593" id="{9A3D7211-F624-4465-A11B-E0417C7AF52A}">
            <xm:f>($L163=0)*($L163&lt;&gt;"")*(LEN(Dataset_2023!#REF!)=0)*(($M210="")+($M210="In Progress"))</xm:f>
            <x14:dxf>
              <font>
                <color theme="7" tint="-0.24994659260841701"/>
              </font>
              <fill>
                <patternFill patternType="none">
                  <bgColor auto="1"/>
                </patternFill>
              </fill>
            </x14:dxf>
          </x14:cfRule>
          <xm:sqref>C163:C165</xm:sqref>
        </x14:conditionalFormatting>
        <x14:conditionalFormatting xmlns:xm="http://schemas.microsoft.com/office/excel/2006/main">
          <x14:cfRule type="expression" priority="2601" id="{496F7866-BE40-49B7-B213-E1C593615B06}">
            <xm:f>($L166=0)*($L166&lt;&gt;"")*(LEN(Dataset_2023!#REF!)=0)*(($M215="")+($M215="In Progress"))</xm:f>
            <x14:dxf>
              <font>
                <color theme="7" tint="-0.24994659260841701"/>
              </font>
              <fill>
                <patternFill patternType="none">
                  <bgColor auto="1"/>
                </patternFill>
              </fill>
            </x14:dxf>
          </x14:cfRule>
          <x14:cfRule type="expression" priority="2602" id="{98843A09-FF26-4020-8DCD-3ABAFC7B8795}">
            <xm:f>($L166&lt;0)*(LEN(Dataset_2023!#REF!)=0)*(($M215="")+($M215="In Progress"))</xm:f>
            <x14:dxf>
              <font>
                <color theme="7" tint="-0.24994659260841701"/>
              </font>
              <fill>
                <patternFill patternType="none">
                  <bgColor auto="1"/>
                </patternFill>
              </fill>
            </x14:dxf>
          </x14:cfRule>
          <xm:sqref>C166:C167</xm:sqref>
        </x14:conditionalFormatting>
        <x14:conditionalFormatting xmlns:xm="http://schemas.microsoft.com/office/excel/2006/main">
          <x14:cfRule type="expression" priority="2610" id="{91CB5524-9118-4597-B346-325B1F3107FD}">
            <xm:f>($L168&lt;0)*(LEN(Dataset_2023!#REF!)=0)*(($M219="")+($M219="In Progress"))</xm:f>
            <x14:dxf>
              <font>
                <color theme="7" tint="-0.24994659260841701"/>
              </font>
              <fill>
                <patternFill patternType="none">
                  <bgColor auto="1"/>
                </patternFill>
              </fill>
            </x14:dxf>
          </x14:cfRule>
          <x14:cfRule type="expression" priority="2609" id="{6978A0D9-9D4E-414F-9E3A-E1A75CABFD11}">
            <xm:f>($L168=0)*($L168&lt;&gt;"")*(LEN(Dataset_2023!#REF!)=0)*(($M219="")+($M219="In Progress"))</xm:f>
            <x14:dxf>
              <font>
                <color theme="7" tint="-0.24994659260841701"/>
              </font>
              <fill>
                <patternFill patternType="none">
                  <bgColor auto="1"/>
                </patternFill>
              </fill>
            </x14:dxf>
          </x14:cfRule>
          <xm:sqref>C168:C193</xm:sqref>
        </x14:conditionalFormatting>
        <x14:conditionalFormatting xmlns:xm="http://schemas.microsoft.com/office/excel/2006/main">
          <x14:cfRule type="expression" priority="50" id="{B5D4B489-53C1-49B6-B1DD-6EF03BA0C98C}">
            <xm:f>($L72=0)*($L72&lt;&gt;"")*(LEN(Dataset_2023!#REF!)=0)*(($N87="")+($N87="In Progress"))</xm:f>
            <x14:dxf>
              <font>
                <color theme="7" tint="-0.24994659260841701"/>
              </font>
              <fill>
                <patternFill patternType="none">
                  <bgColor auto="1"/>
                </patternFill>
              </fill>
            </x14:dxf>
          </x14:cfRule>
          <x14:cfRule type="expression" priority="51" id="{516EB709-4A90-44B5-BF10-AB8F95ACC978}">
            <xm:f>($L72&lt;0)*(LEN(Dataset_2023!#REF!)=0)*(($N87="")+($N87="In Progress"))</xm:f>
            <x14:dxf>
              <font>
                <color theme="7" tint="-0.24994659260841701"/>
              </font>
              <fill>
                <patternFill patternType="none">
                  <bgColor auto="1"/>
                </patternFill>
              </fill>
            </x14:dxf>
          </x14:cfRule>
          <xm:sqref>D72</xm:sqref>
        </x14:conditionalFormatting>
        <x14:conditionalFormatting xmlns:xm="http://schemas.microsoft.com/office/excel/2006/main">
          <x14:cfRule type="expression" priority="332" id="{E6707EF0-2856-41E6-AB8A-0910AA2907BD}">
            <xm:f>($L86=0)*($L86&lt;&gt;"")*(LEN(Dataset_2023!#REF!)=0)*(($N97="")+($N97="In Progress"))</xm:f>
            <x14:dxf>
              <font>
                <color theme="7" tint="-0.24994659260841701"/>
              </font>
              <fill>
                <patternFill patternType="none">
                  <bgColor auto="1"/>
                </patternFill>
              </fill>
            </x14:dxf>
          </x14:cfRule>
          <x14:cfRule type="expression" priority="333" id="{FC8BD81C-73A6-4AD1-97A8-AB2759FE48E2}">
            <xm:f>($L86&lt;0)*(LEN(Dataset_2023!#REF!)=0)*(($N97="")+($N97="In Progress"))</xm:f>
            <x14:dxf>
              <font>
                <color theme="7" tint="-0.24994659260841701"/>
              </font>
              <fill>
                <patternFill patternType="none">
                  <bgColor auto="1"/>
                </patternFill>
              </fill>
            </x14:dxf>
          </x14:cfRule>
          <xm:sqref>D86 D88</xm:sqref>
        </x14:conditionalFormatting>
        <x14:conditionalFormatting xmlns:xm="http://schemas.microsoft.com/office/excel/2006/main">
          <x14:cfRule type="expression" priority="230" id="{D2F193B0-9228-4B26-8E32-71B89DF951FE}">
            <xm:f>Dataset_2023!#REF!="Overdue"</xm:f>
            <x14:dxf>
              <font>
                <color theme="8" tint="-0.24994659260841701"/>
              </font>
            </x14:dxf>
          </x14:cfRule>
          <x14:cfRule type="expression" priority="235" id="{46E2DD16-E16D-4853-819E-E71976099C37}">
            <xm:f>Dataset_2023!#REF!="Completed"</xm:f>
            <x14:dxf>
              <font>
                <strike/>
                <color theme="0" tint="-0.24994659260841701"/>
              </font>
              <fill>
                <patternFill patternType="none">
                  <bgColor auto="1"/>
                </patternFill>
              </fill>
            </x14:dxf>
          </x14:cfRule>
          <x14:cfRule type="expression" priority="236" id="{264CEFCC-762F-491F-ADE3-A075900B830A}">
            <xm:f>($L91=0)*($L91&lt;&gt;"")*(LEN(Dataset_2023!#REF!)=0)*((Dataset_2023!#REF!="")+(Dataset_2023!#REF!="In Progress"))</xm:f>
            <x14:dxf>
              <font>
                <color theme="7" tint="-0.24994659260841701"/>
              </font>
              <fill>
                <patternFill patternType="none">
                  <bgColor auto="1"/>
                </patternFill>
              </fill>
            </x14:dxf>
          </x14:cfRule>
          <x14:cfRule type="expression" priority="237" id="{D2090854-3AE7-43D4-8524-A300B2A03CF3}">
            <xm:f>($L91&lt;0)*(LEN(Dataset_2023!#REF!)=0)*((Dataset_2023!#REF!="")+(Dataset_2023!#REF!="In Progress"))</xm:f>
            <x14:dxf>
              <font>
                <color theme="7" tint="-0.24994659260841701"/>
              </font>
              <fill>
                <patternFill patternType="none">
                  <bgColor auto="1"/>
                </patternFill>
              </fill>
            </x14:dxf>
          </x14:cfRule>
          <x14:cfRule type="expression" priority="234" id="{146D867D-09B6-4B81-8122-974F321AA253}">
            <xm:f>Dataset_2023!#REF!="In Progress"</xm:f>
            <x14:dxf>
              <font>
                <color theme="7" tint="-0.24994659260841701"/>
              </font>
            </x14:dxf>
          </x14:cfRule>
          <x14:cfRule type="expression" priority="233" id="{A303455B-7C9F-4836-ABB6-7E3D7C157817}">
            <xm:f>Dataset_2023!#REF!="Due Today"</xm:f>
            <x14:dxf>
              <font>
                <color theme="6" tint="-0.499984740745262"/>
              </font>
            </x14:dxf>
          </x14:cfRule>
          <x14:cfRule type="expression" priority="232" id="{E7A459DB-2017-4E5A-8FCF-044127245292}">
            <xm:f>Dataset_2023!#REF!="On Hold"</xm:f>
            <x14:dxf>
              <font>
                <color theme="9"/>
              </font>
            </x14:dxf>
          </x14:cfRule>
          <x14:cfRule type="expression" priority="231" id="{2F72A7A0-9859-4332-9F56-881F8A4058D3}">
            <xm:f>Dataset_2023!#REF!="Cancelled"</xm:f>
            <x14:dxf>
              <font>
                <color theme="0" tint="-0.24994659260841701"/>
              </font>
            </x14:dxf>
          </x14:cfRule>
          <xm:sqref>D91</xm:sqref>
        </x14:conditionalFormatting>
        <x14:conditionalFormatting xmlns:xm="http://schemas.microsoft.com/office/excel/2006/main">
          <x14:cfRule type="expression" priority="322" id="{FED1A74E-1FD8-4DDF-BEDC-E82436129D77}">
            <xm:f>Dataset_2023!#REF!="In Progress"</xm:f>
            <x14:dxf>
              <font>
                <color theme="7" tint="-0.24994659260841701"/>
              </font>
            </x14:dxf>
          </x14:cfRule>
          <x14:cfRule type="expression" priority="318" id="{C4D91099-9029-44A4-B326-5DEAD3661493}">
            <xm:f>Dataset_2023!#REF!="Overdue"</xm:f>
            <x14:dxf>
              <font>
                <color theme="8" tint="-0.24994659260841701"/>
              </font>
            </x14:dxf>
          </x14:cfRule>
          <x14:cfRule type="expression" priority="325" id="{43E3B960-2FF2-47DF-83D3-961801B2DAD4}">
            <xm:f>($L109&lt;0)*(LEN(Dataset_2023!#REF!)=0)*((Dataset_2023!#REF!="")+(Dataset_2023!#REF!="In Progress"))</xm:f>
            <x14:dxf>
              <font>
                <color theme="7" tint="-0.24994659260841701"/>
              </font>
              <fill>
                <patternFill patternType="none">
                  <bgColor auto="1"/>
                </patternFill>
              </fill>
            </x14:dxf>
          </x14:cfRule>
          <x14:cfRule type="expression" priority="324" id="{58BFD396-7A7D-4001-B46C-2F280289013F}">
            <xm:f>($L109=0)*($L109&lt;&gt;"")*(LEN(Dataset_2023!#REF!)=0)*((Dataset_2023!#REF!="")+(Dataset_2023!#REF!="In Progress"))</xm:f>
            <x14:dxf>
              <font>
                <color theme="7" tint="-0.24994659260841701"/>
              </font>
              <fill>
                <patternFill patternType="none">
                  <bgColor auto="1"/>
                </patternFill>
              </fill>
            </x14:dxf>
          </x14:cfRule>
          <x14:cfRule type="expression" priority="323" id="{BE145B36-8F6A-490C-99D4-593763A17B15}">
            <xm:f>Dataset_2023!#REF!="Completed"</xm:f>
            <x14:dxf>
              <font>
                <strike/>
                <color theme="0" tint="-0.24994659260841701"/>
              </font>
              <fill>
                <patternFill patternType="none">
                  <bgColor auto="1"/>
                </patternFill>
              </fill>
            </x14:dxf>
          </x14:cfRule>
          <x14:cfRule type="expression" priority="321" id="{772F40A0-3E8E-4520-8C70-4120B4A2DD2C}">
            <xm:f>Dataset_2023!#REF!="Due Today"</xm:f>
            <x14:dxf>
              <font>
                <color theme="6" tint="-0.499984740745262"/>
              </font>
            </x14:dxf>
          </x14:cfRule>
          <x14:cfRule type="expression" priority="320" id="{14F3939B-524B-4281-9CE3-D4BC165CC9CD}">
            <xm:f>Dataset_2023!#REF!="On Hold"</xm:f>
            <x14:dxf>
              <font>
                <color theme="9"/>
              </font>
            </x14:dxf>
          </x14:cfRule>
          <x14:cfRule type="expression" priority="319" id="{827B52DE-B054-4666-BA48-B896E946A339}">
            <xm:f>Dataset_2023!#REF!="Cancelled"</xm:f>
            <x14:dxf>
              <font>
                <color theme="0" tint="-0.24994659260841701"/>
              </font>
            </x14:dxf>
          </x14:cfRule>
          <xm:sqref>D109</xm:sqref>
        </x14:conditionalFormatting>
        <x14:conditionalFormatting xmlns:xm="http://schemas.microsoft.com/office/excel/2006/main">
          <x14:cfRule type="expression" priority="190" id="{5B53A7A1-8912-415E-9C0E-DA1F7A678161}">
            <xm:f>Dataset_2023!#REF!="Cancelled"</xm:f>
            <x14:dxf>
              <font>
                <color theme="0" tint="-0.24994659260841701"/>
              </font>
            </x14:dxf>
          </x14:cfRule>
          <x14:cfRule type="expression" priority="189" id="{213B9232-68CF-407D-A1F7-EFB7941E71A6}">
            <xm:f>Dataset_2023!#REF!="Overdue"</xm:f>
            <x14:dxf>
              <font>
                <color theme="8" tint="-0.24994659260841701"/>
              </font>
            </x14:dxf>
          </x14:cfRule>
          <x14:cfRule type="expression" priority="193" id="{6A4D52EC-9294-41B8-A70D-4EF327270EC5}">
            <xm:f>Dataset_2023!#REF!="In Progress"</xm:f>
            <x14:dxf>
              <font>
                <color theme="7" tint="-0.24994659260841701"/>
              </font>
            </x14:dxf>
          </x14:cfRule>
          <x14:cfRule type="expression" priority="196" id="{E5760CA3-DE94-4BAF-9961-E373EB2FD057}">
            <xm:f>($L119&lt;0)*(LEN(Dataset_2023!#REF!)=0)*((Dataset_2023!#REF!="")+(Dataset_2023!#REF!="In Progress"))</xm:f>
            <x14:dxf>
              <font>
                <color theme="7" tint="-0.24994659260841701"/>
              </font>
              <fill>
                <patternFill patternType="none">
                  <bgColor auto="1"/>
                </patternFill>
              </fill>
            </x14:dxf>
          </x14:cfRule>
          <x14:cfRule type="expression" priority="195" id="{A71568CA-2BC2-44C8-8FA6-3FA4DEAB197A}">
            <xm:f>($L119=0)*($L119&lt;&gt;"")*(LEN(Dataset_2023!#REF!)=0)*((Dataset_2023!#REF!="")+(Dataset_2023!#REF!="In Progress"))</xm:f>
            <x14:dxf>
              <font>
                <color theme="7" tint="-0.24994659260841701"/>
              </font>
              <fill>
                <patternFill patternType="none">
                  <bgColor auto="1"/>
                </patternFill>
              </fill>
            </x14:dxf>
          </x14:cfRule>
          <x14:cfRule type="expression" priority="194" id="{B4FB7F49-D896-4B6A-AA7A-C70ED8B489E7}">
            <xm:f>Dataset_2023!#REF!="Completed"</xm:f>
            <x14:dxf>
              <font>
                <strike/>
                <color theme="0" tint="-0.24994659260841701"/>
              </font>
              <fill>
                <patternFill patternType="none">
                  <bgColor auto="1"/>
                </patternFill>
              </fill>
            </x14:dxf>
          </x14:cfRule>
          <x14:cfRule type="expression" priority="192" id="{084DB5B9-536F-456D-A7A8-AAC2EFEEAFC5}">
            <xm:f>Dataset_2023!#REF!="Due Today"</xm:f>
            <x14:dxf>
              <font>
                <color theme="6" tint="-0.499984740745262"/>
              </font>
            </x14:dxf>
          </x14:cfRule>
          <x14:cfRule type="expression" priority="191" id="{F126E35F-1341-4C20-91A9-7DDC5F00E430}">
            <xm:f>Dataset_2023!#REF!="On Hold"</xm:f>
            <x14:dxf>
              <font>
                <color theme="9"/>
              </font>
            </x14:dxf>
          </x14:cfRule>
          <xm:sqref>D119 C129:C130</xm:sqref>
        </x14:conditionalFormatting>
        <x14:conditionalFormatting xmlns:xm="http://schemas.microsoft.com/office/excel/2006/main">
          <x14:cfRule type="expression" priority="245" id="{5D829C25-59FE-46B7-BA23-084B05ABDAAD}">
            <xm:f>($L120&lt;0)*(LEN(Dataset_2023!#REF!)=0)*(($N124="")+($N124="In Progress"))</xm:f>
            <x14:dxf>
              <font>
                <color theme="7" tint="-0.24994659260841701"/>
              </font>
              <fill>
                <patternFill patternType="none">
                  <bgColor auto="1"/>
                </patternFill>
              </fill>
            </x14:dxf>
          </x14:cfRule>
          <x14:cfRule type="expression" priority="244" id="{9A28FB89-508B-4250-A1FC-0DEB410278CD}">
            <xm:f>($L120=0)*($L120&lt;&gt;"")*(LEN(Dataset_2023!#REF!)=0)*(($N124="")+($N124="In Progress"))</xm:f>
            <x14:dxf>
              <font>
                <color theme="7" tint="-0.24994659260841701"/>
              </font>
              <fill>
                <patternFill patternType="none">
                  <bgColor auto="1"/>
                </patternFill>
              </fill>
            </x14:dxf>
          </x14:cfRule>
          <xm:sqref>D120 D122:D123</xm:sqref>
        </x14:conditionalFormatting>
        <x14:conditionalFormatting xmlns:xm="http://schemas.microsoft.com/office/excel/2006/main">
          <x14:cfRule type="expression" priority="35" id="{415C56B8-83F1-4E0C-BD0D-D78692A45948}">
            <xm:f>($L124=0)*($L124&lt;&gt;"")*(LEN(Dataset_2023!#REF!)=0)*(($N129="")+($N129="In Progress"))</xm:f>
            <x14:dxf>
              <font>
                <color theme="7" tint="-0.24994659260841701"/>
              </font>
              <fill>
                <patternFill patternType="none">
                  <bgColor auto="1"/>
                </patternFill>
              </fill>
            </x14:dxf>
          </x14:cfRule>
          <x14:cfRule type="expression" priority="43" id="{BF18C5DA-ACE3-42FA-9B3B-E18CBD283287}">
            <xm:f>($L124&lt;0)*(LEN(Dataset_2023!#REF!)=0)*(($N141="")+($N141="In Progress"))</xm:f>
            <x14:dxf>
              <font>
                <color theme="7" tint="-0.24994659260841701"/>
              </font>
              <fill>
                <patternFill patternType="none">
                  <bgColor auto="1"/>
                </patternFill>
              </fill>
            </x14:dxf>
          </x14:cfRule>
          <xm:sqref>D124:D129 D148 D152:D155</xm:sqref>
        </x14:conditionalFormatting>
        <x14:conditionalFormatting xmlns:xm="http://schemas.microsoft.com/office/excel/2006/main">
          <x14:cfRule type="expression" priority="26" id="{AAE298B5-3438-4234-A74B-6169FD768813}">
            <xm:f>($L124&lt;0)*(LEN(Dataset_2023!#REF!)=0)*(($N129="")+($N129="In Progress"))</xm:f>
            <x14:dxf>
              <font>
                <color theme="7" tint="-0.24994659260841701"/>
              </font>
              <fill>
                <patternFill patternType="none">
                  <bgColor auto="1"/>
                </patternFill>
              </fill>
            </x14:dxf>
          </x14:cfRule>
          <xm:sqref>D124:D136</xm:sqref>
        </x14:conditionalFormatting>
        <x14:conditionalFormatting xmlns:xm="http://schemas.microsoft.com/office/excel/2006/main">
          <x14:cfRule type="expression" priority="42" id="{CB815098-51C2-4902-8CA3-83B76AA3C0FB}">
            <xm:f>($L128=0)*($L128&lt;&gt;"")*(LEN(Dataset_2023!#REF!)=0)*(($N145="")+($N145="In Progress"))</xm:f>
            <x14:dxf>
              <font>
                <color theme="7" tint="-0.24994659260841701"/>
              </font>
              <fill>
                <patternFill patternType="none">
                  <bgColor auto="1"/>
                </patternFill>
              </fill>
            </x14:dxf>
          </x14:cfRule>
          <xm:sqref>D128:D129 D148 D152:D155</xm:sqref>
        </x14:conditionalFormatting>
        <x14:conditionalFormatting xmlns:xm="http://schemas.microsoft.com/office/excel/2006/main">
          <x14:cfRule type="expression" priority="33" id="{D8F0A623-0EB6-4782-A697-118642203093}">
            <xm:f>($L130=0)*($L130&lt;&gt;"")*(LEN(Dataset_2023!#REF!)=0)*(($N147="")+($N147="In Progress"))</xm:f>
            <x14:dxf>
              <font>
                <color theme="7" tint="-0.24994659260841701"/>
              </font>
              <fill>
                <patternFill patternType="none">
                  <bgColor auto="1"/>
                </patternFill>
              </fill>
            </x14:dxf>
          </x14:cfRule>
          <x14:cfRule type="expression" priority="25" id="{977FBE66-0FBB-4F22-9E2B-A82D61595FEB}">
            <xm:f>($L130=0)*($L130&lt;&gt;"")*(LEN(Dataset_2023!#REF!)=0)*(($N135="")+($N135="In Progress"))</xm:f>
            <x14:dxf>
              <font>
                <color theme="7" tint="-0.24994659260841701"/>
              </font>
              <fill>
                <patternFill patternType="none">
                  <bgColor auto="1"/>
                </patternFill>
              </fill>
            </x14:dxf>
          </x14:cfRule>
          <x14:cfRule type="expression" priority="34" id="{6DA8E02E-234A-420A-8253-29F3BB6511B0}">
            <xm:f>($L130&lt;0)*(LEN(Dataset_2023!#REF!)=0)*(($N147="")+($N147="In Progress"))</xm:f>
            <x14:dxf>
              <font>
                <color theme="7" tint="-0.24994659260841701"/>
              </font>
              <fill>
                <patternFill patternType="none">
                  <bgColor auto="1"/>
                </patternFill>
              </fill>
            </x14:dxf>
          </x14:cfRule>
          <xm:sqref>D130:D135</xm:sqref>
        </x14:conditionalFormatting>
        <x14:conditionalFormatting xmlns:xm="http://schemas.microsoft.com/office/excel/2006/main">
          <x14:cfRule type="expression" priority="163" id="{8C8E0FA0-7463-437A-9920-8047F8D35859}">
            <xm:f>($L137=0)*($L137&lt;&gt;"")*(LEN(Dataset_2023!#REF!)=0)*(($N152="")+($N152="In Progress"))</xm:f>
            <x14:dxf>
              <font>
                <color theme="7" tint="-0.24994659260841701"/>
              </font>
              <fill>
                <patternFill patternType="none">
                  <bgColor auto="1"/>
                </patternFill>
              </fill>
            </x14:dxf>
          </x14:cfRule>
          <x14:cfRule type="expression" priority="164" id="{98CAA44D-8293-450C-B61A-BF30D41F9725}">
            <xm:f>($L137&lt;0)*(LEN(Dataset_2023!#REF!)=0)*(($N152="")+($N152="In Progress"))</xm:f>
            <x14:dxf>
              <font>
                <color theme="7" tint="-0.24994659260841701"/>
              </font>
              <fill>
                <patternFill patternType="none">
                  <bgColor auto="1"/>
                </patternFill>
              </fill>
            </x14:dxf>
          </x14:cfRule>
          <xm:sqref>D137:D147 D149:D151 D156</xm:sqref>
        </x14:conditionalFormatting>
        <x14:conditionalFormatting xmlns:xm="http://schemas.microsoft.com/office/excel/2006/main">
          <x14:cfRule type="expression" priority="60" id="{3B471FD5-6299-4B3C-8CE7-1A6A0D8E8E7E}">
            <xm:f>($L157&lt;0)*(LEN(Dataset_2023!#REF!)=0)*(($N169="")+($N169="In Progress"))</xm:f>
            <x14:dxf>
              <font>
                <color theme="7" tint="-0.24994659260841701"/>
              </font>
              <fill>
                <patternFill patternType="none">
                  <bgColor auto="1"/>
                </patternFill>
              </fill>
            </x14:dxf>
          </x14:cfRule>
          <x14:cfRule type="expression" priority="52" id="{658503B1-6DBE-4AA0-9511-5D950CC343FC}">
            <xm:f>($L157=0)*($L157&lt;&gt;"")*(LEN(Dataset_2023!#REF!)=0)*(($N162="")+($N162="In Progress"))</xm:f>
            <x14:dxf>
              <font>
                <color theme="7" tint="-0.24994659260841701"/>
              </font>
              <fill>
                <patternFill patternType="none">
                  <bgColor auto="1"/>
                </patternFill>
              </fill>
            </x14:dxf>
          </x14:cfRule>
          <x14:cfRule type="expression" priority="59" id="{38905F66-6A56-467E-9424-4E7D11FFD1F0}">
            <xm:f>($L157=0)*($L157&lt;&gt;"")*(LEN(Dataset_2023!#REF!)=0)*(($N169="")+($N169="In Progress"))</xm:f>
            <x14:dxf>
              <font>
                <color theme="7" tint="-0.24994659260841701"/>
              </font>
              <fill>
                <patternFill patternType="none">
                  <bgColor auto="1"/>
                </patternFill>
              </fill>
            </x14:dxf>
          </x14:cfRule>
          <x14:cfRule type="expression" priority="67" id="{0F5F5E37-2B18-4A1C-8BB8-3B7C32743082}">
            <xm:f>($L157=0)*($L157&lt;&gt;"")*(LEN(Dataset_2023!#REF!)=0)*(($N172="")+($N172="In Progress"))</xm:f>
            <x14:dxf>
              <font>
                <color theme="7" tint="-0.24994659260841701"/>
              </font>
              <fill>
                <patternFill patternType="none">
                  <bgColor auto="1"/>
                </patternFill>
              </fill>
            </x14:dxf>
          </x14:cfRule>
          <xm:sqref>D157</xm:sqref>
        </x14:conditionalFormatting>
        <x14:conditionalFormatting xmlns:xm="http://schemas.microsoft.com/office/excel/2006/main">
          <x14:cfRule type="expression" priority="68" id="{5274F99C-14EB-4F57-A645-4BBE1C8449A0}">
            <xm:f>($L157&lt;0)*(LEN(Dataset_2023!#REF!)=0)*(($N172="")+($N172="In Progress"))</xm:f>
            <x14:dxf>
              <font>
                <color theme="7" tint="-0.24994659260841701"/>
              </font>
              <fill>
                <patternFill patternType="none">
                  <bgColor auto="1"/>
                </patternFill>
              </fill>
            </x14:dxf>
          </x14:cfRule>
          <xm:sqref>D157:D159</xm:sqref>
        </x14:conditionalFormatting>
        <x14:conditionalFormatting xmlns:xm="http://schemas.microsoft.com/office/excel/2006/main">
          <x14:cfRule type="expression" priority="103" id="{B8D88E97-8B6B-4FE9-BA9B-AFD9C69F8005}">
            <xm:f>($L158=0)*($L158&lt;&gt;"")*(LEN(Dataset_2023!#REF!)=0)*(($N182="")+($N182="In Progress"))</xm:f>
            <x14:dxf>
              <font>
                <color theme="7" tint="-0.24994659260841701"/>
              </font>
              <fill>
                <patternFill patternType="none">
                  <bgColor auto="1"/>
                </patternFill>
              </fill>
            </x14:dxf>
          </x14:cfRule>
          <x14:cfRule type="expression" priority="104" id="{AF838847-E20E-4AAE-8174-BA3207E49ACD}">
            <xm:f>($L158&lt;0)*(LEN(Dataset_2023!#REF!)=0)*(($N182="")+($N182="In Progress"))</xm:f>
            <x14:dxf>
              <font>
                <color theme="7" tint="-0.24994659260841701"/>
              </font>
              <fill>
                <patternFill patternType="none">
                  <bgColor auto="1"/>
                </patternFill>
              </fill>
            </x14:dxf>
          </x14:cfRule>
          <xm:sqref>D158:D159</xm:sqref>
        </x14:conditionalFormatting>
        <x14:conditionalFormatting xmlns:xm="http://schemas.microsoft.com/office/excel/2006/main">
          <x14:cfRule type="expression" priority="87" id="{82C550BC-855E-45EA-8F19-D2636C3A4A0E}">
            <xm:f>($L160=0)*($L160&lt;&gt;"")*(LEN(Dataset_2023!#REF!)=0)*(($N165="")+($N165="In Progress"))</xm:f>
            <x14:dxf>
              <font>
                <color theme="7" tint="-0.24994659260841701"/>
              </font>
              <fill>
                <patternFill patternType="none">
                  <bgColor auto="1"/>
                </patternFill>
              </fill>
            </x14:dxf>
          </x14:cfRule>
          <xm:sqref>D160</xm:sqref>
        </x14:conditionalFormatting>
        <x14:conditionalFormatting xmlns:xm="http://schemas.microsoft.com/office/excel/2006/main">
          <x14:cfRule type="expression" priority="86" id="{CAB47FAE-703D-4051-B6C9-54AF18FECBF1}">
            <xm:f>($L160&lt;0)*(LEN(Dataset_2023!#REF!)=0)*(($N165="")+($N165="In Progress"))</xm:f>
            <x14:dxf>
              <font>
                <color theme="7" tint="-0.24994659260841701"/>
              </font>
              <fill>
                <patternFill patternType="none">
                  <bgColor auto="1"/>
                </patternFill>
              </fill>
            </x14:dxf>
          </x14:cfRule>
          <xm:sqref>D160:D161</xm:sqref>
        </x14:conditionalFormatting>
        <x14:conditionalFormatting xmlns:xm="http://schemas.microsoft.com/office/excel/2006/main">
          <x14:cfRule type="expression" priority="85" id="{E6976DDD-B160-429B-BBCC-CE2547FBB76E}">
            <xm:f>($L161=0)*($L161&lt;&gt;"")*(LEN(Dataset_2023!#REF!)=0)*(($N166="")+($N166="In Progress"))</xm:f>
            <x14:dxf>
              <font>
                <color theme="7" tint="-0.24994659260841701"/>
              </font>
              <fill>
                <patternFill patternType="none">
                  <bgColor auto="1"/>
                </patternFill>
              </fill>
            </x14:dxf>
          </x14:cfRule>
          <xm:sqref>D161</xm:sqref>
        </x14:conditionalFormatting>
        <x14:conditionalFormatting xmlns:xm="http://schemas.microsoft.com/office/excel/2006/main">
          <x14:cfRule type="expression" priority="94" id="{BC559C55-A28C-4500-89EE-20BA7CB541ED}">
            <xm:f>($L158=0)*($L158&lt;&gt;"")*(LEN(Dataset_2023!#REF!)=0)*(($N173="")+($N173="In Progress"))</xm:f>
            <x14:dxf>
              <font>
                <color theme="7" tint="-0.24994659260841701"/>
              </font>
              <fill>
                <patternFill patternType="none">
                  <bgColor auto="1"/>
                </patternFill>
              </fill>
            </x14:dxf>
          </x14:cfRule>
          <xm:sqref>D163 D158:D159</xm:sqref>
        </x14:conditionalFormatting>
        <x14:conditionalFormatting xmlns:xm="http://schemas.microsoft.com/office/excel/2006/main">
          <x14:cfRule type="expression" priority="95" id="{EC81B792-1169-4278-B90D-8607A36F1F04}">
            <xm:f>($L163&lt;0)*(LEN(Dataset_2023!#REF!)=0)*(($N178="")+($N178="In Progress"))</xm:f>
            <x14:dxf>
              <font>
                <color theme="7" tint="-0.24994659260841701"/>
              </font>
              <fill>
                <patternFill patternType="none">
                  <bgColor auto="1"/>
                </patternFill>
              </fill>
            </x14:dxf>
          </x14:cfRule>
          <xm:sqref>D163</xm:sqref>
        </x14:conditionalFormatting>
        <x14:conditionalFormatting xmlns:xm="http://schemas.microsoft.com/office/excel/2006/main">
          <x14:cfRule type="expression" priority="77" id="{6EFFE22E-C1D1-4FAE-90DB-374787F65092}">
            <xm:f>($L164&lt;0)*(LEN(Dataset_2023!#REF!)=0)*(($N189="")+($N189="In Progress"))</xm:f>
            <x14:dxf>
              <font>
                <color theme="7" tint="-0.24994659260841701"/>
              </font>
              <fill>
                <patternFill patternType="none">
                  <bgColor auto="1"/>
                </patternFill>
              </fill>
            </x14:dxf>
          </x14:cfRule>
          <x14:cfRule type="expression" priority="76" id="{270AC4FB-969A-4236-9525-24D9E5F303C5}">
            <xm:f>($L164=0)*($L164&lt;&gt;"")*(LEN(Dataset_2023!#REF!)=0)*(($N189="")+($N189="In Progress"))</xm:f>
            <x14:dxf>
              <font>
                <color theme="7" tint="-0.24994659260841701"/>
              </font>
              <fill>
                <patternFill patternType="none">
                  <bgColor auto="1"/>
                </patternFill>
              </fill>
            </x14:dxf>
          </x14:cfRule>
          <xm:sqref>D164</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FA04F0-189B-434A-8670-D9008FE8F632}">
  <sheetPr>
    <tabColor theme="8" tint="0.39997558519241921"/>
  </sheetPr>
  <dimension ref="A1:L209"/>
  <sheetViews>
    <sheetView workbookViewId="0">
      <selection activeCell="D32" sqref="D32"/>
    </sheetView>
  </sheetViews>
  <sheetFormatPr defaultRowHeight="18.75"/>
  <cols>
    <col min="1" max="1" width="34.6640625" customWidth="1"/>
    <col min="2" max="2" width="8.88671875" customWidth="1"/>
    <col min="3" max="3" width="14.109375" hidden="1" customWidth="1"/>
    <col min="4" max="4" width="0" hidden="1" customWidth="1"/>
    <col min="5" max="5" width="16.109375" hidden="1" customWidth="1"/>
    <col min="6" max="6" width="14.21875" hidden="1" customWidth="1"/>
    <col min="7" max="7" width="17.21875" hidden="1" customWidth="1"/>
    <col min="8" max="8" width="18" hidden="1" customWidth="1"/>
    <col min="9" max="9" width="15" hidden="1" customWidth="1"/>
    <col min="10" max="10" width="14.109375" hidden="1" customWidth="1"/>
    <col min="11" max="11" width="14.77734375" hidden="1" customWidth="1"/>
    <col min="12" max="12" width="11.44140625" hidden="1" customWidth="1"/>
  </cols>
  <sheetData>
    <row r="1" spans="1:12">
      <c r="A1" s="174" t="s">
        <v>2</v>
      </c>
      <c r="B1" s="152" t="s">
        <v>3</v>
      </c>
      <c r="C1" s="139" t="s">
        <v>4</v>
      </c>
      <c r="D1" s="139" t="s">
        <v>5</v>
      </c>
      <c r="E1" s="139" t="s">
        <v>6</v>
      </c>
      <c r="F1" s="139" t="s">
        <v>7</v>
      </c>
      <c r="G1" s="140" t="s">
        <v>8</v>
      </c>
      <c r="H1" s="139" t="s">
        <v>9</v>
      </c>
      <c r="I1" s="139" t="s">
        <v>10</v>
      </c>
      <c r="J1" s="139" t="s">
        <v>11</v>
      </c>
      <c r="K1" s="139" t="s">
        <v>12</v>
      </c>
      <c r="L1" s="139" t="s">
        <v>13</v>
      </c>
    </row>
    <row r="2" spans="1:12">
      <c r="A2" s="147" t="s">
        <v>552</v>
      </c>
      <c r="B2" s="148" t="s">
        <v>282</v>
      </c>
      <c r="C2" s="157" t="s">
        <v>25</v>
      </c>
      <c r="D2" s="158" t="s">
        <v>554</v>
      </c>
      <c r="E2" s="175" t="s">
        <v>22</v>
      </c>
      <c r="F2" s="176">
        <v>44818</v>
      </c>
      <c r="G2" s="175"/>
      <c r="H2" s="175"/>
      <c r="I2" s="175"/>
      <c r="J2" s="175"/>
      <c r="K2" s="175"/>
      <c r="L2" s="177" t="s">
        <v>397</v>
      </c>
    </row>
    <row r="3" spans="1:12">
      <c r="A3" s="147" t="s">
        <v>261</v>
      </c>
      <c r="B3" s="148">
        <v>67280</v>
      </c>
      <c r="C3" s="158"/>
      <c r="D3" s="158" t="s">
        <v>15</v>
      </c>
      <c r="E3" s="175" t="s">
        <v>16</v>
      </c>
      <c r="F3" s="178">
        <v>44946</v>
      </c>
      <c r="G3" s="175"/>
      <c r="H3" s="175"/>
      <c r="I3" s="175"/>
      <c r="J3" s="175"/>
      <c r="K3" s="175"/>
      <c r="L3" s="175" t="s">
        <v>9</v>
      </c>
    </row>
    <row r="4" spans="1:12">
      <c r="A4" s="147" t="s">
        <v>264</v>
      </c>
      <c r="B4" s="148">
        <v>34467</v>
      </c>
      <c r="C4" s="158"/>
      <c r="D4" s="158" t="s">
        <v>15</v>
      </c>
      <c r="E4" s="175" t="s">
        <v>16</v>
      </c>
      <c r="F4" s="178">
        <v>44947</v>
      </c>
      <c r="G4" s="175"/>
      <c r="H4" s="175"/>
      <c r="I4" s="175"/>
      <c r="J4" s="175"/>
      <c r="K4" s="175"/>
      <c r="L4" s="175" t="s">
        <v>9</v>
      </c>
    </row>
    <row r="5" spans="1:12">
      <c r="A5" s="147" t="s">
        <v>265</v>
      </c>
      <c r="B5" s="148">
        <v>19232</v>
      </c>
      <c r="C5" s="158"/>
      <c r="D5" s="158" t="s">
        <v>15</v>
      </c>
      <c r="E5" s="175" t="s">
        <v>16</v>
      </c>
      <c r="F5" s="162">
        <v>44951</v>
      </c>
      <c r="G5" s="175"/>
      <c r="H5" s="175"/>
      <c r="I5" s="175"/>
      <c r="J5" s="175"/>
      <c r="K5" s="175"/>
      <c r="L5" s="175" t="s">
        <v>9</v>
      </c>
    </row>
    <row r="6" spans="1:12">
      <c r="A6" s="147" t="s">
        <v>78</v>
      </c>
      <c r="B6" s="148">
        <v>19236</v>
      </c>
      <c r="C6" s="158"/>
      <c r="D6" s="158" t="s">
        <v>15</v>
      </c>
      <c r="E6" s="175" t="s">
        <v>16</v>
      </c>
      <c r="F6" s="162">
        <v>44952</v>
      </c>
      <c r="G6" s="175"/>
      <c r="H6" s="175"/>
      <c r="I6" s="175"/>
      <c r="J6" s="175"/>
      <c r="K6" s="175"/>
      <c r="L6" s="175" t="s">
        <v>9</v>
      </c>
    </row>
    <row r="7" spans="1:12">
      <c r="A7" s="147" t="s">
        <v>266</v>
      </c>
      <c r="B7" s="148">
        <v>3133</v>
      </c>
      <c r="C7" s="158"/>
      <c r="D7" s="158" t="s">
        <v>15</v>
      </c>
      <c r="E7" s="175" t="s">
        <v>16</v>
      </c>
      <c r="F7" s="162">
        <v>44953</v>
      </c>
      <c r="G7" s="175"/>
      <c r="H7" s="175"/>
      <c r="I7" s="175"/>
      <c r="J7" s="175"/>
      <c r="K7" s="175"/>
      <c r="L7" s="175" t="s">
        <v>9</v>
      </c>
    </row>
    <row r="8" spans="1:12">
      <c r="A8" s="147" t="s">
        <v>268</v>
      </c>
      <c r="B8" s="148">
        <v>68</v>
      </c>
      <c r="C8" s="158"/>
      <c r="D8" s="158" t="s">
        <v>15</v>
      </c>
      <c r="E8" s="175" t="s">
        <v>16</v>
      </c>
      <c r="F8" s="178">
        <v>44953</v>
      </c>
      <c r="G8" s="175"/>
      <c r="H8" s="175"/>
      <c r="I8" s="175"/>
      <c r="J8" s="175"/>
      <c r="K8" s="175"/>
      <c r="L8" s="175" t="s">
        <v>9</v>
      </c>
    </row>
    <row r="9" spans="1:12">
      <c r="A9" s="147" t="s">
        <v>269</v>
      </c>
      <c r="B9" s="148">
        <v>3888</v>
      </c>
      <c r="C9" s="158"/>
      <c r="D9" s="158" t="s">
        <v>15</v>
      </c>
      <c r="E9" s="175" t="s">
        <v>16</v>
      </c>
      <c r="F9" s="162">
        <v>44958</v>
      </c>
      <c r="G9" s="175"/>
      <c r="H9" s="175"/>
      <c r="I9" s="175"/>
      <c r="J9" s="175"/>
      <c r="K9" s="175"/>
      <c r="L9" s="175" t="s">
        <v>9</v>
      </c>
    </row>
    <row r="10" spans="1:12">
      <c r="A10" s="147" t="s">
        <v>41</v>
      </c>
      <c r="B10" s="148">
        <v>57776</v>
      </c>
      <c r="C10" s="158"/>
      <c r="D10" s="158" t="s">
        <v>15</v>
      </c>
      <c r="E10" s="175" t="s">
        <v>16</v>
      </c>
      <c r="F10" s="176">
        <v>44961</v>
      </c>
      <c r="G10" s="175"/>
      <c r="H10" s="175"/>
      <c r="I10" s="175"/>
      <c r="J10" s="175"/>
      <c r="K10" s="175"/>
      <c r="L10" s="177" t="s">
        <v>397</v>
      </c>
    </row>
    <row r="11" spans="1:12">
      <c r="A11" s="147" t="s">
        <v>270</v>
      </c>
      <c r="B11" s="148">
        <v>82</v>
      </c>
      <c r="C11" s="158"/>
      <c r="D11" s="158" t="s">
        <v>15</v>
      </c>
      <c r="E11" s="175" t="s">
        <v>16</v>
      </c>
      <c r="F11" s="162">
        <v>44974</v>
      </c>
      <c r="G11" s="175"/>
      <c r="H11" s="175"/>
      <c r="I11" s="175"/>
      <c r="J11" s="175"/>
      <c r="K11" s="175"/>
      <c r="L11" s="175" t="s">
        <v>9</v>
      </c>
    </row>
    <row r="12" spans="1:12">
      <c r="A12" s="147" t="s">
        <v>271</v>
      </c>
      <c r="B12" s="148">
        <v>89038</v>
      </c>
      <c r="C12" s="157" t="s">
        <v>25</v>
      </c>
      <c r="D12" s="158" t="s">
        <v>554</v>
      </c>
      <c r="E12" s="175" t="s">
        <v>173</v>
      </c>
      <c r="F12" s="163">
        <v>44975</v>
      </c>
      <c r="G12" s="175"/>
      <c r="H12" s="175"/>
      <c r="I12" s="175"/>
      <c r="J12" s="175"/>
      <c r="K12" s="175"/>
      <c r="L12" s="175" t="s">
        <v>9</v>
      </c>
    </row>
    <row r="13" spans="1:12">
      <c r="A13" s="147" t="s">
        <v>44</v>
      </c>
      <c r="B13" s="148">
        <v>16887</v>
      </c>
      <c r="C13" s="158"/>
      <c r="D13" s="158" t="s">
        <v>15</v>
      </c>
      <c r="E13" s="175" t="s">
        <v>16</v>
      </c>
      <c r="F13" s="176">
        <v>44981</v>
      </c>
      <c r="G13" s="175"/>
      <c r="H13" s="175"/>
      <c r="I13" s="175"/>
      <c r="J13" s="175"/>
      <c r="K13" s="175"/>
      <c r="L13" s="177" t="s">
        <v>397</v>
      </c>
    </row>
    <row r="14" spans="1:12">
      <c r="A14" s="147" t="s">
        <v>272</v>
      </c>
      <c r="B14" s="148">
        <v>3284</v>
      </c>
      <c r="C14" s="158"/>
      <c r="D14" s="158" t="s">
        <v>273</v>
      </c>
      <c r="E14" s="175" t="s">
        <v>16</v>
      </c>
      <c r="F14" s="178">
        <v>44982</v>
      </c>
      <c r="G14" s="175"/>
      <c r="H14" s="175"/>
      <c r="I14" s="175"/>
      <c r="J14" s="175"/>
      <c r="K14" s="175"/>
      <c r="L14" s="175" t="s">
        <v>9</v>
      </c>
    </row>
    <row r="15" spans="1:12">
      <c r="A15" s="147" t="s">
        <v>275</v>
      </c>
      <c r="B15" s="148">
        <v>18</v>
      </c>
      <c r="C15" s="157" t="s">
        <v>25</v>
      </c>
      <c r="D15" s="158" t="s">
        <v>15</v>
      </c>
      <c r="E15" s="175" t="s">
        <v>16</v>
      </c>
      <c r="F15" s="178">
        <v>44982</v>
      </c>
      <c r="G15" s="175"/>
      <c r="H15" s="175"/>
      <c r="I15" s="175"/>
      <c r="J15" s="175"/>
      <c r="K15" s="175"/>
      <c r="L15" s="175" t="s">
        <v>9</v>
      </c>
    </row>
    <row r="16" spans="1:12" ht="17.25" customHeight="1">
      <c r="A16" s="147" t="s">
        <v>277</v>
      </c>
      <c r="B16" s="148" t="s">
        <v>282</v>
      </c>
      <c r="C16" s="158"/>
      <c r="D16" s="158" t="s">
        <v>273</v>
      </c>
      <c r="E16" s="175" t="s">
        <v>16</v>
      </c>
      <c r="F16" s="163">
        <v>44986</v>
      </c>
      <c r="G16" s="175"/>
      <c r="H16" s="175"/>
      <c r="I16" s="175"/>
      <c r="J16" s="175"/>
      <c r="K16" s="175"/>
      <c r="L16" s="175" t="s">
        <v>9</v>
      </c>
    </row>
    <row r="17" spans="1:12" ht="17.25" customHeight="1">
      <c r="A17" s="147" t="s">
        <v>280</v>
      </c>
      <c r="B17" s="148">
        <v>2152</v>
      </c>
      <c r="C17" s="158"/>
      <c r="D17" s="158" t="s">
        <v>15</v>
      </c>
      <c r="E17" s="175" t="s">
        <v>16</v>
      </c>
      <c r="F17" s="162">
        <v>44986</v>
      </c>
      <c r="G17" s="175"/>
      <c r="H17" s="175"/>
      <c r="I17" s="175"/>
      <c r="J17" s="175"/>
      <c r="K17" s="175"/>
      <c r="L17" s="175" t="s">
        <v>9</v>
      </c>
    </row>
    <row r="18" spans="1:12" ht="17.25" customHeight="1">
      <c r="A18" s="147" t="s">
        <v>281</v>
      </c>
      <c r="B18" s="148" t="s">
        <v>282</v>
      </c>
      <c r="C18" s="158"/>
      <c r="D18" s="158" t="s">
        <v>15</v>
      </c>
      <c r="E18" s="175" t="s">
        <v>16</v>
      </c>
      <c r="F18" s="163">
        <v>44992</v>
      </c>
      <c r="G18" s="175"/>
      <c r="H18" s="175"/>
      <c r="I18" s="175"/>
      <c r="J18" s="175"/>
      <c r="K18" s="175"/>
      <c r="L18" s="175" t="s">
        <v>9</v>
      </c>
    </row>
    <row r="19" spans="1:12">
      <c r="A19" s="147" t="s">
        <v>283</v>
      </c>
      <c r="B19" s="148">
        <v>9895</v>
      </c>
      <c r="C19" s="158"/>
      <c r="D19" s="158" t="s">
        <v>15</v>
      </c>
      <c r="E19" s="175" t="s">
        <v>16</v>
      </c>
      <c r="F19" s="162">
        <v>44992</v>
      </c>
      <c r="G19" s="175"/>
      <c r="H19" s="175"/>
      <c r="I19" s="175"/>
      <c r="J19" s="175"/>
      <c r="K19" s="175"/>
      <c r="L19" s="175" t="s">
        <v>9</v>
      </c>
    </row>
    <row r="20" spans="1:12">
      <c r="A20" s="147" t="s">
        <v>284</v>
      </c>
      <c r="B20" s="148" t="s">
        <v>282</v>
      </c>
      <c r="C20" s="158"/>
      <c r="D20" s="158" t="s">
        <v>15</v>
      </c>
      <c r="E20" s="175" t="s">
        <v>16</v>
      </c>
      <c r="F20" s="162">
        <v>44992</v>
      </c>
      <c r="G20" s="175"/>
      <c r="H20" s="175"/>
      <c r="I20" s="175"/>
      <c r="J20" s="175"/>
      <c r="K20" s="175"/>
      <c r="L20" s="175" t="s">
        <v>9</v>
      </c>
    </row>
    <row r="21" spans="1:12">
      <c r="A21" s="147" t="s">
        <v>290</v>
      </c>
      <c r="B21" s="148" t="s">
        <v>282</v>
      </c>
      <c r="C21" s="157" t="s">
        <v>25</v>
      </c>
      <c r="D21" s="158" t="s">
        <v>15</v>
      </c>
      <c r="E21" s="175" t="s">
        <v>16</v>
      </c>
      <c r="F21" s="178">
        <v>45008</v>
      </c>
      <c r="G21" s="175"/>
      <c r="H21" s="175"/>
      <c r="I21" s="175"/>
      <c r="J21" s="175"/>
      <c r="K21" s="175"/>
      <c r="L21" s="175" t="s">
        <v>9</v>
      </c>
    </row>
    <row r="22" spans="1:12">
      <c r="A22" s="147" t="s">
        <v>294</v>
      </c>
      <c r="B22" s="148">
        <v>27</v>
      </c>
      <c r="C22" s="158"/>
      <c r="D22" s="158" t="s">
        <v>15</v>
      </c>
      <c r="E22" s="175" t="s">
        <v>16</v>
      </c>
      <c r="F22" s="162">
        <v>45017</v>
      </c>
      <c r="G22" s="175"/>
      <c r="H22" s="175"/>
      <c r="I22" s="175"/>
      <c r="J22" s="175"/>
      <c r="K22" s="175"/>
      <c r="L22" s="175" t="s">
        <v>9</v>
      </c>
    </row>
    <row r="23" spans="1:12">
      <c r="A23" s="147" t="s">
        <v>296</v>
      </c>
      <c r="B23" s="148">
        <v>24</v>
      </c>
      <c r="C23" s="158"/>
      <c r="D23" s="158" t="s">
        <v>15</v>
      </c>
      <c r="E23" s="175" t="s">
        <v>16</v>
      </c>
      <c r="F23" s="162">
        <v>45017</v>
      </c>
      <c r="G23" s="175"/>
      <c r="H23" s="175"/>
      <c r="I23" s="175"/>
      <c r="J23" s="175"/>
      <c r="K23" s="175"/>
      <c r="L23" s="175" t="s">
        <v>9</v>
      </c>
    </row>
    <row r="24" spans="1:12">
      <c r="A24" s="147" t="s">
        <v>53</v>
      </c>
      <c r="B24" s="148">
        <v>17126</v>
      </c>
      <c r="C24" s="158"/>
      <c r="D24" s="158" t="s">
        <v>15</v>
      </c>
      <c r="E24" s="175" t="s">
        <v>16</v>
      </c>
      <c r="F24" s="176">
        <v>45018</v>
      </c>
      <c r="G24" s="175"/>
      <c r="H24" s="175"/>
      <c r="I24" s="175"/>
      <c r="J24" s="175"/>
      <c r="K24" s="175"/>
      <c r="L24" s="177" t="s">
        <v>397</v>
      </c>
    </row>
    <row r="25" spans="1:12">
      <c r="A25" s="147" t="s">
        <v>297</v>
      </c>
      <c r="B25" s="148" t="s">
        <v>282</v>
      </c>
      <c r="C25" s="158"/>
      <c r="D25" s="158" t="s">
        <v>15</v>
      </c>
      <c r="E25" s="175" t="s">
        <v>16</v>
      </c>
      <c r="F25" s="162">
        <v>45020</v>
      </c>
      <c r="G25" s="175"/>
      <c r="H25" s="175"/>
      <c r="I25" s="175"/>
      <c r="J25" s="175"/>
      <c r="K25" s="175"/>
      <c r="L25" s="175" t="s">
        <v>9</v>
      </c>
    </row>
    <row r="26" spans="1:12">
      <c r="A26" s="147" t="s">
        <v>47</v>
      </c>
      <c r="B26" s="148">
        <v>31</v>
      </c>
      <c r="C26" s="158"/>
      <c r="D26" s="158" t="s">
        <v>15</v>
      </c>
      <c r="E26" s="175" t="s">
        <v>16</v>
      </c>
      <c r="F26" s="176">
        <v>45021</v>
      </c>
      <c r="G26" s="175"/>
      <c r="H26" s="175"/>
      <c r="I26" s="175"/>
      <c r="J26" s="175"/>
      <c r="K26" s="175"/>
      <c r="L26" s="177" t="s">
        <v>397</v>
      </c>
    </row>
    <row r="27" spans="1:12">
      <c r="A27" s="147" t="s">
        <v>299</v>
      </c>
      <c r="B27" s="148">
        <v>124351</v>
      </c>
      <c r="C27" s="158"/>
      <c r="D27" s="158" t="s">
        <v>273</v>
      </c>
      <c r="E27" s="175" t="s">
        <v>16</v>
      </c>
      <c r="F27" s="163">
        <v>45022</v>
      </c>
      <c r="G27" s="175"/>
      <c r="H27" s="175"/>
      <c r="I27" s="175"/>
      <c r="J27" s="175"/>
      <c r="K27" s="175"/>
      <c r="L27" s="175" t="s">
        <v>9</v>
      </c>
    </row>
    <row r="28" spans="1:12">
      <c r="A28" s="147" t="s">
        <v>300</v>
      </c>
      <c r="B28" s="148">
        <v>6</v>
      </c>
      <c r="C28" s="158"/>
      <c r="D28" s="158" t="s">
        <v>15</v>
      </c>
      <c r="E28" s="175" t="s">
        <v>16</v>
      </c>
      <c r="F28" s="162">
        <v>45026</v>
      </c>
      <c r="G28" s="175"/>
      <c r="H28" s="175"/>
      <c r="I28" s="175"/>
      <c r="J28" s="175"/>
      <c r="K28" s="175"/>
      <c r="L28" s="175" t="s">
        <v>9</v>
      </c>
    </row>
    <row r="29" spans="1:12">
      <c r="A29" s="147" t="s">
        <v>301</v>
      </c>
      <c r="B29" s="148">
        <v>5</v>
      </c>
      <c r="C29" s="158"/>
      <c r="D29" s="158" t="s">
        <v>15</v>
      </c>
      <c r="E29" s="175" t="s">
        <v>16</v>
      </c>
      <c r="F29" s="179">
        <v>45026</v>
      </c>
      <c r="G29" s="175"/>
      <c r="H29" s="175"/>
      <c r="I29" s="175"/>
      <c r="J29" s="175"/>
      <c r="K29" s="175"/>
      <c r="L29" s="175" t="s">
        <v>9</v>
      </c>
    </row>
    <row r="30" spans="1:12">
      <c r="A30" s="147" t="s">
        <v>302</v>
      </c>
      <c r="B30" s="148">
        <v>1449</v>
      </c>
      <c r="C30" s="158"/>
      <c r="D30" s="158" t="s">
        <v>15</v>
      </c>
      <c r="E30" s="175" t="s">
        <v>16</v>
      </c>
      <c r="F30" s="163">
        <v>45030</v>
      </c>
      <c r="G30" s="175"/>
      <c r="H30" s="175"/>
      <c r="I30" s="175"/>
      <c r="J30" s="175"/>
      <c r="K30" s="175"/>
      <c r="L30" s="175" t="s">
        <v>9</v>
      </c>
    </row>
    <row r="31" spans="1:12">
      <c r="A31" s="147" t="s">
        <v>65</v>
      </c>
      <c r="B31" s="148">
        <v>652</v>
      </c>
      <c r="C31" s="158" t="s">
        <v>25</v>
      </c>
      <c r="D31" s="158" t="s">
        <v>15</v>
      </c>
      <c r="E31" s="175" t="s">
        <v>16</v>
      </c>
      <c r="F31" s="176">
        <v>45031</v>
      </c>
      <c r="G31" s="175"/>
      <c r="H31" s="175"/>
      <c r="I31" s="175"/>
      <c r="J31" s="175"/>
      <c r="K31" s="175"/>
      <c r="L31" s="177" t="s">
        <v>397</v>
      </c>
    </row>
    <row r="32" spans="1:12">
      <c r="A32" s="147" t="s">
        <v>303</v>
      </c>
      <c r="B32" s="148">
        <v>83</v>
      </c>
      <c r="C32" s="158" t="s">
        <v>25</v>
      </c>
      <c r="D32" s="158" t="s">
        <v>15</v>
      </c>
      <c r="E32" s="175" t="s">
        <v>16</v>
      </c>
      <c r="F32" s="162">
        <v>45032</v>
      </c>
      <c r="G32" s="175"/>
      <c r="H32" s="175"/>
      <c r="I32" s="175"/>
      <c r="J32" s="175"/>
      <c r="K32" s="175"/>
      <c r="L32" s="175" t="s">
        <v>9</v>
      </c>
    </row>
    <row r="33" spans="1:12">
      <c r="A33" s="147" t="s">
        <v>253</v>
      </c>
      <c r="B33" s="148" t="s">
        <v>282</v>
      </c>
      <c r="C33" s="158" t="s">
        <v>25</v>
      </c>
      <c r="D33" s="158" t="s">
        <v>554</v>
      </c>
      <c r="E33" s="175" t="s">
        <v>153</v>
      </c>
      <c r="F33" s="163">
        <v>45058</v>
      </c>
      <c r="G33" s="175"/>
      <c r="H33" s="175"/>
      <c r="I33" s="175"/>
      <c r="J33" s="175"/>
      <c r="K33" s="175"/>
      <c r="L33" s="175" t="s">
        <v>9</v>
      </c>
    </row>
    <row r="34" spans="1:12">
      <c r="A34" s="147" t="s">
        <v>305</v>
      </c>
      <c r="B34" s="148" t="s">
        <v>282</v>
      </c>
      <c r="C34" s="180"/>
      <c r="D34" s="158" t="s">
        <v>15</v>
      </c>
      <c r="E34" s="175" t="s">
        <v>16</v>
      </c>
      <c r="F34" s="162">
        <v>45066</v>
      </c>
      <c r="G34" s="175"/>
      <c r="H34" s="175"/>
      <c r="I34" s="175"/>
      <c r="J34" s="175"/>
      <c r="K34" s="175"/>
      <c r="L34" s="175" t="s">
        <v>9</v>
      </c>
    </row>
    <row r="35" spans="1:12">
      <c r="A35" s="147" t="s">
        <v>309</v>
      </c>
      <c r="B35" s="148" t="s">
        <v>282</v>
      </c>
      <c r="C35" s="158"/>
      <c r="D35" s="158" t="s">
        <v>15</v>
      </c>
      <c r="E35" s="175" t="s">
        <v>16</v>
      </c>
      <c r="F35" s="178">
        <v>45092</v>
      </c>
      <c r="G35" s="175"/>
      <c r="H35" s="175"/>
      <c r="I35" s="175"/>
      <c r="J35" s="175"/>
      <c r="K35" s="175"/>
      <c r="L35" s="175" t="s">
        <v>9</v>
      </c>
    </row>
    <row r="36" spans="1:12">
      <c r="A36" s="147" t="s">
        <v>307</v>
      </c>
      <c r="B36" s="148" t="s">
        <v>282</v>
      </c>
      <c r="C36" s="158"/>
      <c r="D36" s="158" t="s">
        <v>15</v>
      </c>
      <c r="E36" s="175" t="s">
        <v>16</v>
      </c>
      <c r="F36" s="162">
        <v>45098</v>
      </c>
      <c r="G36" s="175"/>
      <c r="H36" s="175"/>
      <c r="I36" s="175"/>
      <c r="J36" s="175"/>
      <c r="K36" s="175"/>
      <c r="L36" s="175" t="s">
        <v>9</v>
      </c>
    </row>
    <row r="37" spans="1:12">
      <c r="A37" s="147" t="s">
        <v>311</v>
      </c>
      <c r="B37" s="148" t="s">
        <v>282</v>
      </c>
      <c r="C37" s="158"/>
      <c r="D37" s="158" t="s">
        <v>15</v>
      </c>
      <c r="E37" s="175" t="s">
        <v>16</v>
      </c>
      <c r="F37" s="164">
        <v>45101</v>
      </c>
      <c r="G37" s="175"/>
      <c r="H37" s="175"/>
      <c r="I37" s="175"/>
      <c r="J37" s="175"/>
      <c r="K37" s="175"/>
      <c r="L37" s="175" t="s">
        <v>316</v>
      </c>
    </row>
    <row r="38" spans="1:12">
      <c r="A38" s="147" t="s">
        <v>138</v>
      </c>
      <c r="B38" s="148">
        <v>1339</v>
      </c>
      <c r="C38" s="158" t="s">
        <v>25</v>
      </c>
      <c r="D38" s="158" t="s">
        <v>15</v>
      </c>
      <c r="E38" s="175" t="s">
        <v>16</v>
      </c>
      <c r="F38" s="181">
        <v>45104</v>
      </c>
      <c r="G38" s="175"/>
      <c r="H38" s="175"/>
      <c r="I38" s="175"/>
      <c r="J38" s="175"/>
      <c r="K38" s="175"/>
      <c r="L38" s="175" t="s">
        <v>316</v>
      </c>
    </row>
    <row r="39" spans="1:12">
      <c r="A39" s="147" t="s">
        <v>68</v>
      </c>
      <c r="B39" s="148">
        <v>28</v>
      </c>
      <c r="C39" s="158"/>
      <c r="D39" s="158" t="s">
        <v>15</v>
      </c>
      <c r="E39" s="175" t="s">
        <v>16</v>
      </c>
      <c r="F39" s="181">
        <v>45107</v>
      </c>
      <c r="G39" s="175"/>
      <c r="H39" s="175"/>
      <c r="I39" s="175"/>
      <c r="J39" s="175"/>
      <c r="K39" s="175"/>
      <c r="L39" s="175" t="s">
        <v>316</v>
      </c>
    </row>
    <row r="40" spans="1:12">
      <c r="A40" s="147" t="s">
        <v>245</v>
      </c>
      <c r="B40" s="148">
        <v>16753</v>
      </c>
      <c r="C40" s="158"/>
      <c r="D40" s="158" t="s">
        <v>15</v>
      </c>
      <c r="E40" s="175" t="s">
        <v>16</v>
      </c>
      <c r="F40" s="181">
        <v>45107</v>
      </c>
      <c r="G40" s="175"/>
      <c r="H40" s="175"/>
      <c r="I40" s="175"/>
      <c r="J40" s="175"/>
      <c r="K40" s="175"/>
      <c r="L40" s="175" t="s">
        <v>316</v>
      </c>
    </row>
    <row r="41" spans="1:12">
      <c r="A41" s="147" t="s">
        <v>314</v>
      </c>
      <c r="B41" s="148">
        <v>16752</v>
      </c>
      <c r="C41" s="158"/>
      <c r="D41" s="158" t="s">
        <v>15</v>
      </c>
      <c r="E41" s="175" t="s">
        <v>16</v>
      </c>
      <c r="F41" s="164">
        <v>45114</v>
      </c>
      <c r="G41" s="175"/>
      <c r="H41" s="175"/>
      <c r="I41" s="175"/>
      <c r="J41" s="175"/>
      <c r="K41" s="175"/>
      <c r="L41" s="175" t="s">
        <v>316</v>
      </c>
    </row>
    <row r="42" spans="1:12">
      <c r="A42" s="147" t="s">
        <v>92</v>
      </c>
      <c r="B42" s="148">
        <v>219</v>
      </c>
      <c r="C42" s="158"/>
      <c r="D42" s="158" t="s">
        <v>15</v>
      </c>
      <c r="E42" s="175" t="s">
        <v>16</v>
      </c>
      <c r="F42" s="181">
        <v>45121</v>
      </c>
      <c r="G42" s="175"/>
      <c r="H42" s="175"/>
      <c r="I42" s="175"/>
      <c r="J42" s="175"/>
      <c r="K42" s="175"/>
      <c r="L42" s="175" t="s">
        <v>316</v>
      </c>
    </row>
    <row r="43" spans="1:12">
      <c r="A43" s="147" t="s">
        <v>317</v>
      </c>
      <c r="B43" s="148" t="s">
        <v>282</v>
      </c>
      <c r="C43" s="158"/>
      <c r="D43" s="158" t="s">
        <v>15</v>
      </c>
      <c r="E43" s="175" t="s">
        <v>16</v>
      </c>
      <c r="F43" s="166">
        <v>45127</v>
      </c>
      <c r="G43" s="175"/>
      <c r="H43" s="175"/>
      <c r="I43" s="175"/>
      <c r="J43" s="175"/>
      <c r="K43" s="175"/>
      <c r="L43" s="175" t="s">
        <v>316</v>
      </c>
    </row>
    <row r="44" spans="1:12">
      <c r="A44" s="147" t="s">
        <v>85</v>
      </c>
      <c r="B44" s="148">
        <v>48</v>
      </c>
      <c r="C44" s="158"/>
      <c r="D44" s="158" t="s">
        <v>15</v>
      </c>
      <c r="E44" s="175" t="s">
        <v>16</v>
      </c>
      <c r="F44" s="181">
        <v>45128</v>
      </c>
      <c r="G44" s="175"/>
      <c r="H44" s="175"/>
      <c r="I44" s="175"/>
      <c r="J44" s="175"/>
      <c r="K44" s="175"/>
      <c r="L44" s="175" t="s">
        <v>316</v>
      </c>
    </row>
    <row r="45" spans="1:12">
      <c r="A45" s="147" t="s">
        <v>91</v>
      </c>
      <c r="B45" s="148">
        <v>64</v>
      </c>
      <c r="C45" s="158"/>
      <c r="D45" s="158" t="s">
        <v>15</v>
      </c>
      <c r="E45" s="175" t="s">
        <v>16</v>
      </c>
      <c r="F45" s="181">
        <v>45128</v>
      </c>
      <c r="G45" s="175"/>
      <c r="H45" s="175"/>
      <c r="I45" s="175"/>
      <c r="J45" s="175"/>
      <c r="K45" s="175"/>
      <c r="L45" s="175" t="s">
        <v>316</v>
      </c>
    </row>
    <row r="46" spans="1:12">
      <c r="A46" s="147" t="s">
        <v>98</v>
      </c>
      <c r="B46" s="148">
        <v>1060</v>
      </c>
      <c r="C46" s="158"/>
      <c r="D46" s="158" t="s">
        <v>15</v>
      </c>
      <c r="E46" s="175" t="s">
        <v>16</v>
      </c>
      <c r="F46" s="181">
        <v>45129</v>
      </c>
      <c r="G46" s="175"/>
      <c r="H46" s="175"/>
      <c r="I46" s="175"/>
      <c r="J46" s="175"/>
      <c r="K46" s="175"/>
      <c r="L46" s="175" t="s">
        <v>316</v>
      </c>
    </row>
    <row r="47" spans="1:12">
      <c r="A47" s="147" t="s">
        <v>109</v>
      </c>
      <c r="B47" s="148">
        <v>49</v>
      </c>
      <c r="C47" s="158"/>
      <c r="D47" s="158" t="s">
        <v>15</v>
      </c>
      <c r="E47" s="175" t="s">
        <v>16</v>
      </c>
      <c r="F47" s="181">
        <v>45129</v>
      </c>
      <c r="G47" s="175"/>
      <c r="H47" s="175"/>
      <c r="I47" s="175"/>
      <c r="J47" s="175"/>
      <c r="K47" s="175"/>
      <c r="L47" s="175" t="s">
        <v>316</v>
      </c>
    </row>
    <row r="48" spans="1:12">
      <c r="A48" s="147" t="s">
        <v>87</v>
      </c>
      <c r="B48" s="148">
        <v>12</v>
      </c>
      <c r="C48" s="158"/>
      <c r="D48" s="158" t="s">
        <v>15</v>
      </c>
      <c r="E48" s="175" t="s">
        <v>16</v>
      </c>
      <c r="F48" s="181">
        <v>45130</v>
      </c>
      <c r="G48" s="175"/>
      <c r="H48" s="175"/>
      <c r="I48" s="175"/>
      <c r="J48" s="175"/>
      <c r="K48" s="175"/>
      <c r="L48" s="175" t="s">
        <v>316</v>
      </c>
    </row>
    <row r="49" spans="1:12">
      <c r="A49" s="147" t="s">
        <v>94</v>
      </c>
      <c r="B49" s="148">
        <v>53</v>
      </c>
      <c r="C49" s="158" t="s">
        <v>25</v>
      </c>
      <c r="D49" s="158" t="s">
        <v>15</v>
      </c>
      <c r="E49" s="175" t="s">
        <v>16</v>
      </c>
      <c r="F49" s="181">
        <v>45130</v>
      </c>
      <c r="G49" s="175"/>
      <c r="H49" s="175"/>
      <c r="I49" s="175"/>
      <c r="J49" s="175"/>
      <c r="K49" s="175"/>
      <c r="L49" s="175" t="s">
        <v>316</v>
      </c>
    </row>
    <row r="50" spans="1:12">
      <c r="A50" s="147" t="s">
        <v>89</v>
      </c>
      <c r="B50" s="148">
        <v>41</v>
      </c>
      <c r="C50" s="158"/>
      <c r="D50" s="158" t="s">
        <v>15</v>
      </c>
      <c r="E50" s="175" t="s">
        <v>16</v>
      </c>
      <c r="F50" s="181">
        <v>45135</v>
      </c>
      <c r="G50" s="175"/>
      <c r="H50" s="175"/>
      <c r="I50" s="175"/>
      <c r="J50" s="175"/>
      <c r="K50" s="175"/>
      <c r="L50" s="175" t="s">
        <v>316</v>
      </c>
    </row>
    <row r="51" spans="1:12">
      <c r="A51" s="147" t="s">
        <v>95</v>
      </c>
      <c r="B51" s="148">
        <v>92</v>
      </c>
      <c r="C51" s="158"/>
      <c r="D51" s="158" t="s">
        <v>15</v>
      </c>
      <c r="E51" s="175" t="s">
        <v>16</v>
      </c>
      <c r="F51" s="181">
        <v>45135</v>
      </c>
      <c r="G51" s="175"/>
      <c r="H51" s="175"/>
      <c r="I51" s="175"/>
      <c r="J51" s="175"/>
      <c r="K51" s="175"/>
      <c r="L51" s="175" t="s">
        <v>316</v>
      </c>
    </row>
    <row r="52" spans="1:12">
      <c r="A52" s="147" t="s">
        <v>103</v>
      </c>
      <c r="B52" s="148">
        <v>38</v>
      </c>
      <c r="C52" s="158"/>
      <c r="D52" s="158" t="s">
        <v>15</v>
      </c>
      <c r="E52" s="175" t="s">
        <v>16</v>
      </c>
      <c r="F52" s="181">
        <v>45135</v>
      </c>
      <c r="G52" s="175"/>
      <c r="H52" s="175"/>
      <c r="I52" s="175"/>
      <c r="J52" s="175"/>
      <c r="K52" s="175"/>
      <c r="L52" s="175" t="s">
        <v>316</v>
      </c>
    </row>
    <row r="53" spans="1:12">
      <c r="A53" s="147" t="s">
        <v>113</v>
      </c>
      <c r="B53" s="148">
        <v>19</v>
      </c>
      <c r="C53" s="158"/>
      <c r="D53" s="158" t="s">
        <v>15</v>
      </c>
      <c r="E53" s="175" t="s">
        <v>16</v>
      </c>
      <c r="F53" s="181">
        <v>45136</v>
      </c>
      <c r="G53" s="175"/>
      <c r="H53" s="175"/>
      <c r="I53" s="175"/>
      <c r="J53" s="175"/>
      <c r="K53" s="175"/>
      <c r="L53" s="175" t="s">
        <v>316</v>
      </c>
    </row>
    <row r="54" spans="1:12">
      <c r="A54" s="147" t="s">
        <v>141</v>
      </c>
      <c r="B54" s="148">
        <v>384</v>
      </c>
      <c r="C54" s="158"/>
      <c r="D54" s="158" t="s">
        <v>15</v>
      </c>
      <c r="E54" s="175" t="s">
        <v>16</v>
      </c>
      <c r="F54" s="181">
        <v>45136</v>
      </c>
      <c r="G54" s="175"/>
      <c r="H54" s="175"/>
      <c r="I54" s="175"/>
      <c r="J54" s="175"/>
      <c r="K54" s="175"/>
      <c r="L54" s="175" t="s">
        <v>316</v>
      </c>
    </row>
    <row r="55" spans="1:12">
      <c r="A55" s="147" t="s">
        <v>56</v>
      </c>
      <c r="B55" s="148" t="s">
        <v>282</v>
      </c>
      <c r="C55" s="158"/>
      <c r="D55" s="158" t="s">
        <v>15</v>
      </c>
      <c r="E55" s="175" t="s">
        <v>16</v>
      </c>
      <c r="F55" s="181">
        <v>45139</v>
      </c>
      <c r="G55" s="175"/>
      <c r="H55" s="175"/>
      <c r="I55" s="175"/>
      <c r="J55" s="175"/>
      <c r="K55" s="175"/>
      <c r="L55" s="175" t="s">
        <v>316</v>
      </c>
    </row>
    <row r="56" spans="1:12">
      <c r="A56" s="147" t="s">
        <v>555</v>
      </c>
      <c r="B56" s="148" t="s">
        <v>282</v>
      </c>
      <c r="C56" s="158"/>
      <c r="D56" s="158" t="s">
        <v>15</v>
      </c>
      <c r="E56" s="175" t="s">
        <v>16</v>
      </c>
      <c r="F56" s="181">
        <v>45142</v>
      </c>
      <c r="G56" s="175"/>
      <c r="H56" s="175"/>
      <c r="I56" s="175"/>
      <c r="J56" s="175"/>
      <c r="K56" s="175"/>
      <c r="L56" s="175" t="s">
        <v>316</v>
      </c>
    </row>
    <row r="57" spans="1:12">
      <c r="A57" s="147" t="s">
        <v>105</v>
      </c>
      <c r="B57" s="148">
        <v>8343</v>
      </c>
      <c r="C57" s="158"/>
      <c r="D57" s="158" t="s">
        <v>15</v>
      </c>
      <c r="E57" s="175" t="s">
        <v>16</v>
      </c>
      <c r="F57" s="181">
        <v>45142</v>
      </c>
      <c r="G57" s="175"/>
      <c r="H57" s="175"/>
      <c r="I57" s="175"/>
      <c r="J57" s="175"/>
      <c r="K57" s="175"/>
      <c r="L57" s="175" t="s">
        <v>316</v>
      </c>
    </row>
    <row r="58" spans="1:12">
      <c r="A58" s="147" t="s">
        <v>106</v>
      </c>
      <c r="B58" s="148">
        <v>2</v>
      </c>
      <c r="C58" s="158"/>
      <c r="D58" s="158" t="s">
        <v>15</v>
      </c>
      <c r="E58" s="175" t="s">
        <v>16</v>
      </c>
      <c r="F58" s="181">
        <v>45143</v>
      </c>
      <c r="G58" s="175"/>
      <c r="H58" s="175"/>
      <c r="I58" s="175"/>
      <c r="J58" s="175"/>
      <c r="K58" s="175"/>
      <c r="L58" s="175" t="s">
        <v>316</v>
      </c>
    </row>
    <row r="59" spans="1:12">
      <c r="A59" s="147" t="s">
        <v>114</v>
      </c>
      <c r="B59" s="148">
        <v>54</v>
      </c>
      <c r="C59" s="158"/>
      <c r="D59" s="158" t="s">
        <v>554</v>
      </c>
      <c r="E59" s="175" t="s">
        <v>16</v>
      </c>
      <c r="F59" s="181">
        <v>45143</v>
      </c>
      <c r="G59" s="175"/>
      <c r="H59" s="175"/>
      <c r="I59" s="175"/>
      <c r="J59" s="175"/>
      <c r="K59" s="175"/>
      <c r="L59" s="175" t="s">
        <v>316</v>
      </c>
    </row>
    <row r="60" spans="1:12">
      <c r="A60" s="147" t="s">
        <v>121</v>
      </c>
      <c r="B60" s="148">
        <v>39</v>
      </c>
      <c r="C60" s="158"/>
      <c r="D60" s="158" t="s">
        <v>15</v>
      </c>
      <c r="E60" s="175" t="s">
        <v>16</v>
      </c>
      <c r="F60" s="181">
        <v>45149</v>
      </c>
      <c r="G60" s="175"/>
      <c r="H60" s="175"/>
      <c r="I60" s="175"/>
      <c r="J60" s="175"/>
      <c r="K60" s="175"/>
      <c r="L60" s="175" t="s">
        <v>316</v>
      </c>
    </row>
    <row r="61" spans="1:12">
      <c r="A61" s="147" t="s">
        <v>122</v>
      </c>
      <c r="B61" s="148">
        <v>101</v>
      </c>
      <c r="C61" s="158"/>
      <c r="D61" s="158" t="s">
        <v>15</v>
      </c>
      <c r="E61" s="175" t="s">
        <v>16</v>
      </c>
      <c r="F61" s="181">
        <v>45149</v>
      </c>
      <c r="G61" s="175"/>
      <c r="H61" s="175"/>
      <c r="I61" s="175"/>
      <c r="J61" s="175"/>
      <c r="K61" s="175"/>
      <c r="L61" s="175" t="s">
        <v>316</v>
      </c>
    </row>
    <row r="62" spans="1:12">
      <c r="A62" s="147" t="s">
        <v>123</v>
      </c>
      <c r="B62" s="148">
        <v>62</v>
      </c>
      <c r="C62" s="157" t="s">
        <v>25</v>
      </c>
      <c r="D62" s="158" t="s">
        <v>15</v>
      </c>
      <c r="E62" s="175" t="s">
        <v>16</v>
      </c>
      <c r="F62" s="181">
        <v>45149</v>
      </c>
      <c r="G62" s="175"/>
      <c r="H62" s="175"/>
      <c r="I62" s="175"/>
      <c r="J62" s="175"/>
      <c r="K62" s="175"/>
      <c r="L62" s="175" t="s">
        <v>316</v>
      </c>
    </row>
    <row r="63" spans="1:12">
      <c r="A63" s="147" t="s">
        <v>125</v>
      </c>
      <c r="B63" s="148">
        <v>52</v>
      </c>
      <c r="C63" s="158"/>
      <c r="D63" s="158" t="s">
        <v>15</v>
      </c>
      <c r="E63" s="175" t="s">
        <v>16</v>
      </c>
      <c r="F63" s="181">
        <v>45149</v>
      </c>
      <c r="G63" s="175"/>
      <c r="H63" s="175"/>
      <c r="I63" s="175"/>
      <c r="J63" s="175"/>
      <c r="K63" s="175"/>
      <c r="L63" s="175" t="s">
        <v>316</v>
      </c>
    </row>
    <row r="64" spans="1:12">
      <c r="A64" s="147" t="s">
        <v>127</v>
      </c>
      <c r="B64" s="148">
        <v>1</v>
      </c>
      <c r="C64" s="158" t="s">
        <v>25</v>
      </c>
      <c r="D64" s="158" t="s">
        <v>15</v>
      </c>
      <c r="E64" s="175" t="s">
        <v>16</v>
      </c>
      <c r="F64" s="181">
        <v>45149</v>
      </c>
      <c r="G64" s="175"/>
      <c r="H64" s="175"/>
      <c r="I64" s="175"/>
      <c r="J64" s="175"/>
      <c r="K64" s="175"/>
      <c r="L64" s="175" t="s">
        <v>316</v>
      </c>
    </row>
    <row r="65" spans="1:12">
      <c r="A65" s="147" t="s">
        <v>129</v>
      </c>
      <c r="B65" s="148">
        <v>4</v>
      </c>
      <c r="C65" s="158" t="s">
        <v>25</v>
      </c>
      <c r="D65" s="158" t="s">
        <v>15</v>
      </c>
      <c r="E65" s="175" t="s">
        <v>16</v>
      </c>
      <c r="F65" s="181">
        <v>45149</v>
      </c>
      <c r="G65" s="175"/>
      <c r="H65" s="175"/>
      <c r="I65" s="175"/>
      <c r="J65" s="175"/>
      <c r="K65" s="175"/>
      <c r="L65" s="175" t="s">
        <v>316</v>
      </c>
    </row>
    <row r="66" spans="1:12">
      <c r="A66" s="147" t="s">
        <v>134</v>
      </c>
      <c r="B66" s="148">
        <v>36</v>
      </c>
      <c r="C66" s="158" t="s">
        <v>25</v>
      </c>
      <c r="D66" s="158" t="s">
        <v>15</v>
      </c>
      <c r="E66" s="175" t="s">
        <v>16</v>
      </c>
      <c r="F66" s="181">
        <v>45149</v>
      </c>
      <c r="G66" s="175"/>
      <c r="H66" s="175"/>
      <c r="I66" s="175"/>
      <c r="J66" s="175"/>
      <c r="K66" s="175"/>
      <c r="L66" s="175" t="s">
        <v>316</v>
      </c>
    </row>
    <row r="67" spans="1:12">
      <c r="A67" s="147" t="s">
        <v>132</v>
      </c>
      <c r="B67" s="148">
        <v>680</v>
      </c>
      <c r="C67" s="158"/>
      <c r="D67" s="158" t="s">
        <v>15</v>
      </c>
      <c r="E67" s="175" t="s">
        <v>16</v>
      </c>
      <c r="F67" s="181">
        <v>45154</v>
      </c>
      <c r="G67" s="175"/>
      <c r="H67" s="175"/>
      <c r="I67" s="175"/>
      <c r="J67" s="175"/>
      <c r="K67" s="175"/>
      <c r="L67" s="175" t="s">
        <v>316</v>
      </c>
    </row>
    <row r="68" spans="1:12">
      <c r="A68" s="147" t="s">
        <v>119</v>
      </c>
      <c r="B68" s="148">
        <v>42</v>
      </c>
      <c r="C68" s="158" t="s">
        <v>25</v>
      </c>
      <c r="D68" s="158" t="s">
        <v>15</v>
      </c>
      <c r="E68" s="175" t="s">
        <v>16</v>
      </c>
      <c r="F68" s="181">
        <v>45156</v>
      </c>
      <c r="G68" s="175"/>
      <c r="H68" s="175"/>
      <c r="I68" s="175"/>
      <c r="J68" s="175"/>
      <c r="K68" s="175"/>
      <c r="L68" s="175" t="s">
        <v>316</v>
      </c>
    </row>
    <row r="69" spans="1:12">
      <c r="A69" s="147" t="s">
        <v>133</v>
      </c>
      <c r="B69" s="148">
        <v>34</v>
      </c>
      <c r="C69" s="158"/>
      <c r="D69" s="158" t="s">
        <v>15</v>
      </c>
      <c r="E69" s="175" t="s">
        <v>16</v>
      </c>
      <c r="F69" s="181">
        <v>45156</v>
      </c>
      <c r="G69" s="175"/>
      <c r="H69" s="175"/>
      <c r="I69" s="175"/>
      <c r="J69" s="175"/>
      <c r="K69" s="175"/>
      <c r="L69" s="175" t="s">
        <v>316</v>
      </c>
    </row>
    <row r="70" spans="1:12">
      <c r="A70" s="147" t="s">
        <v>139</v>
      </c>
      <c r="B70" s="148">
        <v>127</v>
      </c>
      <c r="C70" s="158"/>
      <c r="D70" s="158" t="s">
        <v>15</v>
      </c>
      <c r="E70" s="175" t="s">
        <v>16</v>
      </c>
      <c r="F70" s="181">
        <v>45156</v>
      </c>
      <c r="G70" s="175"/>
      <c r="H70" s="175"/>
      <c r="I70" s="175"/>
      <c r="J70" s="175"/>
      <c r="K70" s="175"/>
      <c r="L70" s="175" t="s">
        <v>316</v>
      </c>
    </row>
    <row r="71" spans="1:12">
      <c r="A71" s="147" t="s">
        <v>137</v>
      </c>
      <c r="B71" s="148">
        <v>33</v>
      </c>
      <c r="C71" s="158" t="s">
        <v>25</v>
      </c>
      <c r="D71" s="158" t="s">
        <v>15</v>
      </c>
      <c r="E71" s="175" t="s">
        <v>16</v>
      </c>
      <c r="F71" s="181">
        <v>45158</v>
      </c>
      <c r="G71" s="175"/>
      <c r="H71" s="175"/>
      <c r="I71" s="175"/>
      <c r="J71" s="175"/>
      <c r="K71" s="175"/>
      <c r="L71" s="175" t="s">
        <v>316</v>
      </c>
    </row>
    <row r="72" spans="1:12">
      <c r="A72" s="147" t="s">
        <v>319</v>
      </c>
      <c r="B72" s="148">
        <v>80586</v>
      </c>
      <c r="C72" s="158"/>
      <c r="D72" s="158" t="s">
        <v>15</v>
      </c>
      <c r="E72" s="175" t="s">
        <v>16</v>
      </c>
      <c r="F72" s="181">
        <v>45158</v>
      </c>
      <c r="G72" s="175"/>
      <c r="H72" s="175"/>
      <c r="I72" s="175"/>
      <c r="J72" s="175"/>
      <c r="K72" s="175"/>
      <c r="L72" s="175" t="s">
        <v>316</v>
      </c>
    </row>
    <row r="73" spans="1:12">
      <c r="A73" s="147" t="s">
        <v>556</v>
      </c>
      <c r="B73" s="148">
        <v>95</v>
      </c>
      <c r="C73" s="157" t="s">
        <v>25</v>
      </c>
      <c r="D73" s="158" t="s">
        <v>554</v>
      </c>
      <c r="E73" s="175" t="s">
        <v>22</v>
      </c>
      <c r="F73" s="181">
        <v>45162</v>
      </c>
      <c r="G73" s="175"/>
      <c r="H73" s="175"/>
      <c r="I73" s="175"/>
      <c r="J73" s="175"/>
      <c r="K73" s="175"/>
      <c r="L73" s="175" t="s">
        <v>316</v>
      </c>
    </row>
    <row r="74" spans="1:12">
      <c r="A74" s="147" t="s">
        <v>320</v>
      </c>
      <c r="B74" s="148" t="s">
        <v>282</v>
      </c>
      <c r="C74" s="158" t="s">
        <v>25</v>
      </c>
      <c r="D74" s="158" t="s">
        <v>554</v>
      </c>
      <c r="E74" s="175" t="s">
        <v>193</v>
      </c>
      <c r="F74" s="164">
        <v>45163</v>
      </c>
      <c r="G74" s="175"/>
      <c r="H74" s="175"/>
      <c r="I74" s="175"/>
      <c r="J74" s="175"/>
      <c r="K74" s="175"/>
      <c r="L74" s="175" t="s">
        <v>316</v>
      </c>
    </row>
    <row r="75" spans="1:12">
      <c r="A75" s="147" t="s">
        <v>557</v>
      </c>
      <c r="B75" s="148" t="s">
        <v>282</v>
      </c>
      <c r="C75" s="157" t="s">
        <v>25</v>
      </c>
      <c r="D75" s="158" t="s">
        <v>554</v>
      </c>
      <c r="E75" s="175" t="s">
        <v>153</v>
      </c>
      <c r="F75" s="181">
        <v>45169</v>
      </c>
      <c r="G75" s="175"/>
      <c r="H75" s="175"/>
      <c r="I75" s="175"/>
      <c r="J75" s="175"/>
      <c r="K75" s="175"/>
      <c r="L75" s="175" t="s">
        <v>316</v>
      </c>
    </row>
    <row r="76" spans="1:12">
      <c r="A76" s="147" t="s">
        <v>161</v>
      </c>
      <c r="B76" s="148">
        <v>673</v>
      </c>
      <c r="C76" s="158" t="s">
        <v>25</v>
      </c>
      <c r="D76" s="158" t="s">
        <v>554</v>
      </c>
      <c r="E76" s="175" t="s">
        <v>153</v>
      </c>
      <c r="F76" s="181">
        <v>45170</v>
      </c>
      <c r="G76" s="175"/>
      <c r="H76" s="175"/>
      <c r="I76" s="175"/>
      <c r="J76" s="175"/>
      <c r="K76" s="175"/>
      <c r="L76" s="175" t="s">
        <v>316</v>
      </c>
    </row>
    <row r="77" spans="1:12">
      <c r="A77" s="147" t="s">
        <v>172</v>
      </c>
      <c r="B77" s="148">
        <v>47</v>
      </c>
      <c r="C77" s="157" t="s">
        <v>25</v>
      </c>
      <c r="D77" s="158" t="s">
        <v>554</v>
      </c>
      <c r="E77" s="175" t="s">
        <v>173</v>
      </c>
      <c r="F77" s="181">
        <v>45176</v>
      </c>
      <c r="G77" s="175"/>
      <c r="H77" s="175"/>
      <c r="I77" s="175"/>
      <c r="J77" s="175"/>
      <c r="K77" s="175"/>
      <c r="L77" s="175" t="s">
        <v>316</v>
      </c>
    </row>
    <row r="78" spans="1:12">
      <c r="A78" s="147" t="s">
        <v>184</v>
      </c>
      <c r="B78" s="148">
        <v>108</v>
      </c>
      <c r="C78" s="157" t="s">
        <v>25</v>
      </c>
      <c r="D78" s="158" t="s">
        <v>554</v>
      </c>
      <c r="E78" s="175" t="s">
        <v>153</v>
      </c>
      <c r="F78" s="181">
        <v>45181</v>
      </c>
      <c r="G78" s="175"/>
      <c r="H78" s="175"/>
      <c r="I78" s="175"/>
      <c r="J78" s="175"/>
      <c r="K78" s="175"/>
      <c r="L78" s="175" t="s">
        <v>316</v>
      </c>
    </row>
    <row r="79" spans="1:12">
      <c r="A79" s="147" t="s">
        <v>188</v>
      </c>
      <c r="B79" s="148">
        <v>93</v>
      </c>
      <c r="C79" s="157" t="s">
        <v>25</v>
      </c>
      <c r="D79" s="158" t="s">
        <v>554</v>
      </c>
      <c r="E79" s="175" t="s">
        <v>153</v>
      </c>
      <c r="F79" s="181">
        <v>45183</v>
      </c>
      <c r="G79" s="175"/>
      <c r="H79" s="175"/>
      <c r="I79" s="175"/>
      <c r="J79" s="175"/>
      <c r="K79" s="175"/>
      <c r="L79" s="175" t="s">
        <v>316</v>
      </c>
    </row>
    <row r="80" spans="1:12">
      <c r="A80" s="147" t="s">
        <v>190</v>
      </c>
      <c r="B80" s="148">
        <v>115</v>
      </c>
      <c r="C80" s="157" t="s">
        <v>25</v>
      </c>
      <c r="D80" s="158" t="s">
        <v>554</v>
      </c>
      <c r="E80" s="175" t="s">
        <v>153</v>
      </c>
      <c r="F80" s="181">
        <v>45183</v>
      </c>
      <c r="G80" s="175"/>
      <c r="H80" s="175"/>
      <c r="I80" s="175"/>
      <c r="J80" s="175"/>
      <c r="K80" s="175"/>
      <c r="L80" s="175" t="s">
        <v>316</v>
      </c>
    </row>
    <row r="81" spans="1:12">
      <c r="A81" s="147" t="s">
        <v>185</v>
      </c>
      <c r="B81" s="148">
        <v>109</v>
      </c>
      <c r="C81" s="157" t="s">
        <v>25</v>
      </c>
      <c r="D81" s="158" t="s">
        <v>554</v>
      </c>
      <c r="E81" s="175" t="s">
        <v>153</v>
      </c>
      <c r="F81" s="181">
        <v>45184</v>
      </c>
      <c r="G81" s="175"/>
      <c r="H81" s="175"/>
      <c r="I81" s="175"/>
      <c r="J81" s="175"/>
      <c r="K81" s="175"/>
      <c r="L81" s="175" t="s">
        <v>316</v>
      </c>
    </row>
    <row r="82" spans="1:12">
      <c r="A82" s="147" t="s">
        <v>163</v>
      </c>
      <c r="B82" s="148" t="s">
        <v>282</v>
      </c>
      <c r="C82" s="158" t="s">
        <v>25</v>
      </c>
      <c r="D82" s="158" t="s">
        <v>15</v>
      </c>
      <c r="E82" s="175" t="s">
        <v>16</v>
      </c>
      <c r="F82" s="181">
        <v>45188</v>
      </c>
      <c r="G82" s="175"/>
      <c r="H82" s="175"/>
      <c r="I82" s="175"/>
      <c r="J82" s="175"/>
      <c r="K82" s="175"/>
      <c r="L82" s="175" t="s">
        <v>316</v>
      </c>
    </row>
    <row r="83" spans="1:12">
      <c r="A83" s="147" t="s">
        <v>168</v>
      </c>
      <c r="B83" s="148" t="s">
        <v>282</v>
      </c>
      <c r="C83" s="157" t="s">
        <v>25</v>
      </c>
      <c r="D83" s="158" t="s">
        <v>15</v>
      </c>
      <c r="E83" s="175" t="s">
        <v>16</v>
      </c>
      <c r="F83" s="181">
        <v>45190</v>
      </c>
      <c r="G83" s="175"/>
      <c r="H83" s="175"/>
      <c r="I83" s="175"/>
      <c r="J83" s="175"/>
      <c r="K83" s="175"/>
      <c r="L83" s="175" t="s">
        <v>316</v>
      </c>
    </row>
    <row r="84" spans="1:12">
      <c r="A84" s="147" t="s">
        <v>170</v>
      </c>
      <c r="B84" s="148" t="s">
        <v>282</v>
      </c>
      <c r="C84" s="157" t="s">
        <v>25</v>
      </c>
      <c r="D84" s="158" t="s">
        <v>15</v>
      </c>
      <c r="E84" s="175" t="s">
        <v>16</v>
      </c>
      <c r="F84" s="181">
        <v>45190</v>
      </c>
      <c r="G84" s="175"/>
      <c r="H84" s="175"/>
      <c r="I84" s="175"/>
      <c r="J84" s="175"/>
      <c r="K84" s="175"/>
      <c r="L84" s="175" t="s">
        <v>316</v>
      </c>
    </row>
    <row r="85" spans="1:12">
      <c r="A85" s="147" t="s">
        <v>201</v>
      </c>
      <c r="B85" s="148">
        <v>727</v>
      </c>
      <c r="C85" s="157" t="s">
        <v>25</v>
      </c>
      <c r="D85" s="158" t="s">
        <v>554</v>
      </c>
      <c r="E85" s="175" t="s">
        <v>193</v>
      </c>
      <c r="F85" s="181">
        <v>45197</v>
      </c>
      <c r="G85" s="175"/>
      <c r="H85" s="175"/>
      <c r="I85" s="175"/>
      <c r="J85" s="175"/>
      <c r="K85" s="175"/>
      <c r="L85" s="175" t="s">
        <v>316</v>
      </c>
    </row>
    <row r="86" spans="1:12">
      <c r="A86" s="147" t="s">
        <v>14</v>
      </c>
      <c r="B86" s="167" t="s">
        <v>282</v>
      </c>
      <c r="C86" s="157"/>
      <c r="D86" s="158" t="s">
        <v>15</v>
      </c>
      <c r="E86" s="175" t="s">
        <v>16</v>
      </c>
      <c r="F86" s="182">
        <v>45211</v>
      </c>
      <c r="G86" s="175"/>
      <c r="H86" s="175"/>
      <c r="I86" s="175"/>
      <c r="J86" s="175"/>
      <c r="K86" s="175"/>
      <c r="L86" s="175" t="s">
        <v>316</v>
      </c>
    </row>
    <row r="87" spans="1:12">
      <c r="A87" s="147" t="s">
        <v>222</v>
      </c>
      <c r="B87" s="148" t="s">
        <v>282</v>
      </c>
      <c r="C87" s="157" t="s">
        <v>25</v>
      </c>
      <c r="D87" s="158" t="s">
        <v>15</v>
      </c>
      <c r="E87" s="175" t="s">
        <v>16</v>
      </c>
      <c r="F87" s="181">
        <v>45219</v>
      </c>
      <c r="G87" s="175"/>
      <c r="H87" s="175"/>
      <c r="I87" s="175"/>
      <c r="J87" s="175"/>
      <c r="K87" s="175"/>
      <c r="L87" s="175" t="s">
        <v>316</v>
      </c>
    </row>
    <row r="88" spans="1:12">
      <c r="A88" s="147" t="s">
        <v>315</v>
      </c>
      <c r="B88" s="148">
        <v>1004</v>
      </c>
      <c r="C88" s="158" t="s">
        <v>25</v>
      </c>
      <c r="D88" s="158" t="s">
        <v>554</v>
      </c>
      <c r="E88" s="175" t="s">
        <v>288</v>
      </c>
      <c r="F88" s="181">
        <v>45237</v>
      </c>
      <c r="G88" s="175"/>
      <c r="H88" s="175"/>
      <c r="I88" s="175"/>
      <c r="J88" s="175"/>
      <c r="K88" s="175"/>
      <c r="L88" s="175" t="s">
        <v>316</v>
      </c>
    </row>
    <row r="89" spans="1:12">
      <c r="A89" s="147" t="s">
        <v>322</v>
      </c>
      <c r="B89" s="167" t="s">
        <v>282</v>
      </c>
      <c r="C89" s="158"/>
      <c r="D89" s="158" t="s">
        <v>15</v>
      </c>
      <c r="E89" s="175" t="s">
        <v>16</v>
      </c>
      <c r="F89" s="169">
        <v>45240</v>
      </c>
      <c r="G89" s="175"/>
      <c r="H89" s="175"/>
      <c r="I89" s="175"/>
      <c r="J89" s="175"/>
      <c r="K89" s="175"/>
      <c r="L89" s="175" t="s">
        <v>316</v>
      </c>
    </row>
    <row r="90" spans="1:12">
      <c r="A90" s="147" t="s">
        <v>558</v>
      </c>
      <c r="B90" s="167" t="s">
        <v>282</v>
      </c>
      <c r="C90" s="158"/>
      <c r="D90" s="158" t="s">
        <v>15</v>
      </c>
      <c r="E90" s="175" t="s">
        <v>16</v>
      </c>
      <c r="F90" s="164">
        <v>45240</v>
      </c>
      <c r="G90" s="175"/>
      <c r="H90" s="175"/>
      <c r="I90" s="175"/>
      <c r="J90" s="175"/>
      <c r="K90" s="175"/>
      <c r="L90" s="175" t="s">
        <v>316</v>
      </c>
    </row>
    <row r="91" spans="1:12">
      <c r="A91" s="147" t="s">
        <v>242</v>
      </c>
      <c r="B91" s="148" t="s">
        <v>282</v>
      </c>
      <c r="C91" s="158"/>
      <c r="D91" s="158" t="s">
        <v>554</v>
      </c>
      <c r="E91" s="175" t="s">
        <v>153</v>
      </c>
      <c r="F91" s="181">
        <v>45286</v>
      </c>
      <c r="G91" s="175"/>
      <c r="H91" s="175"/>
      <c r="I91" s="175"/>
      <c r="J91" s="175"/>
      <c r="K91" s="175"/>
      <c r="L91" s="175" t="s">
        <v>316</v>
      </c>
    </row>
    <row r="92" spans="1:12">
      <c r="A92" s="147" t="s">
        <v>559</v>
      </c>
      <c r="B92" s="148" t="s">
        <v>282</v>
      </c>
      <c r="C92" s="157" t="s">
        <v>25</v>
      </c>
      <c r="D92" s="158" t="s">
        <v>15</v>
      </c>
      <c r="E92" s="175" t="s">
        <v>16</v>
      </c>
      <c r="F92" s="181">
        <v>45292</v>
      </c>
      <c r="G92" s="175"/>
      <c r="H92" s="175"/>
      <c r="I92" s="175"/>
      <c r="J92" s="175"/>
      <c r="K92" s="175"/>
      <c r="L92" s="175" t="s">
        <v>316</v>
      </c>
    </row>
    <row r="93" spans="1:12">
      <c r="A93" s="147" t="s">
        <v>560</v>
      </c>
      <c r="B93" s="149" t="s">
        <v>282</v>
      </c>
      <c r="C93" s="158"/>
      <c r="D93" s="158" t="s">
        <v>554</v>
      </c>
      <c r="E93" s="175" t="s">
        <v>22</v>
      </c>
      <c r="F93" s="181">
        <v>45301</v>
      </c>
      <c r="G93" s="175"/>
      <c r="H93" s="175"/>
      <c r="I93" s="175"/>
      <c r="J93" s="175"/>
      <c r="K93" s="175"/>
      <c r="L93" s="175" t="s">
        <v>316</v>
      </c>
    </row>
    <row r="94" spans="1:12">
      <c r="A94" s="147" t="s">
        <v>251</v>
      </c>
      <c r="B94" s="148">
        <v>2305</v>
      </c>
      <c r="C94" s="158"/>
      <c r="D94" s="158" t="s">
        <v>273</v>
      </c>
      <c r="E94" s="175" t="s">
        <v>16</v>
      </c>
      <c r="F94" s="181">
        <v>45301</v>
      </c>
      <c r="G94" s="175"/>
      <c r="H94" s="175"/>
      <c r="I94" s="175"/>
      <c r="J94" s="175"/>
      <c r="K94" s="175"/>
      <c r="L94" s="175" t="s">
        <v>316</v>
      </c>
    </row>
    <row r="95" spans="1:12">
      <c r="A95" s="147" t="s">
        <v>333</v>
      </c>
      <c r="B95" s="148" t="s">
        <v>282</v>
      </c>
      <c r="C95" s="158"/>
      <c r="D95" s="158" t="s">
        <v>15</v>
      </c>
      <c r="E95" s="175" t="s">
        <v>16</v>
      </c>
      <c r="F95" s="181">
        <v>45303</v>
      </c>
      <c r="G95" s="175"/>
      <c r="H95" s="175"/>
      <c r="I95" s="175"/>
      <c r="J95" s="175"/>
      <c r="K95" s="175"/>
      <c r="L95" s="175" t="s">
        <v>316</v>
      </c>
    </row>
    <row r="96" spans="1:12">
      <c r="A96" s="147" t="s">
        <v>60</v>
      </c>
      <c r="B96" s="148" t="s">
        <v>282</v>
      </c>
      <c r="C96" s="158"/>
      <c r="D96" s="158" t="s">
        <v>15</v>
      </c>
      <c r="E96" s="175" t="s">
        <v>16</v>
      </c>
      <c r="F96" s="181">
        <v>45397</v>
      </c>
      <c r="G96" s="175"/>
      <c r="H96" s="175"/>
      <c r="I96" s="175"/>
      <c r="J96" s="175"/>
      <c r="K96" s="175"/>
      <c r="L96" s="175" t="s">
        <v>316</v>
      </c>
    </row>
    <row r="97" spans="1:12">
      <c r="A97" s="147" t="s">
        <v>335</v>
      </c>
      <c r="B97" s="148" t="s">
        <v>282</v>
      </c>
      <c r="C97" s="158"/>
      <c r="D97" s="158" t="s">
        <v>15</v>
      </c>
      <c r="E97" s="175" t="s">
        <v>16</v>
      </c>
      <c r="F97" s="169">
        <v>45457</v>
      </c>
      <c r="G97" s="175"/>
      <c r="H97" s="175"/>
      <c r="I97" s="175"/>
      <c r="J97" s="175"/>
      <c r="K97" s="175"/>
      <c r="L97" s="175" t="s">
        <v>316</v>
      </c>
    </row>
    <row r="98" spans="1:12">
      <c r="A98" s="147" t="s">
        <v>337</v>
      </c>
      <c r="B98" s="167" t="s">
        <v>282</v>
      </c>
      <c r="C98" s="158"/>
      <c r="D98" s="158" t="s">
        <v>15</v>
      </c>
      <c r="E98" s="175" t="s">
        <v>16</v>
      </c>
      <c r="F98" s="169">
        <v>45457</v>
      </c>
      <c r="G98" s="175"/>
      <c r="H98" s="175"/>
      <c r="I98" s="175"/>
      <c r="J98" s="175"/>
      <c r="K98" s="175"/>
      <c r="L98" s="175" t="s">
        <v>316</v>
      </c>
    </row>
    <row r="99" spans="1:12">
      <c r="A99" s="147" t="s">
        <v>562</v>
      </c>
      <c r="B99" s="148" t="s">
        <v>282</v>
      </c>
      <c r="C99" s="158"/>
      <c r="D99" s="158" t="s">
        <v>15</v>
      </c>
      <c r="E99" s="175" t="s">
        <v>16</v>
      </c>
      <c r="F99" s="164">
        <v>46043</v>
      </c>
      <c r="G99" s="175"/>
      <c r="H99" s="175"/>
      <c r="I99" s="175"/>
      <c r="J99" s="175"/>
      <c r="K99" s="175"/>
      <c r="L99" s="175" t="s">
        <v>316</v>
      </c>
    </row>
    <row r="100" spans="1:12">
      <c r="A100" s="147" t="s">
        <v>342</v>
      </c>
      <c r="B100" s="148" t="s">
        <v>282</v>
      </c>
      <c r="C100" s="157" t="s">
        <v>25</v>
      </c>
      <c r="D100" s="158" t="s">
        <v>554</v>
      </c>
      <c r="E100" s="175" t="s">
        <v>153</v>
      </c>
      <c r="F100" s="164">
        <v>46059</v>
      </c>
      <c r="G100" s="175"/>
      <c r="H100" s="175"/>
      <c r="I100" s="175"/>
      <c r="J100" s="175"/>
      <c r="K100" s="175"/>
      <c r="L100" s="175" t="s">
        <v>316</v>
      </c>
    </row>
    <row r="101" spans="1:12">
      <c r="A101" s="147" t="s">
        <v>344</v>
      </c>
      <c r="B101" s="148" t="s">
        <v>282</v>
      </c>
      <c r="C101" s="157" t="s">
        <v>25</v>
      </c>
      <c r="D101" s="158" t="s">
        <v>554</v>
      </c>
      <c r="E101" s="175" t="s">
        <v>153</v>
      </c>
      <c r="F101" s="164">
        <v>46059</v>
      </c>
      <c r="G101" s="175"/>
      <c r="H101" s="175"/>
      <c r="I101" s="175"/>
      <c r="J101" s="175"/>
      <c r="K101" s="175"/>
      <c r="L101" s="175" t="s">
        <v>316</v>
      </c>
    </row>
    <row r="102" spans="1:12">
      <c r="A102" s="147" t="s">
        <v>348</v>
      </c>
      <c r="B102" s="167" t="s">
        <v>282</v>
      </c>
      <c r="C102" s="158"/>
      <c r="D102" s="158" t="s">
        <v>15</v>
      </c>
      <c r="E102" s="175" t="s">
        <v>16</v>
      </c>
      <c r="F102" s="164">
        <v>46059</v>
      </c>
      <c r="G102" s="175"/>
      <c r="H102" s="175"/>
      <c r="I102" s="175"/>
      <c r="J102" s="175"/>
      <c r="K102" s="175"/>
      <c r="L102" s="175" t="s">
        <v>316</v>
      </c>
    </row>
    <row r="103" spans="1:12">
      <c r="A103" s="147" t="s">
        <v>131</v>
      </c>
      <c r="B103" s="148">
        <v>280</v>
      </c>
      <c r="C103" s="158"/>
      <c r="D103" s="158" t="s">
        <v>15</v>
      </c>
      <c r="E103" s="175" t="s">
        <v>16</v>
      </c>
      <c r="F103" s="183" t="s">
        <v>574</v>
      </c>
      <c r="G103" s="175"/>
      <c r="H103" s="175"/>
      <c r="I103" s="175"/>
      <c r="J103" s="175"/>
      <c r="K103" s="175"/>
      <c r="L103" s="175" t="s">
        <v>316</v>
      </c>
    </row>
    <row r="104" spans="1:12">
      <c r="A104" s="147" t="s">
        <v>136</v>
      </c>
      <c r="B104" s="148">
        <v>37</v>
      </c>
      <c r="C104" s="158"/>
      <c r="D104" s="158" t="s">
        <v>15</v>
      </c>
      <c r="E104" s="175" t="s">
        <v>16</v>
      </c>
      <c r="F104" s="183" t="s">
        <v>574</v>
      </c>
      <c r="G104" s="175"/>
      <c r="H104" s="175"/>
      <c r="I104" s="175"/>
      <c r="J104" s="175"/>
      <c r="K104" s="175"/>
      <c r="L104" s="175" t="s">
        <v>316</v>
      </c>
    </row>
    <row r="105" spans="1:12">
      <c r="A105" s="147" t="s">
        <v>18</v>
      </c>
      <c r="B105" s="167" t="s">
        <v>282</v>
      </c>
      <c r="C105" s="158"/>
      <c r="D105" s="158" t="s">
        <v>15</v>
      </c>
      <c r="E105" s="175" t="s">
        <v>16</v>
      </c>
      <c r="F105" s="182" t="s">
        <v>575</v>
      </c>
      <c r="G105" s="175"/>
      <c r="H105" s="175"/>
      <c r="I105" s="175"/>
      <c r="J105" s="175"/>
      <c r="K105" s="175"/>
      <c r="L105" s="175" t="s">
        <v>316</v>
      </c>
    </row>
    <row r="106" spans="1:12">
      <c r="A106" s="147" t="s">
        <v>211</v>
      </c>
      <c r="B106" s="148">
        <v>38566</v>
      </c>
      <c r="C106" s="158"/>
      <c r="D106" s="158" t="s">
        <v>15</v>
      </c>
      <c r="E106" s="175" t="s">
        <v>16</v>
      </c>
      <c r="F106" s="183" t="s">
        <v>575</v>
      </c>
      <c r="G106" s="175"/>
      <c r="H106" s="175"/>
      <c r="I106" s="175"/>
      <c r="J106" s="175"/>
      <c r="K106" s="175"/>
      <c r="L106" s="175" t="s">
        <v>316</v>
      </c>
    </row>
    <row r="107" spans="1:12">
      <c r="A107" s="147" t="s">
        <v>212</v>
      </c>
      <c r="B107" s="148">
        <v>153</v>
      </c>
      <c r="C107" s="157" t="s">
        <v>25</v>
      </c>
      <c r="D107" s="158" t="s">
        <v>554</v>
      </c>
      <c r="E107" s="175" t="s">
        <v>193</v>
      </c>
      <c r="F107" s="183" t="s">
        <v>576</v>
      </c>
      <c r="G107" s="175"/>
      <c r="H107" s="175"/>
      <c r="I107" s="175"/>
      <c r="J107" s="175"/>
      <c r="K107" s="175"/>
      <c r="L107" s="175" t="s">
        <v>316</v>
      </c>
    </row>
    <row r="108" spans="1:12">
      <c r="A108" s="147" t="s">
        <v>221</v>
      </c>
      <c r="B108" s="148">
        <v>177</v>
      </c>
      <c r="C108" s="157" t="s">
        <v>25</v>
      </c>
      <c r="D108" s="158" t="s">
        <v>554</v>
      </c>
      <c r="E108" s="175" t="s">
        <v>193</v>
      </c>
      <c r="F108" s="183" t="s">
        <v>576</v>
      </c>
      <c r="G108" s="175"/>
      <c r="H108" s="175"/>
      <c r="I108" s="175"/>
      <c r="J108" s="175"/>
      <c r="K108" s="175"/>
      <c r="L108" s="175" t="s">
        <v>316</v>
      </c>
    </row>
    <row r="109" spans="1:12">
      <c r="A109" s="147" t="s">
        <v>215</v>
      </c>
      <c r="B109" s="148">
        <v>142</v>
      </c>
      <c r="C109" s="157" t="s">
        <v>25</v>
      </c>
      <c r="D109" s="158" t="s">
        <v>554</v>
      </c>
      <c r="E109" s="175" t="s">
        <v>153</v>
      </c>
      <c r="F109" s="183" t="s">
        <v>576</v>
      </c>
      <c r="G109" s="175"/>
      <c r="H109" s="175"/>
      <c r="I109" s="175"/>
      <c r="J109" s="175"/>
      <c r="K109" s="175"/>
      <c r="L109" s="175" t="s">
        <v>316</v>
      </c>
    </row>
    <row r="110" spans="1:12">
      <c r="A110" s="147" t="s">
        <v>213</v>
      </c>
      <c r="B110" s="148">
        <v>144</v>
      </c>
      <c r="C110" s="171"/>
      <c r="D110" s="158" t="s">
        <v>15</v>
      </c>
      <c r="E110" s="175" t="s">
        <v>16</v>
      </c>
      <c r="F110" s="183" t="s">
        <v>576</v>
      </c>
      <c r="G110" s="175"/>
      <c r="H110" s="175"/>
      <c r="I110" s="175"/>
      <c r="J110" s="175"/>
      <c r="K110" s="175"/>
      <c r="L110" s="175" t="s">
        <v>316</v>
      </c>
    </row>
    <row r="111" spans="1:12">
      <c r="A111" s="147" t="s">
        <v>62</v>
      </c>
      <c r="B111" s="148" t="s">
        <v>282</v>
      </c>
      <c r="C111" s="158"/>
      <c r="D111" s="158" t="s">
        <v>15</v>
      </c>
      <c r="E111" s="175" t="s">
        <v>16</v>
      </c>
      <c r="F111" s="183" t="s">
        <v>577</v>
      </c>
      <c r="G111" s="175"/>
      <c r="H111" s="175"/>
      <c r="I111" s="175"/>
      <c r="J111" s="175"/>
      <c r="K111" s="175"/>
      <c r="L111" s="175" t="s">
        <v>316</v>
      </c>
    </row>
    <row r="112" spans="1:12">
      <c r="A112" s="147" t="s">
        <v>259</v>
      </c>
      <c r="B112" s="148">
        <v>1377</v>
      </c>
      <c r="C112" s="158"/>
      <c r="D112" s="158" t="s">
        <v>15</v>
      </c>
      <c r="E112" s="175" t="s">
        <v>16</v>
      </c>
      <c r="F112" s="183" t="s">
        <v>578</v>
      </c>
      <c r="G112" s="175"/>
      <c r="H112" s="175"/>
      <c r="I112" s="175"/>
      <c r="J112" s="175"/>
      <c r="K112" s="175"/>
      <c r="L112" s="175" t="s">
        <v>316</v>
      </c>
    </row>
    <row r="113" spans="1:12">
      <c r="A113" s="147" t="s">
        <v>76</v>
      </c>
      <c r="B113" s="148" t="s">
        <v>282</v>
      </c>
      <c r="C113" s="158"/>
      <c r="D113" s="158" t="s">
        <v>15</v>
      </c>
      <c r="E113" s="175" t="s">
        <v>16</v>
      </c>
      <c r="F113" s="183" t="s">
        <v>579</v>
      </c>
      <c r="G113" s="175"/>
      <c r="H113" s="175"/>
      <c r="I113" s="175"/>
      <c r="J113" s="175"/>
      <c r="K113" s="175"/>
      <c r="L113" s="175" t="s">
        <v>316</v>
      </c>
    </row>
    <row r="114" spans="1:12">
      <c r="A114" s="147" t="s">
        <v>23</v>
      </c>
      <c r="B114" s="167" t="s">
        <v>282</v>
      </c>
      <c r="C114" s="158"/>
      <c r="D114" s="158" t="s">
        <v>15</v>
      </c>
      <c r="E114" s="175" t="s">
        <v>16</v>
      </c>
      <c r="F114" s="182" t="s">
        <v>580</v>
      </c>
      <c r="G114" s="175"/>
      <c r="H114" s="175"/>
      <c r="I114" s="175"/>
      <c r="J114" s="175"/>
      <c r="K114" s="175"/>
      <c r="L114" s="175" t="s">
        <v>316</v>
      </c>
    </row>
    <row r="115" spans="1:12">
      <c r="A115" s="147" t="s">
        <v>561</v>
      </c>
      <c r="B115" s="148" t="s">
        <v>282</v>
      </c>
      <c r="C115" s="158"/>
      <c r="D115" s="158" t="s">
        <v>15</v>
      </c>
      <c r="E115" s="175" t="s">
        <v>16</v>
      </c>
      <c r="F115" s="183" t="s">
        <v>581</v>
      </c>
      <c r="G115" s="175"/>
      <c r="H115" s="175"/>
      <c r="I115" s="175"/>
      <c r="J115" s="175"/>
      <c r="K115" s="175"/>
      <c r="L115" s="175" t="s">
        <v>316</v>
      </c>
    </row>
    <row r="116" spans="1:12">
      <c r="A116" s="147" t="s">
        <v>237</v>
      </c>
      <c r="B116" s="148" t="s">
        <v>282</v>
      </c>
      <c r="C116" s="171"/>
      <c r="D116" s="158" t="s">
        <v>15</v>
      </c>
      <c r="E116" s="175" t="s">
        <v>16</v>
      </c>
      <c r="F116" s="183" t="s">
        <v>581</v>
      </c>
      <c r="G116" s="175"/>
      <c r="H116" s="175"/>
      <c r="I116" s="175"/>
      <c r="J116" s="175"/>
      <c r="K116" s="175"/>
      <c r="L116" s="175" t="s">
        <v>316</v>
      </c>
    </row>
    <row r="117" spans="1:12">
      <c r="A117" s="147" t="s">
        <v>286</v>
      </c>
      <c r="B117" s="148" t="s">
        <v>282</v>
      </c>
      <c r="C117" s="158"/>
      <c r="D117" s="158" t="s">
        <v>554</v>
      </c>
      <c r="E117" s="175" t="s">
        <v>288</v>
      </c>
      <c r="F117" s="182"/>
      <c r="G117" s="175"/>
      <c r="H117" s="175"/>
      <c r="I117" s="175"/>
      <c r="J117" s="175"/>
      <c r="K117" s="175"/>
      <c r="L117" s="175" t="s">
        <v>316</v>
      </c>
    </row>
    <row r="118" spans="1:12">
      <c r="A118" s="147" t="s">
        <v>292</v>
      </c>
      <c r="B118" s="148">
        <v>25</v>
      </c>
      <c r="C118" s="157" t="s">
        <v>25</v>
      </c>
      <c r="D118" s="158" t="s">
        <v>554</v>
      </c>
      <c r="E118" s="175" t="s">
        <v>288</v>
      </c>
      <c r="F118" s="182"/>
      <c r="G118" s="175"/>
      <c r="H118" s="175"/>
      <c r="I118" s="175"/>
      <c r="J118" s="175"/>
      <c r="K118" s="175"/>
      <c r="L118" s="175" t="s">
        <v>316</v>
      </c>
    </row>
    <row r="119" spans="1:12">
      <c r="A119" s="147" t="s">
        <v>191</v>
      </c>
      <c r="B119" s="148" t="s">
        <v>282</v>
      </c>
      <c r="C119" s="157" t="s">
        <v>25</v>
      </c>
      <c r="D119" s="158" t="s">
        <v>554</v>
      </c>
      <c r="E119" s="175" t="s">
        <v>193</v>
      </c>
      <c r="F119" s="182"/>
      <c r="G119" s="175"/>
      <c r="H119" s="175"/>
      <c r="I119" s="175"/>
      <c r="J119" s="175"/>
      <c r="K119" s="175"/>
      <c r="L119" s="175" t="s">
        <v>316</v>
      </c>
    </row>
    <row r="120" spans="1:12">
      <c r="A120" s="147" t="s">
        <v>195</v>
      </c>
      <c r="B120" s="148">
        <v>272</v>
      </c>
      <c r="C120" s="157" t="s">
        <v>25</v>
      </c>
      <c r="D120" s="158" t="s">
        <v>554</v>
      </c>
      <c r="E120" s="175" t="s">
        <v>193</v>
      </c>
      <c r="F120" s="182"/>
      <c r="G120" s="175"/>
      <c r="H120" s="175"/>
      <c r="I120" s="175"/>
      <c r="J120" s="175"/>
      <c r="K120" s="175"/>
      <c r="L120" s="175" t="s">
        <v>316</v>
      </c>
    </row>
    <row r="121" spans="1:12">
      <c r="A121" s="147" t="s">
        <v>196</v>
      </c>
      <c r="B121" s="148">
        <v>271</v>
      </c>
      <c r="C121" s="157" t="s">
        <v>25</v>
      </c>
      <c r="D121" s="158" t="s">
        <v>554</v>
      </c>
      <c r="E121" s="175" t="s">
        <v>193</v>
      </c>
      <c r="F121" s="182"/>
      <c r="G121" s="175"/>
      <c r="H121" s="175"/>
      <c r="I121" s="175"/>
      <c r="J121" s="175"/>
      <c r="K121" s="175"/>
      <c r="L121" s="175" t="s">
        <v>316</v>
      </c>
    </row>
    <row r="122" spans="1:12">
      <c r="A122" s="147" t="s">
        <v>197</v>
      </c>
      <c r="B122" s="148">
        <v>154</v>
      </c>
      <c r="C122" s="157" t="s">
        <v>25</v>
      </c>
      <c r="D122" s="158" t="s">
        <v>554</v>
      </c>
      <c r="E122" s="175" t="s">
        <v>193</v>
      </c>
      <c r="F122" s="182"/>
      <c r="G122" s="175"/>
      <c r="H122" s="175"/>
      <c r="I122" s="175"/>
      <c r="J122" s="175"/>
      <c r="K122" s="175"/>
      <c r="L122" s="175" t="s">
        <v>316</v>
      </c>
    </row>
    <row r="123" spans="1:12">
      <c r="A123" s="147" t="s">
        <v>563</v>
      </c>
      <c r="B123" s="148">
        <v>595</v>
      </c>
      <c r="C123" s="157" t="s">
        <v>25</v>
      </c>
      <c r="D123" s="158" t="s">
        <v>554</v>
      </c>
      <c r="E123" s="175" t="s">
        <v>193</v>
      </c>
      <c r="F123" s="182"/>
      <c r="G123" s="175"/>
      <c r="H123" s="175"/>
      <c r="I123" s="175"/>
      <c r="J123" s="175"/>
      <c r="K123" s="175"/>
      <c r="L123" s="175" t="s">
        <v>316</v>
      </c>
    </row>
    <row r="124" spans="1:12">
      <c r="A124" s="147" t="s">
        <v>200</v>
      </c>
      <c r="B124" s="148">
        <v>2451</v>
      </c>
      <c r="C124" s="157" t="s">
        <v>25</v>
      </c>
      <c r="D124" s="158" t="s">
        <v>554</v>
      </c>
      <c r="E124" s="175" t="s">
        <v>193</v>
      </c>
      <c r="F124" s="182"/>
      <c r="G124" s="175"/>
      <c r="H124" s="175"/>
      <c r="I124" s="175"/>
      <c r="J124" s="175"/>
      <c r="K124" s="175"/>
      <c r="L124" s="175" t="s">
        <v>316</v>
      </c>
    </row>
    <row r="125" spans="1:12">
      <c r="A125" s="147" t="s">
        <v>137</v>
      </c>
      <c r="B125" s="148">
        <v>269</v>
      </c>
      <c r="C125" s="157" t="s">
        <v>25</v>
      </c>
      <c r="D125" s="158" t="s">
        <v>554</v>
      </c>
      <c r="E125" s="175" t="s">
        <v>193</v>
      </c>
      <c r="F125" s="182"/>
      <c r="G125" s="175"/>
      <c r="H125" s="175"/>
      <c r="I125" s="175"/>
      <c r="J125" s="175"/>
      <c r="K125" s="175"/>
      <c r="L125" s="175" t="s">
        <v>316</v>
      </c>
    </row>
    <row r="126" spans="1:12">
      <c r="A126" s="147" t="s">
        <v>202</v>
      </c>
      <c r="B126" s="148">
        <v>38610</v>
      </c>
      <c r="C126" s="157" t="s">
        <v>25</v>
      </c>
      <c r="D126" s="158" t="s">
        <v>554</v>
      </c>
      <c r="E126" s="175" t="s">
        <v>193</v>
      </c>
      <c r="F126" s="182"/>
      <c r="G126" s="175"/>
      <c r="H126" s="175"/>
      <c r="I126" s="175"/>
      <c r="J126" s="175"/>
      <c r="K126" s="175"/>
      <c r="L126" s="175" t="s">
        <v>316</v>
      </c>
    </row>
    <row r="127" spans="1:12">
      <c r="A127" s="147" t="s">
        <v>564</v>
      </c>
      <c r="B127" s="148" t="s">
        <v>282</v>
      </c>
      <c r="C127" s="157" t="s">
        <v>25</v>
      </c>
      <c r="D127" s="158" t="s">
        <v>554</v>
      </c>
      <c r="E127" s="175" t="s">
        <v>193</v>
      </c>
      <c r="F127" s="182"/>
      <c r="G127" s="175"/>
      <c r="H127" s="175"/>
      <c r="I127" s="175"/>
      <c r="J127" s="175"/>
      <c r="K127" s="175"/>
      <c r="L127" s="175" t="s">
        <v>316</v>
      </c>
    </row>
    <row r="128" spans="1:12">
      <c r="A128" s="147" t="s">
        <v>214</v>
      </c>
      <c r="B128" s="148">
        <v>1804</v>
      </c>
      <c r="C128" s="157" t="s">
        <v>25</v>
      </c>
      <c r="D128" s="158" t="s">
        <v>554</v>
      </c>
      <c r="E128" s="175" t="s">
        <v>193</v>
      </c>
      <c r="F128" s="182"/>
      <c r="G128" s="175"/>
      <c r="H128" s="175"/>
      <c r="I128" s="175"/>
      <c r="J128" s="175"/>
      <c r="K128" s="175"/>
      <c r="L128" s="175" t="s">
        <v>316</v>
      </c>
    </row>
    <row r="129" spans="1:12">
      <c r="A129" s="147" t="s">
        <v>216</v>
      </c>
      <c r="B129" s="148">
        <v>270</v>
      </c>
      <c r="C129" s="157" t="s">
        <v>25</v>
      </c>
      <c r="D129" s="158" t="s">
        <v>554</v>
      </c>
      <c r="E129" s="175" t="s">
        <v>193</v>
      </c>
      <c r="F129" s="182"/>
      <c r="G129" s="175"/>
      <c r="H129" s="175"/>
      <c r="I129" s="175"/>
      <c r="J129" s="175"/>
      <c r="K129" s="175"/>
      <c r="L129" s="175" t="s">
        <v>316</v>
      </c>
    </row>
    <row r="130" spans="1:12">
      <c r="A130" s="147" t="s">
        <v>218</v>
      </c>
      <c r="B130" s="148">
        <v>10233</v>
      </c>
      <c r="C130" s="157" t="s">
        <v>25</v>
      </c>
      <c r="D130" s="158" t="s">
        <v>554</v>
      </c>
      <c r="E130" s="175" t="s">
        <v>193</v>
      </c>
      <c r="F130" s="182"/>
      <c r="G130" s="175"/>
      <c r="H130" s="175"/>
      <c r="I130" s="175"/>
      <c r="J130" s="175"/>
      <c r="K130" s="175"/>
      <c r="L130" s="175" t="s">
        <v>316</v>
      </c>
    </row>
    <row r="131" spans="1:12">
      <c r="A131" s="147" t="s">
        <v>565</v>
      </c>
      <c r="B131" s="148" t="s">
        <v>282</v>
      </c>
      <c r="C131" s="158" t="s">
        <v>25</v>
      </c>
      <c r="D131" s="158" t="s">
        <v>554</v>
      </c>
      <c r="E131" s="175" t="s">
        <v>193</v>
      </c>
      <c r="F131" s="182"/>
      <c r="G131" s="175"/>
      <c r="H131" s="175"/>
      <c r="I131" s="175"/>
      <c r="J131" s="175"/>
      <c r="K131" s="175"/>
      <c r="L131" s="175" t="s">
        <v>316</v>
      </c>
    </row>
    <row r="132" spans="1:12">
      <c r="A132" s="147" t="s">
        <v>566</v>
      </c>
      <c r="B132" s="148" t="s">
        <v>282</v>
      </c>
      <c r="C132" s="157" t="s">
        <v>25</v>
      </c>
      <c r="D132" s="158" t="s">
        <v>554</v>
      </c>
      <c r="E132" s="175" t="s">
        <v>193</v>
      </c>
      <c r="F132" s="182"/>
      <c r="G132" s="175"/>
      <c r="H132" s="175"/>
      <c r="I132" s="175"/>
      <c r="J132" s="175"/>
      <c r="K132" s="175"/>
      <c r="L132" s="175" t="s">
        <v>316</v>
      </c>
    </row>
    <row r="133" spans="1:12">
      <c r="A133" s="147" t="s">
        <v>70</v>
      </c>
      <c r="B133" s="148" t="s">
        <v>282</v>
      </c>
      <c r="C133" s="158"/>
      <c r="D133" s="158" t="s">
        <v>554</v>
      </c>
      <c r="E133" s="175" t="s">
        <v>22</v>
      </c>
      <c r="F133" s="182"/>
      <c r="G133" s="175"/>
      <c r="H133" s="175"/>
      <c r="I133" s="175"/>
      <c r="J133" s="175"/>
      <c r="K133" s="175"/>
      <c r="L133" s="184"/>
    </row>
    <row r="134" spans="1:12">
      <c r="A134" s="147" t="s">
        <v>567</v>
      </c>
      <c r="B134" s="148" t="s">
        <v>282</v>
      </c>
      <c r="C134" s="158"/>
      <c r="D134" s="158" t="s">
        <v>554</v>
      </c>
      <c r="E134" s="175" t="s">
        <v>22</v>
      </c>
      <c r="F134" s="182"/>
      <c r="G134" s="175"/>
      <c r="H134" s="175"/>
      <c r="I134" s="175"/>
      <c r="J134" s="175"/>
      <c r="K134" s="175"/>
      <c r="L134" s="184"/>
    </row>
    <row r="135" spans="1:12">
      <c r="A135" s="147" t="s">
        <v>99</v>
      </c>
      <c r="B135" s="148" t="s">
        <v>282</v>
      </c>
      <c r="C135" s="158"/>
      <c r="D135" s="158" t="s">
        <v>554</v>
      </c>
      <c r="E135" s="175" t="s">
        <v>22</v>
      </c>
      <c r="F135" s="182"/>
      <c r="G135" s="175"/>
      <c r="H135" s="175"/>
      <c r="I135" s="175"/>
      <c r="J135" s="175"/>
      <c r="K135" s="175"/>
      <c r="L135" s="184"/>
    </row>
    <row r="136" spans="1:12">
      <c r="A136" s="147" t="s">
        <v>143</v>
      </c>
      <c r="B136" s="148">
        <v>212</v>
      </c>
      <c r="C136" s="158"/>
      <c r="D136" s="158" t="s">
        <v>554</v>
      </c>
      <c r="E136" s="175" t="s">
        <v>22</v>
      </c>
      <c r="F136" s="182"/>
      <c r="G136" s="175"/>
      <c r="H136" s="175"/>
      <c r="I136" s="175"/>
      <c r="J136" s="175"/>
      <c r="K136" s="175"/>
      <c r="L136" s="184"/>
    </row>
    <row r="137" spans="1:12">
      <c r="A137" s="147" t="s">
        <v>144</v>
      </c>
      <c r="B137" s="148">
        <v>22627</v>
      </c>
      <c r="C137" s="157" t="s">
        <v>25</v>
      </c>
      <c r="D137" s="158" t="s">
        <v>554</v>
      </c>
      <c r="E137" s="175" t="s">
        <v>22</v>
      </c>
      <c r="F137" s="182"/>
      <c r="G137" s="175"/>
      <c r="H137" s="175"/>
      <c r="I137" s="175"/>
      <c r="J137" s="175"/>
      <c r="K137" s="175"/>
      <c r="L137" s="184"/>
    </row>
    <row r="138" spans="1:12">
      <c r="A138" s="147" t="s">
        <v>146</v>
      </c>
      <c r="B138" s="148">
        <v>46448</v>
      </c>
      <c r="C138" s="157" t="s">
        <v>25</v>
      </c>
      <c r="D138" s="158" t="s">
        <v>554</v>
      </c>
      <c r="E138" s="175" t="s">
        <v>22</v>
      </c>
      <c r="F138" s="182"/>
      <c r="G138" s="175"/>
      <c r="H138" s="175"/>
      <c r="I138" s="175"/>
      <c r="J138" s="175"/>
      <c r="K138" s="175"/>
      <c r="L138" s="184"/>
    </row>
    <row r="139" spans="1:12">
      <c r="A139" s="147" t="s">
        <v>147</v>
      </c>
      <c r="B139" s="148">
        <v>3115</v>
      </c>
      <c r="C139" s="157" t="s">
        <v>25</v>
      </c>
      <c r="D139" s="158" t="s">
        <v>554</v>
      </c>
      <c r="E139" s="175" t="s">
        <v>22</v>
      </c>
      <c r="F139" s="182"/>
      <c r="G139" s="175"/>
      <c r="H139" s="175"/>
      <c r="I139" s="175"/>
      <c r="J139" s="175"/>
      <c r="K139" s="175"/>
      <c r="L139" s="184"/>
    </row>
    <row r="140" spans="1:12">
      <c r="A140" s="147" t="s">
        <v>149</v>
      </c>
      <c r="B140" s="148">
        <v>16956</v>
      </c>
      <c r="C140" s="158"/>
      <c r="D140" s="158" t="s">
        <v>554</v>
      </c>
      <c r="E140" s="175" t="s">
        <v>22</v>
      </c>
      <c r="F140" s="182"/>
      <c r="G140" s="175"/>
      <c r="H140" s="175"/>
      <c r="I140" s="175"/>
      <c r="J140" s="175"/>
      <c r="K140" s="175"/>
      <c r="L140" s="184"/>
    </row>
    <row r="141" spans="1:12">
      <c r="A141" s="147" t="s">
        <v>162</v>
      </c>
      <c r="B141" s="148">
        <v>1620</v>
      </c>
      <c r="C141" s="158"/>
      <c r="D141" s="158" t="s">
        <v>554</v>
      </c>
      <c r="E141" s="175" t="s">
        <v>22</v>
      </c>
      <c r="F141" s="182"/>
      <c r="G141" s="175"/>
      <c r="H141" s="175"/>
      <c r="I141" s="175"/>
      <c r="J141" s="175"/>
      <c r="K141" s="175"/>
      <c r="L141" s="184"/>
    </row>
    <row r="142" spans="1:12">
      <c r="A142" s="147" t="s">
        <v>174</v>
      </c>
      <c r="B142" s="148" t="s">
        <v>282</v>
      </c>
      <c r="C142" s="157" t="s">
        <v>25</v>
      </c>
      <c r="D142" s="158" t="s">
        <v>554</v>
      </c>
      <c r="E142" s="175" t="s">
        <v>22</v>
      </c>
      <c r="F142" s="182"/>
      <c r="G142" s="175"/>
      <c r="H142" s="175"/>
      <c r="I142" s="175"/>
      <c r="J142" s="175"/>
      <c r="K142" s="175"/>
      <c r="L142" s="184"/>
    </row>
    <row r="143" spans="1:12">
      <c r="A143" s="147" t="s">
        <v>568</v>
      </c>
      <c r="B143" s="148" t="s">
        <v>282</v>
      </c>
      <c r="C143" s="157" t="s">
        <v>25</v>
      </c>
      <c r="D143" s="158" t="s">
        <v>554</v>
      </c>
      <c r="E143" s="175" t="s">
        <v>22</v>
      </c>
      <c r="F143" s="182"/>
      <c r="G143" s="175"/>
      <c r="H143" s="175"/>
      <c r="I143" s="175"/>
      <c r="J143" s="175"/>
      <c r="K143" s="175"/>
      <c r="L143" s="184"/>
    </row>
    <row r="144" spans="1:12">
      <c r="A144" s="147" t="s">
        <v>180</v>
      </c>
      <c r="B144" s="148">
        <v>840</v>
      </c>
      <c r="C144" s="157"/>
      <c r="D144" s="158" t="s">
        <v>554</v>
      </c>
      <c r="E144" s="175" t="s">
        <v>22</v>
      </c>
      <c r="F144" s="182"/>
      <c r="G144" s="175"/>
      <c r="H144" s="175"/>
      <c r="I144" s="175"/>
      <c r="J144" s="175"/>
      <c r="K144" s="175"/>
      <c r="L144" s="184"/>
    </row>
    <row r="145" spans="1:12">
      <c r="A145" s="147" t="s">
        <v>181</v>
      </c>
      <c r="B145" s="148">
        <v>5476</v>
      </c>
      <c r="C145" s="157"/>
      <c r="D145" s="158" t="s">
        <v>554</v>
      </c>
      <c r="E145" s="175" t="s">
        <v>22</v>
      </c>
      <c r="F145" s="182"/>
      <c r="G145" s="175"/>
      <c r="H145" s="175"/>
      <c r="I145" s="175"/>
      <c r="J145" s="175"/>
      <c r="K145" s="175"/>
      <c r="L145" s="184"/>
    </row>
    <row r="146" spans="1:12">
      <c r="A146" s="147" t="s">
        <v>182</v>
      </c>
      <c r="B146" s="148">
        <v>742</v>
      </c>
      <c r="C146" s="157"/>
      <c r="D146" s="158" t="s">
        <v>554</v>
      </c>
      <c r="E146" s="175" t="s">
        <v>22</v>
      </c>
      <c r="F146" s="182"/>
      <c r="G146" s="175"/>
      <c r="H146" s="175"/>
      <c r="I146" s="175"/>
      <c r="J146" s="175"/>
      <c r="K146" s="175"/>
      <c r="L146" s="184"/>
    </row>
    <row r="147" spans="1:12">
      <c r="A147" s="147" t="s">
        <v>183</v>
      </c>
      <c r="B147" s="148">
        <v>18835</v>
      </c>
      <c r="C147" s="157"/>
      <c r="D147" s="158" t="s">
        <v>554</v>
      </c>
      <c r="E147" s="175" t="s">
        <v>22</v>
      </c>
      <c r="F147" s="182"/>
      <c r="G147" s="175"/>
      <c r="H147" s="175"/>
      <c r="I147" s="175"/>
      <c r="J147" s="175"/>
      <c r="K147" s="175"/>
      <c r="L147" s="184"/>
    </row>
    <row r="148" spans="1:12">
      <c r="A148" s="147" t="s">
        <v>569</v>
      </c>
      <c r="B148" s="148">
        <v>55287</v>
      </c>
      <c r="C148" s="158" t="s">
        <v>25</v>
      </c>
      <c r="D148" s="158" t="s">
        <v>554</v>
      </c>
      <c r="E148" s="175" t="s">
        <v>22</v>
      </c>
      <c r="F148" s="182"/>
      <c r="G148" s="175"/>
      <c r="H148" s="175"/>
      <c r="I148" s="175"/>
      <c r="J148" s="175"/>
      <c r="K148" s="175"/>
      <c r="L148" s="182"/>
    </row>
    <row r="149" spans="1:12">
      <c r="A149" s="147" t="s">
        <v>570</v>
      </c>
      <c r="B149" s="148" t="s">
        <v>282</v>
      </c>
      <c r="C149" s="158" t="s">
        <v>25</v>
      </c>
      <c r="D149" s="158" t="s">
        <v>554</v>
      </c>
      <c r="E149" s="175" t="s">
        <v>22</v>
      </c>
      <c r="F149" s="182"/>
      <c r="G149" s="175"/>
      <c r="H149" s="175"/>
      <c r="I149" s="175"/>
      <c r="J149" s="175"/>
      <c r="K149" s="175"/>
      <c r="L149" s="184"/>
    </row>
    <row r="150" spans="1:12">
      <c r="A150" s="147" t="s">
        <v>571</v>
      </c>
      <c r="B150" s="148" t="s">
        <v>282</v>
      </c>
      <c r="C150" s="158"/>
      <c r="D150" s="158" t="s">
        <v>554</v>
      </c>
      <c r="E150" s="175" t="s">
        <v>22</v>
      </c>
      <c r="F150" s="182"/>
      <c r="G150" s="175"/>
      <c r="H150" s="175"/>
      <c r="I150" s="175"/>
      <c r="J150" s="175"/>
      <c r="K150" s="175"/>
      <c r="L150" s="184"/>
    </row>
    <row r="151" spans="1:12">
      <c r="A151" s="147" t="s">
        <v>253</v>
      </c>
      <c r="B151" s="148" t="s">
        <v>282</v>
      </c>
      <c r="C151" s="158"/>
      <c r="D151" s="158" t="s">
        <v>554</v>
      </c>
      <c r="E151" s="175" t="s">
        <v>22</v>
      </c>
      <c r="F151" s="182"/>
      <c r="G151" s="175"/>
      <c r="H151" s="175"/>
      <c r="I151" s="175"/>
      <c r="J151" s="175"/>
      <c r="K151" s="175"/>
      <c r="L151" s="184"/>
    </row>
    <row r="152" spans="1:12">
      <c r="A152" s="147" t="s">
        <v>256</v>
      </c>
      <c r="B152" s="148" t="s">
        <v>282</v>
      </c>
      <c r="C152" s="158"/>
      <c r="D152" s="158" t="s">
        <v>554</v>
      </c>
      <c r="E152" s="175" t="s">
        <v>22</v>
      </c>
      <c r="F152" s="182"/>
      <c r="G152" s="175"/>
      <c r="H152" s="175"/>
      <c r="I152" s="175"/>
      <c r="J152" s="175"/>
      <c r="K152" s="175"/>
      <c r="L152" s="184"/>
    </row>
    <row r="153" spans="1:12">
      <c r="A153" s="147" t="s">
        <v>189</v>
      </c>
      <c r="B153" s="148">
        <v>651</v>
      </c>
      <c r="C153" s="157" t="s">
        <v>25</v>
      </c>
      <c r="D153" s="158" t="s">
        <v>554</v>
      </c>
      <c r="E153" s="175" t="s">
        <v>153</v>
      </c>
      <c r="F153" s="182"/>
      <c r="G153" s="175"/>
      <c r="H153" s="175"/>
      <c r="I153" s="175"/>
      <c r="J153" s="175"/>
      <c r="K153" s="175"/>
      <c r="L153" s="175" t="s">
        <v>316</v>
      </c>
    </row>
    <row r="154" spans="1:12">
      <c r="A154" s="147" t="s">
        <v>324</v>
      </c>
      <c r="B154" s="148" t="s">
        <v>282</v>
      </c>
      <c r="C154" s="158"/>
      <c r="D154" s="158" t="s">
        <v>554</v>
      </c>
      <c r="E154" s="175" t="s">
        <v>153</v>
      </c>
      <c r="F154" s="182"/>
      <c r="G154" s="175"/>
      <c r="H154" s="175"/>
      <c r="I154" s="175"/>
      <c r="J154" s="175"/>
      <c r="K154" s="175"/>
      <c r="L154" s="175" t="s">
        <v>316</v>
      </c>
    </row>
    <row r="155" spans="1:12">
      <c r="A155" s="147" t="s">
        <v>38</v>
      </c>
      <c r="B155" s="148">
        <v>3415</v>
      </c>
      <c r="C155" s="158"/>
      <c r="D155" s="158" t="s">
        <v>15</v>
      </c>
      <c r="E155" s="175" t="s">
        <v>16</v>
      </c>
      <c r="F155" s="182"/>
      <c r="G155" s="175"/>
      <c r="H155" s="175"/>
      <c r="I155" s="175"/>
      <c r="J155" s="175"/>
      <c r="K155" s="175"/>
      <c r="L155" s="175" t="s">
        <v>40</v>
      </c>
    </row>
    <row r="156" spans="1:12">
      <c r="A156" s="147" t="s">
        <v>347</v>
      </c>
      <c r="B156" s="167" t="s">
        <v>282</v>
      </c>
      <c r="C156" s="158"/>
      <c r="D156" s="158" t="s">
        <v>273</v>
      </c>
      <c r="E156" s="175" t="s">
        <v>16</v>
      </c>
      <c r="F156" s="182"/>
      <c r="G156" s="175"/>
      <c r="H156" s="175"/>
      <c r="I156" s="175"/>
      <c r="J156" s="175"/>
      <c r="K156" s="175"/>
      <c r="L156" s="175" t="s">
        <v>40</v>
      </c>
    </row>
    <row r="157" spans="1:12">
      <c r="A157" s="147" t="s">
        <v>351</v>
      </c>
      <c r="B157" s="148">
        <v>1019</v>
      </c>
      <c r="C157" s="158"/>
      <c r="D157" s="158" t="s">
        <v>15</v>
      </c>
      <c r="E157" s="175" t="s">
        <v>16</v>
      </c>
      <c r="F157" s="182"/>
      <c r="G157" s="175"/>
      <c r="H157" s="175"/>
      <c r="I157" s="175"/>
      <c r="J157" s="175"/>
      <c r="K157" s="175"/>
      <c r="L157" s="175" t="s">
        <v>40</v>
      </c>
    </row>
    <row r="158" spans="1:12">
      <c r="A158" s="147" t="s">
        <v>350</v>
      </c>
      <c r="B158" s="148">
        <v>5801</v>
      </c>
      <c r="C158" s="158"/>
      <c r="D158" s="158" t="s">
        <v>572</v>
      </c>
      <c r="E158" s="175" t="s">
        <v>16</v>
      </c>
      <c r="F158" s="182"/>
      <c r="G158" s="175"/>
      <c r="H158" s="175"/>
      <c r="I158" s="175"/>
      <c r="J158" s="175"/>
      <c r="K158" s="175"/>
      <c r="L158" s="175" t="s">
        <v>40</v>
      </c>
    </row>
    <row r="159" spans="1:12">
      <c r="A159" s="147" t="s">
        <v>83</v>
      </c>
      <c r="B159" s="148">
        <v>3492</v>
      </c>
      <c r="C159" s="158"/>
      <c r="D159" s="158" t="s">
        <v>15</v>
      </c>
      <c r="E159" s="175" t="s">
        <v>16</v>
      </c>
      <c r="F159" s="182"/>
      <c r="G159" s="175"/>
      <c r="H159" s="175"/>
      <c r="I159" s="175"/>
      <c r="J159" s="175"/>
      <c r="K159" s="175"/>
      <c r="L159" s="175" t="s">
        <v>316</v>
      </c>
    </row>
    <row r="160" spans="1:12">
      <c r="A160" s="147" t="s">
        <v>84</v>
      </c>
      <c r="B160" s="148">
        <v>1817</v>
      </c>
      <c r="C160" s="158"/>
      <c r="D160" s="158" t="s">
        <v>15</v>
      </c>
      <c r="E160" s="175" t="s">
        <v>16</v>
      </c>
      <c r="F160" s="182"/>
      <c r="G160" s="175"/>
      <c r="H160" s="175"/>
      <c r="I160" s="175"/>
      <c r="J160" s="175"/>
      <c r="K160" s="175"/>
      <c r="L160" s="175" t="s">
        <v>316</v>
      </c>
    </row>
    <row r="161" spans="1:12">
      <c r="A161" s="147" t="s">
        <v>110</v>
      </c>
      <c r="B161" s="148">
        <v>3</v>
      </c>
      <c r="C161" s="158"/>
      <c r="D161" s="158" t="s">
        <v>554</v>
      </c>
      <c r="E161" s="175" t="s">
        <v>16</v>
      </c>
      <c r="F161" s="182"/>
      <c r="G161" s="175"/>
      <c r="H161" s="175"/>
      <c r="I161" s="175"/>
      <c r="J161" s="175"/>
      <c r="K161" s="175"/>
      <c r="L161" s="175" t="s">
        <v>316</v>
      </c>
    </row>
    <row r="162" spans="1:12">
      <c r="A162" s="147" t="s">
        <v>112</v>
      </c>
      <c r="B162" s="148">
        <v>84</v>
      </c>
      <c r="C162" s="158"/>
      <c r="D162" s="158" t="s">
        <v>554</v>
      </c>
      <c r="E162" s="175" t="s">
        <v>16</v>
      </c>
      <c r="F162" s="182"/>
      <c r="G162" s="175"/>
      <c r="H162" s="175"/>
      <c r="I162" s="175"/>
      <c r="J162" s="175"/>
      <c r="K162" s="175"/>
      <c r="L162" s="175" t="s">
        <v>316</v>
      </c>
    </row>
    <row r="163" spans="1:12">
      <c r="A163" s="147" t="s">
        <v>115</v>
      </c>
      <c r="B163" s="148">
        <v>2306</v>
      </c>
      <c r="C163" s="158"/>
      <c r="D163" s="158" t="s">
        <v>15</v>
      </c>
      <c r="E163" s="175" t="s">
        <v>16</v>
      </c>
      <c r="F163" s="182"/>
      <c r="G163" s="175"/>
      <c r="H163" s="175"/>
      <c r="I163" s="175"/>
      <c r="J163" s="175"/>
      <c r="K163" s="175"/>
      <c r="L163" s="175" t="s">
        <v>316</v>
      </c>
    </row>
    <row r="164" spans="1:12">
      <c r="A164" s="147" t="s">
        <v>166</v>
      </c>
      <c r="B164" s="148" t="s">
        <v>282</v>
      </c>
      <c r="C164" s="158" t="s">
        <v>25</v>
      </c>
      <c r="D164" s="158" t="s">
        <v>572</v>
      </c>
      <c r="E164" s="175" t="s">
        <v>16</v>
      </c>
      <c r="F164" s="182"/>
      <c r="G164" s="175"/>
      <c r="H164" s="175"/>
      <c r="I164" s="175"/>
      <c r="J164" s="175"/>
      <c r="K164" s="175"/>
      <c r="L164" s="175" t="s">
        <v>316</v>
      </c>
    </row>
    <row r="165" spans="1:12">
      <c r="A165" s="147" t="s">
        <v>81</v>
      </c>
      <c r="B165" s="148">
        <v>232</v>
      </c>
      <c r="C165" s="158"/>
      <c r="D165" s="158" t="s">
        <v>15</v>
      </c>
      <c r="E165" s="175" t="s">
        <v>16</v>
      </c>
      <c r="F165" s="182"/>
      <c r="G165" s="175"/>
      <c r="H165" s="175"/>
      <c r="I165" s="175"/>
      <c r="J165" s="175"/>
      <c r="K165" s="175"/>
      <c r="L165" s="175" t="s">
        <v>316</v>
      </c>
    </row>
    <row r="166" spans="1:12">
      <c r="A166" s="147" t="s">
        <v>97</v>
      </c>
      <c r="B166" s="148">
        <v>94</v>
      </c>
      <c r="C166" s="158"/>
      <c r="D166" s="158" t="s">
        <v>15</v>
      </c>
      <c r="E166" s="175" t="s">
        <v>16</v>
      </c>
      <c r="F166" s="182"/>
      <c r="G166" s="175"/>
      <c r="H166" s="175"/>
      <c r="I166" s="175"/>
      <c r="J166" s="175"/>
      <c r="K166" s="175"/>
      <c r="L166" s="175" t="s">
        <v>316</v>
      </c>
    </row>
    <row r="167" spans="1:12">
      <c r="A167" s="147" t="s">
        <v>101</v>
      </c>
      <c r="B167" s="148">
        <v>30</v>
      </c>
      <c r="C167" s="158" t="s">
        <v>25</v>
      </c>
      <c r="D167" s="158" t="s">
        <v>15</v>
      </c>
      <c r="E167" s="175" t="s">
        <v>16</v>
      </c>
      <c r="F167" s="182"/>
      <c r="G167" s="175"/>
      <c r="H167" s="175"/>
      <c r="I167" s="175"/>
      <c r="J167" s="175"/>
      <c r="K167" s="175"/>
      <c r="L167" s="175" t="s">
        <v>316</v>
      </c>
    </row>
    <row r="168" spans="1:12">
      <c r="A168" s="147" t="s">
        <v>102</v>
      </c>
      <c r="B168" s="148">
        <v>29</v>
      </c>
      <c r="C168" s="158"/>
      <c r="D168" s="158" t="s">
        <v>15</v>
      </c>
      <c r="E168" s="175" t="s">
        <v>16</v>
      </c>
      <c r="F168" s="182"/>
      <c r="G168" s="175"/>
      <c r="H168" s="175"/>
      <c r="I168" s="175"/>
      <c r="J168" s="175"/>
      <c r="K168" s="175"/>
      <c r="L168" s="175" t="s">
        <v>316</v>
      </c>
    </row>
    <row r="169" spans="1:12">
      <c r="A169" s="147" t="s">
        <v>116</v>
      </c>
      <c r="B169" s="148">
        <v>2250</v>
      </c>
      <c r="C169" s="158"/>
      <c r="D169" s="158" t="s">
        <v>15</v>
      </c>
      <c r="E169" s="175" t="s">
        <v>16</v>
      </c>
      <c r="F169" s="182"/>
      <c r="G169" s="175"/>
      <c r="H169" s="175"/>
      <c r="I169" s="175"/>
      <c r="J169" s="175"/>
      <c r="K169" s="175"/>
      <c r="L169" s="175" t="s">
        <v>316</v>
      </c>
    </row>
    <row r="170" spans="1:12">
      <c r="A170" s="147" t="s">
        <v>118</v>
      </c>
      <c r="B170" s="148">
        <v>3830</v>
      </c>
      <c r="C170" s="158"/>
      <c r="D170" s="158" t="s">
        <v>15</v>
      </c>
      <c r="E170" s="175" t="s">
        <v>16</v>
      </c>
      <c r="F170" s="182"/>
      <c r="G170" s="175"/>
      <c r="H170" s="175"/>
      <c r="I170" s="175"/>
      <c r="J170" s="175"/>
      <c r="K170" s="175"/>
      <c r="L170" s="175" t="s">
        <v>316</v>
      </c>
    </row>
    <row r="171" spans="1:12">
      <c r="A171" s="147" t="s">
        <v>142</v>
      </c>
      <c r="B171" s="148">
        <v>681</v>
      </c>
      <c r="C171" s="158"/>
      <c r="D171" s="158" t="s">
        <v>15</v>
      </c>
      <c r="E171" s="175" t="s">
        <v>16</v>
      </c>
      <c r="F171" s="182"/>
      <c r="G171" s="175"/>
      <c r="H171" s="175"/>
      <c r="I171" s="175"/>
      <c r="J171" s="175"/>
      <c r="K171" s="175"/>
      <c r="L171" s="175" t="s">
        <v>316</v>
      </c>
    </row>
    <row r="172" spans="1:12">
      <c r="A172" s="147" t="s">
        <v>240</v>
      </c>
      <c r="B172" s="148" t="s">
        <v>282</v>
      </c>
      <c r="C172" s="158"/>
      <c r="D172" s="158" t="s">
        <v>15</v>
      </c>
      <c r="E172" s="175" t="s">
        <v>16</v>
      </c>
      <c r="F172" s="182"/>
      <c r="G172" s="175"/>
      <c r="H172" s="175"/>
      <c r="I172" s="175"/>
      <c r="J172" s="175"/>
      <c r="K172" s="175"/>
      <c r="L172" s="175" t="s">
        <v>316</v>
      </c>
    </row>
    <row r="173" spans="1:12">
      <c r="A173" s="147" t="s">
        <v>352</v>
      </c>
      <c r="B173" s="148"/>
      <c r="C173" s="158"/>
      <c r="D173" s="158"/>
      <c r="E173" s="175" t="s">
        <v>16</v>
      </c>
      <c r="F173" s="173"/>
      <c r="G173" s="175"/>
      <c r="H173" s="175"/>
      <c r="I173" s="175"/>
      <c r="J173" s="175"/>
      <c r="K173" s="175"/>
      <c r="L173" s="175" t="s">
        <v>353</v>
      </c>
    </row>
    <row r="174" spans="1:12">
      <c r="A174" s="147" t="s">
        <v>354</v>
      </c>
      <c r="B174" s="148"/>
      <c r="C174" s="158"/>
      <c r="D174" s="158"/>
      <c r="E174" s="175" t="s">
        <v>16</v>
      </c>
      <c r="F174" s="173"/>
      <c r="G174" s="175"/>
      <c r="H174" s="175"/>
      <c r="I174" s="175"/>
      <c r="J174" s="175"/>
      <c r="K174" s="175"/>
      <c r="L174" s="175" t="s">
        <v>353</v>
      </c>
    </row>
    <row r="175" spans="1:12">
      <c r="A175" s="147" t="s">
        <v>356</v>
      </c>
      <c r="B175" s="148"/>
      <c r="C175" s="158"/>
      <c r="D175" s="158"/>
      <c r="E175" s="175" t="s">
        <v>16</v>
      </c>
      <c r="F175" s="173"/>
      <c r="G175" s="175"/>
      <c r="H175" s="175"/>
      <c r="I175" s="175"/>
      <c r="J175" s="175"/>
      <c r="K175" s="175"/>
      <c r="L175" s="175" t="s">
        <v>353</v>
      </c>
    </row>
    <row r="176" spans="1:12">
      <c r="A176" s="147" t="s">
        <v>358</v>
      </c>
      <c r="B176" s="148"/>
      <c r="C176" s="158"/>
      <c r="D176" s="158"/>
      <c r="E176" s="175" t="s">
        <v>16</v>
      </c>
      <c r="F176" s="173"/>
      <c r="G176" s="175"/>
      <c r="H176" s="175"/>
      <c r="I176" s="175"/>
      <c r="J176" s="175"/>
      <c r="K176" s="175"/>
      <c r="L176" s="175" t="s">
        <v>353</v>
      </c>
    </row>
    <row r="177" spans="1:12">
      <c r="A177" s="147" t="s">
        <v>360</v>
      </c>
      <c r="B177" s="148"/>
      <c r="C177" s="158"/>
      <c r="D177" s="158"/>
      <c r="E177" s="175" t="s">
        <v>16</v>
      </c>
      <c r="F177" s="173"/>
      <c r="G177" s="175"/>
      <c r="H177" s="175"/>
      <c r="I177" s="175"/>
      <c r="J177" s="175"/>
      <c r="K177" s="175"/>
      <c r="L177" s="175" t="s">
        <v>353</v>
      </c>
    </row>
    <row r="178" spans="1:12">
      <c r="A178" s="147" t="s">
        <v>362</v>
      </c>
      <c r="B178" s="148"/>
      <c r="C178" s="158"/>
      <c r="D178" s="158"/>
      <c r="E178" s="175" t="s">
        <v>16</v>
      </c>
      <c r="F178" s="173"/>
      <c r="G178" s="175"/>
      <c r="H178" s="175"/>
      <c r="I178" s="175"/>
      <c r="J178" s="175"/>
      <c r="K178" s="175"/>
      <c r="L178" s="175" t="s">
        <v>353</v>
      </c>
    </row>
    <row r="179" spans="1:12">
      <c r="A179" s="147" t="s">
        <v>363</v>
      </c>
      <c r="B179" s="148"/>
      <c r="C179" s="158"/>
      <c r="D179" s="158"/>
      <c r="E179" s="175" t="s">
        <v>16</v>
      </c>
      <c r="F179" s="173"/>
      <c r="G179" s="175"/>
      <c r="H179" s="175"/>
      <c r="I179" s="175"/>
      <c r="J179" s="175"/>
      <c r="K179" s="175"/>
      <c r="L179" s="175" t="s">
        <v>353</v>
      </c>
    </row>
    <row r="180" spans="1:12">
      <c r="A180" s="147" t="s">
        <v>365</v>
      </c>
      <c r="B180" s="148"/>
      <c r="C180" s="158"/>
      <c r="D180" s="158"/>
      <c r="E180" s="175" t="s">
        <v>16</v>
      </c>
      <c r="F180" s="173"/>
      <c r="G180" s="175"/>
      <c r="H180" s="175"/>
      <c r="I180" s="175"/>
      <c r="J180" s="175"/>
      <c r="K180" s="175"/>
      <c r="L180" s="175" t="s">
        <v>353</v>
      </c>
    </row>
    <row r="181" spans="1:12">
      <c r="A181" s="147" t="s">
        <v>367</v>
      </c>
      <c r="B181" s="148"/>
      <c r="C181" s="158"/>
      <c r="D181" s="158"/>
      <c r="E181" s="175" t="s">
        <v>16</v>
      </c>
      <c r="F181" s="173"/>
      <c r="G181" s="175"/>
      <c r="H181" s="175"/>
      <c r="I181" s="175"/>
      <c r="J181" s="175"/>
      <c r="K181" s="175"/>
      <c r="L181" s="175" t="s">
        <v>353</v>
      </c>
    </row>
    <row r="182" spans="1:12">
      <c r="A182" s="147" t="s">
        <v>368</v>
      </c>
      <c r="B182" s="148"/>
      <c r="C182" s="158"/>
      <c r="D182" s="158"/>
      <c r="E182" s="175" t="s">
        <v>16</v>
      </c>
      <c r="F182" s="173"/>
      <c r="G182" s="175"/>
      <c r="H182" s="175"/>
      <c r="I182" s="175"/>
      <c r="J182" s="175"/>
      <c r="K182" s="175"/>
      <c r="L182" s="175" t="s">
        <v>353</v>
      </c>
    </row>
    <row r="183" spans="1:12">
      <c r="A183" s="147" t="s">
        <v>369</v>
      </c>
      <c r="B183" s="148"/>
      <c r="C183" s="158"/>
      <c r="D183" s="158"/>
      <c r="E183" s="175" t="s">
        <v>16</v>
      </c>
      <c r="F183" s="173"/>
      <c r="G183" s="175"/>
      <c r="H183" s="175"/>
      <c r="I183" s="175"/>
      <c r="J183" s="175"/>
      <c r="K183" s="175"/>
      <c r="L183" s="175" t="s">
        <v>353</v>
      </c>
    </row>
    <row r="184" spans="1:12">
      <c r="A184" s="147" t="s">
        <v>370</v>
      </c>
      <c r="B184" s="148"/>
      <c r="C184" s="158"/>
      <c r="D184" s="158"/>
      <c r="E184" s="175" t="s">
        <v>16</v>
      </c>
      <c r="F184" s="173"/>
      <c r="G184" s="175"/>
      <c r="H184" s="175"/>
      <c r="I184" s="175"/>
      <c r="J184" s="175"/>
      <c r="K184" s="175"/>
      <c r="L184" s="175" t="s">
        <v>353</v>
      </c>
    </row>
    <row r="185" spans="1:12">
      <c r="A185" s="147" t="s">
        <v>372</v>
      </c>
      <c r="B185" s="148"/>
      <c r="C185" s="158"/>
      <c r="D185" s="158"/>
      <c r="E185" s="175" t="s">
        <v>16</v>
      </c>
      <c r="F185" s="173"/>
      <c r="G185" s="175"/>
      <c r="H185" s="175"/>
      <c r="I185" s="175"/>
      <c r="J185" s="175"/>
      <c r="K185" s="175"/>
      <c r="L185" s="175" t="s">
        <v>353</v>
      </c>
    </row>
    <row r="186" spans="1:12">
      <c r="A186" s="147" t="s">
        <v>373</v>
      </c>
      <c r="B186" s="148"/>
      <c r="C186" s="158"/>
      <c r="D186" s="158"/>
      <c r="E186" s="175" t="s">
        <v>16</v>
      </c>
      <c r="F186" s="173"/>
      <c r="G186" s="175"/>
      <c r="H186" s="175"/>
      <c r="I186" s="175"/>
      <c r="J186" s="175"/>
      <c r="K186" s="175"/>
      <c r="L186" s="175" t="s">
        <v>353</v>
      </c>
    </row>
    <row r="187" spans="1:12">
      <c r="A187" s="147" t="s">
        <v>374</v>
      </c>
      <c r="B187" s="148"/>
      <c r="C187" s="158"/>
      <c r="D187" s="158"/>
      <c r="E187" s="175" t="s">
        <v>16</v>
      </c>
      <c r="F187" s="173"/>
      <c r="G187" s="175"/>
      <c r="H187" s="175"/>
      <c r="I187" s="175"/>
      <c r="J187" s="175"/>
      <c r="K187" s="175"/>
      <c r="L187" s="175" t="s">
        <v>353</v>
      </c>
    </row>
    <row r="188" spans="1:12">
      <c r="A188" s="147" t="s">
        <v>375</v>
      </c>
      <c r="B188" s="148"/>
      <c r="C188" s="158"/>
      <c r="D188" s="158"/>
      <c r="E188" s="175" t="s">
        <v>16</v>
      </c>
      <c r="F188" s="173"/>
      <c r="G188" s="175"/>
      <c r="H188" s="175"/>
      <c r="I188" s="175"/>
      <c r="J188" s="175"/>
      <c r="K188" s="175"/>
      <c r="L188" s="175" t="s">
        <v>353</v>
      </c>
    </row>
    <row r="189" spans="1:12">
      <c r="A189" s="147" t="s">
        <v>377</v>
      </c>
      <c r="B189" s="148"/>
      <c r="C189" s="158"/>
      <c r="D189" s="158"/>
      <c r="E189" s="175" t="s">
        <v>16</v>
      </c>
      <c r="F189" s="173"/>
      <c r="G189" s="175"/>
      <c r="H189" s="175"/>
      <c r="I189" s="175"/>
      <c r="J189" s="175"/>
      <c r="K189" s="175"/>
      <c r="L189" s="175" t="s">
        <v>353</v>
      </c>
    </row>
    <row r="190" spans="1:12">
      <c r="A190" s="147" t="s">
        <v>378</v>
      </c>
      <c r="B190" s="148"/>
      <c r="C190" s="158"/>
      <c r="D190" s="158"/>
      <c r="E190" s="175" t="s">
        <v>16</v>
      </c>
      <c r="F190" s="173"/>
      <c r="G190" s="175"/>
      <c r="H190" s="175"/>
      <c r="I190" s="175"/>
      <c r="J190" s="175"/>
      <c r="K190" s="175"/>
      <c r="L190" s="175" t="s">
        <v>353</v>
      </c>
    </row>
    <row r="191" spans="1:12">
      <c r="A191" s="147" t="s">
        <v>379</v>
      </c>
      <c r="B191" s="148"/>
      <c r="C191" s="158"/>
      <c r="D191" s="158"/>
      <c r="E191" s="175" t="s">
        <v>16</v>
      </c>
      <c r="F191" s="173"/>
      <c r="G191" s="175"/>
      <c r="H191" s="175"/>
      <c r="I191" s="175"/>
      <c r="J191" s="175"/>
      <c r="K191" s="175"/>
      <c r="L191" s="175" t="s">
        <v>353</v>
      </c>
    </row>
    <row r="192" spans="1:12">
      <c r="A192" s="147" t="s">
        <v>380</v>
      </c>
      <c r="B192" s="148"/>
      <c r="C192" s="158"/>
      <c r="D192" s="158"/>
      <c r="E192" s="175" t="s">
        <v>16</v>
      </c>
      <c r="F192" s="173"/>
      <c r="G192" s="175"/>
      <c r="H192" s="175"/>
      <c r="I192" s="175"/>
      <c r="J192" s="175"/>
      <c r="K192" s="175"/>
      <c r="L192" s="175" t="s">
        <v>353</v>
      </c>
    </row>
    <row r="193" spans="1:12">
      <c r="A193" s="147" t="s">
        <v>381</v>
      </c>
      <c r="B193" s="148"/>
      <c r="C193" s="158"/>
      <c r="D193" s="158"/>
      <c r="E193" s="175" t="s">
        <v>16</v>
      </c>
      <c r="F193" s="173"/>
      <c r="G193" s="175"/>
      <c r="H193" s="175"/>
      <c r="I193" s="175"/>
      <c r="J193" s="175"/>
      <c r="K193" s="175"/>
      <c r="L193" s="175" t="s">
        <v>353</v>
      </c>
    </row>
    <row r="194" spans="1:12">
      <c r="A194" s="147" t="s">
        <v>383</v>
      </c>
      <c r="B194" s="148"/>
      <c r="C194" s="158"/>
      <c r="D194" s="158"/>
      <c r="E194" s="175" t="s">
        <v>16</v>
      </c>
      <c r="F194" s="173"/>
      <c r="G194" s="175"/>
      <c r="H194" s="175"/>
      <c r="I194" s="175"/>
      <c r="J194" s="175"/>
      <c r="K194" s="175"/>
      <c r="L194" s="175" t="s">
        <v>353</v>
      </c>
    </row>
    <row r="209" ht="24" customHeight="1"/>
  </sheetData>
  <phoneticPr fontId="32" type="noConversion"/>
  <conditionalFormatting sqref="B3:E6">
    <cfRule type="expression" dxfId="332" priority="337">
      <formula>$N3="Overdue"</formula>
    </cfRule>
    <cfRule type="expression" dxfId="331" priority="338">
      <formula>$N3="Cancelled"</formula>
    </cfRule>
    <cfRule type="expression" dxfId="330" priority="339">
      <formula>$N3="On Hold"</formula>
    </cfRule>
    <cfRule type="expression" dxfId="329" priority="340">
      <formula>$N3="Due Today"</formula>
    </cfRule>
    <cfRule type="expression" dxfId="328" priority="341">
      <formula>$N3="In Progress"</formula>
    </cfRule>
    <cfRule type="expression" dxfId="327" priority="342">
      <formula>$N3="Completed"</formula>
    </cfRule>
    <cfRule type="expression" dxfId="326" priority="343">
      <formula>($L3=0)*($L3&lt;&gt;"")*(LEN(#REF!)=0)*(($N3="")+($N3="In Progress"))</formula>
    </cfRule>
    <cfRule type="expression" dxfId="325" priority="344">
      <formula>($L3&lt;0)*(LEN(#REF!)=0)*(($N3="")+($N3="In Progress"))</formula>
    </cfRule>
  </conditionalFormatting>
  <conditionalFormatting sqref="B7:E26 C27:E32 B33:E73 D74:D79 D86 D88 D99:D100 D114 D162 D124:D127 D136 D156">
    <cfRule type="expression" dxfId="324" priority="1393">
      <formula>($L7=0)*($L7&lt;&gt;"")*(LEN(#REF!)=0)*(($N12="")+($N12="In Progress"))</formula>
    </cfRule>
  </conditionalFormatting>
  <conditionalFormatting sqref="B7:E26 C27:E32 B33:E73 D74:D79 D86 D88 D99:D100 D114 D162">
    <cfRule type="expression" dxfId="323" priority="1391">
      <formula>$N12="In Progress"</formula>
    </cfRule>
    <cfRule type="expression" dxfId="322" priority="1392">
      <formula>$N12="Completed"</formula>
    </cfRule>
    <cfRule type="expression" dxfId="321" priority="1394">
      <formula>($L7&lt;0)*(LEN(#REF!)=0)*(($N12="")+($N12="In Progress"))</formula>
    </cfRule>
    <cfRule type="expression" dxfId="320" priority="1390">
      <formula>$N12="Due Today"</formula>
    </cfRule>
    <cfRule type="expression" dxfId="319" priority="1387">
      <formula>$N12="Overdue"</formula>
    </cfRule>
    <cfRule type="expression" dxfId="318" priority="1388">
      <formula>$N12="Cancelled"</formula>
    </cfRule>
    <cfRule type="expression" dxfId="317" priority="1389">
      <formula>$N12="On Hold"</formula>
    </cfRule>
  </conditionalFormatting>
  <conditionalFormatting sqref="B74:E82 D99:D100 D114 D136 D156 D162">
    <cfRule type="expression" dxfId="316" priority="1412">
      <formula>$N86="Cancelled"</formula>
    </cfRule>
    <cfRule type="expression" dxfId="315" priority="1413">
      <formula>$N86="On Hold"</formula>
    </cfRule>
    <cfRule type="expression" dxfId="314" priority="1414">
      <formula>$N86="Due Today"</formula>
    </cfRule>
    <cfRule type="expression" dxfId="313" priority="1415">
      <formula>$N86="In Progress"</formula>
    </cfRule>
    <cfRule type="expression" dxfId="312" priority="1416">
      <formula>$N86="Completed"</formula>
    </cfRule>
    <cfRule type="expression" dxfId="311" priority="1418">
      <formula>($L74&lt;0)*(LEN(#REF!)=0)*(($N86="")+($N86="In Progress"))</formula>
    </cfRule>
    <cfRule type="expression" dxfId="310" priority="1417">
      <formula>($L74=0)*($L74&lt;&gt;"")*(LEN(#REF!)=0)*(($N86="")+($N86="In Progress"))</formula>
    </cfRule>
  </conditionalFormatting>
  <conditionalFormatting sqref="B74:E82 D99:D100 D114 D162 D136 D156">
    <cfRule type="expression" dxfId="309" priority="1411">
      <formula>$N86="Overdue"</formula>
    </cfRule>
  </conditionalFormatting>
  <conditionalFormatting sqref="B83:E88 D111 D113 D115">
    <cfRule type="expression" dxfId="308" priority="2280">
      <formula>($L83=0)*($L83&lt;&gt;"")*(LEN(#REF!)=0)*(($N97="")+($N97="In Progress"))</formula>
    </cfRule>
    <cfRule type="expression" dxfId="307" priority="2279">
      <formula>$N97="Completed"</formula>
    </cfRule>
    <cfRule type="expression" dxfId="306" priority="2277">
      <formula>$N97="Due Today"</formula>
    </cfRule>
    <cfRule type="expression" dxfId="305" priority="2274">
      <formula>$N97="Overdue"</formula>
    </cfRule>
    <cfRule type="expression" dxfId="304" priority="2275">
      <formula>$N97="Cancelled"</formula>
    </cfRule>
    <cfRule type="expression" dxfId="303" priority="2276">
      <formula>$N97="On Hold"</formula>
    </cfRule>
    <cfRule type="expression" dxfId="302" priority="2281">
      <formula>($L83&lt;0)*(LEN(#REF!)=0)*(($N97="")+($N97="In Progress"))</formula>
    </cfRule>
    <cfRule type="expression" dxfId="301" priority="2278">
      <formula>$N97="In Progress"</formula>
    </cfRule>
  </conditionalFormatting>
  <conditionalFormatting sqref="B89:E95 D110 D119:D120 D122:D123">
    <cfRule type="expression" dxfId="300" priority="2297">
      <formula>($L89&lt;0)*(LEN(#REF!)=0)*(($N105="")+($N105="In Progress"))</formula>
    </cfRule>
    <cfRule type="expression" dxfId="299" priority="2293">
      <formula>$N105="Due Today"</formula>
    </cfRule>
    <cfRule type="expression" dxfId="298" priority="2294">
      <formula>$N105="In Progress"</formula>
    </cfRule>
    <cfRule type="expression" dxfId="297" priority="2292">
      <formula>$N105="On Hold"</formula>
    </cfRule>
    <cfRule type="expression" dxfId="296" priority="2291">
      <formula>$N105="Cancelled"</formula>
    </cfRule>
    <cfRule type="expression" dxfId="295" priority="2295">
      <formula>$N105="Completed"</formula>
    </cfRule>
    <cfRule type="expression" dxfId="294" priority="2296">
      <formula>($L89=0)*($L89&lt;&gt;"")*(LEN(#REF!)=0)*(($N105="")+($N105="In Progress"))</formula>
    </cfRule>
  </conditionalFormatting>
  <conditionalFormatting sqref="B96:E100 D124:D127">
    <cfRule type="expression" dxfId="293" priority="1539">
      <formula>$N113="Due Today"</formula>
    </cfRule>
    <cfRule type="expression" dxfId="292" priority="1536">
      <formula>$N113="Overdue"</formula>
    </cfRule>
    <cfRule type="expression" dxfId="291" priority="1537">
      <formula>$N113="Cancelled"</formula>
    </cfRule>
    <cfRule type="expression" dxfId="290" priority="1543">
      <formula>($L96&lt;0)*(LEN(#REF!)=0)*(($N113="")+($N113="In Progress"))</formula>
    </cfRule>
    <cfRule type="expression" dxfId="289" priority="1542">
      <formula>($L96=0)*($L96&lt;&gt;"")*(LEN(#REF!)=0)*(($N113="")+($N113="In Progress"))</formula>
    </cfRule>
    <cfRule type="expression" dxfId="288" priority="1538">
      <formula>$N113="On Hold"</formula>
    </cfRule>
    <cfRule type="expression" dxfId="287" priority="1541">
      <formula>$N113="Completed"</formula>
    </cfRule>
    <cfRule type="expression" dxfId="286" priority="1540">
      <formula>$N113="In Progress"</formula>
    </cfRule>
  </conditionalFormatting>
  <conditionalFormatting sqref="B101:E101">
    <cfRule type="expression" dxfId="285" priority="2337">
      <formula>($L101=0)*($L101&lt;&gt;"")*(LEN(#REF!)=0)*(($N124="")+($N124="In Progress"))</formula>
    </cfRule>
  </conditionalFormatting>
  <conditionalFormatting sqref="B101:E109">
    <cfRule type="expression" dxfId="284" priority="2333">
      <formula>$N124="On Hold"</formula>
    </cfRule>
    <cfRule type="expression" dxfId="283" priority="2332">
      <formula>$N124="Cancelled"</formula>
    </cfRule>
    <cfRule type="expression" dxfId="282" priority="2331">
      <formula>$N124="Overdue"</formula>
    </cfRule>
    <cfRule type="expression" dxfId="281" priority="2338">
      <formula>($L101&lt;0)*(LEN(#REF!)=0)*(($N124="")+($N124="In Progress"))</formula>
    </cfRule>
    <cfRule type="expression" dxfId="280" priority="2336">
      <formula>$N124="Completed"</formula>
    </cfRule>
    <cfRule type="expression" dxfId="279" priority="2335">
      <formula>$N124="In Progress"</formula>
    </cfRule>
    <cfRule type="expression" dxfId="278" priority="2334">
      <formula>$N124="Due Today"</formula>
    </cfRule>
  </conditionalFormatting>
  <conditionalFormatting sqref="B110:E112">
    <cfRule type="expression" dxfId="277" priority="2298">
      <formula>$N134="Overdue"</formula>
    </cfRule>
    <cfRule type="expression" dxfId="276" priority="2299">
      <formula>$N134="Cancelled"</formula>
    </cfRule>
    <cfRule type="expression" dxfId="275" priority="2300">
      <formula>$N134="On Hold"</formula>
    </cfRule>
    <cfRule type="expression" dxfId="274" priority="2301">
      <formula>$N134="Due Today"</formula>
    </cfRule>
    <cfRule type="expression" dxfId="273" priority="2303">
      <formula>$N134="Completed"</formula>
    </cfRule>
    <cfRule type="expression" dxfId="272" priority="2304">
      <formula>($L110=0)*($L110&lt;&gt;"")*(LEN(#REF!)=0)*(($N134="")+($N134="In Progress"))</formula>
    </cfRule>
    <cfRule type="expression" dxfId="271" priority="2302">
      <formula>$N134="In Progress"</formula>
    </cfRule>
    <cfRule type="expression" dxfId="270" priority="2305">
      <formula>($L110&lt;0)*(LEN(#REF!)=0)*(($N134="")+($N134="In Progress"))</formula>
    </cfRule>
  </conditionalFormatting>
  <conditionalFormatting sqref="C2">
    <cfRule type="containsText" dxfId="269" priority="9" operator="containsText" text="High ">
      <formula>NOT(ISERROR(SEARCH("High ",C2)))</formula>
    </cfRule>
    <cfRule type="expression" dxfId="268" priority="15">
      <formula>$N2="Completed"</formula>
    </cfRule>
    <cfRule type="expression" dxfId="267" priority="10">
      <formula>$N2="Overdue"</formula>
    </cfRule>
    <cfRule type="expression" dxfId="266" priority="13">
      <formula>$N2="Due Today"</formula>
    </cfRule>
    <cfRule type="expression" dxfId="265" priority="17">
      <formula>($L2&lt;0)*(LEN(#REF!)=0)*(($N2="")+($N2="In Progress"))</formula>
    </cfRule>
    <cfRule type="expression" dxfId="264" priority="16">
      <formula>($L2=0)*($L2&lt;&gt;"")*(LEN(#REF!)=0)*(($N2="")+($N2="In Progress"))</formula>
    </cfRule>
    <cfRule type="expression" dxfId="263" priority="14">
      <formula>$N2="In Progress"</formula>
    </cfRule>
    <cfRule type="expression" dxfId="262" priority="12">
      <formula>$N2="On Hold"</formula>
    </cfRule>
    <cfRule type="expression" dxfId="261" priority="11">
      <formula>$N2="Cancelled"</formula>
    </cfRule>
  </conditionalFormatting>
  <conditionalFormatting sqref="C113">
    <cfRule type="expression" dxfId="260" priority="2347">
      <formula>$N144="Overdue"</formula>
    </cfRule>
    <cfRule type="expression" dxfId="259" priority="2354">
      <formula>($L113&lt;0)*(LEN(#REF!)=0)*(($N144="")+($N144="In Progress"))</formula>
    </cfRule>
    <cfRule type="expression" dxfId="258" priority="2353">
      <formula>($L113=0)*($L113&lt;&gt;"")*(LEN(#REF!)=0)*(($N144="")+($N144="In Progress"))</formula>
    </cfRule>
    <cfRule type="expression" dxfId="257" priority="2352">
      <formula>$N144="Completed"</formula>
    </cfRule>
    <cfRule type="expression" dxfId="256" priority="2351">
      <formula>$N144="In Progress"</formula>
    </cfRule>
    <cfRule type="expression" dxfId="255" priority="2350">
      <formula>$N144="Due Today"</formula>
    </cfRule>
    <cfRule type="expression" dxfId="254" priority="2349">
      <formula>$N144="On Hold"</formula>
    </cfRule>
    <cfRule type="expression" dxfId="253" priority="2348">
      <formula>$N144="Cancelled"</formula>
    </cfRule>
  </conditionalFormatting>
  <conditionalFormatting sqref="C114:C115">
    <cfRule type="expression" dxfId="252" priority="2359">
      <formula>$N150="In Progress"</formula>
    </cfRule>
    <cfRule type="expression" dxfId="251" priority="2358">
      <formula>$N150="Due Today"</formula>
    </cfRule>
    <cfRule type="expression" dxfId="250" priority="2357">
      <formula>$N150="On Hold"</formula>
    </cfRule>
    <cfRule type="expression" dxfId="249" priority="2355">
      <formula>$N150="Overdue"</formula>
    </cfRule>
    <cfRule type="expression" dxfId="248" priority="2356">
      <formula>$N150="Cancelled"</formula>
    </cfRule>
    <cfRule type="containsText" dxfId="247" priority="187" operator="containsText" text="High ">
      <formula>NOT(ISERROR(SEARCH("High ",C114)))</formula>
    </cfRule>
    <cfRule type="expression" dxfId="246" priority="2362">
      <formula>($L114&lt;0)*(LEN(#REF!)=0)*(($N150="")+($N150="In Progress"))</formula>
    </cfRule>
    <cfRule type="expression" dxfId="245" priority="2361">
      <formula>($L114=0)*($L114&lt;&gt;"")*(LEN(#REF!)=0)*(($N150="")+($N150="In Progress"))</formula>
    </cfRule>
    <cfRule type="expression" dxfId="244" priority="2360">
      <formula>$N150="Completed"</formula>
    </cfRule>
  </conditionalFormatting>
  <conditionalFormatting sqref="C118">
    <cfRule type="expression" dxfId="243" priority="2">
      <formula>$N118="Cancelled"</formula>
    </cfRule>
    <cfRule type="expression" dxfId="242" priority="8">
      <formula>($L118&lt;0)*(LEN(#REF!)=0)*(($N118="")+($N118="In Progress"))</formula>
    </cfRule>
    <cfRule type="expression" dxfId="241" priority="1">
      <formula>$N118="Overdue"</formula>
    </cfRule>
    <cfRule type="expression" dxfId="240" priority="7">
      <formula>($L118=0)*($L118&lt;&gt;"")*(LEN(#REF!)=0)*(($N118="")+($N118="In Progress"))</formula>
    </cfRule>
    <cfRule type="expression" dxfId="239" priority="6">
      <formula>$N118="Completed"</formula>
    </cfRule>
    <cfRule type="expression" dxfId="238" priority="5">
      <formula>$N118="In Progress"</formula>
    </cfRule>
    <cfRule type="expression" dxfId="237" priority="4">
      <formula>$N118="Due Today"</formula>
    </cfRule>
    <cfRule type="expression" dxfId="236" priority="3">
      <formula>$N118="On Hold"</formula>
    </cfRule>
  </conditionalFormatting>
  <conditionalFormatting sqref="C118:C134 B33:E112 B3:E26 C27:E32 C113:D113 D114:D115 D119:D120">
    <cfRule type="containsText" dxfId="235" priority="336" operator="containsText" text="High ">
      <formula>NOT(ISERROR(SEARCH("High ",B3)))</formula>
    </cfRule>
  </conditionalFormatting>
  <conditionalFormatting sqref="C119:C122">
    <cfRule type="expression" dxfId="234" priority="2313">
      <formula>($L119&lt;0)*(LEN(#REF!)=0)*(($N156="")+($N156="In Progress"))</formula>
    </cfRule>
    <cfRule type="expression" dxfId="233" priority="2312">
      <formula>($L119=0)*($L119&lt;&gt;"")*(LEN(#REF!)=0)*(($N156="")+($N156="In Progress"))</formula>
    </cfRule>
    <cfRule type="expression" dxfId="232" priority="2311">
      <formula>$N156="Completed"</formula>
    </cfRule>
    <cfRule type="expression" dxfId="231" priority="2310">
      <formula>$N156="In Progress"</formula>
    </cfRule>
    <cfRule type="expression" dxfId="230" priority="2309">
      <formula>$N156="Due Today"</formula>
    </cfRule>
    <cfRule type="expression" dxfId="229" priority="2307">
      <formula>$N156="Cancelled"</formula>
    </cfRule>
    <cfRule type="expression" dxfId="228" priority="2306">
      <formula>$N156="Overdue"</formula>
    </cfRule>
    <cfRule type="expression" dxfId="227" priority="2308">
      <formula>$N156="On Hold"</formula>
    </cfRule>
  </conditionalFormatting>
  <conditionalFormatting sqref="C123">
    <cfRule type="expression" dxfId="226" priority="2318">
      <formula>$N161="In Progress"</formula>
    </cfRule>
    <cfRule type="expression" dxfId="225" priority="2317">
      <formula>$N161="Due Today"</formula>
    </cfRule>
    <cfRule type="expression" dxfId="224" priority="2316">
      <formula>$N161="On Hold"</formula>
    </cfRule>
    <cfRule type="expression" dxfId="223" priority="2315">
      <formula>$N161="Cancelled"</formula>
    </cfRule>
    <cfRule type="expression" dxfId="222" priority="2314">
      <formula>$N161="Overdue"</formula>
    </cfRule>
    <cfRule type="expression" dxfId="221" priority="2321">
      <formula>($L123&lt;0)*(LEN(#REF!)=0)*(($N161="")+($N161="In Progress"))</formula>
    </cfRule>
    <cfRule type="expression" dxfId="220" priority="2320">
      <formula>($L123=0)*($L123&lt;&gt;"")*(LEN(#REF!)=0)*(($N161="")+($N161="In Progress"))</formula>
    </cfRule>
    <cfRule type="expression" dxfId="219" priority="2319">
      <formula>$N161="Completed"</formula>
    </cfRule>
  </conditionalFormatting>
  <conditionalFormatting sqref="C124:C128">
    <cfRule type="expression" dxfId="218" priority="265">
      <formula>$N163="In Progress"</formula>
    </cfRule>
    <cfRule type="expression" dxfId="217" priority="266">
      <formula>$N163="Completed"</formula>
    </cfRule>
    <cfRule type="expression" dxfId="216" priority="267">
      <formula>($L124=0)*($L124&lt;&gt;"")*(LEN(#REF!)=0)*(($N163="")+($N163="In Progress"))</formula>
    </cfRule>
    <cfRule type="expression" dxfId="215" priority="268">
      <formula>($L124&lt;0)*(LEN(#REF!)=0)*(($N163="")+($N163="In Progress"))</formula>
    </cfRule>
    <cfRule type="expression" dxfId="214" priority="263">
      <formula>$N163="On Hold"</formula>
    </cfRule>
    <cfRule type="expression" dxfId="213" priority="261">
      <formula>$N163="Overdue"</formula>
    </cfRule>
    <cfRule type="expression" dxfId="212" priority="262">
      <formula>$N163="Cancelled"</formula>
    </cfRule>
    <cfRule type="expression" dxfId="211" priority="264">
      <formula>$N163="Due Today"</formula>
    </cfRule>
  </conditionalFormatting>
  <conditionalFormatting sqref="C129:C130">
    <cfRule type="expression" dxfId="210" priority="2127">
      <formula>($L129&lt;0)*(LEN(#REF!)=0)*((#REF!="")+(#REF!="In Progress"))</formula>
    </cfRule>
    <cfRule type="expression" dxfId="209" priority="2126">
      <formula>($L129=0)*($L129&lt;&gt;"")*(LEN(#REF!)=0)*((#REF!="")+(#REF!="In Progress"))</formula>
    </cfRule>
    <cfRule type="expression" dxfId="208" priority="2125">
      <formula>#REF!="Completed"</formula>
    </cfRule>
    <cfRule type="expression" dxfId="207" priority="2124">
      <formula>#REF!="In Progress"</formula>
    </cfRule>
    <cfRule type="expression" dxfId="206" priority="2123">
      <formula>#REF!="Due Today"</formula>
    </cfRule>
    <cfRule type="expression" dxfId="205" priority="2122">
      <formula>#REF!="On Hold"</formula>
    </cfRule>
    <cfRule type="expression" dxfId="204" priority="2121">
      <formula>#REF!="Cancelled"</formula>
    </cfRule>
    <cfRule type="expression" dxfId="203" priority="2120">
      <formula>#REF!="Overdue"</formula>
    </cfRule>
  </conditionalFormatting>
  <conditionalFormatting sqref="C131:C134 C137:C141">
    <cfRule type="expression" dxfId="202" priority="2184">
      <formula>($L131=0)*($L131&lt;&gt;"")*(LEN(#REF!)=0)*(($N168="")+($N168="In Progress"))</formula>
    </cfRule>
  </conditionalFormatting>
  <conditionalFormatting sqref="C131:C134">
    <cfRule type="expression" dxfId="201" priority="2185">
      <formula>($L131&lt;0)*(LEN(#REF!)=0)*(($N168="")+($N168="In Progress"))</formula>
    </cfRule>
    <cfRule type="expression" dxfId="200" priority="2178">
      <formula>$N168="Overdue"</formula>
    </cfRule>
    <cfRule type="expression" dxfId="199" priority="2179">
      <formula>$N168="Cancelled"</formula>
    </cfRule>
    <cfRule type="expression" dxfId="198" priority="2180">
      <formula>$N168="On Hold"</formula>
    </cfRule>
    <cfRule type="expression" dxfId="197" priority="2181">
      <formula>$N168="Due Today"</formula>
    </cfRule>
    <cfRule type="expression" dxfId="196" priority="2182">
      <formula>$N168="In Progress"</formula>
    </cfRule>
    <cfRule type="expression" dxfId="195" priority="2183">
      <formula>$N168="Completed"</formula>
    </cfRule>
  </conditionalFormatting>
  <conditionalFormatting sqref="C136">
    <cfRule type="expression" dxfId="194" priority="249">
      <formula>($L136=0)*($L136&lt;&gt;"")*(LEN(#REF!)=0)*(($N173="")+($N173="In Progress"))</formula>
    </cfRule>
  </conditionalFormatting>
  <conditionalFormatting sqref="C136:C143">
    <cfRule type="expression" dxfId="193" priority="226">
      <formula>$N173="On Hold"</formula>
    </cfRule>
    <cfRule type="expression" dxfId="192" priority="231">
      <formula>($L136&lt;0)*(LEN(#REF!)=0)*(($N173="")+($N173="In Progress"))</formula>
    </cfRule>
    <cfRule type="expression" dxfId="191" priority="229">
      <formula>$N173="Completed"</formula>
    </cfRule>
    <cfRule type="expression" dxfId="190" priority="228">
      <formula>$N173="In Progress"</formula>
    </cfRule>
    <cfRule type="expression" dxfId="189" priority="227">
      <formula>$N173="Due Today"</formula>
    </cfRule>
    <cfRule type="expression" dxfId="188" priority="225">
      <formula>$N173="Cancelled"</formula>
    </cfRule>
    <cfRule type="expression" dxfId="187" priority="224">
      <formula>$N173="Overdue"</formula>
    </cfRule>
  </conditionalFormatting>
  <conditionalFormatting sqref="C136:C193">
    <cfRule type="containsText" dxfId="186" priority="205" operator="containsText" text="High ">
      <formula>NOT(ISERROR(SEARCH("High ",C136)))</formula>
    </cfRule>
  </conditionalFormatting>
  <conditionalFormatting sqref="C142:C143">
    <cfRule type="expression" dxfId="185" priority="230">
      <formula>($L142=0)*($L142&lt;&gt;"")*(LEN(#REF!)=0)*(($N179="")+($N179="In Progress"))</formula>
    </cfRule>
  </conditionalFormatting>
  <conditionalFormatting sqref="C144 C147:C160 E151">
    <cfRule type="expression" dxfId="184" priority="2225">
      <formula>$N187="In Progress"</formula>
    </cfRule>
    <cfRule type="expression" dxfId="183" priority="2226">
      <formula>$N187="Completed"</formula>
    </cfRule>
    <cfRule type="expression" dxfId="182" priority="2227">
      <formula>($L144=0)*($L144&lt;&gt;"")*(LEN(#REF!)=0)*(($N187="")+($N187="In Progress"))</formula>
    </cfRule>
    <cfRule type="expression" dxfId="181" priority="2228">
      <formula>($L144&lt;0)*(LEN(#REF!)=0)*(($N187="")+($N187="In Progress"))</formula>
    </cfRule>
    <cfRule type="expression" dxfId="180" priority="2222">
      <formula>$N187="Cancelled"</formula>
    </cfRule>
    <cfRule type="expression" dxfId="179" priority="2223">
      <formula>$N187="On Hold"</formula>
    </cfRule>
    <cfRule type="expression" dxfId="178" priority="2224">
      <formula>$N187="Due Today"</formula>
    </cfRule>
  </conditionalFormatting>
  <conditionalFormatting sqref="C145:C146">
    <cfRule type="expression" dxfId="177" priority="208">
      <formula>$N182="On Hold"</formula>
    </cfRule>
    <cfRule type="expression" dxfId="176" priority="209">
      <formula>$N182="Due Today"</formula>
    </cfRule>
    <cfRule type="expression" dxfId="175" priority="210">
      <formula>$N182="In Progress"</formula>
    </cfRule>
    <cfRule type="expression" dxfId="174" priority="211">
      <formula>$N182="Completed"</formula>
    </cfRule>
    <cfRule type="expression" dxfId="173" priority="212">
      <formula>($L145=0)*($L145&lt;&gt;"")*(LEN(#REF!)=0)*(($N182="")+($N182="In Progress"))</formula>
    </cfRule>
    <cfRule type="expression" dxfId="172" priority="213">
      <formula>($L145&lt;0)*(LEN(#REF!)=0)*(($N182="")+($N182="In Progress"))</formula>
    </cfRule>
    <cfRule type="expression" dxfId="171" priority="206">
      <formula>$N182="Overdue"</formula>
    </cfRule>
    <cfRule type="expression" dxfId="170" priority="207">
      <formula>$N182="Cancelled"</formula>
    </cfRule>
  </conditionalFormatting>
  <conditionalFormatting sqref="C161:C162">
    <cfRule type="expression" dxfId="169" priority="2212">
      <formula>$N207="Overdue"</formula>
    </cfRule>
    <cfRule type="expression" dxfId="168" priority="2213">
      <formula>$N207="Cancelled"</formula>
    </cfRule>
    <cfRule type="expression" dxfId="167" priority="2214">
      <formula>$N207="On Hold"</formula>
    </cfRule>
    <cfRule type="expression" dxfId="166" priority="2215">
      <formula>$N207="Due Today"</formula>
    </cfRule>
    <cfRule type="expression" dxfId="165" priority="2219">
      <formula>($L161&lt;0)*(LEN(#REF!)=0)*(($N207="")+($N207="In Progress"))</formula>
    </cfRule>
    <cfRule type="expression" dxfId="164" priority="2218">
      <formula>($L161=0)*($L161&lt;&gt;"")*(LEN(#REF!)=0)*(($N207="")+($N207="In Progress"))</formula>
    </cfRule>
    <cfRule type="expression" dxfId="163" priority="2217">
      <formula>$N207="Completed"</formula>
    </cfRule>
    <cfRule type="expression" dxfId="162" priority="2216">
      <formula>$N207="In Progress"</formula>
    </cfRule>
  </conditionalFormatting>
  <conditionalFormatting sqref="C163:C165">
    <cfRule type="expression" dxfId="161" priority="2026">
      <formula>$N210="Overdue"</formula>
    </cfRule>
    <cfRule type="expression" dxfId="160" priority="2027">
      <formula>$N210="Cancelled"</formula>
    </cfRule>
    <cfRule type="expression" dxfId="159" priority="2028">
      <formula>$N210="On Hold"</formula>
    </cfRule>
    <cfRule type="expression" dxfId="158" priority="2029">
      <formula>$N210="Due Today"</formula>
    </cfRule>
    <cfRule type="expression" dxfId="157" priority="2030">
      <formula>$N210="In Progress"</formula>
    </cfRule>
    <cfRule type="expression" dxfId="156" priority="2031">
      <formula>$N210="Completed"</formula>
    </cfRule>
    <cfRule type="expression" dxfId="155" priority="2032">
      <formula>($L163=0)*($L163&lt;&gt;"")*(LEN(#REF!)=0)*(($N210="")+($N210="In Progress"))</formula>
    </cfRule>
    <cfRule type="expression" dxfId="154" priority="2033">
      <formula>($L163&lt;0)*(LEN(#REF!)=0)*(($N210="")+($N210="In Progress"))</formula>
    </cfRule>
  </conditionalFormatting>
  <conditionalFormatting sqref="C166:C167">
    <cfRule type="expression" dxfId="153" priority="2253">
      <formula>$N215="Completed"</formula>
    </cfRule>
    <cfRule type="expression" dxfId="152" priority="2252">
      <formula>$N215="In Progress"</formula>
    </cfRule>
    <cfRule type="expression" dxfId="151" priority="2251">
      <formula>$N215="Due Today"</formula>
    </cfRule>
    <cfRule type="expression" dxfId="150" priority="2250">
      <formula>$N215="On Hold"</formula>
    </cfRule>
    <cfRule type="expression" dxfId="149" priority="2249">
      <formula>$N215="Cancelled"</formula>
    </cfRule>
    <cfRule type="expression" dxfId="148" priority="2248">
      <formula>$N215="Overdue"</formula>
    </cfRule>
    <cfRule type="expression" dxfId="147" priority="2254">
      <formula>($L166=0)*($L166&lt;&gt;"")*(LEN(#REF!)=0)*(($N215="")+($N215="In Progress"))</formula>
    </cfRule>
    <cfRule type="expression" dxfId="146" priority="2255">
      <formula>($L166&lt;0)*(LEN(#REF!)=0)*(($N215="")+($N215="In Progress"))</formula>
    </cfRule>
  </conditionalFormatting>
  <conditionalFormatting sqref="C168:C193">
    <cfRule type="expression" dxfId="145" priority="2004">
      <formula>$N219="Due Today"</formula>
    </cfRule>
    <cfRule type="expression" dxfId="144" priority="2001">
      <formula>$N219="Overdue"</formula>
    </cfRule>
    <cfRule type="expression" dxfId="143" priority="2003">
      <formula>$N219="On Hold"</formula>
    </cfRule>
    <cfRule type="expression" dxfId="142" priority="2006">
      <formula>$N219="Completed"</formula>
    </cfRule>
    <cfRule type="expression" dxfId="141" priority="2007">
      <formula>($L168=0)*($L168&lt;&gt;"")*(LEN(#REF!)=0)*(($N219="")+($N219="In Progress"))</formula>
    </cfRule>
    <cfRule type="expression" dxfId="140" priority="2008">
      <formula>($L168&lt;0)*(LEN(#REF!)=0)*(($N219="")+($N219="In Progress"))</formula>
    </cfRule>
    <cfRule type="expression" dxfId="139" priority="2002">
      <formula>$N219="Cancelled"</formula>
    </cfRule>
    <cfRule type="expression" dxfId="138" priority="2005">
      <formula>$N219="In Progress"</formula>
    </cfRule>
  </conditionalFormatting>
  <conditionalFormatting sqref="D72">
    <cfRule type="expression" dxfId="137" priority="69">
      <formula>$N87="Overdue"</formula>
    </cfRule>
    <cfRule type="expression" dxfId="136" priority="71">
      <formula>$N87="On Hold"</formula>
    </cfRule>
    <cfRule type="expression" dxfId="135" priority="72">
      <formula>$N87="Due Today"</formula>
    </cfRule>
    <cfRule type="expression" dxfId="134" priority="73">
      <formula>$N87="In Progress"</formula>
    </cfRule>
    <cfRule type="expression" dxfId="133" priority="74">
      <formula>$N87="Completed"</formula>
    </cfRule>
    <cfRule type="expression" dxfId="132" priority="75">
      <formula>($L72=0)*($L72&lt;&gt;"")*(LEN(#REF!)=0)*(($N87="")+($N87="In Progress"))</formula>
    </cfRule>
    <cfRule type="expression" dxfId="131" priority="76">
      <formula>($L72&lt;0)*(LEN(#REF!)=0)*(($N87="")+($N87="In Progress"))</formula>
    </cfRule>
    <cfRule type="expression" dxfId="130" priority="70">
      <formula>$N87="Cancelled"</formula>
    </cfRule>
  </conditionalFormatting>
  <conditionalFormatting sqref="D86 D88">
    <cfRule type="expression" dxfId="129" priority="2395">
      <formula>($L86=0)*($L86&lt;&gt;"")*(LEN(#REF!)=0)*(($N97="")+($N97="In Progress"))</formula>
    </cfRule>
    <cfRule type="expression" dxfId="128" priority="2389">
      <formula>$N97="Overdue"</formula>
    </cfRule>
    <cfRule type="expression" dxfId="127" priority="2394">
      <formula>$N97="Completed"</formula>
    </cfRule>
    <cfRule type="expression" dxfId="126" priority="2393">
      <formula>$N97="In Progress"</formula>
    </cfRule>
    <cfRule type="expression" dxfId="125" priority="2392">
      <formula>$N97="Due Today"</formula>
    </cfRule>
    <cfRule type="expression" dxfId="124" priority="2391">
      <formula>$N97="On Hold"</formula>
    </cfRule>
    <cfRule type="expression" dxfId="123" priority="2390">
      <formula>$N97="Cancelled"</formula>
    </cfRule>
    <cfRule type="expression" dxfId="122" priority="2396">
      <formula>($L86&lt;0)*(LEN(#REF!)=0)*(($N97="")+($N97="In Progress"))</formula>
    </cfRule>
  </conditionalFormatting>
  <conditionalFormatting sqref="D91 D119">
    <cfRule type="expression" dxfId="121" priority="2265">
      <formula>($L91&lt;0)*(LEN(#REF!)=0)*((#REF!="")+(#REF!="In Progress"))</formula>
    </cfRule>
    <cfRule type="expression" dxfId="120" priority="2262">
      <formula>#REF!="In Progress"</formula>
    </cfRule>
    <cfRule type="expression" dxfId="119" priority="2263">
      <formula>#REF!="Completed"</formula>
    </cfRule>
    <cfRule type="expression" dxfId="118" priority="2261">
      <formula>#REF!="Due Today"</formula>
    </cfRule>
    <cfRule type="expression" dxfId="117" priority="2264">
      <formula>($L91=0)*($L91&lt;&gt;"")*(LEN(#REF!)=0)*((#REF!="")+(#REF!="In Progress"))</formula>
    </cfRule>
    <cfRule type="expression" dxfId="116" priority="2260">
      <formula>#REF!="On Hold"</formula>
    </cfRule>
    <cfRule type="expression" dxfId="115" priority="2259">
      <formula>#REF!="Cancelled"</formula>
    </cfRule>
    <cfRule type="expression" dxfId="114" priority="2258">
      <formula>#REF!="Overdue"</formula>
    </cfRule>
  </conditionalFormatting>
  <conditionalFormatting sqref="D109">
    <cfRule type="expression" dxfId="113" priority="2372">
      <formula>#REF!="Cancelled"</formula>
    </cfRule>
    <cfRule type="expression" dxfId="112" priority="2371">
      <formula>#REF!="Overdue"</formula>
    </cfRule>
    <cfRule type="expression" dxfId="111" priority="2373">
      <formula>#REF!="On Hold"</formula>
    </cfRule>
    <cfRule type="expression" dxfId="110" priority="2374">
      <formula>#REF!="Due Today"</formula>
    </cfRule>
    <cfRule type="expression" dxfId="109" priority="2376">
      <formula>#REF!="Completed"</formula>
    </cfRule>
    <cfRule type="expression" dxfId="108" priority="2377">
      <formula>($L109=0)*($L109&lt;&gt;"")*(LEN(#REF!)=0)*((#REF!="")+(#REF!="In Progress"))</formula>
    </cfRule>
    <cfRule type="expression" dxfId="107" priority="2378">
      <formula>($L109&lt;0)*(LEN(#REF!)=0)*((#REF!="")+(#REF!="In Progress"))</formula>
    </cfRule>
    <cfRule type="expression" dxfId="106" priority="2375">
      <formula>#REF!="In Progress"</formula>
    </cfRule>
  </conditionalFormatting>
  <conditionalFormatting sqref="D111 B102:E109">
    <cfRule type="expression" dxfId="105" priority="2345">
      <formula>($L102=0)*($L102&lt;&gt;"")*(LEN(#REF!)=0)*(($N125="")+($N125="In Progress"))</formula>
    </cfRule>
  </conditionalFormatting>
  <conditionalFormatting sqref="D111">
    <cfRule type="expression" dxfId="104" priority="2339">
      <formula>$N134="Overdue"</formula>
    </cfRule>
    <cfRule type="expression" dxfId="103" priority="2340">
      <formula>$N134="Cancelled"</formula>
    </cfRule>
    <cfRule type="expression" dxfId="102" priority="2341">
      <formula>$N134="On Hold"</formula>
    </cfRule>
    <cfRule type="expression" dxfId="101" priority="2346">
      <formula>($L111&lt;0)*(LEN(#REF!)=0)*(($N134="")+($N134="In Progress"))</formula>
    </cfRule>
    <cfRule type="expression" dxfId="100" priority="2343">
      <formula>$N134="In Progress"</formula>
    </cfRule>
    <cfRule type="expression" dxfId="99" priority="2344">
      <formula>$N134="Completed"</formula>
    </cfRule>
    <cfRule type="expression" dxfId="98" priority="2342">
      <formula>$N134="Due Today"</formula>
    </cfRule>
  </conditionalFormatting>
  <conditionalFormatting sqref="D119:D120 D122:D123 B89:E95 D110">
    <cfRule type="expression" dxfId="97" priority="2290">
      <formula>$N105="Overdue"</formula>
    </cfRule>
  </conditionalFormatting>
  <conditionalFormatting sqref="D120 D122:D123">
    <cfRule type="expression" dxfId="96" priority="2269">
      <formula>$N124="Due Today"</formula>
    </cfRule>
    <cfRule type="expression" dxfId="95" priority="2273">
      <formula>($L120&lt;0)*(LEN(#REF!)=0)*(($N124="")+($N124="In Progress"))</formula>
    </cfRule>
    <cfRule type="expression" dxfId="94" priority="2267">
      <formula>$N124="Cancelled"</formula>
    </cfRule>
    <cfRule type="expression" dxfId="93" priority="2266">
      <formula>$N124="Overdue"</formula>
    </cfRule>
    <cfRule type="expression" dxfId="92" priority="2272">
      <formula>($L120=0)*($L120&lt;&gt;"")*(LEN(#REF!)=0)*(($N124="")+($N124="In Progress"))</formula>
    </cfRule>
    <cfRule type="expression" dxfId="91" priority="2271">
      <formula>$N124="Completed"</formula>
    </cfRule>
    <cfRule type="expression" dxfId="90" priority="2270">
      <formula>$N124="In Progress"</formula>
    </cfRule>
    <cfRule type="expression" dxfId="89" priority="2268">
      <formula>$N124="On Hold"</formula>
    </cfRule>
  </conditionalFormatting>
  <conditionalFormatting sqref="D122:D157">
    <cfRule type="containsText" dxfId="88" priority="18" operator="containsText" text="High ">
      <formula>NOT(ISERROR(SEARCH("High ",D122)))</formula>
    </cfRule>
  </conditionalFormatting>
  <conditionalFormatting sqref="D124:D136 D148 D152:D157">
    <cfRule type="expression" dxfId="87" priority="20">
      <formula>$N129="Cancelled"</formula>
    </cfRule>
    <cfRule type="expression" dxfId="86" priority="21">
      <formula>$N129="On Hold"</formula>
    </cfRule>
    <cfRule type="expression" dxfId="85" priority="22">
      <formula>$N129="Due Today"</formula>
    </cfRule>
    <cfRule type="expression" dxfId="84" priority="23">
      <formula>$N129="In Progress"</formula>
    </cfRule>
    <cfRule type="expression" dxfId="83" priority="24">
      <formula>$N129="Completed"</formula>
    </cfRule>
    <cfRule type="expression" dxfId="82" priority="26">
      <formula>($L124&lt;0)*(LEN(#REF!)=0)*(($N129="")+($N129="In Progress"))</formula>
    </cfRule>
    <cfRule type="expression" dxfId="81" priority="19">
      <formula>$N129="Overdue"</formula>
    </cfRule>
  </conditionalFormatting>
  <conditionalFormatting sqref="D128:D129">
    <cfRule type="expression" dxfId="80" priority="51">
      <formula>($L128&lt;0)*(LEN(#REF!)=0)*(($N145="")+($N145="In Progress"))</formula>
    </cfRule>
    <cfRule type="expression" dxfId="79" priority="42">
      <formula>($L128=0)*($L128&lt;&gt;"")*(LEN(#REF!)=0)*(($N133="")+($N133="In Progress"))</formula>
    </cfRule>
    <cfRule type="expression" dxfId="78" priority="47">
      <formula>$N145="Due Today"</formula>
    </cfRule>
    <cfRule type="expression" dxfId="77" priority="50">
      <formula>($L128=0)*($L128&lt;&gt;"")*(LEN(#REF!)=0)*(($N145="")+($N145="In Progress"))</formula>
    </cfRule>
    <cfRule type="expression" dxfId="76" priority="44">
      <formula>$N145="Overdue"</formula>
    </cfRule>
    <cfRule type="expression" dxfId="75" priority="45">
      <formula>$N145="Cancelled"</formula>
    </cfRule>
    <cfRule type="expression" dxfId="74" priority="46">
      <formula>$N145="On Hold"</formula>
    </cfRule>
    <cfRule type="expression" dxfId="73" priority="48">
      <formula>$N145="In Progress"</formula>
    </cfRule>
    <cfRule type="expression" dxfId="72" priority="49">
      <formula>$N145="Completed"</formula>
    </cfRule>
  </conditionalFormatting>
  <conditionalFormatting sqref="D130:D135 D148 D152:D155">
    <cfRule type="expression" dxfId="71" priority="33">
      <formula>($L130=0)*($L130&lt;&gt;"")*(LEN(#REF!)=0)*(($N147="")+($N147="In Progress"))</formula>
    </cfRule>
    <cfRule type="expression" dxfId="70" priority="32">
      <formula>$N147="Completed"</formula>
    </cfRule>
    <cfRule type="expression" dxfId="69" priority="31">
      <formula>$N147="In Progress"</formula>
    </cfRule>
    <cfRule type="expression" dxfId="68" priority="30">
      <formula>$N147="Due Today"</formula>
    </cfRule>
    <cfRule type="expression" dxfId="67" priority="28">
      <formula>$N147="Cancelled"</formula>
    </cfRule>
    <cfRule type="expression" dxfId="66" priority="27">
      <formula>$N147="Overdue"</formula>
    </cfRule>
    <cfRule type="expression" dxfId="65" priority="25">
      <formula>($L130=0)*($L130&lt;&gt;"")*(LEN(#REF!)=0)*(($N135="")+($N135="In Progress"))</formula>
    </cfRule>
    <cfRule type="expression" dxfId="64" priority="29">
      <formula>$N147="On Hold"</formula>
    </cfRule>
    <cfRule type="expression" dxfId="63" priority="34">
      <formula>($L130&lt;0)*(LEN(#REF!)=0)*(($N147="")+($N147="In Progress"))</formula>
    </cfRule>
  </conditionalFormatting>
  <conditionalFormatting sqref="D137:D147 D149:D151 D156">
    <cfRule type="expression" dxfId="62" priority="1529">
      <formula>$N152="Cancelled"</formula>
    </cfRule>
    <cfRule type="expression" dxfId="61" priority="1531">
      <formula>$N152="Due Today"</formula>
    </cfRule>
    <cfRule type="expression" dxfId="60" priority="1530">
      <formula>$N152="On Hold"</formula>
    </cfRule>
    <cfRule type="expression" dxfId="59" priority="1532">
      <formula>$N152="In Progress"</formula>
    </cfRule>
    <cfRule type="expression" dxfId="58" priority="1533">
      <formula>$N152="Completed"</formula>
    </cfRule>
    <cfRule type="expression" dxfId="57" priority="1534">
      <formula>($L137=0)*($L137&lt;&gt;"")*(LEN(#REF!)=0)*(($N152="")+($N152="In Progress"))</formula>
    </cfRule>
    <cfRule type="expression" dxfId="56" priority="1535">
      <formula>($L137&lt;0)*(LEN(#REF!)=0)*(($N152="")+($N152="In Progress"))</formula>
    </cfRule>
  </conditionalFormatting>
  <conditionalFormatting sqref="D156 D137:D147 D149:D151">
    <cfRule type="expression" dxfId="55" priority="1528">
      <formula>$N152="Overdue"</formula>
    </cfRule>
  </conditionalFormatting>
  <conditionalFormatting sqref="D157">
    <cfRule type="expression" dxfId="54" priority="91">
      <formula>$N169="Completed"</formula>
    </cfRule>
    <cfRule type="expression" dxfId="53" priority="90">
      <formula>$N169="In Progress"</formula>
    </cfRule>
    <cfRule type="expression" dxfId="52" priority="89">
      <formula>$N169="Due Today"</formula>
    </cfRule>
    <cfRule type="expression" dxfId="51" priority="88">
      <formula>$N169="On Hold"</formula>
    </cfRule>
    <cfRule type="expression" dxfId="50" priority="100">
      <formula>($L157=0)*($L157&lt;&gt;"")*(LEN(#REF!)=0)*(($N172="")+($N172="In Progress"))</formula>
    </cfRule>
    <cfRule type="expression" dxfId="49" priority="84">
      <formula>($L157=0)*($L157&lt;&gt;"")*(LEN(#REF!)=0)*(($N162="")+($N162="In Progress"))</formula>
    </cfRule>
    <cfRule type="expression" dxfId="48" priority="87">
      <formula>$N169="Cancelled"</formula>
    </cfRule>
    <cfRule type="expression" dxfId="47" priority="86">
      <formula>$N169="Overdue"</formula>
    </cfRule>
    <cfRule type="expression" dxfId="46" priority="93">
      <formula>($L157&lt;0)*(LEN(#REF!)=0)*(($N169="")+($N169="In Progress"))</formula>
    </cfRule>
    <cfRule type="expression" dxfId="45" priority="92">
      <formula>($L157=0)*($L157&lt;&gt;"")*(LEN(#REF!)=0)*(($N169="")+($N169="In Progress"))</formula>
    </cfRule>
  </conditionalFormatting>
  <conditionalFormatting sqref="D157:D159">
    <cfRule type="expression" dxfId="44" priority="95">
      <formula>$N172="Cancelled"</formula>
    </cfRule>
    <cfRule type="expression" dxfId="43" priority="94">
      <formula>$N172="Overdue"</formula>
    </cfRule>
    <cfRule type="expression" dxfId="42" priority="101">
      <formula>($L157&lt;0)*(LEN(#REF!)=0)*(($N172="")+($N172="In Progress"))</formula>
    </cfRule>
    <cfRule type="expression" dxfId="41" priority="97">
      <formula>$N172="Due Today"</formula>
    </cfRule>
    <cfRule type="expression" dxfId="40" priority="99">
      <formula>$N172="Completed"</formula>
    </cfRule>
    <cfRule type="expression" dxfId="39" priority="98">
      <formula>$N172="In Progress"</formula>
    </cfRule>
    <cfRule type="expression" dxfId="38" priority="96">
      <formula>$N172="On Hold"</formula>
    </cfRule>
  </conditionalFormatting>
  <conditionalFormatting sqref="D158:D159 D163">
    <cfRule type="expression" dxfId="37" priority="167">
      <formula>$N182="In Progress"</formula>
    </cfRule>
    <cfRule type="expression" dxfId="36" priority="166">
      <formula>$N182="Due Today"</formula>
    </cfRule>
    <cfRule type="expression" dxfId="35" priority="165">
      <formula>$N182="On Hold"</formula>
    </cfRule>
    <cfRule type="expression" dxfId="34" priority="164">
      <formula>$N182="Cancelled"</formula>
    </cfRule>
    <cfRule type="expression" dxfId="33" priority="163">
      <formula>$N182="Overdue"</formula>
    </cfRule>
    <cfRule type="expression" dxfId="32" priority="170">
      <formula>($L158&lt;0)*(LEN(#REF!)=0)*(($N182="")+($N182="In Progress"))</formula>
    </cfRule>
    <cfRule type="expression" dxfId="31" priority="169">
      <formula>($L158=0)*($L158&lt;&gt;"")*(LEN(#REF!)=0)*(($N182="")+($N182="In Progress"))</formula>
    </cfRule>
    <cfRule type="expression" dxfId="30" priority="168">
      <formula>$N182="Completed"</formula>
    </cfRule>
  </conditionalFormatting>
  <conditionalFormatting sqref="D160">
    <cfRule type="expression" dxfId="29" priority="143">
      <formula>($L160=0)*($L160&lt;&gt;"")*(LEN(#REF!)=0)*(($N165="")+($N165="In Progress"))</formula>
    </cfRule>
  </conditionalFormatting>
  <conditionalFormatting sqref="D160:D161">
    <cfRule type="expression" dxfId="28" priority="128">
      <formula>$N165="Overdue"</formula>
    </cfRule>
    <cfRule type="containsText" dxfId="27" priority="127" operator="containsText" text="High ">
      <formula>NOT(ISERROR(SEARCH("High ",D160)))</formula>
    </cfRule>
    <cfRule type="expression" dxfId="26" priority="131">
      <formula>$N165="Due Today"</formula>
    </cfRule>
    <cfRule type="expression" dxfId="25" priority="132">
      <formula>$N165="In Progress"</formula>
    </cfRule>
    <cfRule type="expression" dxfId="24" priority="133">
      <formula>$N165="Completed"</formula>
    </cfRule>
    <cfRule type="expression" dxfId="23" priority="135">
      <formula>($L160&lt;0)*(LEN(#REF!)=0)*(($N165="")+($N165="In Progress"))</formula>
    </cfRule>
    <cfRule type="expression" dxfId="22" priority="130">
      <formula>$N165="On Hold"</formula>
    </cfRule>
    <cfRule type="expression" dxfId="21" priority="129">
      <formula>$N165="Cancelled"</formula>
    </cfRule>
  </conditionalFormatting>
  <conditionalFormatting sqref="D161">
    <cfRule type="expression" dxfId="20" priority="134">
      <formula>($L161=0)*($L161&lt;&gt;"")*(LEN(#REF!)=0)*(($N166="")+($N166="In Progress"))</formula>
    </cfRule>
  </conditionalFormatting>
  <conditionalFormatting sqref="D162:D163 D158:D159">
    <cfRule type="containsText" dxfId="19" priority="162" operator="containsText" text="High ">
      <formula>NOT(ISERROR(SEARCH("High ",D158)))</formula>
    </cfRule>
  </conditionalFormatting>
  <conditionalFormatting sqref="D163 D158:D159">
    <cfRule type="expression" dxfId="18" priority="160">
      <formula>($L158=0)*($L158&lt;&gt;"")*(LEN(#REF!)=0)*(($N173="")+($N173="In Progress"))</formula>
    </cfRule>
  </conditionalFormatting>
  <conditionalFormatting sqref="D163">
    <cfRule type="expression" dxfId="17" priority="158">
      <formula>$N178="In Progress"</formula>
    </cfRule>
    <cfRule type="expression" dxfId="16" priority="156">
      <formula>$N178="On Hold"</formula>
    </cfRule>
    <cfRule type="expression" dxfId="15" priority="155">
      <formula>$N178="Cancelled"</formula>
    </cfRule>
    <cfRule type="expression" dxfId="14" priority="154">
      <formula>$N178="Overdue"</formula>
    </cfRule>
    <cfRule type="expression" dxfId="13" priority="157">
      <formula>$N178="Due Today"</formula>
    </cfRule>
    <cfRule type="expression" dxfId="12" priority="161">
      <formula>($L163&lt;0)*(LEN(#REF!)=0)*(($N178="")+($N178="In Progress"))</formula>
    </cfRule>
    <cfRule type="expression" dxfId="11" priority="159">
      <formula>$N178="Completed"</formula>
    </cfRule>
  </conditionalFormatting>
  <conditionalFormatting sqref="D164">
    <cfRule type="expression" dxfId="10" priority="121">
      <formula>$N189="On Hold"</formula>
    </cfRule>
    <cfRule type="expression" dxfId="9" priority="122">
      <formula>$N189="Due Today"</formula>
    </cfRule>
    <cfRule type="expression" dxfId="8" priority="124">
      <formula>$N189="Completed"</formula>
    </cfRule>
    <cfRule type="expression" dxfId="7" priority="125">
      <formula>($L164=0)*($L164&lt;&gt;"")*(LEN(#REF!)=0)*(($N189="")+($N189="In Progress"))</formula>
    </cfRule>
    <cfRule type="expression" dxfId="6" priority="126">
      <formula>($L164&lt;0)*(LEN(#REF!)=0)*(($N189="")+($N189="In Progress"))</formula>
    </cfRule>
    <cfRule type="expression" dxfId="5" priority="119">
      <formula>$N189="Overdue"</formula>
    </cfRule>
    <cfRule type="containsText" dxfId="4" priority="118" operator="containsText" text="High ">
      <formula>NOT(ISERROR(SEARCH("High ",D164)))</formula>
    </cfRule>
    <cfRule type="expression" dxfId="3" priority="120">
      <formula>$N189="Cancelled"</formula>
    </cfRule>
    <cfRule type="expression" dxfId="2" priority="123">
      <formula>$N189="In Progress"</formula>
    </cfRule>
  </conditionalFormatting>
  <conditionalFormatting sqref="E151 C144 C147:C160">
    <cfRule type="expression" dxfId="1" priority="2221">
      <formula>$N187="Overdue"</formula>
    </cfRule>
  </conditionalFormatting>
  <conditionalFormatting sqref="E151">
    <cfRule type="containsText" dxfId="0" priority="2220" operator="containsText" text="High ">
      <formula>NOT(ISERROR(SEARCH("High ",E151)))</formula>
    </cfRule>
  </conditionalFormatting>
  <dataValidations count="8">
    <dataValidation allowBlank="1" showInputMessage="1" showErrorMessage="1" prompt="Enter Due Date in this column under this heading. Use heading filter to filter by Date, eg. select Date filter, then select This Month to see all items due in the current month" sqref="H1:J2" xr:uid="{02D4284A-FA54-46FA-9B79-9C254C8E8B15}"/>
    <dataValidation allowBlank="1" showInputMessage="1" showErrorMessage="1" prompt="Select Status in this column under this heading. Press ALT+DOWN ARROW for options, then DOWN ARROW and ENTER to make selection" sqref="L1" xr:uid="{DE4BDBCD-0D91-4888-B71A-1AA54D48F79D}"/>
    <dataValidation allowBlank="1" showInputMessage="1" showErrorMessage="1" prompt="Select Category in this column under this heading. Enter new Category in List Data worksheet. Press ALT+DOWN ARROW for options, then DOWN ARROW and ENTER to make selection" sqref="E1:E2" xr:uid="{65036CA2-1F7F-4A89-92CB-069220230BFC}"/>
    <dataValidation allowBlank="1" showInputMessage="1" showErrorMessage="1" prompt="Enter Start Date in this column under this heading" sqref="F1:G2" xr:uid="{4D452474-F38D-43EB-B900-144D2C076877}"/>
    <dataValidation allowBlank="1" showInputMessage="1" showErrorMessage="1" prompt="Enter Item in this column under this heading. Use heading filters to find specific entries" sqref="A1:B2 D1:D2 C1" xr:uid="{D78B8B8E-EF7A-4727-9ABD-E688CFFD03E4}"/>
    <dataValidation allowBlank="1" showInputMessage="1" showErrorMessage="1" prompt="Enter Notes in this column under this heading" sqref="K1:K2" xr:uid="{742BBF13-87FB-451A-91DE-8E0A9DA63BCB}"/>
    <dataValidation type="list" errorStyle="warning" allowBlank="1" showInputMessage="1" showErrorMessage="1" error="Select Status from the list. Select CANCEL, press ALT+DOWN ARROW for options, then DOWN ARROW and ENTER to make selection" sqref="L2:L147 L149:L194" xr:uid="{A35422FD-B4A4-4600-8CF0-1EDA2ED28F2B}">
      <formula1>"Not Started,In Progress,Due Today,On Hold,Completed,Cancelled,Overdue"</formula1>
    </dataValidation>
    <dataValidation type="list" errorStyle="warning" allowBlank="1" showInputMessage="1" showErrorMessage="1" error="Select Category from the list. Enter new Category in List Data worksheet. Select CANCEL, press ALT+DOWN ARROW for options, then DOWN ARROW and ENTER to make selection" sqref="E3:E193" xr:uid="{4AF98B1F-7347-4BB0-9B33-965BCBCAF1A9}">
      <formula1>Categories</formula1>
    </dataValidation>
  </dataValidations>
  <pageMargins left="0.7" right="0.7" top="0.75" bottom="0.75" header="0.3" footer="0.3"/>
  <pageSetup paperSize="9" orientation="portrait" r:id="rId1"/>
  <legacy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383AF-7CA0-484A-BDE7-71C846C3FA50}">
  <sheetPr>
    <tabColor theme="8" tint="0.39997558519241921"/>
  </sheetPr>
  <dimension ref="B3:O80"/>
  <sheetViews>
    <sheetView zoomScale="85" zoomScaleNormal="85" workbookViewId="0">
      <selection activeCell="D32" sqref="D32"/>
    </sheetView>
  </sheetViews>
  <sheetFormatPr defaultRowHeight="18.75"/>
  <cols>
    <col min="1" max="1" width="10.77734375" bestFit="1" customWidth="1"/>
    <col min="2" max="2" width="14.109375" bestFit="1" customWidth="1"/>
    <col min="3" max="3" width="10.21875" bestFit="1" customWidth="1"/>
    <col min="4" max="4" width="10.44140625" bestFit="1" customWidth="1"/>
    <col min="5" max="5" width="9.109375" bestFit="1" customWidth="1"/>
    <col min="6" max="6" width="10.77734375" bestFit="1" customWidth="1"/>
    <col min="7" max="7" width="10.33203125" bestFit="1" customWidth="1"/>
    <col min="8" max="8" width="20" style="98" bestFit="1" customWidth="1"/>
    <col min="9" max="9" width="12.6640625" style="98" bestFit="1" customWidth="1"/>
    <col min="10" max="13" width="10" style="98" bestFit="1" customWidth="1"/>
    <col min="14" max="14" width="9.6640625" style="98" bestFit="1" customWidth="1"/>
    <col min="15" max="15" width="11.44140625" style="98" bestFit="1" customWidth="1"/>
    <col min="16" max="17" width="11.88671875" bestFit="1" customWidth="1"/>
    <col min="18" max="18" width="4.44140625" bestFit="1" customWidth="1"/>
    <col min="19" max="24" width="3.44140625" bestFit="1" customWidth="1"/>
    <col min="25" max="25" width="16.21875" customWidth="1"/>
    <col min="26" max="28" width="13.109375" bestFit="1" customWidth="1"/>
    <col min="29" max="32" width="3.44140625" bestFit="1" customWidth="1"/>
    <col min="33" max="33" width="35.88671875" bestFit="1" customWidth="1"/>
    <col min="34" max="35" width="15.33203125" bestFit="1" customWidth="1"/>
    <col min="36" max="36" width="14" bestFit="1" customWidth="1"/>
    <col min="37" max="44" width="3.44140625" bestFit="1" customWidth="1"/>
    <col min="45" max="47" width="2.44140625" bestFit="1" customWidth="1"/>
    <col min="48" max="49" width="1.88671875" bestFit="1" customWidth="1"/>
    <col min="50" max="61" width="2.88671875" bestFit="1" customWidth="1"/>
    <col min="62" max="75" width="3.88671875" bestFit="1" customWidth="1"/>
    <col min="76" max="77" width="5.88671875" bestFit="1" customWidth="1"/>
  </cols>
  <sheetData>
    <row r="3" spans="2:15">
      <c r="B3" s="154" t="s">
        <v>582</v>
      </c>
      <c r="C3" s="155" t="s">
        <v>390</v>
      </c>
      <c r="D3" s="155" t="s">
        <v>391</v>
      </c>
      <c r="E3" s="156" t="s">
        <v>9</v>
      </c>
      <c r="H3" s="185" t="s">
        <v>603</v>
      </c>
      <c r="I3" s="185"/>
      <c r="J3" s="185" t="s">
        <v>388</v>
      </c>
      <c r="K3" s="185"/>
      <c r="L3" s="185"/>
      <c r="M3" s="185"/>
      <c r="N3" s="185"/>
      <c r="O3"/>
    </row>
    <row r="4" spans="2:15">
      <c r="B4" s="141" t="s">
        <v>605</v>
      </c>
      <c r="C4" s="142">
        <f ca="1">COUNTIFS(Overview_2023[Countdown], "&gt;1", Overview_2023[Countdown], "&lt;14", Overview_2023[Status], {"Not started"})</f>
        <v>0</v>
      </c>
      <c r="D4" s="142">
        <f ca="1">COUNTIFS(Overview_2023[Countdown], "&gt;1", Overview_2023[Countdown], "&lt;14", Overview_2023[Status], {"In progress"})</f>
        <v>0</v>
      </c>
      <c r="E4" s="142">
        <f ca="1">COUNTIFS(Overview_2023[Countdown], "&gt;1", Overview_2023[Countdown], "&lt;14", Overview_2023[Status], {"Completed"})</f>
        <v>2</v>
      </c>
      <c r="H4" s="186" t="s">
        <v>583</v>
      </c>
      <c r="I4" s="185" t="s">
        <v>549</v>
      </c>
      <c r="J4" s="185" t="s">
        <v>9</v>
      </c>
      <c r="K4" s="185" t="s">
        <v>313</v>
      </c>
      <c r="L4" s="185" t="s">
        <v>316</v>
      </c>
      <c r="M4" s="185" t="s">
        <v>397</v>
      </c>
      <c r="N4" s="185" t="s">
        <v>584</v>
      </c>
      <c r="O4"/>
    </row>
    <row r="5" spans="2:15">
      <c r="B5" s="141" t="s">
        <v>604</v>
      </c>
      <c r="C5" s="142">
        <f ca="1">COUNTIFS(Overview_2023[Countdown], "&gt;=-7", Overview_2023[Countdown], "&lt;=1", Overview_2023[Status], {"Not started"})</f>
        <v>2</v>
      </c>
      <c r="D5" s="142">
        <f ca="1">COUNTIFS(Overview_2023[Countdown], "&gt;=-7", Overview_2023[Countdown], "&lt;=1", Overview_2023[Status], {"In progress"})</f>
        <v>2</v>
      </c>
      <c r="E5" s="143">
        <f ca="1">COUNTIFS(Overview_2023[Countdown], "&gt;=-7", Overview_2023[Countdown], "&lt;=1", Overview_2023[Status], {"Completed"})</f>
        <v>0</v>
      </c>
      <c r="H5" s="187" t="s">
        <v>585</v>
      </c>
      <c r="I5" s="187" t="s">
        <v>586</v>
      </c>
      <c r="J5" s="187"/>
      <c r="K5" s="187"/>
      <c r="L5" s="187"/>
      <c r="M5" s="187">
        <v>1</v>
      </c>
      <c r="N5" s="187">
        <v>1</v>
      </c>
      <c r="O5"/>
    </row>
    <row r="6" spans="2:15">
      <c r="B6" s="144" t="s">
        <v>606</v>
      </c>
      <c r="C6" s="145">
        <f ca="1">COUNTIFS(Overview_2023[Countdown], "&gt;=-30", Overview_2023[Countdown], "&lt;=-15", Overview_2023[Status], {"Not started"})</f>
        <v>8</v>
      </c>
      <c r="D6" s="145">
        <f ca="1">COUNTIFS(Overview_2023[Countdown], "&gt;=-30", Overview_2023[Countdown], "&lt;=-15", Overview_2023[Status], {"In progress"})</f>
        <v>0</v>
      </c>
      <c r="E6" s="146">
        <f ca="1">COUNTIFS(Overview_2023[Countdown], "&gt;=-30", Overview_2023[Countdown], "&lt;=-15", Overview_2023[Status], {"Completed"})</f>
        <v>0</v>
      </c>
      <c r="H6" s="187" t="s">
        <v>587</v>
      </c>
      <c r="I6" s="187"/>
      <c r="J6" s="187"/>
      <c r="K6" s="187"/>
      <c r="L6" s="187"/>
      <c r="M6" s="187">
        <v>1</v>
      </c>
      <c r="N6" s="187">
        <v>1</v>
      </c>
      <c r="O6"/>
    </row>
    <row r="7" spans="2:15">
      <c r="H7" s="187" t="s">
        <v>588</v>
      </c>
      <c r="I7" s="187" t="s">
        <v>589</v>
      </c>
      <c r="J7" s="187">
        <v>6</v>
      </c>
      <c r="K7" s="187"/>
      <c r="L7" s="187"/>
      <c r="M7" s="187"/>
      <c r="N7" s="187">
        <v>6</v>
      </c>
      <c r="O7"/>
    </row>
    <row r="8" spans="2:15">
      <c r="H8" s="187"/>
      <c r="I8" s="187" t="s">
        <v>590</v>
      </c>
      <c r="J8" s="187">
        <v>5</v>
      </c>
      <c r="K8" s="187"/>
      <c r="L8" s="187"/>
      <c r="M8" s="187">
        <v>2</v>
      </c>
      <c r="N8" s="187">
        <v>7</v>
      </c>
      <c r="O8"/>
    </row>
    <row r="9" spans="2:15">
      <c r="H9" s="187"/>
      <c r="I9" s="187" t="s">
        <v>591</v>
      </c>
      <c r="J9" s="187">
        <v>6</v>
      </c>
      <c r="K9" s="187"/>
      <c r="L9" s="187"/>
      <c r="M9" s="187"/>
      <c r="N9" s="187">
        <v>6</v>
      </c>
      <c r="O9"/>
    </row>
    <row r="10" spans="2:15">
      <c r="H10" s="187"/>
      <c r="I10" s="187" t="s">
        <v>592</v>
      </c>
      <c r="J10" s="187">
        <v>8</v>
      </c>
      <c r="K10" s="187"/>
      <c r="L10" s="187"/>
      <c r="M10" s="187">
        <v>3</v>
      </c>
      <c r="N10" s="187">
        <v>11</v>
      </c>
      <c r="O10"/>
    </row>
    <row r="11" spans="2:15">
      <c r="H11" s="187"/>
      <c r="I11" s="187" t="s">
        <v>593</v>
      </c>
      <c r="J11" s="187">
        <v>2</v>
      </c>
      <c r="K11" s="187"/>
      <c r="L11" s="187"/>
      <c r="M11" s="187"/>
      <c r="N11" s="187">
        <v>2</v>
      </c>
      <c r="O11"/>
    </row>
    <row r="12" spans="2:15">
      <c r="H12" s="187"/>
      <c r="I12" s="187" t="s">
        <v>594</v>
      </c>
      <c r="J12" s="187">
        <v>2</v>
      </c>
      <c r="K12" s="187">
        <v>1</v>
      </c>
      <c r="L12" s="187">
        <v>3</v>
      </c>
      <c r="M12" s="187"/>
      <c r="N12" s="187">
        <v>6</v>
      </c>
      <c r="O12"/>
    </row>
    <row r="13" spans="2:15">
      <c r="H13" s="187"/>
      <c r="I13" s="187" t="s">
        <v>595</v>
      </c>
      <c r="J13" s="187"/>
      <c r="K13" s="187"/>
      <c r="L13" s="187">
        <v>14</v>
      </c>
      <c r="M13" s="187"/>
      <c r="N13" s="187">
        <v>14</v>
      </c>
      <c r="O13"/>
    </row>
    <row r="14" spans="2:15">
      <c r="H14" s="187"/>
      <c r="I14" s="187" t="s">
        <v>596</v>
      </c>
      <c r="J14" s="187"/>
      <c r="K14" s="187"/>
      <c r="L14" s="187">
        <v>23</v>
      </c>
      <c r="M14" s="187"/>
      <c r="N14" s="187">
        <v>23</v>
      </c>
      <c r="O14"/>
    </row>
    <row r="15" spans="2:15">
      <c r="H15" s="187"/>
      <c r="I15" s="187" t="s">
        <v>586</v>
      </c>
      <c r="J15" s="187"/>
      <c r="K15" s="187"/>
      <c r="L15" s="187">
        <v>12</v>
      </c>
      <c r="M15" s="187"/>
      <c r="N15" s="187">
        <v>12</v>
      </c>
      <c r="O15"/>
    </row>
    <row r="16" spans="2:15">
      <c r="H16" s="187"/>
      <c r="I16" s="187" t="s">
        <v>597</v>
      </c>
      <c r="J16" s="187"/>
      <c r="K16" s="187"/>
      <c r="L16" s="187">
        <v>6</v>
      </c>
      <c r="M16" s="187"/>
      <c r="N16" s="187">
        <v>6</v>
      </c>
      <c r="O16"/>
    </row>
    <row r="17" spans="8:15">
      <c r="H17" s="187"/>
      <c r="I17" s="187" t="s">
        <v>598</v>
      </c>
      <c r="J17" s="187"/>
      <c r="K17" s="187"/>
      <c r="L17" s="187">
        <v>3</v>
      </c>
      <c r="M17" s="187"/>
      <c r="N17" s="187">
        <v>3</v>
      </c>
      <c r="O17"/>
    </row>
    <row r="18" spans="8:15">
      <c r="H18" s="187"/>
      <c r="I18" s="187" t="s">
        <v>599</v>
      </c>
      <c r="J18" s="187"/>
      <c r="K18" s="187"/>
      <c r="L18" s="187">
        <v>1</v>
      </c>
      <c r="M18" s="187"/>
      <c r="N18" s="187">
        <v>1</v>
      </c>
      <c r="O18"/>
    </row>
    <row r="19" spans="8:15">
      <c r="H19" s="187" t="s">
        <v>600</v>
      </c>
      <c r="I19" s="187"/>
      <c r="J19" s="187">
        <v>29</v>
      </c>
      <c r="K19" s="187">
        <v>1</v>
      </c>
      <c r="L19" s="187">
        <v>62</v>
      </c>
      <c r="M19" s="187">
        <v>5</v>
      </c>
      <c r="N19" s="187">
        <v>97</v>
      </c>
      <c r="O19"/>
    </row>
    <row r="20" spans="8:15">
      <c r="H20" s="187" t="s">
        <v>601</v>
      </c>
      <c r="I20" s="187" t="s">
        <v>589</v>
      </c>
      <c r="J20" s="187"/>
      <c r="K20" s="187"/>
      <c r="L20" s="187">
        <v>5</v>
      </c>
      <c r="M20" s="187"/>
      <c r="N20" s="187">
        <v>5</v>
      </c>
      <c r="O20"/>
    </row>
    <row r="21" spans="8:15">
      <c r="H21" s="187"/>
      <c r="I21" s="187" t="s">
        <v>592</v>
      </c>
      <c r="J21" s="187"/>
      <c r="K21" s="187"/>
      <c r="L21" s="187">
        <v>1</v>
      </c>
      <c r="M21" s="187"/>
      <c r="N21" s="187">
        <v>1</v>
      </c>
      <c r="O21"/>
    </row>
    <row r="22" spans="8:15">
      <c r="H22" s="187"/>
      <c r="I22" s="187" t="s">
        <v>594</v>
      </c>
      <c r="J22" s="187"/>
      <c r="K22" s="187"/>
      <c r="L22" s="187">
        <v>2</v>
      </c>
      <c r="M22" s="187"/>
      <c r="N22" s="187">
        <v>2</v>
      </c>
      <c r="O22"/>
    </row>
    <row r="23" spans="8:15">
      <c r="H23" s="187"/>
      <c r="I23" s="187" t="s">
        <v>586</v>
      </c>
      <c r="J23" s="187"/>
      <c r="K23" s="187"/>
      <c r="L23" s="187">
        <v>1</v>
      </c>
      <c r="M23" s="187"/>
      <c r="N23" s="187">
        <v>1</v>
      </c>
      <c r="O23"/>
    </row>
    <row r="24" spans="8:15">
      <c r="H24" s="187" t="s">
        <v>602</v>
      </c>
      <c r="I24" s="187"/>
      <c r="J24" s="187"/>
      <c r="K24" s="187"/>
      <c r="L24" s="187">
        <v>9</v>
      </c>
      <c r="M24" s="187"/>
      <c r="N24" s="187">
        <v>9</v>
      </c>
      <c r="O24"/>
    </row>
    <row r="25" spans="8:15">
      <c r="H25" s="186" t="s">
        <v>584</v>
      </c>
      <c r="I25" s="186"/>
      <c r="J25" s="186">
        <v>29</v>
      </c>
      <c r="K25" s="186">
        <v>1</v>
      </c>
      <c r="L25" s="186">
        <v>71</v>
      </c>
      <c r="M25" s="186">
        <v>6</v>
      </c>
      <c r="N25" s="186">
        <v>107</v>
      </c>
      <c r="O25"/>
    </row>
    <row r="26" spans="8:15">
      <c r="H26"/>
      <c r="I26"/>
      <c r="J26"/>
      <c r="K26"/>
      <c r="L26"/>
      <c r="M26"/>
      <c r="N26"/>
      <c r="O26"/>
    </row>
    <row r="27" spans="8:15">
      <c r="H27"/>
      <c r="I27"/>
      <c r="J27"/>
      <c r="K27"/>
      <c r="L27"/>
      <c r="M27"/>
      <c r="N27"/>
      <c r="O27"/>
    </row>
    <row r="28" spans="8:15">
      <c r="H28"/>
      <c r="I28"/>
      <c r="J28"/>
      <c r="K28"/>
      <c r="L28"/>
      <c r="M28"/>
      <c r="N28"/>
      <c r="O28"/>
    </row>
    <row r="29" spans="8:15">
      <c r="H29"/>
      <c r="I29"/>
      <c r="J29"/>
      <c r="K29"/>
      <c r="L29"/>
      <c r="M29"/>
      <c r="N29"/>
      <c r="O29"/>
    </row>
    <row r="30" spans="8:15">
      <c r="H30"/>
      <c r="I30"/>
      <c r="J30"/>
      <c r="K30"/>
      <c r="L30"/>
      <c r="M30"/>
      <c r="N30"/>
      <c r="O30"/>
    </row>
    <row r="31" spans="8:15">
      <c r="H31"/>
      <c r="I31"/>
      <c r="J31"/>
      <c r="K31"/>
      <c r="L31"/>
      <c r="M31"/>
      <c r="N31"/>
      <c r="O31"/>
    </row>
    <row r="32" spans="8:15">
      <c r="H32"/>
      <c r="I32"/>
      <c r="J32"/>
      <c r="K32"/>
      <c r="L32"/>
      <c r="M32"/>
      <c r="N32"/>
      <c r="O32"/>
    </row>
    <row r="33" customFormat="1"/>
    <row r="34" customFormat="1"/>
    <row r="35" customFormat="1"/>
    <row r="36" customFormat="1"/>
    <row r="37" customFormat="1"/>
    <row r="38" customFormat="1"/>
    <row r="39" customFormat="1"/>
    <row r="40" customFormat="1"/>
    <row r="41" customFormat="1"/>
    <row r="42" customFormat="1"/>
    <row r="43" customFormat="1"/>
    <row r="44" customFormat="1"/>
    <row r="45" customFormat="1"/>
    <row r="46" customFormat="1"/>
    <row r="47" customFormat="1"/>
    <row r="48" customFormat="1"/>
    <row r="49" customFormat="1"/>
    <row r="50" customFormat="1"/>
    <row r="51" customFormat="1"/>
    <row r="52" customFormat="1"/>
    <row r="53" customFormat="1"/>
    <row r="54" customFormat="1"/>
    <row r="55" customFormat="1"/>
    <row r="56" customFormat="1"/>
    <row r="57" customFormat="1"/>
    <row r="58" customFormat="1"/>
    <row r="59" customFormat="1"/>
    <row r="60" customFormat="1"/>
    <row r="61" customFormat="1"/>
    <row r="62" customFormat="1"/>
    <row r="63" customFormat="1"/>
    <row r="64" customFormat="1"/>
    <row r="65" customFormat="1"/>
    <row r="66" customFormat="1"/>
    <row r="67" customFormat="1"/>
    <row r="68" customFormat="1"/>
    <row r="69" customFormat="1"/>
    <row r="70" customFormat="1"/>
    <row r="71" customFormat="1"/>
    <row r="72" customFormat="1"/>
    <row r="73" customFormat="1"/>
    <row r="74" customFormat="1"/>
    <row r="75" customFormat="1"/>
    <row r="76" customFormat="1"/>
    <row r="77" customFormat="1"/>
    <row r="78" customFormat="1"/>
    <row r="79" customFormat="1"/>
    <row r="80" customFormat="1"/>
  </sheetData>
  <pageMargins left="0.7" right="0.7" top="0.75" bottom="0.75" header="0.3" footer="0.3"/>
  <drawing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d04ff818-5252-4c36-946a-c6d0f530fb6f">
      <Terms xmlns="http://schemas.microsoft.com/office/infopath/2007/PartnerControls"/>
    </lcf76f155ced4ddcb4097134ff3c332f>
    <TaxCatchAll xmlns="76c6a335-8d3b-42b2-b625-f3954393cf7d" xsi:nil="true"/>
    <_Flow_SignoffStatus xmlns="d04ff818-5252-4c36-946a-c6d0f530fb6f"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DB73912542C91442B762B6A54BBA0504" ma:contentTypeVersion="20" ma:contentTypeDescription="Create a new document." ma:contentTypeScope="" ma:versionID="5193618a9ff35a8bb91f43af9f9b6247">
  <xsd:schema xmlns:xsd="http://www.w3.org/2001/XMLSchema" xmlns:xs="http://www.w3.org/2001/XMLSchema" xmlns:p="http://schemas.microsoft.com/office/2006/metadata/properties" xmlns:ns2="d04ff818-5252-4c36-946a-c6d0f530fb6f" xmlns:ns3="76c6a335-8d3b-42b2-b625-f3954393cf7d" targetNamespace="http://schemas.microsoft.com/office/2006/metadata/properties" ma:root="true" ma:fieldsID="debb420e918e39b8d595821e48962305" ns2:_="" ns3:_="">
    <xsd:import namespace="d04ff818-5252-4c36-946a-c6d0f530fb6f"/>
    <xsd:import namespace="76c6a335-8d3b-42b2-b625-f3954393cf7d"/>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MediaServiceAutoKeyPoints" minOccurs="0"/>
                <xsd:element ref="ns2:MediaServiceKeyPoints" minOccurs="0"/>
                <xsd:element ref="ns3:TaxCatchAll" minOccurs="0"/>
                <xsd:element ref="ns2:lcf76f155ced4ddcb4097134ff3c332f" minOccurs="0"/>
                <xsd:element ref="ns2:_Flow_SignoffStatu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04ff818-5252-4c36-946a-c6d0f530fb6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d1d01259-7ba7-492d-b45b-d5135e1bdf5d" ma:termSetId="09814cd3-568e-fe90-9814-8d621ff8fb84" ma:anchorId="fba54fb3-c3e1-fe81-a776-ca4b69148c4d" ma:open="true" ma:isKeyword="false">
      <xsd:complexType>
        <xsd:sequence>
          <xsd:element ref="pc:Terms" minOccurs="0" maxOccurs="1"/>
        </xsd:sequence>
      </xsd:complexType>
    </xsd:element>
    <xsd:element name="_Flow_SignoffStatus" ma:index="23" nillable="true" ma:displayName="Sign-off status" ma:internalName="Sign_x002d_off_x0020_status">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6c6a335-8d3b-42b2-b625-f3954393cf7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TaxCatchAll" ma:index="20" nillable="true" ma:displayName="Taxonomy Catch All Column" ma:hidden="true" ma:list="{fb1407fd-bad0-4d9e-bd04-b037220a2479}" ma:internalName="TaxCatchAll" ma:showField="CatchAllData" ma:web="76c6a335-8d3b-42b2-b625-f3954393cf7d">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AEE1F15-62BB-48BE-81CB-AC8B196F85B5}">
  <ds:schemaRefs>
    <ds:schemaRef ds:uri="http://schemas.microsoft.com/office/2006/metadata/properties"/>
    <ds:schemaRef ds:uri="http://schemas.microsoft.com/office/infopath/2007/PartnerControls"/>
    <ds:schemaRef ds:uri="d04ff818-5252-4c36-946a-c6d0f530fb6f"/>
    <ds:schemaRef ds:uri="76c6a335-8d3b-42b2-b625-f3954393cf7d"/>
  </ds:schemaRefs>
</ds:datastoreItem>
</file>

<file path=customXml/itemProps2.xml><?xml version="1.0" encoding="utf-8"?>
<ds:datastoreItem xmlns:ds="http://schemas.openxmlformats.org/officeDocument/2006/customXml" ds:itemID="{E0E28148-D23A-4033-9873-52C4908FFBD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04ff818-5252-4c36-946a-c6d0f530fb6f"/>
    <ds:schemaRef ds:uri="76c6a335-8d3b-42b2-b625-f3954393cf7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BD68CD8B-54AC-4E86-B1AC-867DA9048D8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emplate>TM03107667</Template>
  <Application>Microsoft Excel</Application>
  <DocSecurity>0</DocSecurity>
  <ScaleCrop>false</ScaleCrop>
  <HeadingPairs>
    <vt:vector size="4" baseType="variant">
      <vt:variant>
        <vt:lpstr>Worksheets</vt:lpstr>
      </vt:variant>
      <vt:variant>
        <vt:i4>8</vt:i4>
      </vt:variant>
      <vt:variant>
        <vt:lpstr>Named Ranges</vt:lpstr>
      </vt:variant>
      <vt:variant>
        <vt:i4>20</vt:i4>
      </vt:variant>
    </vt:vector>
  </HeadingPairs>
  <TitlesOfParts>
    <vt:vector size="28" baseType="lpstr">
      <vt:lpstr>Jersey_Overview</vt:lpstr>
      <vt:lpstr> List_Data</vt:lpstr>
      <vt:lpstr>Screenshots</vt:lpstr>
      <vt:lpstr>Jersey_Overview_2023</vt:lpstr>
      <vt:lpstr>Back_up_00</vt:lpstr>
      <vt:lpstr>Screens_2023</vt:lpstr>
      <vt:lpstr>Dataset_2023</vt:lpstr>
      <vt:lpstr>Pivot_2023</vt:lpstr>
      <vt:lpstr>Back_up_00!_FilterDatabase</vt:lpstr>
      <vt:lpstr>Jersey_Overview_2023!_FilterDatabase</vt:lpstr>
      <vt:lpstr>Back_up_00!Categories</vt:lpstr>
      <vt:lpstr>Jersey_Overview_2023!Categories</vt:lpstr>
      <vt:lpstr>Pivot_2023!Categories</vt:lpstr>
      <vt:lpstr>Categories</vt:lpstr>
      <vt:lpstr>Pivot_2023!ColumnTitle1</vt:lpstr>
      <vt:lpstr>ColumnTitle1</vt:lpstr>
      <vt:lpstr>Back_up_00!ColumnTitle2</vt:lpstr>
      <vt:lpstr>Jersey_Overview_2023!ColumnTitle2</vt:lpstr>
      <vt:lpstr>Pivot_2023!ColumnTitle2</vt:lpstr>
      <vt:lpstr>ColumnTitle2</vt:lpstr>
      <vt:lpstr>Back_up_00!Jersey_Overview_3</vt:lpstr>
      <vt:lpstr>Jersey_Overview_2023!Jersey_Overview_3</vt:lpstr>
      <vt:lpstr>Pivot_2023!Jersey_Overview_3</vt:lpstr>
      <vt:lpstr>Jersey_Overview_3</vt:lpstr>
      <vt:lpstr>' List_Data'!Print_Titles</vt:lpstr>
      <vt:lpstr>Back_up_00!Print_Titles</vt:lpstr>
      <vt:lpstr>Jersey_Overview!Print_Titles</vt:lpstr>
      <vt:lpstr>Jersey_Overview_2023!Print_Titles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2019-06-19T10:20:02Z</dcterms:created>
  <dcterms:modified xsi:type="dcterms:W3CDTF">2023-06-23T07:56:36Z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0x010100DB73912542C91442B762B6A54BBA0504</vt:lpwstr>
  </property>
  <property fmtid="{D5CDD505-2E9C-101B-9397-08002B2CF9AE}" pid="3" name="MediaServiceImageTags">
    <vt:lpwstr/>
  </property>
</Properties>
</file>