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69ed87431318a/!projects/ChequeMeOut Documentation/"/>
    </mc:Choice>
  </mc:AlternateContent>
  <xr:revisionPtr revIDLastSave="307" documentId="8_{FE755BEB-EB0D-46A8-BA6D-A48C4A20D261}" xr6:coauthVersionLast="45" xr6:coauthVersionMax="45" xr10:uidLastSave="{A58CE124-E922-4A05-B586-096B6334FA38}"/>
  <bookViews>
    <workbookView xWindow="17062" yWindow="3292" windowWidth="21601" windowHeight="11423" xr2:uid="{E2FF82F0-361B-4ACF-8B85-B2D7E69D6384}"/>
  </bookViews>
  <sheets>
    <sheet name="Product" sheetId="2" r:id="rId1"/>
    <sheet name="Proc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/>
  <c r="F25" i="1"/>
  <c r="F27" i="1" s="1"/>
  <c r="F30" i="1"/>
  <c r="F32" i="1" s="1"/>
  <c r="F35" i="1"/>
  <c r="F37" i="1" s="1"/>
  <c r="F27" i="2"/>
  <c r="F22" i="2"/>
  <c r="F17" i="2"/>
  <c r="F12" i="2"/>
  <c r="F35" i="2" s="1"/>
  <c r="F22" i="1"/>
  <c r="F17" i="1"/>
  <c r="F12" i="1"/>
  <c r="F7" i="1"/>
  <c r="G35" i="2" l="1"/>
  <c r="F32" i="2"/>
  <c r="G32" i="2" s="1"/>
  <c r="E33" i="2" s="1"/>
  <c r="D33" i="2" l="1"/>
  <c r="F33" i="2"/>
  <c r="G33" i="2"/>
  <c r="C33" i="2"/>
</calcChain>
</file>

<file path=xl/sharedStrings.xml><?xml version="1.0" encoding="utf-8"?>
<sst xmlns="http://schemas.openxmlformats.org/spreadsheetml/2006/main" count="63" uniqueCount="45">
  <si>
    <t xml:space="preserve">Test Case Preparation Productivity </t>
  </si>
  <si>
    <t>No. of Test cases:</t>
  </si>
  <si>
    <t>Effort spent for Test case preparation (in hours):</t>
  </si>
  <si>
    <t>Test Design Coverage</t>
  </si>
  <si>
    <t>Total number of requirements:</t>
  </si>
  <si>
    <t>Total number of requirements mapped to test cases:</t>
  </si>
  <si>
    <t>Test Execution Productivity</t>
  </si>
  <si>
    <t>No of Test cases executed:</t>
  </si>
  <si>
    <t>Test Execution Coverage</t>
  </si>
  <si>
    <t>Total no. of test cases planned to execute:</t>
  </si>
  <si>
    <t>Total no. of test cases executed:</t>
  </si>
  <si>
    <t>%</t>
  </si>
  <si>
    <t>Test Cases Passed</t>
  </si>
  <si>
    <t>Total no. of test cases passed:</t>
  </si>
  <si>
    <t xml:space="preserve">Test Cases Failed </t>
  </si>
  <si>
    <t>Total no. of test cases failed:</t>
  </si>
  <si>
    <t xml:space="preserve">Test Cases Blocked </t>
  </si>
  <si>
    <t>Total no. of test cases blocked:</t>
  </si>
  <si>
    <t xml:space="preserve">Process Metrics Report </t>
  </si>
  <si>
    <t xml:space="preserve">Product Metrics Report </t>
  </si>
  <si>
    <t>Error Discovery Rate</t>
  </si>
  <si>
    <t>Total number of defects found:</t>
  </si>
  <si>
    <t>Defective Fix Rate</t>
  </si>
  <si>
    <t>Total no of defects reported as fixed:</t>
  </si>
  <si>
    <t>Total no. of defects reopened:</t>
  </si>
  <si>
    <t>Total no. of new Bugs due to fix:</t>
  </si>
  <si>
    <t>Defect Density</t>
  </si>
  <si>
    <t>Total no. of defects identified:</t>
  </si>
  <si>
    <t>Defect Leakage</t>
  </si>
  <si>
    <t>No. of defects found in UAT:</t>
  </si>
  <si>
    <t>No. of Defects found before UAT:</t>
  </si>
  <si>
    <t>Defect Removal Efficiency</t>
  </si>
  <si>
    <t>Total no. of defects found pre-delivery:</t>
  </si>
  <si>
    <t>Total no. of defects found post-delivery:</t>
  </si>
  <si>
    <t>test cases/hour</t>
  </si>
  <si>
    <t>Actual Size (Requirements):</t>
  </si>
  <si>
    <t>Effort spent for execution of test cases (in hours):</t>
  </si>
  <si>
    <t>l</t>
  </si>
  <si>
    <t>h</t>
  </si>
  <si>
    <t>Poor</t>
  </si>
  <si>
    <t>Acceptable</t>
  </si>
  <si>
    <t>Great</t>
  </si>
  <si>
    <t>Quality Scale</t>
  </si>
  <si>
    <t xml:space="preserve"> = lower better</t>
  </si>
  <si>
    <t xml:space="preserve"> = higher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</si>
</sst>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41" fontId="0" fillId="0" borderId="0" xfId="0" applyNumberFormat="1"/>
    <xf numFmtId="41" fontId="0" fillId="0" borderId="1" xfId="0" applyNumberFormat="1" applyBorder="1"/>
    <xf numFmtId="41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41" fontId="2" fillId="0" borderId="0" xfId="0" applyNumberFormat="1" applyFont="1"/>
    <xf numFmtId="0" fontId="2" fillId="0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</cellXfs>
  <cellStyles count="1">
    <cellStyle name="Normal" xfId="0" builtinId="0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339966"/>
      <color rgb="FF009900"/>
      <color rgb="FF339933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1143-F49D-4477-A56A-B07C00524FA0}">
  <dimension ref="A1:I35"/>
  <sheetViews>
    <sheetView tabSelected="1" workbookViewId="0">
      <selection activeCell="F5" sqref="F5"/>
    </sheetView>
  </sheetViews>
  <sheetFormatPr defaultRowHeight="15.75" x14ac:dyDescent="0.5"/>
  <cols>
    <col min="1" max="1" width="9.06640625" style="7"/>
    <col min="5" max="5" width="9.06640625" style="1"/>
    <col min="6" max="6" width="9.06640625" style="4"/>
    <col min="8" max="8" width="1.86328125" customWidth="1"/>
  </cols>
  <sheetData>
    <row r="1" spans="1:9" ht="28.5" x14ac:dyDescent="0.85">
      <c r="A1" s="9" t="s">
        <v>19</v>
      </c>
    </row>
    <row r="2" spans="1:9" x14ac:dyDescent="0.5">
      <c r="H2" t="s">
        <v>37</v>
      </c>
      <c r="I2" t="s">
        <v>43</v>
      </c>
    </row>
    <row r="3" spans="1:9" x14ac:dyDescent="0.5">
      <c r="A3" s="7" t="s">
        <v>20</v>
      </c>
      <c r="H3" t="s">
        <v>38</v>
      </c>
      <c r="I3" t="s">
        <v>44</v>
      </c>
    </row>
    <row r="4" spans="1:9" x14ac:dyDescent="0.5">
      <c r="E4" s="1" t="s">
        <v>10</v>
      </c>
      <c r="F4" s="4">
        <v>0</v>
      </c>
    </row>
    <row r="5" spans="1:9" x14ac:dyDescent="0.5">
      <c r="E5" s="1" t="s">
        <v>21</v>
      </c>
      <c r="F5" s="5">
        <v>0</v>
      </c>
    </row>
    <row r="6" spans="1:9" ht="21" x14ac:dyDescent="0.65">
      <c r="F6" s="6">
        <f>IFERROR((F5/F4)*100,0)</f>
        <v>0</v>
      </c>
      <c r="G6" s="3" t="s">
        <v>11</v>
      </c>
      <c r="H6" t="s">
        <v>37</v>
      </c>
    </row>
    <row r="8" spans="1:9" x14ac:dyDescent="0.5">
      <c r="A8" s="7" t="s">
        <v>22</v>
      </c>
    </row>
    <row r="9" spans="1:9" x14ac:dyDescent="0.5">
      <c r="E9" s="1" t="s">
        <v>23</v>
      </c>
      <c r="F9" s="4">
        <v>0</v>
      </c>
    </row>
    <row r="10" spans="1:9" x14ac:dyDescent="0.5">
      <c r="E10" s="1" t="s">
        <v>24</v>
      </c>
      <c r="F10" s="4">
        <v>0</v>
      </c>
    </row>
    <row r="11" spans="1:9" x14ac:dyDescent="0.5">
      <c r="E11" s="1" t="s">
        <v>25</v>
      </c>
      <c r="F11" s="5">
        <v>0</v>
      </c>
    </row>
    <row r="12" spans="1:9" ht="21" x14ac:dyDescent="0.65">
      <c r="F12" s="6">
        <f>IFERROR(((F9-F10)/(F9+F11))*100,0)</f>
        <v>0</v>
      </c>
      <c r="G12" s="3" t="s">
        <v>11</v>
      </c>
      <c r="H12" t="s">
        <v>38</v>
      </c>
    </row>
    <row r="14" spans="1:9" x14ac:dyDescent="0.5">
      <c r="A14" s="7" t="s">
        <v>26</v>
      </c>
    </row>
    <row r="15" spans="1:9" x14ac:dyDescent="0.5">
      <c r="E15" s="1" t="s">
        <v>27</v>
      </c>
      <c r="F15" s="4">
        <v>0</v>
      </c>
    </row>
    <row r="16" spans="1:9" x14ac:dyDescent="0.5">
      <c r="E16" s="1" t="s">
        <v>35</v>
      </c>
      <c r="F16" s="5">
        <v>0</v>
      </c>
    </row>
    <row r="17" spans="1:8" ht="21" x14ac:dyDescent="0.65">
      <c r="F17" s="6">
        <f>IFERROR(F15/F16,0)</f>
        <v>0</v>
      </c>
      <c r="G17" s="3"/>
      <c r="H17" t="s">
        <v>37</v>
      </c>
    </row>
    <row r="19" spans="1:8" x14ac:dyDescent="0.5">
      <c r="A19" s="7" t="s">
        <v>28</v>
      </c>
    </row>
    <row r="20" spans="1:8" x14ac:dyDescent="0.5">
      <c r="E20" s="1" t="s">
        <v>29</v>
      </c>
      <c r="F20" s="4">
        <v>0</v>
      </c>
    </row>
    <row r="21" spans="1:8" x14ac:dyDescent="0.5">
      <c r="E21" s="1" t="s">
        <v>30</v>
      </c>
      <c r="F21" s="5">
        <v>0</v>
      </c>
    </row>
    <row r="22" spans="1:8" ht="21" x14ac:dyDescent="0.65">
      <c r="F22" s="6">
        <f>IFERROR((F20/F21)*100,0)</f>
        <v>0</v>
      </c>
      <c r="G22" s="3" t="s">
        <v>11</v>
      </c>
      <c r="H22" t="s">
        <v>37</v>
      </c>
    </row>
    <row r="24" spans="1:8" x14ac:dyDescent="0.5">
      <c r="A24" s="7" t="s">
        <v>31</v>
      </c>
    </row>
    <row r="25" spans="1:8" x14ac:dyDescent="0.5">
      <c r="E25" s="1" t="s">
        <v>32</v>
      </c>
      <c r="F25" s="4">
        <v>0</v>
      </c>
    </row>
    <row r="26" spans="1:8" x14ac:dyDescent="0.5">
      <c r="E26" s="1" t="s">
        <v>33</v>
      </c>
      <c r="F26" s="5">
        <v>0</v>
      </c>
    </row>
    <row r="27" spans="1:8" ht="21" x14ac:dyDescent="0.65">
      <c r="F27" s="6">
        <f>IFERROR((F25/(F25+F26))*100,0)</f>
        <v>0</v>
      </c>
      <c r="G27" s="3" t="s">
        <v>11</v>
      </c>
      <c r="H27" t="s">
        <v>38</v>
      </c>
    </row>
    <row r="28" spans="1:8" ht="21" x14ac:dyDescent="0.65">
      <c r="F28" s="6"/>
      <c r="G28" s="3"/>
    </row>
    <row r="29" spans="1:8" x14ac:dyDescent="0.5">
      <c r="C29" s="2" t="s">
        <v>42</v>
      </c>
    </row>
    <row r="30" spans="1:8" x14ac:dyDescent="0.5">
      <c r="B30" s="11">
        <v>-1</v>
      </c>
      <c r="C30">
        <v>0</v>
      </c>
      <c r="D30">
        <v>50</v>
      </c>
      <c r="E30" s="1">
        <v>100</v>
      </c>
      <c r="F30" s="4">
        <v>150</v>
      </c>
      <c r="G30">
        <v>200</v>
      </c>
      <c r="H30" s="15"/>
    </row>
    <row r="31" spans="1:8" x14ac:dyDescent="0.5">
      <c r="C31" t="s">
        <v>39</v>
      </c>
      <c r="E31" s="10" t="s">
        <v>40</v>
      </c>
      <c r="G31" s="1" t="s">
        <v>41</v>
      </c>
    </row>
    <row r="32" spans="1:8" s="11" customFormat="1" x14ac:dyDescent="0.5">
      <c r="A32" s="12"/>
      <c r="E32" s="13"/>
      <c r="F32" s="14">
        <f>SUMIF(H6:H27,H3,F6:F27)-SUMIF(H6:H27,H2,F6:F27)</f>
        <v>0</v>
      </c>
      <c r="G32" s="11">
        <f>IF(F32&lt;0,0,F32)</f>
        <v>0</v>
      </c>
    </row>
    <row r="33" spans="3:7" s="8" customFormat="1" ht="21" x14ac:dyDescent="0.65">
      <c r="C33" s="16">
        <f>IF(AND($G$32&lt;=C30,$G$32&gt;B30),$G$32,"")</f>
        <v>0</v>
      </c>
      <c r="D33" s="17" t="str">
        <f t="shared" ref="C33:G33" si="0">IF(AND($G$32&lt;=D30,$G$32&gt;C30),$G$32,"")</f>
        <v/>
      </c>
      <c r="E33" s="18" t="str">
        <f t="shared" si="0"/>
        <v/>
      </c>
      <c r="F33" s="19" t="str">
        <f t="shared" si="0"/>
        <v/>
      </c>
      <c r="G33" s="20" t="str">
        <f t="shared" si="0"/>
        <v/>
      </c>
    </row>
    <row r="35" spans="3:7" x14ac:dyDescent="0.5">
      <c r="F35" s="4">
        <f>SUMIF(H6:H27,H3,F6:F27)</f>
        <v>0</v>
      </c>
      <c r="G35">
        <f>SUMIF(H6:H27,H2,F6:F27)</f>
        <v>0</v>
      </c>
    </row>
  </sheetData>
  <conditionalFormatting sqref="C30:H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:G33">
    <cfRule type="expression" dxfId="0" priority="1">
      <formula>IF(AND($G$32&lt;=C30,$G$32&gt;B30),FALSE,TRUE)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EABB-9DA9-45B5-8649-A6478094CEC7}">
  <dimension ref="A1:G37"/>
  <sheetViews>
    <sheetView workbookViewId="0">
      <selection activeCell="H8" sqref="H8"/>
    </sheetView>
  </sheetViews>
  <sheetFormatPr defaultRowHeight="15.75" x14ac:dyDescent="0.5"/>
  <cols>
    <col min="1" max="1" width="9.06640625" style="7"/>
    <col min="5" max="5" width="9.06640625" style="1"/>
    <col min="6" max="6" width="9.06640625" style="4"/>
  </cols>
  <sheetData>
    <row r="1" spans="1:7" ht="28.5" x14ac:dyDescent="0.85">
      <c r="A1" s="9" t="s">
        <v>18</v>
      </c>
    </row>
    <row r="3" spans="1:7" x14ac:dyDescent="0.5">
      <c r="A3" s="7" t="s">
        <v>0</v>
      </c>
    </row>
    <row r="5" spans="1:7" x14ac:dyDescent="0.5">
      <c r="E5" s="1" t="s">
        <v>1</v>
      </c>
      <c r="F5" s="4">
        <v>0</v>
      </c>
    </row>
    <row r="6" spans="1:7" x14ac:dyDescent="0.5">
      <c r="E6" s="1" t="s">
        <v>2</v>
      </c>
      <c r="F6" s="5">
        <v>0</v>
      </c>
    </row>
    <row r="7" spans="1:7" ht="21" x14ac:dyDescent="0.65">
      <c r="F7" s="6">
        <f>IFERROR(F5/F6,0)</f>
        <v>0</v>
      </c>
      <c r="G7" s="3" t="s">
        <v>34</v>
      </c>
    </row>
    <row r="9" spans="1:7" x14ac:dyDescent="0.5">
      <c r="A9" s="7" t="s">
        <v>3</v>
      </c>
    </row>
    <row r="10" spans="1:7" x14ac:dyDescent="0.5">
      <c r="E10" s="1" t="s">
        <v>4</v>
      </c>
      <c r="F10" s="4">
        <v>0</v>
      </c>
    </row>
    <row r="11" spans="1:7" x14ac:dyDescent="0.5">
      <c r="E11" s="1" t="s">
        <v>5</v>
      </c>
      <c r="F11" s="5">
        <v>0</v>
      </c>
    </row>
    <row r="12" spans="1:7" ht="21" x14ac:dyDescent="0.65">
      <c r="F12" s="6">
        <f>IFERROR((F11/F10)*100,0)</f>
        <v>0</v>
      </c>
      <c r="G12" s="3" t="s">
        <v>11</v>
      </c>
    </row>
    <row r="14" spans="1:7" x14ac:dyDescent="0.5">
      <c r="A14" s="7" t="s">
        <v>6</v>
      </c>
    </row>
    <row r="15" spans="1:7" x14ac:dyDescent="0.5">
      <c r="E15" s="1" t="s">
        <v>7</v>
      </c>
      <c r="F15" s="4">
        <v>0</v>
      </c>
    </row>
    <row r="16" spans="1:7" x14ac:dyDescent="0.5">
      <c r="E16" s="1" t="s">
        <v>36</v>
      </c>
      <c r="F16" s="5">
        <v>0</v>
      </c>
    </row>
    <row r="17" spans="1:7" ht="21" x14ac:dyDescent="0.65">
      <c r="F17" s="6">
        <f>IFERROR(F15/F16,0)</f>
        <v>0</v>
      </c>
      <c r="G17" s="3" t="s">
        <v>34</v>
      </c>
    </row>
    <row r="19" spans="1:7" x14ac:dyDescent="0.5">
      <c r="A19" s="7" t="s">
        <v>8</v>
      </c>
    </row>
    <row r="20" spans="1:7" x14ac:dyDescent="0.5">
      <c r="E20" s="1" t="s">
        <v>9</v>
      </c>
      <c r="F20" s="4">
        <v>0</v>
      </c>
    </row>
    <row r="21" spans="1:7" x14ac:dyDescent="0.5">
      <c r="E21" s="1" t="s">
        <v>10</v>
      </c>
      <c r="F21" s="5">
        <v>0</v>
      </c>
    </row>
    <row r="22" spans="1:7" ht="21" x14ac:dyDescent="0.65">
      <c r="F22" s="6">
        <f>IFERROR((F21/F20)*100,0)</f>
        <v>0</v>
      </c>
      <c r="G22" s="3" t="s">
        <v>11</v>
      </c>
    </row>
    <row r="24" spans="1:7" x14ac:dyDescent="0.5">
      <c r="A24" s="7" t="s">
        <v>12</v>
      </c>
    </row>
    <row r="25" spans="1:7" x14ac:dyDescent="0.5">
      <c r="E25" s="1" t="s">
        <v>7</v>
      </c>
      <c r="F25" s="4">
        <f>F15</f>
        <v>0</v>
      </c>
    </row>
    <row r="26" spans="1:7" x14ac:dyDescent="0.5">
      <c r="E26" s="1" t="s">
        <v>13</v>
      </c>
      <c r="F26" s="5">
        <v>0</v>
      </c>
    </row>
    <row r="27" spans="1:7" ht="21" x14ac:dyDescent="0.65">
      <c r="F27" s="6">
        <f>IFERROR((F26/F25)*100,0)</f>
        <v>0</v>
      </c>
      <c r="G27" s="3" t="s">
        <v>11</v>
      </c>
    </row>
    <row r="29" spans="1:7" x14ac:dyDescent="0.5">
      <c r="A29" s="7" t="s">
        <v>14</v>
      </c>
    </row>
    <row r="30" spans="1:7" x14ac:dyDescent="0.5">
      <c r="E30" s="1" t="s">
        <v>7</v>
      </c>
      <c r="F30" s="4">
        <f>F15</f>
        <v>0</v>
      </c>
    </row>
    <row r="31" spans="1:7" x14ac:dyDescent="0.5">
      <c r="E31" s="1" t="s">
        <v>15</v>
      </c>
      <c r="F31" s="5">
        <v>0</v>
      </c>
    </row>
    <row r="32" spans="1:7" ht="21" x14ac:dyDescent="0.65">
      <c r="F32" s="6">
        <f>IFERROR((F31/F30)*100,0)</f>
        <v>0</v>
      </c>
      <c r="G32" s="3" t="s">
        <v>11</v>
      </c>
    </row>
    <row r="34" spans="1:7" x14ac:dyDescent="0.5">
      <c r="A34" s="7" t="s">
        <v>16</v>
      </c>
    </row>
    <row r="35" spans="1:7" x14ac:dyDescent="0.5">
      <c r="E35" s="1" t="s">
        <v>7</v>
      </c>
      <c r="F35" s="4">
        <f>F15</f>
        <v>0</v>
      </c>
    </row>
    <row r="36" spans="1:7" x14ac:dyDescent="0.5">
      <c r="E36" s="1" t="s">
        <v>17</v>
      </c>
      <c r="F36" s="5">
        <v>0</v>
      </c>
    </row>
    <row r="37" spans="1:7" ht="21" x14ac:dyDescent="0.65">
      <c r="F37" s="6">
        <f>IFERROR((F36/F35)*100,0)</f>
        <v>0</v>
      </c>
      <c r="G3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Kriston Sanders</dc:creator>
  <cp:lastModifiedBy>Kriston Sanders</cp:lastModifiedBy>
  <dcterms:created xsi:type="dcterms:W3CDTF">2020-06-09T20:48:01Z</dcterms:created>
  <dcterms:modified xsi:type="dcterms:W3CDTF">2020-06-09T22:46:31Z</dcterms:modified>
</cp:coreProperties>
</file>