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BAEF44A0-A0AA-4899-AD14-6E0CB274929C}" xr6:coauthVersionLast="47" xr6:coauthVersionMax="47" xr10:uidLastSave="{00000000-0000-0000-0000-000000000000}"/>
  <bookViews>
    <workbookView xWindow="28680" yWindow="-120" windowWidth="29040" windowHeight="15720" activeTab="3" xr2:uid="{C93C8A9F-749A-4500-9DE3-023D8B4996BB}"/>
  </bookViews>
  <sheets>
    <sheet name="Location" sheetId="1" r:id="rId1"/>
    <sheet name="Ground Cover" sheetId="2" r:id="rId2"/>
    <sheet name="Soil Sample 2022" sheetId="5" r:id="rId3"/>
    <sheet name="Soil Samples 2023" sheetId="7" r:id="rId4"/>
    <sheet name="Randomizer" sheetId="3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2" i="6"/>
  <c r="D36" i="6"/>
  <c r="C36" i="6"/>
  <c r="B36" i="6"/>
  <c r="D34" i="6"/>
  <c r="C34" i="6"/>
  <c r="B34" i="6"/>
  <c r="C30" i="6"/>
  <c r="D30" i="6" s="1"/>
  <c r="C31" i="6"/>
  <c r="D31" i="6" s="1"/>
  <c r="D18" i="6"/>
  <c r="C18" i="6"/>
  <c r="B18" i="6"/>
  <c r="D11" i="6"/>
  <c r="C11" i="6"/>
  <c r="B11" i="6"/>
  <c r="C9" i="6"/>
  <c r="B9" i="6"/>
  <c r="B8" i="6"/>
  <c r="C8" i="6" s="1"/>
  <c r="D8" i="6" s="1"/>
  <c r="B7" i="6"/>
  <c r="C7" i="6" s="1"/>
  <c r="C27" i="6"/>
  <c r="D27" i="6" s="1"/>
  <c r="C26" i="6"/>
  <c r="D26" i="6" s="1"/>
  <c r="C29" i="6"/>
  <c r="B29" i="6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B6" i="6" l="1"/>
  <c r="B20" i="6" s="1"/>
  <c r="D9" i="6"/>
  <c r="D29" i="6"/>
  <c r="D7" i="6"/>
  <c r="D6" i="6" s="1"/>
  <c r="C6" i="6"/>
  <c r="C20" i="6" s="1"/>
  <c r="D20" i="6"/>
  <c r="B24" i="6"/>
  <c r="B38" i="6" s="1"/>
  <c r="C25" i="6"/>
  <c r="B21" i="6" l="1"/>
  <c r="C24" i="6"/>
  <c r="C38" i="6" s="1"/>
  <c r="D25" i="6"/>
  <c r="D24" i="6" s="1"/>
  <c r="D38" i="6" s="1"/>
  <c r="B39" i="6" l="1"/>
</calcChain>
</file>

<file path=xl/sharedStrings.xml><?xml version="1.0" encoding="utf-8"?>
<sst xmlns="http://schemas.openxmlformats.org/spreadsheetml/2006/main" count="774" uniqueCount="128">
  <si>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</si>
  <si>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</si>
  <si>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</si>
  <si>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</si>
  <si>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</si>
  <si>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</si>
  <si>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</si>
  <si>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</si>
  <si>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</si>
  <si>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</si>
  <si>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</si>
  <si>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</si>
  <si>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</si>
  <si>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</si>
  <si>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</si>
  <si>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</si>
  <si>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</si>
  <si>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</si>
  <si>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</si>
  <si>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</si>
  <si>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</si>
  <si>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</si>
  <si>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</si>
  <si>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</si>
  <si>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</si>
  <si>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</si>
  <si>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</si>
  <si>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</si>
  <si>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</si>
  <si>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</si>
  <si>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</si>
  <si>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</si>
  <si>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</si>
  <si>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</si>
  <si>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</si>
  <si>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</si>
  <si>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</si>
  <si>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</si>
  <si>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</si>
  <si>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</si>
  <si>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</si>
  <si>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</si>
  <si>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</si>
  <si>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</si>
  <si>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</si>
  <si>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</si>
  <si>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</si>
  <si>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</si>
  <si>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</si>
  <si>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</si>
  <si>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</si>
  <si>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</si>
  <si>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</si>
  <si>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</si>
  <si>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</si>
  <si>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</si>
  <si>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Budget</t>
  </si>
  <si>
    <t>Total Requested</t>
  </si>
  <si>
    <t>Supplies</t>
  </si>
  <si>
    <t>Gas</t>
  </si>
  <si>
    <t>Labor</t>
  </si>
  <si>
    <t>Hours expected</t>
  </si>
  <si>
    <t>Hours remaining</t>
  </si>
  <si>
    <t>Hours accumulated</t>
  </si>
  <si>
    <t>Week 1</t>
  </si>
  <si>
    <t>Week 2</t>
  </si>
  <si>
    <t>Week 3 (prn)</t>
  </si>
  <si>
    <t>Expenses</t>
  </si>
  <si>
    <t xml:space="preserve"> -- Food</t>
  </si>
  <si>
    <t xml:space="preserve"> -- PC-ORD</t>
  </si>
  <si>
    <t>TOTAL(s)</t>
  </si>
  <si>
    <t>GRAND TOTAL</t>
  </si>
  <si>
    <t>15/hour</t>
  </si>
  <si>
    <t xml:space="preserve">SUMMER 2022 </t>
  </si>
  <si>
    <t>*See itemized for more info*</t>
  </si>
  <si>
    <t>SUMMER 2023 **Proposed**</t>
  </si>
  <si>
    <t xml:space="preserve"> -- MISC</t>
  </si>
  <si>
    <t>*See Notes for more info*</t>
  </si>
  <si>
    <t>x3 Nights at Roan Mountain State Park</t>
  </si>
  <si>
    <t>Dowel rods, String, PVC piping (and material), Seedling trays, dirt, seedling starters, coco noir, peat moss, unlisted; recycled materials</t>
  </si>
  <si>
    <t>To and from study site. Decreases by 1/3rd per week</t>
  </si>
  <si>
    <t>UBI</t>
  </si>
  <si>
    <t>Running total by week</t>
  </si>
  <si>
    <t>x25$/day</t>
  </si>
  <si>
    <t>PC-ORD was single license purchase</t>
  </si>
  <si>
    <t>rounded to nearest 15 minutes</t>
  </si>
  <si>
    <t>Total amount requested to reimburse previous outings by week</t>
  </si>
  <si>
    <t>Total amount requested to reimburse previous summer outings (2022)</t>
  </si>
  <si>
    <t>Decreases by ~1/3rd per week</t>
  </si>
  <si>
    <t>Expenses **Expected**</t>
  </si>
  <si>
    <r>
      <t xml:space="preserve">rounded to nearest </t>
    </r>
    <r>
      <rPr>
        <sz val="11"/>
        <color rgb="FF7F7F7F"/>
        <rFont val="Calibri"/>
        <family val="2"/>
      </rPr>
      <t>Ø</t>
    </r>
    <r>
      <rPr>
        <i/>
        <sz val="11"/>
        <color rgb="FF7F7F7F"/>
        <rFont val="Calibri"/>
        <family val="2"/>
        <scheme val="minor"/>
      </rPr>
      <t>.50$</t>
    </r>
  </si>
  <si>
    <t>rounded to nearest Ø.50$</t>
  </si>
  <si>
    <t>Total amount requested for SUMMER 2023</t>
  </si>
  <si>
    <t>Total amount requested for SUMMER 2023 by week</t>
  </si>
  <si>
    <t>Total requested for SUMMER 2023</t>
  </si>
  <si>
    <t>Total requested for reimburement (SUMMER 2022)</t>
  </si>
  <si>
    <t>Grand total requesting</t>
  </si>
  <si>
    <t>Much thanks,</t>
  </si>
  <si>
    <t>J. Ted Hillert</t>
  </si>
  <si>
    <t>Total rate</t>
  </si>
  <si>
    <t>Lodging (i.e. Campsite)</t>
  </si>
  <si>
    <t>Grass</t>
  </si>
  <si>
    <t>1.10</t>
  </si>
  <si>
    <t>1.11</t>
  </si>
  <si>
    <t>3.10</t>
  </si>
  <si>
    <t>2.12</t>
  </si>
  <si>
    <t>2.14</t>
  </si>
  <si>
    <t>2.19</t>
  </si>
  <si>
    <t>1.21</t>
  </si>
  <si>
    <t>3.24</t>
  </si>
  <si>
    <t>2.18</t>
  </si>
  <si>
    <t>2.15</t>
  </si>
  <si>
    <t>4.21</t>
  </si>
  <si>
    <t>4.18</t>
  </si>
  <si>
    <t>4.13</t>
  </si>
  <si>
    <t>4.8</t>
  </si>
  <si>
    <t>1.18</t>
  </si>
  <si>
    <t>3.25</t>
  </si>
  <si>
    <t>4.29</t>
  </si>
  <si>
    <t>4.17</t>
  </si>
  <si>
    <t>4.15</t>
  </si>
  <si>
    <t>4.16</t>
  </si>
  <si>
    <t>4.27</t>
  </si>
  <si>
    <t>4.30</t>
  </si>
  <si>
    <t>n</t>
  </si>
  <si>
    <t>y</t>
  </si>
  <si>
    <t>2.20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</si>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</sst>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F7F7F"/>
      <name val="Calibri"/>
      <family val="2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rgb="FF3F3F3F"/>
      </top>
      <bottom style="thin">
        <color indexed="64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8" fillId="12" borderId="0" applyNumberFormat="0" applyBorder="0" applyAlignment="0" applyProtection="0"/>
  </cellStyleXfs>
  <cellXfs count="6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4" fillId="3" borderId="2" xfId="3"/>
    <xf numFmtId="0" fontId="4" fillId="3" borderId="5" xfId="3" applyBorder="1"/>
    <xf numFmtId="0" fontId="6" fillId="4" borderId="6" xfId="5" applyBorder="1" applyAlignment="1"/>
    <xf numFmtId="0" fontId="6" fillId="9" borderId="7" xfId="10" applyBorder="1" applyAlignment="1"/>
    <xf numFmtId="0" fontId="2" fillId="8" borderId="8" xfId="9" applyBorder="1" applyAlignment="1"/>
    <xf numFmtId="44" fontId="2" fillId="5" borderId="9" xfId="6" applyNumberFormat="1" applyBorder="1"/>
    <xf numFmtId="44" fontId="2" fillId="10" borderId="3" xfId="11" applyNumberFormat="1" applyBorder="1"/>
    <xf numFmtId="44" fontId="2" fillId="7" borderId="10" xfId="8" applyNumberFormat="1" applyBorder="1"/>
    <xf numFmtId="44" fontId="6" fillId="4" borderId="9" xfId="5" applyNumberFormat="1" applyBorder="1"/>
    <xf numFmtId="44" fontId="6" fillId="9" borderId="3" xfId="10" applyNumberFormat="1" applyBorder="1"/>
    <xf numFmtId="44" fontId="2" fillId="8" borderId="10" xfId="9" applyNumberFormat="1" applyBorder="1"/>
    <xf numFmtId="44" fontId="2" fillId="11" borderId="9" xfId="12" applyNumberFormat="1" applyBorder="1"/>
    <xf numFmtId="44" fontId="2" fillId="11" borderId="3" xfId="12" applyNumberFormat="1" applyBorder="1"/>
    <xf numFmtId="44" fontId="2" fillId="11" borderId="10" xfId="12" applyNumberFormat="1" applyBorder="1"/>
    <xf numFmtId="2" fontId="6" fillId="4" borderId="9" xfId="5" applyNumberFormat="1" applyBorder="1"/>
    <xf numFmtId="2" fontId="6" fillId="9" borderId="3" xfId="10" applyNumberFormat="1" applyBorder="1"/>
    <xf numFmtId="2" fontId="2" fillId="8" borderId="10" xfId="9" applyNumberFormat="1" applyBorder="1"/>
    <xf numFmtId="2" fontId="2" fillId="5" borderId="9" xfId="6" applyNumberFormat="1" applyBorder="1"/>
    <xf numFmtId="2" fontId="2" fillId="10" borderId="3" xfId="11" applyNumberFormat="1" applyBorder="1"/>
    <xf numFmtId="2" fontId="2" fillId="7" borderId="10" xfId="8" applyNumberFormat="1" applyBorder="1"/>
    <xf numFmtId="44" fontId="6" fillId="4" borderId="11" xfId="5" applyNumberFormat="1" applyBorder="1"/>
    <xf numFmtId="0" fontId="3" fillId="2" borderId="1" xfId="2"/>
    <xf numFmtId="0" fontId="5" fillId="2" borderId="1" xfId="4" applyFill="1" applyBorder="1"/>
    <xf numFmtId="44" fontId="2" fillId="11" borderId="9" xfId="12" applyNumberFormat="1" applyBorder="1" applyAlignment="1">
      <alignment horizontal="center"/>
    </xf>
    <xf numFmtId="44" fontId="2" fillId="11" borderId="3" xfId="12" applyNumberFormat="1" applyBorder="1" applyAlignment="1">
      <alignment horizontal="center"/>
    </xf>
    <xf numFmtId="44" fontId="2" fillId="11" borderId="10" xfId="12" applyNumberFormat="1" applyBorder="1" applyAlignment="1">
      <alignment horizontal="center"/>
    </xf>
    <xf numFmtId="2" fontId="2" fillId="11" borderId="9" xfId="12" applyNumberFormat="1" applyBorder="1"/>
    <xf numFmtId="44" fontId="2" fillId="6" borderId="9" xfId="7" applyNumberFormat="1" applyBorder="1"/>
    <xf numFmtId="44" fontId="2" fillId="6" borderId="3" xfId="7" applyNumberFormat="1" applyBorder="1"/>
    <xf numFmtId="44" fontId="2" fillId="6" borderId="10" xfId="7" applyNumberFormat="1" applyBorder="1"/>
    <xf numFmtId="44" fontId="2" fillId="6" borderId="12" xfId="7" applyNumberFormat="1" applyBorder="1"/>
    <xf numFmtId="44" fontId="2" fillId="6" borderId="13" xfId="7" applyNumberFormat="1" applyBorder="1"/>
    <xf numFmtId="0" fontId="2" fillId="6" borderId="4" xfId="7" applyBorder="1" applyAlignment="1">
      <alignment horizontal="center"/>
    </xf>
    <xf numFmtId="0" fontId="6" fillId="4" borderId="14" xfId="5" applyBorder="1" applyAlignment="1"/>
    <xf numFmtId="0" fontId="6" fillId="9" borderId="15" xfId="10" applyBorder="1" applyAlignment="1"/>
    <xf numFmtId="0" fontId="2" fillId="8" borderId="16" xfId="9" applyBorder="1" applyAlignment="1"/>
    <xf numFmtId="2" fontId="2" fillId="11" borderId="3" xfId="12" applyNumberFormat="1" applyBorder="1"/>
    <xf numFmtId="0" fontId="5" fillId="2" borderId="1" xfId="4" applyFill="1" applyBorder="1" applyAlignment="1">
      <alignment horizontal="right"/>
    </xf>
    <xf numFmtId="44" fontId="5" fillId="2" borderId="1" xfId="4" applyNumberFormat="1" applyFill="1" applyBorder="1"/>
    <xf numFmtId="0" fontId="3" fillId="2" borderId="1" xfId="2" quotePrefix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4" fillId="3" borderId="2" xfId="3" applyAlignment="1">
      <alignment horizontal="center"/>
    </xf>
    <xf numFmtId="0" fontId="8" fillId="12" borderId="0" xfId="13" applyAlignment="1">
      <alignment horizontal="center" vertical="center"/>
    </xf>
    <xf numFmtId="0" fontId="8" fillId="12" borderId="0" xfId="13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14">
    <cellStyle name="40% - Accent4" xfId="8" builtinId="43"/>
    <cellStyle name="40% - Accent6" xfId="12" builtinId="51"/>
    <cellStyle name="60% - Accent1" xfId="6" builtinId="32"/>
    <cellStyle name="60% - Accent3" xfId="7" builtinId="40"/>
    <cellStyle name="60% - Accent4" xfId="9" builtinId="44"/>
    <cellStyle name="60% - Accent5" xfId="11" builtinId="48"/>
    <cellStyle name="Accent1" xfId="5" builtinId="29"/>
    <cellStyle name="Accent5" xfId="10" builtinId="45"/>
    <cellStyle name="Calculation" xfId="2" builtinId="22"/>
    <cellStyle name="Check Cell" xfId="3" builtinId="23"/>
    <cellStyle name="Explanatory Text" xfId="4" builtinId="53"/>
    <cellStyle name="Good" xfId="1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U7" sqref="U7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101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 t="shared" ref="N98:N100" si="3"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 t="shared" si="3"/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 t="shared" si="3"/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1"/>
    </row>
    <row r="102" spans="1:31" x14ac:dyDescent="0.25">
      <c r="N102" s="1"/>
    </row>
    <row r="103" spans="1:31" x14ac:dyDescent="0.25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62" activePane="bottomLeft" state="frozen"/>
      <selection pane="bottomLeft" activeCell="E1" sqref="E1:E1048576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style="52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s="48" t="s">
        <v>4</v>
      </c>
      <c r="B1" s="48" t="s">
        <v>0</v>
      </c>
      <c r="C1" s="48" t="s">
        <v>1</v>
      </c>
      <c r="D1" s="48" t="s">
        <v>41</v>
      </c>
      <c r="E1" s="51" t="s">
        <v>24</v>
      </c>
      <c r="F1" s="48" t="s">
        <v>25</v>
      </c>
      <c r="G1" s="48" t="s">
        <v>26</v>
      </c>
      <c r="H1" s="48" t="s">
        <v>27</v>
      </c>
      <c r="I1" s="48" t="s">
        <v>28</v>
      </c>
      <c r="J1" s="48" t="s">
        <v>29</v>
      </c>
      <c r="K1" s="48" t="s">
        <v>101</v>
      </c>
      <c r="L1" s="48" t="s">
        <v>30</v>
      </c>
      <c r="M1" s="48" t="s">
        <v>31</v>
      </c>
      <c r="N1" s="48" t="s">
        <v>32</v>
      </c>
      <c r="O1" s="48" t="s">
        <v>33</v>
      </c>
      <c r="P1" s="48" t="s">
        <v>34</v>
      </c>
      <c r="Q1" s="48" t="s">
        <v>36</v>
      </c>
    </row>
    <row r="2" spans="1:17" x14ac:dyDescent="0.25">
      <c r="A2" s="49">
        <v>44723</v>
      </c>
      <c r="B2" s="48">
        <v>1</v>
      </c>
      <c r="C2" s="48">
        <v>1</v>
      </c>
      <c r="D2" s="48" t="s">
        <v>19</v>
      </c>
      <c r="E2" s="51">
        <v>0</v>
      </c>
      <c r="F2" s="48">
        <v>0</v>
      </c>
      <c r="G2" s="48">
        <v>0</v>
      </c>
      <c r="H2" s="48">
        <v>0</v>
      </c>
      <c r="I2" s="48">
        <v>0</v>
      </c>
      <c r="J2" s="48">
        <v>2</v>
      </c>
      <c r="K2" s="48">
        <v>68</v>
      </c>
      <c r="L2" s="48">
        <v>0</v>
      </c>
      <c r="M2" s="48">
        <v>21</v>
      </c>
      <c r="N2" s="48">
        <v>0</v>
      </c>
      <c r="O2" s="48">
        <v>9</v>
      </c>
      <c r="P2" s="48">
        <v>0</v>
      </c>
      <c r="Q2" s="48"/>
    </row>
    <row r="3" spans="1:17" x14ac:dyDescent="0.25">
      <c r="A3" s="49">
        <v>44723</v>
      </c>
      <c r="B3" s="48">
        <v>1</v>
      </c>
      <c r="C3" s="48">
        <v>2</v>
      </c>
      <c r="D3" s="48" t="s">
        <v>19</v>
      </c>
      <c r="E3" s="51">
        <v>0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5</v>
      </c>
      <c r="L3" s="48">
        <v>0</v>
      </c>
      <c r="M3" s="48">
        <v>68</v>
      </c>
      <c r="N3" s="48">
        <v>0</v>
      </c>
      <c r="O3" s="48">
        <v>2</v>
      </c>
      <c r="P3" s="48">
        <v>25</v>
      </c>
      <c r="Q3" s="48" t="s">
        <v>35</v>
      </c>
    </row>
    <row r="4" spans="1:17" x14ac:dyDescent="0.25">
      <c r="A4" s="49">
        <v>44723</v>
      </c>
      <c r="B4" s="48">
        <v>1</v>
      </c>
      <c r="C4" s="48">
        <v>3</v>
      </c>
      <c r="D4" s="48" t="s">
        <v>19</v>
      </c>
      <c r="E4" s="51">
        <v>0</v>
      </c>
      <c r="F4" s="48">
        <v>0</v>
      </c>
      <c r="G4" s="48">
        <v>0</v>
      </c>
      <c r="H4" s="48">
        <v>0</v>
      </c>
      <c r="I4" s="48">
        <v>2</v>
      </c>
      <c r="J4" s="48">
        <v>0</v>
      </c>
      <c r="K4" s="48">
        <v>1</v>
      </c>
      <c r="L4" s="48">
        <v>0</v>
      </c>
      <c r="M4" s="48">
        <v>55</v>
      </c>
      <c r="N4" s="48">
        <v>2</v>
      </c>
      <c r="O4" s="48">
        <v>40</v>
      </c>
      <c r="P4" s="48">
        <v>0</v>
      </c>
      <c r="Q4" s="48"/>
    </row>
    <row r="5" spans="1:17" x14ac:dyDescent="0.25">
      <c r="A5" s="49">
        <v>44723</v>
      </c>
      <c r="B5" s="48">
        <v>1</v>
      </c>
      <c r="C5" s="48">
        <v>4</v>
      </c>
      <c r="D5" s="48" t="s">
        <v>19</v>
      </c>
      <c r="E5" s="51">
        <v>0</v>
      </c>
      <c r="F5" s="48">
        <v>0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72</v>
      </c>
      <c r="N5" s="48">
        <v>0</v>
      </c>
      <c r="O5" s="48">
        <v>28</v>
      </c>
      <c r="P5" s="48">
        <v>0</v>
      </c>
      <c r="Q5" s="48"/>
    </row>
    <row r="6" spans="1:17" x14ac:dyDescent="0.25">
      <c r="A6" s="49">
        <v>44723</v>
      </c>
      <c r="B6" s="48">
        <v>1</v>
      </c>
      <c r="C6" s="48">
        <v>5</v>
      </c>
      <c r="D6" s="48" t="s">
        <v>19</v>
      </c>
      <c r="E6" s="51">
        <v>0</v>
      </c>
      <c r="F6" s="48">
        <v>0</v>
      </c>
      <c r="G6" s="48">
        <v>11</v>
      </c>
      <c r="H6" s="48">
        <v>0</v>
      </c>
      <c r="I6" s="48">
        <v>0</v>
      </c>
      <c r="J6" s="48">
        <v>1</v>
      </c>
      <c r="K6" s="48">
        <v>10</v>
      </c>
      <c r="L6" s="48">
        <v>0</v>
      </c>
      <c r="M6" s="48">
        <v>2</v>
      </c>
      <c r="N6" s="48">
        <v>48</v>
      </c>
      <c r="O6" s="48">
        <v>28</v>
      </c>
      <c r="P6" s="48">
        <v>0</v>
      </c>
      <c r="Q6" s="48"/>
    </row>
    <row r="7" spans="1:17" x14ac:dyDescent="0.25">
      <c r="A7" s="49">
        <v>44723</v>
      </c>
      <c r="B7" s="48">
        <v>1</v>
      </c>
      <c r="C7" s="48">
        <v>6</v>
      </c>
      <c r="D7" s="48" t="s">
        <v>19</v>
      </c>
      <c r="E7" s="51">
        <v>0</v>
      </c>
      <c r="F7" s="48">
        <v>0</v>
      </c>
      <c r="G7" s="48">
        <v>48</v>
      </c>
      <c r="H7" s="48">
        <v>0</v>
      </c>
      <c r="I7" s="48">
        <v>4</v>
      </c>
      <c r="J7" s="48">
        <v>0</v>
      </c>
      <c r="K7" s="48">
        <v>0</v>
      </c>
      <c r="L7" s="48">
        <v>0</v>
      </c>
      <c r="M7" s="48">
        <v>39</v>
      </c>
      <c r="N7" s="48">
        <v>0</v>
      </c>
      <c r="O7" s="48">
        <v>8</v>
      </c>
      <c r="P7" s="48">
        <v>1</v>
      </c>
      <c r="Q7" s="48" t="s">
        <v>37</v>
      </c>
    </row>
    <row r="8" spans="1:17" x14ac:dyDescent="0.25">
      <c r="A8" s="49">
        <v>44724</v>
      </c>
      <c r="B8" s="48">
        <v>1</v>
      </c>
      <c r="C8" s="48">
        <v>7</v>
      </c>
      <c r="D8" s="48" t="s">
        <v>19</v>
      </c>
      <c r="E8" s="51">
        <v>0</v>
      </c>
      <c r="F8" s="48">
        <v>0</v>
      </c>
      <c r="G8" s="48">
        <v>82</v>
      </c>
      <c r="H8" s="48">
        <v>0</v>
      </c>
      <c r="I8" s="48">
        <v>1</v>
      </c>
      <c r="J8" s="48">
        <v>0</v>
      </c>
      <c r="K8" s="48">
        <v>0</v>
      </c>
      <c r="L8" s="48">
        <v>0</v>
      </c>
      <c r="M8" s="48">
        <v>6</v>
      </c>
      <c r="N8" s="48">
        <v>0</v>
      </c>
      <c r="O8" s="48">
        <v>11</v>
      </c>
      <c r="P8" s="48">
        <v>0</v>
      </c>
      <c r="Q8" s="48"/>
    </row>
    <row r="9" spans="1:17" x14ac:dyDescent="0.25">
      <c r="A9" s="49">
        <v>44724</v>
      </c>
      <c r="B9" s="48">
        <v>1</v>
      </c>
      <c r="C9" s="48">
        <v>8</v>
      </c>
      <c r="D9" s="48" t="s">
        <v>19</v>
      </c>
      <c r="E9" s="51">
        <v>0</v>
      </c>
      <c r="F9" s="48">
        <v>0</v>
      </c>
      <c r="G9" s="48">
        <v>1</v>
      </c>
      <c r="H9" s="48">
        <v>0</v>
      </c>
      <c r="I9" s="48">
        <v>3</v>
      </c>
      <c r="J9" s="48">
        <v>0</v>
      </c>
      <c r="K9" s="48">
        <v>0</v>
      </c>
      <c r="L9" s="48">
        <v>0</v>
      </c>
      <c r="M9" s="48">
        <v>0</v>
      </c>
      <c r="N9" s="48">
        <v>71</v>
      </c>
      <c r="O9" s="48">
        <v>25</v>
      </c>
      <c r="P9" s="48">
        <v>0</v>
      </c>
      <c r="Q9" s="48"/>
    </row>
    <row r="10" spans="1:17" x14ac:dyDescent="0.25">
      <c r="A10" s="49">
        <v>44724</v>
      </c>
      <c r="B10" s="48">
        <v>1</v>
      </c>
      <c r="C10" s="48">
        <v>9</v>
      </c>
      <c r="D10" s="48" t="s">
        <v>19</v>
      </c>
      <c r="E10" s="51">
        <v>0</v>
      </c>
      <c r="F10" s="48">
        <v>0</v>
      </c>
      <c r="G10" s="48">
        <v>51</v>
      </c>
      <c r="H10" s="48">
        <v>0</v>
      </c>
      <c r="I10" s="48">
        <v>1</v>
      </c>
      <c r="J10" s="48">
        <v>0</v>
      </c>
      <c r="K10" s="48">
        <v>0</v>
      </c>
      <c r="L10" s="48">
        <v>0</v>
      </c>
      <c r="M10" s="48">
        <v>28</v>
      </c>
      <c r="N10" s="48">
        <v>18</v>
      </c>
      <c r="O10" s="48">
        <v>2</v>
      </c>
      <c r="P10" s="48">
        <v>0</v>
      </c>
      <c r="Q10" s="48"/>
    </row>
    <row r="11" spans="1:17" x14ac:dyDescent="0.25">
      <c r="A11" s="49">
        <v>44724</v>
      </c>
      <c r="B11" s="48">
        <v>1</v>
      </c>
      <c r="C11" s="48">
        <v>10</v>
      </c>
      <c r="D11" s="48" t="s">
        <v>19</v>
      </c>
      <c r="E11" s="51">
        <v>0</v>
      </c>
      <c r="F11" s="48">
        <v>0</v>
      </c>
      <c r="G11" s="48">
        <v>0</v>
      </c>
      <c r="H11" s="48">
        <v>0</v>
      </c>
      <c r="I11" s="48">
        <v>4</v>
      </c>
      <c r="J11" s="48">
        <v>49</v>
      </c>
      <c r="K11" s="48">
        <v>1</v>
      </c>
      <c r="L11" s="48">
        <v>0</v>
      </c>
      <c r="M11" s="48">
        <v>45</v>
      </c>
      <c r="N11" s="48">
        <v>0</v>
      </c>
      <c r="O11" s="48">
        <v>1</v>
      </c>
      <c r="P11" s="48">
        <v>0</v>
      </c>
      <c r="Q11" s="48"/>
    </row>
    <row r="12" spans="1:17" x14ac:dyDescent="0.25">
      <c r="A12" s="49">
        <v>44724</v>
      </c>
      <c r="B12" s="48">
        <v>1</v>
      </c>
      <c r="C12" s="48">
        <v>11</v>
      </c>
      <c r="D12" s="48" t="s">
        <v>19</v>
      </c>
      <c r="E12" s="51">
        <v>0</v>
      </c>
      <c r="F12" s="48">
        <v>0</v>
      </c>
      <c r="G12" s="48">
        <v>0</v>
      </c>
      <c r="H12" s="48">
        <v>0</v>
      </c>
      <c r="I12" s="48">
        <v>2</v>
      </c>
      <c r="J12" s="48">
        <v>0</v>
      </c>
      <c r="K12" s="48">
        <v>48</v>
      </c>
      <c r="L12" s="48">
        <v>0</v>
      </c>
      <c r="M12" s="48">
        <v>50</v>
      </c>
      <c r="N12" s="48">
        <v>0</v>
      </c>
      <c r="O12" s="48">
        <v>0</v>
      </c>
      <c r="P12" s="48">
        <v>0</v>
      </c>
      <c r="Q12" s="48"/>
    </row>
    <row r="13" spans="1:17" x14ac:dyDescent="0.25">
      <c r="A13" s="49">
        <v>44724</v>
      </c>
      <c r="B13" s="48">
        <v>1</v>
      </c>
      <c r="C13" s="48">
        <v>12</v>
      </c>
      <c r="D13" s="48" t="s">
        <v>19</v>
      </c>
      <c r="E13" s="51">
        <v>6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80</v>
      </c>
      <c r="L13" s="48">
        <v>0</v>
      </c>
      <c r="M13" s="48">
        <v>0</v>
      </c>
      <c r="N13" s="48">
        <v>0</v>
      </c>
      <c r="O13" s="48">
        <v>14</v>
      </c>
      <c r="P13" s="48">
        <v>0</v>
      </c>
      <c r="Q13" s="48"/>
    </row>
    <row r="14" spans="1:17" x14ac:dyDescent="0.25">
      <c r="A14" s="49">
        <v>44724</v>
      </c>
      <c r="B14" s="48">
        <v>1</v>
      </c>
      <c r="C14" s="48">
        <v>13</v>
      </c>
      <c r="D14" s="48" t="s">
        <v>20</v>
      </c>
      <c r="E14" s="51">
        <v>10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51</v>
      </c>
      <c r="L14" s="48">
        <v>17</v>
      </c>
      <c r="M14" s="48">
        <v>0</v>
      </c>
      <c r="N14" s="48">
        <v>0</v>
      </c>
      <c r="O14" s="48">
        <v>22</v>
      </c>
      <c r="P14" s="48">
        <v>0</v>
      </c>
      <c r="Q14" s="48"/>
    </row>
    <row r="15" spans="1:17" x14ac:dyDescent="0.25">
      <c r="A15" s="49">
        <v>44724</v>
      </c>
      <c r="B15" s="48">
        <v>1</v>
      </c>
      <c r="C15" s="48">
        <v>14</v>
      </c>
      <c r="D15" s="48" t="s">
        <v>20</v>
      </c>
      <c r="E15" s="51">
        <v>35</v>
      </c>
      <c r="F15" s="48">
        <v>0</v>
      </c>
      <c r="G15" s="48">
        <v>0</v>
      </c>
      <c r="H15" s="48">
        <v>0</v>
      </c>
      <c r="I15" s="48">
        <v>7</v>
      </c>
      <c r="J15" s="48">
        <v>0</v>
      </c>
      <c r="K15" s="48">
        <v>14</v>
      </c>
      <c r="L15" s="48">
        <v>38</v>
      </c>
      <c r="M15" s="48">
        <v>0</v>
      </c>
      <c r="N15" s="48">
        <v>0</v>
      </c>
      <c r="O15" s="48">
        <v>6</v>
      </c>
      <c r="P15" s="48">
        <v>0</v>
      </c>
      <c r="Q15" s="48"/>
    </row>
    <row r="16" spans="1:17" x14ac:dyDescent="0.25">
      <c r="A16" s="49">
        <v>44724</v>
      </c>
      <c r="B16" s="48">
        <v>1</v>
      </c>
      <c r="C16" s="48">
        <v>15</v>
      </c>
      <c r="D16" s="48" t="s">
        <v>20</v>
      </c>
      <c r="E16" s="51">
        <v>19</v>
      </c>
      <c r="F16" s="48">
        <v>0</v>
      </c>
      <c r="G16" s="48">
        <v>0</v>
      </c>
      <c r="H16" s="48">
        <v>5</v>
      </c>
      <c r="I16" s="48">
        <v>44</v>
      </c>
      <c r="J16" s="48">
        <v>2</v>
      </c>
      <c r="K16" s="48">
        <v>17</v>
      </c>
      <c r="L16" s="48">
        <v>13</v>
      </c>
      <c r="M16" s="48">
        <v>0</v>
      </c>
      <c r="N16" s="48">
        <v>0</v>
      </c>
      <c r="O16" s="48">
        <v>0</v>
      </c>
      <c r="P16" s="48">
        <v>0</v>
      </c>
      <c r="Q16" s="48"/>
    </row>
    <row r="17" spans="1:17" x14ac:dyDescent="0.25">
      <c r="A17" s="49">
        <v>44724</v>
      </c>
      <c r="B17" s="48">
        <v>1</v>
      </c>
      <c r="C17" s="48">
        <v>16</v>
      </c>
      <c r="D17" s="48" t="s">
        <v>20</v>
      </c>
      <c r="E17" s="51">
        <v>3</v>
      </c>
      <c r="F17" s="48">
        <v>0</v>
      </c>
      <c r="G17" s="48">
        <v>0</v>
      </c>
      <c r="H17" s="48">
        <v>6</v>
      </c>
      <c r="I17" s="48">
        <v>85</v>
      </c>
      <c r="J17" s="48">
        <v>4</v>
      </c>
      <c r="K17" s="48">
        <v>0</v>
      </c>
      <c r="L17" s="48">
        <v>2</v>
      </c>
      <c r="M17" s="48">
        <v>0</v>
      </c>
      <c r="N17" s="48">
        <v>0</v>
      </c>
      <c r="O17" s="48">
        <v>0</v>
      </c>
      <c r="P17" s="48">
        <v>0</v>
      </c>
      <c r="Q17" s="48"/>
    </row>
    <row r="18" spans="1:17" x14ac:dyDescent="0.25">
      <c r="A18" s="49">
        <v>44724</v>
      </c>
      <c r="B18" s="48">
        <v>1</v>
      </c>
      <c r="C18" s="48">
        <v>17</v>
      </c>
      <c r="D18" s="48" t="s">
        <v>20</v>
      </c>
      <c r="E18" s="51">
        <v>28</v>
      </c>
      <c r="F18" s="48">
        <v>0</v>
      </c>
      <c r="G18" s="48">
        <v>0</v>
      </c>
      <c r="H18" s="48">
        <v>0</v>
      </c>
      <c r="I18" s="48">
        <v>47</v>
      </c>
      <c r="J18" s="48">
        <v>4</v>
      </c>
      <c r="K18" s="48">
        <v>21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/>
    </row>
    <row r="19" spans="1:17" x14ac:dyDescent="0.25">
      <c r="A19" s="49">
        <v>44729</v>
      </c>
      <c r="B19" s="48">
        <v>1</v>
      </c>
      <c r="C19" s="48">
        <v>18</v>
      </c>
      <c r="D19" s="48" t="s">
        <v>20</v>
      </c>
      <c r="E19" s="51">
        <v>18</v>
      </c>
      <c r="F19" s="48">
        <v>0</v>
      </c>
      <c r="G19" s="48">
        <v>0</v>
      </c>
      <c r="H19" s="48">
        <v>0</v>
      </c>
      <c r="I19" s="48">
        <v>12</v>
      </c>
      <c r="J19" s="48">
        <v>14</v>
      </c>
      <c r="K19" s="48">
        <v>56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/>
    </row>
    <row r="20" spans="1:17" x14ac:dyDescent="0.25">
      <c r="A20" s="49">
        <v>44729</v>
      </c>
      <c r="B20" s="48">
        <v>1</v>
      </c>
      <c r="C20" s="48">
        <v>19</v>
      </c>
      <c r="D20" s="48" t="s">
        <v>20</v>
      </c>
      <c r="E20" s="51">
        <v>41</v>
      </c>
      <c r="F20" s="48">
        <v>0</v>
      </c>
      <c r="G20" s="48">
        <v>0</v>
      </c>
      <c r="H20" s="48">
        <v>0</v>
      </c>
      <c r="I20" s="48">
        <v>21</v>
      </c>
      <c r="J20" s="48">
        <v>0</v>
      </c>
      <c r="K20" s="48">
        <v>36</v>
      </c>
      <c r="L20" s="48">
        <v>0</v>
      </c>
      <c r="M20" s="48">
        <v>0</v>
      </c>
      <c r="N20" s="48">
        <v>0</v>
      </c>
      <c r="O20" s="48">
        <v>2</v>
      </c>
      <c r="P20" s="48">
        <v>0</v>
      </c>
      <c r="Q20" s="48"/>
    </row>
    <row r="21" spans="1:17" x14ac:dyDescent="0.25">
      <c r="A21" s="49">
        <v>44729</v>
      </c>
      <c r="B21" s="48">
        <v>1</v>
      </c>
      <c r="C21" s="48">
        <v>20</v>
      </c>
      <c r="D21" s="48" t="s">
        <v>20</v>
      </c>
      <c r="E21" s="51">
        <v>49</v>
      </c>
      <c r="F21" s="48">
        <v>0</v>
      </c>
      <c r="G21" s="48">
        <v>0</v>
      </c>
      <c r="H21" s="48">
        <v>0</v>
      </c>
      <c r="I21" s="48">
        <v>23</v>
      </c>
      <c r="J21" s="48">
        <v>0</v>
      </c>
      <c r="K21" s="48">
        <v>27</v>
      </c>
      <c r="L21" s="48">
        <v>0</v>
      </c>
      <c r="M21" s="48">
        <v>0</v>
      </c>
      <c r="N21" s="48">
        <v>0</v>
      </c>
      <c r="O21" s="48">
        <v>1</v>
      </c>
      <c r="P21" s="48">
        <v>0</v>
      </c>
      <c r="Q21" s="48"/>
    </row>
    <row r="22" spans="1:17" x14ac:dyDescent="0.25">
      <c r="A22" s="49">
        <v>44729</v>
      </c>
      <c r="B22" s="48">
        <v>1</v>
      </c>
      <c r="C22" s="48">
        <v>21</v>
      </c>
      <c r="D22" s="48" t="s">
        <v>20</v>
      </c>
      <c r="E22" s="51">
        <v>71</v>
      </c>
      <c r="F22" s="48">
        <v>0</v>
      </c>
      <c r="G22" s="48">
        <v>0</v>
      </c>
      <c r="H22" s="48">
        <v>0</v>
      </c>
      <c r="I22" s="48">
        <v>8</v>
      </c>
      <c r="J22" s="48">
        <v>0</v>
      </c>
      <c r="K22" s="48">
        <v>20</v>
      </c>
      <c r="L22" s="48">
        <v>0</v>
      </c>
      <c r="M22" s="48">
        <v>0</v>
      </c>
      <c r="N22" s="48">
        <v>0</v>
      </c>
      <c r="O22" s="48">
        <v>1</v>
      </c>
      <c r="P22" s="48">
        <v>0</v>
      </c>
      <c r="Q22" s="48"/>
    </row>
    <row r="23" spans="1:17" x14ac:dyDescent="0.25">
      <c r="A23" s="49">
        <v>44729</v>
      </c>
      <c r="B23" s="48">
        <v>1</v>
      </c>
      <c r="C23" s="48">
        <v>22</v>
      </c>
      <c r="D23" s="48" t="s">
        <v>20</v>
      </c>
      <c r="E23" s="51">
        <v>62</v>
      </c>
      <c r="F23" s="48">
        <v>0</v>
      </c>
      <c r="G23" s="48">
        <v>0</v>
      </c>
      <c r="H23" s="48">
        <v>0</v>
      </c>
      <c r="I23" s="48">
        <v>1</v>
      </c>
      <c r="J23" s="48">
        <v>0</v>
      </c>
      <c r="K23" s="48">
        <v>31</v>
      </c>
      <c r="L23" s="48">
        <v>0</v>
      </c>
      <c r="M23" s="48">
        <v>0</v>
      </c>
      <c r="N23" s="48">
        <v>0</v>
      </c>
      <c r="O23" s="48">
        <v>6</v>
      </c>
      <c r="P23" s="48">
        <v>0</v>
      </c>
      <c r="Q23" s="48"/>
    </row>
    <row r="24" spans="1:17" x14ac:dyDescent="0.25">
      <c r="A24" s="49">
        <v>44729</v>
      </c>
      <c r="B24" s="48">
        <v>2</v>
      </c>
      <c r="C24" s="48">
        <v>1</v>
      </c>
      <c r="D24" s="48" t="s">
        <v>19</v>
      </c>
      <c r="E24" s="51">
        <v>36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62</v>
      </c>
      <c r="L24" s="48">
        <v>0</v>
      </c>
      <c r="M24" s="48">
        <v>0</v>
      </c>
      <c r="N24" s="48">
        <v>0</v>
      </c>
      <c r="O24" s="48">
        <v>2</v>
      </c>
      <c r="P24" s="48">
        <v>0</v>
      </c>
      <c r="Q24" s="48"/>
    </row>
    <row r="25" spans="1:17" x14ac:dyDescent="0.25">
      <c r="A25" s="49">
        <v>44729</v>
      </c>
      <c r="B25" s="48">
        <v>2</v>
      </c>
      <c r="C25" s="48">
        <v>2</v>
      </c>
      <c r="D25" s="48" t="s">
        <v>19</v>
      </c>
      <c r="E25" s="51">
        <v>25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74</v>
      </c>
      <c r="L25" s="48">
        <v>0</v>
      </c>
      <c r="M25" s="48">
        <v>0</v>
      </c>
      <c r="N25" s="48">
        <v>0</v>
      </c>
      <c r="O25" s="48">
        <v>1</v>
      </c>
      <c r="P25" s="48">
        <v>0</v>
      </c>
      <c r="Q25" s="48"/>
    </row>
    <row r="26" spans="1:17" x14ac:dyDescent="0.25">
      <c r="A26" s="49">
        <v>44729</v>
      </c>
      <c r="B26" s="48">
        <v>2</v>
      </c>
      <c r="C26" s="48">
        <v>3</v>
      </c>
      <c r="D26" s="48" t="s">
        <v>19</v>
      </c>
      <c r="E26" s="51">
        <v>14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83</v>
      </c>
      <c r="L26" s="48">
        <v>0</v>
      </c>
      <c r="M26" s="48">
        <v>0</v>
      </c>
      <c r="N26" s="48">
        <v>0</v>
      </c>
      <c r="O26" s="48">
        <v>3</v>
      </c>
      <c r="P26" s="48">
        <v>0</v>
      </c>
      <c r="Q26" s="48"/>
    </row>
    <row r="27" spans="1:17" x14ac:dyDescent="0.25">
      <c r="A27" s="49">
        <v>44729</v>
      </c>
      <c r="B27" s="48">
        <v>2</v>
      </c>
      <c r="C27" s="48">
        <v>4</v>
      </c>
      <c r="D27" s="48" t="s">
        <v>19</v>
      </c>
      <c r="E27" s="51">
        <v>2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9</v>
      </c>
      <c r="L27" s="48">
        <v>0</v>
      </c>
      <c r="M27" s="48">
        <v>72</v>
      </c>
      <c r="N27" s="48">
        <v>0</v>
      </c>
      <c r="O27" s="48"/>
      <c r="P27" s="48">
        <v>17</v>
      </c>
      <c r="Q27" s="48" t="s">
        <v>35</v>
      </c>
    </row>
    <row r="28" spans="1:17" x14ac:dyDescent="0.25">
      <c r="A28" s="49">
        <v>44729</v>
      </c>
      <c r="B28" s="48">
        <v>2</v>
      </c>
      <c r="C28" s="48">
        <v>5</v>
      </c>
      <c r="D28" s="48" t="s">
        <v>19</v>
      </c>
      <c r="E28" s="51">
        <v>10</v>
      </c>
      <c r="F28" s="48">
        <v>0</v>
      </c>
      <c r="G28" s="48">
        <v>0</v>
      </c>
      <c r="H28" s="48">
        <v>0</v>
      </c>
      <c r="I28" s="48">
        <v>4</v>
      </c>
      <c r="J28" s="48">
        <v>19</v>
      </c>
      <c r="K28" s="48">
        <v>53</v>
      </c>
      <c r="L28" s="48">
        <v>0</v>
      </c>
      <c r="M28" s="48">
        <v>0</v>
      </c>
      <c r="N28" s="48">
        <v>0</v>
      </c>
      <c r="O28" s="48">
        <v>14</v>
      </c>
      <c r="P28" s="48">
        <v>0</v>
      </c>
      <c r="Q28" s="48"/>
    </row>
    <row r="29" spans="1:17" x14ac:dyDescent="0.25">
      <c r="A29" s="49">
        <v>44731</v>
      </c>
      <c r="B29" s="48">
        <v>2</v>
      </c>
      <c r="C29" s="48">
        <v>6</v>
      </c>
      <c r="D29" s="48" t="s">
        <v>19</v>
      </c>
      <c r="E29" s="51">
        <v>27</v>
      </c>
      <c r="F29" s="48">
        <v>0</v>
      </c>
      <c r="G29" s="48">
        <v>0</v>
      </c>
      <c r="H29" s="48">
        <v>8</v>
      </c>
      <c r="I29" s="48">
        <v>14</v>
      </c>
      <c r="J29" s="48">
        <v>22</v>
      </c>
      <c r="K29" s="48">
        <v>22</v>
      </c>
      <c r="L29" s="48">
        <v>3</v>
      </c>
      <c r="M29" s="48">
        <v>0</v>
      </c>
      <c r="N29" s="48">
        <v>0</v>
      </c>
      <c r="O29" s="48">
        <v>4</v>
      </c>
      <c r="P29" s="48">
        <v>0</v>
      </c>
      <c r="Q29" s="48"/>
    </row>
    <row r="30" spans="1:17" x14ac:dyDescent="0.25">
      <c r="A30" s="49">
        <v>44731</v>
      </c>
      <c r="B30" s="48">
        <v>2</v>
      </c>
      <c r="C30" s="48">
        <v>7</v>
      </c>
      <c r="D30" s="48" t="s">
        <v>19</v>
      </c>
      <c r="E30" s="51">
        <v>74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25</v>
      </c>
      <c r="L30" s="48">
        <v>0</v>
      </c>
      <c r="M30" s="48">
        <v>0</v>
      </c>
      <c r="N30" s="48">
        <v>0</v>
      </c>
      <c r="O30" s="48">
        <v>1</v>
      </c>
      <c r="P30" s="48">
        <v>0</v>
      </c>
      <c r="Q30" s="48"/>
    </row>
    <row r="31" spans="1:17" x14ac:dyDescent="0.25">
      <c r="A31" s="49">
        <v>44731</v>
      </c>
      <c r="B31" s="48">
        <v>2</v>
      </c>
      <c r="C31" s="48">
        <v>8</v>
      </c>
      <c r="D31" s="48" t="s">
        <v>19</v>
      </c>
      <c r="E31" s="51">
        <v>59</v>
      </c>
      <c r="F31" s="48">
        <v>0</v>
      </c>
      <c r="G31" s="48">
        <v>0</v>
      </c>
      <c r="H31" s="48">
        <v>0</v>
      </c>
      <c r="I31" s="48">
        <v>0</v>
      </c>
      <c r="J31" s="48">
        <v>12</v>
      </c>
      <c r="K31" s="48">
        <v>16</v>
      </c>
      <c r="L31" s="48">
        <v>0</v>
      </c>
      <c r="M31" s="48">
        <v>0</v>
      </c>
      <c r="N31" s="48">
        <v>0</v>
      </c>
      <c r="O31" s="48">
        <v>13</v>
      </c>
      <c r="P31" s="48">
        <v>0</v>
      </c>
      <c r="Q31" s="48"/>
    </row>
    <row r="32" spans="1:17" x14ac:dyDescent="0.25">
      <c r="A32" s="49">
        <v>44731</v>
      </c>
      <c r="B32" s="48">
        <v>2</v>
      </c>
      <c r="C32" s="48">
        <v>9</v>
      </c>
      <c r="D32" s="48" t="s">
        <v>19</v>
      </c>
      <c r="E32" s="51">
        <v>62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24</v>
      </c>
      <c r="L32" s="48">
        <v>0</v>
      </c>
      <c r="M32" s="48">
        <v>0</v>
      </c>
      <c r="N32" s="48">
        <v>0</v>
      </c>
      <c r="O32" s="48">
        <v>14</v>
      </c>
      <c r="P32" s="48">
        <v>0</v>
      </c>
      <c r="Q32" s="48"/>
    </row>
    <row r="33" spans="1:17" x14ac:dyDescent="0.25">
      <c r="A33" s="49">
        <v>44731</v>
      </c>
      <c r="B33" s="48">
        <v>2</v>
      </c>
      <c r="C33" s="48">
        <v>10</v>
      </c>
      <c r="D33" s="48" t="s">
        <v>20</v>
      </c>
      <c r="E33" s="51">
        <v>24</v>
      </c>
      <c r="F33" s="48">
        <v>0</v>
      </c>
      <c r="G33" s="48">
        <v>0</v>
      </c>
      <c r="H33" s="48">
        <v>0</v>
      </c>
      <c r="I33" s="48">
        <v>0</v>
      </c>
      <c r="J33" s="48">
        <v>17</v>
      </c>
      <c r="K33" s="48">
        <v>52</v>
      </c>
      <c r="L33" s="48">
        <v>0</v>
      </c>
      <c r="M33" s="48">
        <v>0</v>
      </c>
      <c r="N33" s="48">
        <v>0</v>
      </c>
      <c r="O33" s="48">
        <v>7</v>
      </c>
      <c r="P33" s="48">
        <v>0</v>
      </c>
      <c r="Q33" s="48"/>
    </row>
    <row r="34" spans="1:17" x14ac:dyDescent="0.25">
      <c r="A34" s="49">
        <v>44731</v>
      </c>
      <c r="B34" s="48">
        <v>2</v>
      </c>
      <c r="C34" s="48">
        <v>11</v>
      </c>
      <c r="D34" s="48" t="s">
        <v>20</v>
      </c>
      <c r="E34" s="51">
        <v>38</v>
      </c>
      <c r="F34" s="48">
        <v>0</v>
      </c>
      <c r="G34" s="48">
        <v>0</v>
      </c>
      <c r="H34" s="48">
        <v>0</v>
      </c>
      <c r="I34" s="48">
        <v>0</v>
      </c>
      <c r="J34" s="48">
        <v>58</v>
      </c>
      <c r="K34" s="48">
        <v>0</v>
      </c>
      <c r="L34" s="48">
        <v>0</v>
      </c>
      <c r="M34" s="48">
        <v>0</v>
      </c>
      <c r="N34" s="48">
        <v>0</v>
      </c>
      <c r="O34" s="48">
        <v>4</v>
      </c>
      <c r="P34" s="48">
        <v>0</v>
      </c>
      <c r="Q34" s="48"/>
    </row>
    <row r="35" spans="1:17" x14ac:dyDescent="0.25">
      <c r="A35" s="49">
        <v>44731</v>
      </c>
      <c r="B35" s="48">
        <v>2</v>
      </c>
      <c r="C35" s="48">
        <v>12</v>
      </c>
      <c r="D35" s="48" t="s">
        <v>20</v>
      </c>
      <c r="E35" s="51">
        <v>4</v>
      </c>
      <c r="F35" s="48">
        <v>0</v>
      </c>
      <c r="G35" s="48">
        <v>0</v>
      </c>
      <c r="H35" s="48">
        <v>0</v>
      </c>
      <c r="I35" s="48">
        <v>0</v>
      </c>
      <c r="J35" s="48">
        <v>27</v>
      </c>
      <c r="K35" s="48">
        <v>68</v>
      </c>
      <c r="L35" s="48">
        <v>0</v>
      </c>
      <c r="M35" s="48">
        <v>0</v>
      </c>
      <c r="N35" s="48">
        <v>0</v>
      </c>
      <c r="O35" s="48">
        <v>1</v>
      </c>
      <c r="P35" s="48">
        <v>0</v>
      </c>
      <c r="Q35" s="48"/>
    </row>
    <row r="36" spans="1:17" x14ac:dyDescent="0.25">
      <c r="A36" s="49">
        <v>44731</v>
      </c>
      <c r="B36" s="48">
        <v>2</v>
      </c>
      <c r="C36" s="48">
        <v>13</v>
      </c>
      <c r="D36" s="48" t="s">
        <v>20</v>
      </c>
      <c r="E36" s="51">
        <v>18</v>
      </c>
      <c r="F36" s="48">
        <v>0</v>
      </c>
      <c r="G36" s="48">
        <v>0</v>
      </c>
      <c r="H36" s="48">
        <v>0</v>
      </c>
      <c r="I36" s="48">
        <v>0</v>
      </c>
      <c r="J36" s="48">
        <v>69</v>
      </c>
      <c r="K36" s="48">
        <v>6</v>
      </c>
      <c r="L36" s="48">
        <v>3</v>
      </c>
      <c r="M36" s="48">
        <v>0</v>
      </c>
      <c r="N36" s="48">
        <v>0</v>
      </c>
      <c r="O36" s="48">
        <v>4</v>
      </c>
      <c r="P36" s="48">
        <v>0</v>
      </c>
      <c r="Q36" s="48"/>
    </row>
    <row r="37" spans="1:17" x14ac:dyDescent="0.25">
      <c r="A37" s="49">
        <v>44731</v>
      </c>
      <c r="B37" s="48">
        <v>2</v>
      </c>
      <c r="C37" s="48">
        <v>14</v>
      </c>
      <c r="D37" s="48" t="s">
        <v>20</v>
      </c>
      <c r="E37" s="51">
        <v>86</v>
      </c>
      <c r="F37" s="48">
        <v>0</v>
      </c>
      <c r="G37" s="48">
        <v>0</v>
      </c>
      <c r="H37" s="48">
        <v>0</v>
      </c>
      <c r="I37" s="48">
        <v>0</v>
      </c>
      <c r="J37" s="48">
        <v>5</v>
      </c>
      <c r="K37" s="48">
        <v>8</v>
      </c>
      <c r="L37" s="48">
        <v>0</v>
      </c>
      <c r="M37" s="48">
        <v>0</v>
      </c>
      <c r="N37" s="48">
        <v>0</v>
      </c>
      <c r="O37" s="48">
        <v>1</v>
      </c>
      <c r="P37" s="48">
        <v>0</v>
      </c>
      <c r="Q37" s="48"/>
    </row>
    <row r="38" spans="1:17" x14ac:dyDescent="0.25">
      <c r="A38" s="49">
        <v>44731</v>
      </c>
      <c r="B38" s="48">
        <v>2</v>
      </c>
      <c r="C38" s="48">
        <v>15</v>
      </c>
      <c r="D38" s="48" t="s">
        <v>20</v>
      </c>
      <c r="E38" s="51">
        <v>77</v>
      </c>
      <c r="F38" s="48">
        <v>0</v>
      </c>
      <c r="G38" s="48">
        <v>0</v>
      </c>
      <c r="H38" s="48">
        <v>0</v>
      </c>
      <c r="I38" s="48">
        <v>0</v>
      </c>
      <c r="J38" s="48">
        <v>5</v>
      </c>
      <c r="K38" s="48">
        <v>16</v>
      </c>
      <c r="L38" s="48">
        <v>0</v>
      </c>
      <c r="M38" s="48">
        <v>0</v>
      </c>
      <c r="N38" s="48">
        <v>0</v>
      </c>
      <c r="O38" s="48">
        <v>2</v>
      </c>
      <c r="P38" s="48">
        <v>0</v>
      </c>
      <c r="Q38" s="48"/>
    </row>
    <row r="39" spans="1:17" x14ac:dyDescent="0.25">
      <c r="A39" s="49">
        <v>44731</v>
      </c>
      <c r="B39" s="48">
        <v>2</v>
      </c>
      <c r="C39" s="48">
        <v>16</v>
      </c>
      <c r="D39" s="48" t="s">
        <v>20</v>
      </c>
      <c r="E39" s="51">
        <v>23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57</v>
      </c>
      <c r="L39" s="48">
        <v>16</v>
      </c>
      <c r="M39" s="48">
        <v>0</v>
      </c>
      <c r="N39" s="48">
        <v>0</v>
      </c>
      <c r="O39" s="48">
        <v>4</v>
      </c>
      <c r="P39" s="48">
        <v>0</v>
      </c>
      <c r="Q39" s="48"/>
    </row>
    <row r="40" spans="1:17" x14ac:dyDescent="0.25">
      <c r="A40" s="49">
        <v>44731</v>
      </c>
      <c r="B40" s="48">
        <v>2</v>
      </c>
      <c r="C40" s="48">
        <v>17</v>
      </c>
      <c r="D40" s="48" t="s">
        <v>20</v>
      </c>
      <c r="E40" s="51">
        <v>14</v>
      </c>
      <c r="F40" s="48">
        <v>0</v>
      </c>
      <c r="G40" s="48">
        <v>0</v>
      </c>
      <c r="H40" s="48">
        <v>0</v>
      </c>
      <c r="I40" s="48">
        <v>27</v>
      </c>
      <c r="J40" s="48">
        <v>0</v>
      </c>
      <c r="K40" s="48">
        <v>35</v>
      </c>
      <c r="L40" s="48">
        <v>21</v>
      </c>
      <c r="M40" s="48">
        <v>0</v>
      </c>
      <c r="N40" s="48">
        <v>0</v>
      </c>
      <c r="O40" s="48">
        <v>3</v>
      </c>
      <c r="P40" s="48">
        <v>0</v>
      </c>
      <c r="Q40" s="48"/>
    </row>
    <row r="41" spans="1:17" x14ac:dyDescent="0.25">
      <c r="A41" s="49">
        <v>44731</v>
      </c>
      <c r="B41" s="48">
        <v>2</v>
      </c>
      <c r="C41" s="48">
        <v>18</v>
      </c>
      <c r="D41" s="48" t="s">
        <v>20</v>
      </c>
      <c r="E41" s="51">
        <v>74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13</v>
      </c>
      <c r="L41" s="48">
        <v>13</v>
      </c>
      <c r="M41" s="48">
        <v>0</v>
      </c>
      <c r="N41" s="48">
        <v>0</v>
      </c>
      <c r="O41" s="48">
        <v>0</v>
      </c>
      <c r="P41" s="48">
        <v>0</v>
      </c>
      <c r="Q41" s="48"/>
    </row>
    <row r="42" spans="1:17" x14ac:dyDescent="0.25">
      <c r="A42" s="49">
        <v>44731</v>
      </c>
      <c r="B42" s="48">
        <v>2</v>
      </c>
      <c r="C42" s="48">
        <v>19</v>
      </c>
      <c r="D42" s="48" t="s">
        <v>20</v>
      </c>
      <c r="E42" s="51">
        <v>16</v>
      </c>
      <c r="F42" s="48">
        <v>0</v>
      </c>
      <c r="G42" s="48">
        <v>0</v>
      </c>
      <c r="H42" s="48">
        <v>0</v>
      </c>
      <c r="I42" s="48">
        <v>5</v>
      </c>
      <c r="J42" s="48">
        <v>9</v>
      </c>
      <c r="K42" s="48">
        <v>28</v>
      </c>
      <c r="L42" s="48">
        <v>37</v>
      </c>
      <c r="M42" s="48">
        <v>0</v>
      </c>
      <c r="N42" s="48">
        <v>5</v>
      </c>
      <c r="O42" s="48">
        <v>0</v>
      </c>
      <c r="P42" s="48">
        <v>0</v>
      </c>
      <c r="Q42" s="48"/>
    </row>
    <row r="43" spans="1:17" x14ac:dyDescent="0.25">
      <c r="A43" s="49">
        <v>44731</v>
      </c>
      <c r="B43" s="48">
        <v>2</v>
      </c>
      <c r="C43" s="48">
        <v>20</v>
      </c>
      <c r="D43" s="48" t="s">
        <v>20</v>
      </c>
      <c r="E43" s="51">
        <v>70</v>
      </c>
      <c r="F43" s="48">
        <v>0</v>
      </c>
      <c r="G43" s="48">
        <v>0</v>
      </c>
      <c r="H43" s="48">
        <v>0</v>
      </c>
      <c r="I43" s="48">
        <v>1</v>
      </c>
      <c r="J43" s="48">
        <v>0</v>
      </c>
      <c r="K43" s="48">
        <v>28</v>
      </c>
      <c r="L43" s="48">
        <v>0</v>
      </c>
      <c r="M43" s="48">
        <v>0</v>
      </c>
      <c r="N43" s="48">
        <v>0</v>
      </c>
      <c r="O43" s="48">
        <v>1</v>
      </c>
      <c r="P43" s="48">
        <v>0</v>
      </c>
      <c r="Q43" s="48"/>
    </row>
    <row r="44" spans="1:17" x14ac:dyDescent="0.25">
      <c r="A44" s="49">
        <v>44731</v>
      </c>
      <c r="B44" s="48">
        <v>3</v>
      </c>
      <c r="C44" s="48">
        <v>1</v>
      </c>
      <c r="D44" s="48" t="s">
        <v>19</v>
      </c>
      <c r="E44" s="51">
        <v>39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60</v>
      </c>
      <c r="L44" s="48">
        <v>0</v>
      </c>
      <c r="M44" s="48">
        <v>0</v>
      </c>
      <c r="N44" s="48">
        <v>0</v>
      </c>
      <c r="O44" s="48">
        <v>1</v>
      </c>
      <c r="P44" s="48">
        <v>0</v>
      </c>
      <c r="Q44" s="48"/>
    </row>
    <row r="45" spans="1:17" x14ac:dyDescent="0.25">
      <c r="A45" s="49">
        <v>44731</v>
      </c>
      <c r="B45" s="48">
        <v>3</v>
      </c>
      <c r="C45" s="48">
        <v>2</v>
      </c>
      <c r="D45" s="48" t="s">
        <v>19</v>
      </c>
      <c r="E45" s="51">
        <v>23</v>
      </c>
      <c r="F45" s="48">
        <v>0</v>
      </c>
      <c r="G45" s="48">
        <v>0</v>
      </c>
      <c r="H45" s="48">
        <v>0</v>
      </c>
      <c r="I45" s="48">
        <v>0</v>
      </c>
      <c r="J45" s="48">
        <v>55</v>
      </c>
      <c r="K45" s="48">
        <v>22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/>
    </row>
    <row r="46" spans="1:17" x14ac:dyDescent="0.25">
      <c r="A46" s="49">
        <v>44731</v>
      </c>
      <c r="B46" s="48">
        <v>3</v>
      </c>
      <c r="C46" s="48">
        <v>3</v>
      </c>
      <c r="D46" s="48" t="s">
        <v>19</v>
      </c>
      <c r="E46" s="51">
        <v>34</v>
      </c>
      <c r="F46" s="48">
        <v>0</v>
      </c>
      <c r="G46" s="48">
        <v>0</v>
      </c>
      <c r="H46" s="48">
        <v>1</v>
      </c>
      <c r="I46" s="48">
        <v>10</v>
      </c>
      <c r="J46" s="48">
        <v>16</v>
      </c>
      <c r="K46" s="48">
        <v>28</v>
      </c>
      <c r="L46" s="48">
        <v>0</v>
      </c>
      <c r="M46" s="48">
        <v>1</v>
      </c>
      <c r="N46" s="48">
        <v>1</v>
      </c>
      <c r="O46" s="48">
        <v>3</v>
      </c>
      <c r="P46" s="48">
        <v>6</v>
      </c>
      <c r="Q46" s="48" t="s">
        <v>38</v>
      </c>
    </row>
    <row r="47" spans="1:17" x14ac:dyDescent="0.25">
      <c r="A47" s="49">
        <v>44731</v>
      </c>
      <c r="B47" s="48">
        <v>3</v>
      </c>
      <c r="C47" s="48">
        <v>4</v>
      </c>
      <c r="D47" s="48" t="s">
        <v>19</v>
      </c>
      <c r="E47" s="51">
        <v>0</v>
      </c>
      <c r="F47" s="48">
        <v>0</v>
      </c>
      <c r="G47" s="48">
        <v>0</v>
      </c>
      <c r="H47" s="48">
        <v>2</v>
      </c>
      <c r="I47" s="48">
        <v>1</v>
      </c>
      <c r="J47" s="48">
        <v>0</v>
      </c>
      <c r="K47" s="48">
        <v>82</v>
      </c>
      <c r="L47" s="48">
        <v>13</v>
      </c>
      <c r="M47" s="48">
        <v>0</v>
      </c>
      <c r="N47" s="48">
        <v>0</v>
      </c>
      <c r="O47" s="48">
        <v>2</v>
      </c>
      <c r="P47" s="48">
        <v>0</v>
      </c>
      <c r="Q47" s="48"/>
    </row>
    <row r="48" spans="1:17" x14ac:dyDescent="0.25">
      <c r="A48" s="49">
        <v>44731</v>
      </c>
      <c r="B48" s="48">
        <v>3</v>
      </c>
      <c r="C48" s="48">
        <v>5</v>
      </c>
      <c r="D48" s="48" t="s">
        <v>20</v>
      </c>
      <c r="E48" s="51">
        <v>0</v>
      </c>
      <c r="F48" s="48">
        <v>0</v>
      </c>
      <c r="G48" s="48">
        <v>0</v>
      </c>
      <c r="H48" s="48">
        <v>1</v>
      </c>
      <c r="I48" s="48">
        <v>1</v>
      </c>
      <c r="J48" s="48">
        <v>0</v>
      </c>
      <c r="K48" s="48">
        <v>53</v>
      </c>
      <c r="L48" s="48">
        <v>23</v>
      </c>
      <c r="M48" s="48">
        <v>0</v>
      </c>
      <c r="N48" s="48">
        <v>0</v>
      </c>
      <c r="O48" s="48">
        <v>22</v>
      </c>
      <c r="P48" s="48">
        <v>0</v>
      </c>
      <c r="Q48" s="48"/>
    </row>
    <row r="49" spans="1:17" x14ac:dyDescent="0.25">
      <c r="A49" s="49">
        <v>44731</v>
      </c>
      <c r="B49" s="48">
        <v>3</v>
      </c>
      <c r="C49" s="48">
        <v>6</v>
      </c>
      <c r="D49" s="48" t="s">
        <v>20</v>
      </c>
      <c r="E49" s="51">
        <v>0</v>
      </c>
      <c r="F49" s="48">
        <v>0</v>
      </c>
      <c r="G49" s="48">
        <v>0</v>
      </c>
      <c r="H49" s="48">
        <v>1</v>
      </c>
      <c r="I49" s="48">
        <v>19</v>
      </c>
      <c r="J49" s="48">
        <v>0</v>
      </c>
      <c r="K49" s="48">
        <v>51</v>
      </c>
      <c r="L49" s="48">
        <v>0</v>
      </c>
      <c r="M49" s="48">
        <v>1</v>
      </c>
      <c r="N49" s="48">
        <v>0</v>
      </c>
      <c r="O49" s="48">
        <v>13</v>
      </c>
      <c r="P49" s="48">
        <v>0</v>
      </c>
      <c r="Q49" s="48"/>
    </row>
    <row r="50" spans="1:17" x14ac:dyDescent="0.25">
      <c r="A50" s="49">
        <v>44731</v>
      </c>
      <c r="B50" s="48">
        <v>3</v>
      </c>
      <c r="C50" s="48">
        <v>7</v>
      </c>
      <c r="D50" s="48" t="s">
        <v>19</v>
      </c>
      <c r="E50" s="51">
        <v>14</v>
      </c>
      <c r="F50" s="48">
        <v>0</v>
      </c>
      <c r="G50" s="48">
        <v>0</v>
      </c>
      <c r="H50" s="48">
        <v>3</v>
      </c>
      <c r="I50" s="48">
        <v>0</v>
      </c>
      <c r="J50" s="48">
        <v>0</v>
      </c>
      <c r="K50" s="48">
        <v>6</v>
      </c>
      <c r="L50" s="48">
        <v>0</v>
      </c>
      <c r="M50" s="48">
        <v>0</v>
      </c>
      <c r="N50" s="48">
        <v>0</v>
      </c>
      <c r="O50" s="48">
        <v>17</v>
      </c>
      <c r="P50" s="48">
        <v>0</v>
      </c>
      <c r="Q50" s="48"/>
    </row>
    <row r="51" spans="1:17" x14ac:dyDescent="0.25">
      <c r="A51" s="49">
        <v>44731</v>
      </c>
      <c r="B51" s="48">
        <v>3</v>
      </c>
      <c r="C51" s="48">
        <v>8</v>
      </c>
      <c r="D51" s="48" t="s">
        <v>20</v>
      </c>
      <c r="E51" s="51">
        <v>10</v>
      </c>
      <c r="F51" s="48">
        <v>0</v>
      </c>
      <c r="G51" s="48">
        <v>0</v>
      </c>
      <c r="H51" s="48">
        <v>3</v>
      </c>
      <c r="I51" s="48">
        <v>2</v>
      </c>
      <c r="J51" s="48">
        <v>0</v>
      </c>
      <c r="K51" s="48">
        <v>77</v>
      </c>
      <c r="L51" s="48">
        <v>0</v>
      </c>
      <c r="M51" s="48">
        <v>0</v>
      </c>
      <c r="N51" s="48">
        <v>0</v>
      </c>
      <c r="O51" s="48">
        <v>8</v>
      </c>
      <c r="P51" s="48">
        <v>0</v>
      </c>
      <c r="Q51" s="48"/>
    </row>
    <row r="52" spans="1:17" x14ac:dyDescent="0.25">
      <c r="A52" s="49">
        <v>44731</v>
      </c>
      <c r="B52" s="48">
        <v>3</v>
      </c>
      <c r="C52" s="48">
        <v>9</v>
      </c>
      <c r="D52" s="48" t="s">
        <v>20</v>
      </c>
      <c r="E52" s="51">
        <v>1</v>
      </c>
      <c r="F52" s="48">
        <v>0</v>
      </c>
      <c r="G52" s="48">
        <v>0</v>
      </c>
      <c r="H52" s="48">
        <v>9</v>
      </c>
      <c r="I52" s="48">
        <v>0</v>
      </c>
      <c r="J52" s="48">
        <v>0</v>
      </c>
      <c r="K52" s="48">
        <v>90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/>
    </row>
    <row r="53" spans="1:17" x14ac:dyDescent="0.25">
      <c r="A53" s="49">
        <v>44731</v>
      </c>
      <c r="B53" s="48">
        <v>3</v>
      </c>
      <c r="C53" s="48">
        <v>10</v>
      </c>
      <c r="D53" s="48" t="s">
        <v>20</v>
      </c>
      <c r="E53" s="51">
        <v>25</v>
      </c>
      <c r="F53" s="48">
        <v>0</v>
      </c>
      <c r="G53" s="48">
        <v>0</v>
      </c>
      <c r="H53" s="48">
        <v>5</v>
      </c>
      <c r="I53" s="48">
        <v>0</v>
      </c>
      <c r="J53" s="48">
        <v>0</v>
      </c>
      <c r="K53" s="48">
        <v>49</v>
      </c>
      <c r="L53" s="48">
        <v>0</v>
      </c>
      <c r="M53" s="48">
        <v>0</v>
      </c>
      <c r="N53" s="48">
        <v>0</v>
      </c>
      <c r="O53" s="48">
        <v>21</v>
      </c>
      <c r="P53" s="48">
        <v>0</v>
      </c>
      <c r="Q53" s="48"/>
    </row>
    <row r="54" spans="1:17" x14ac:dyDescent="0.25">
      <c r="A54" s="49">
        <v>44731</v>
      </c>
      <c r="B54" s="48">
        <v>3</v>
      </c>
      <c r="C54" s="48">
        <v>11</v>
      </c>
      <c r="D54" s="48" t="s">
        <v>20</v>
      </c>
      <c r="E54" s="51">
        <v>38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39</v>
      </c>
      <c r="L54" s="48">
        <v>0</v>
      </c>
      <c r="M54" s="48">
        <v>0</v>
      </c>
      <c r="N54" s="48">
        <v>0</v>
      </c>
      <c r="O54" s="48">
        <v>22</v>
      </c>
      <c r="P54" s="48">
        <v>0</v>
      </c>
      <c r="Q54" s="48"/>
    </row>
    <row r="55" spans="1:17" x14ac:dyDescent="0.25">
      <c r="A55" s="49">
        <v>44731</v>
      </c>
      <c r="B55" s="48">
        <v>3</v>
      </c>
      <c r="C55" s="48">
        <v>12</v>
      </c>
      <c r="D55" s="48" t="s">
        <v>20</v>
      </c>
      <c r="E55" s="51">
        <v>84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10</v>
      </c>
      <c r="L55" s="48">
        <v>0</v>
      </c>
      <c r="M55" s="48">
        <v>0</v>
      </c>
      <c r="N55" s="48">
        <v>0</v>
      </c>
      <c r="O55" s="48">
        <v>6</v>
      </c>
      <c r="P55" s="48">
        <v>0</v>
      </c>
      <c r="Q55" s="48"/>
    </row>
    <row r="56" spans="1:17" x14ac:dyDescent="0.25">
      <c r="A56" s="49">
        <v>44731</v>
      </c>
      <c r="B56" s="48">
        <v>3</v>
      </c>
      <c r="C56" s="48">
        <v>13</v>
      </c>
      <c r="D56" s="48" t="s">
        <v>20</v>
      </c>
      <c r="E56" s="51">
        <v>30</v>
      </c>
      <c r="F56" s="48">
        <v>0</v>
      </c>
      <c r="G56" s="48">
        <v>0</v>
      </c>
      <c r="H56" s="48">
        <v>0</v>
      </c>
      <c r="I56" s="48">
        <v>1</v>
      </c>
      <c r="J56" s="48">
        <v>15</v>
      </c>
      <c r="K56" s="48">
        <v>37</v>
      </c>
      <c r="L56" s="48">
        <v>12</v>
      </c>
      <c r="M56" s="48">
        <v>0</v>
      </c>
      <c r="N56" s="48">
        <v>0</v>
      </c>
      <c r="O56" s="48">
        <v>5</v>
      </c>
      <c r="P56" s="48">
        <v>0</v>
      </c>
      <c r="Q56" s="48"/>
    </row>
    <row r="57" spans="1:17" x14ac:dyDescent="0.25">
      <c r="A57" s="49">
        <v>44731</v>
      </c>
      <c r="B57" s="48">
        <v>3</v>
      </c>
      <c r="C57" s="48">
        <v>14</v>
      </c>
      <c r="D57" s="48" t="s">
        <v>20</v>
      </c>
      <c r="E57" s="51">
        <v>35</v>
      </c>
      <c r="F57" s="48">
        <v>0</v>
      </c>
      <c r="G57" s="48">
        <v>0</v>
      </c>
      <c r="H57" s="48">
        <v>0</v>
      </c>
      <c r="I57" s="48">
        <v>0</v>
      </c>
      <c r="J57" s="48">
        <v>27</v>
      </c>
      <c r="K57" s="48">
        <v>21</v>
      </c>
      <c r="L57" s="48">
        <v>12</v>
      </c>
      <c r="M57" s="48">
        <v>0</v>
      </c>
      <c r="N57" s="48">
        <v>0</v>
      </c>
      <c r="O57" s="48">
        <v>5</v>
      </c>
      <c r="P57" s="48">
        <v>0</v>
      </c>
      <c r="Q57" s="48"/>
    </row>
    <row r="58" spans="1:17" x14ac:dyDescent="0.25">
      <c r="A58" s="49">
        <v>44736</v>
      </c>
      <c r="B58" s="48">
        <v>3</v>
      </c>
      <c r="C58" s="48">
        <v>15</v>
      </c>
      <c r="D58" s="48" t="s">
        <v>20</v>
      </c>
      <c r="E58" s="51">
        <v>45</v>
      </c>
      <c r="F58" s="48">
        <v>0</v>
      </c>
      <c r="G58" s="48">
        <v>0</v>
      </c>
      <c r="H58" s="48">
        <v>0</v>
      </c>
      <c r="I58" s="48">
        <v>0</v>
      </c>
      <c r="J58" s="48">
        <v>49</v>
      </c>
      <c r="K58" s="48">
        <v>4</v>
      </c>
      <c r="L58" s="48">
        <v>1</v>
      </c>
      <c r="M58" s="48">
        <v>0</v>
      </c>
      <c r="N58" s="48">
        <v>0</v>
      </c>
      <c r="O58" s="48">
        <v>1</v>
      </c>
      <c r="P58" s="48">
        <v>0</v>
      </c>
      <c r="Q58" s="48"/>
    </row>
    <row r="59" spans="1:17" x14ac:dyDescent="0.25">
      <c r="A59" s="49">
        <v>44736</v>
      </c>
      <c r="B59" s="48">
        <v>3</v>
      </c>
      <c r="C59" s="48">
        <v>16</v>
      </c>
      <c r="D59" s="48" t="s">
        <v>20</v>
      </c>
      <c r="E59" s="51">
        <v>39</v>
      </c>
      <c r="F59" s="48">
        <v>0</v>
      </c>
      <c r="G59" s="48">
        <v>0</v>
      </c>
      <c r="H59" s="48">
        <v>0</v>
      </c>
      <c r="I59" s="48">
        <v>2</v>
      </c>
      <c r="J59" s="48">
        <v>0</v>
      </c>
      <c r="K59" s="48">
        <v>52</v>
      </c>
      <c r="L59" s="48">
        <v>4</v>
      </c>
      <c r="M59" s="48">
        <v>0</v>
      </c>
      <c r="N59" s="48">
        <v>0</v>
      </c>
      <c r="O59" s="48">
        <v>3</v>
      </c>
      <c r="P59" s="48">
        <v>0</v>
      </c>
      <c r="Q59" s="48"/>
    </row>
    <row r="60" spans="1:17" x14ac:dyDescent="0.25">
      <c r="A60" s="49">
        <v>44736</v>
      </c>
      <c r="B60" s="48">
        <v>3</v>
      </c>
      <c r="C60" s="48">
        <v>17</v>
      </c>
      <c r="D60" s="48" t="s">
        <v>20</v>
      </c>
      <c r="E60" s="51">
        <v>36</v>
      </c>
      <c r="F60" s="48">
        <v>0</v>
      </c>
      <c r="G60" s="48">
        <v>0</v>
      </c>
      <c r="H60" s="48">
        <v>4</v>
      </c>
      <c r="I60" s="48">
        <v>0</v>
      </c>
      <c r="J60" s="48">
        <v>2</v>
      </c>
      <c r="K60" s="48">
        <v>23</v>
      </c>
      <c r="L60" s="48">
        <v>34</v>
      </c>
      <c r="M60" s="48">
        <v>0</v>
      </c>
      <c r="N60" s="48">
        <v>0</v>
      </c>
      <c r="O60" s="48">
        <v>1</v>
      </c>
      <c r="P60" s="48">
        <v>0</v>
      </c>
      <c r="Q60" s="48"/>
    </row>
    <row r="61" spans="1:17" x14ac:dyDescent="0.25">
      <c r="A61" s="49">
        <v>44736</v>
      </c>
      <c r="B61" s="48">
        <v>3</v>
      </c>
      <c r="C61" s="48">
        <v>18</v>
      </c>
      <c r="D61" s="48" t="s">
        <v>20</v>
      </c>
      <c r="E61" s="51">
        <v>26</v>
      </c>
      <c r="F61" s="48">
        <v>0</v>
      </c>
      <c r="G61" s="48">
        <v>0</v>
      </c>
      <c r="H61" s="48">
        <v>0</v>
      </c>
      <c r="I61" s="48">
        <v>0</v>
      </c>
      <c r="J61" s="48">
        <v>21</v>
      </c>
      <c r="K61" s="48">
        <v>41</v>
      </c>
      <c r="L61" s="48">
        <v>11</v>
      </c>
      <c r="M61" s="48">
        <v>0</v>
      </c>
      <c r="N61" s="48">
        <v>0</v>
      </c>
      <c r="O61" s="48">
        <v>1</v>
      </c>
      <c r="P61" s="48">
        <v>0</v>
      </c>
      <c r="Q61" s="48"/>
    </row>
    <row r="62" spans="1:17" x14ac:dyDescent="0.25">
      <c r="A62" s="49">
        <v>44736</v>
      </c>
      <c r="B62" s="48">
        <v>3</v>
      </c>
      <c r="C62" s="48">
        <v>19</v>
      </c>
      <c r="D62" s="48" t="s">
        <v>20</v>
      </c>
      <c r="E62" s="51">
        <v>34</v>
      </c>
      <c r="F62" s="48">
        <v>0</v>
      </c>
      <c r="G62" s="48">
        <v>0</v>
      </c>
      <c r="H62" s="48">
        <v>0</v>
      </c>
      <c r="I62" s="48">
        <v>0</v>
      </c>
      <c r="J62" s="48">
        <v>66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48">
        <v>0</v>
      </c>
      <c r="Q62" s="48"/>
    </row>
    <row r="63" spans="1:17" x14ac:dyDescent="0.25">
      <c r="A63" s="49">
        <v>44736</v>
      </c>
      <c r="B63" s="48">
        <v>3</v>
      </c>
      <c r="C63" s="48">
        <v>20</v>
      </c>
      <c r="D63" s="48" t="s">
        <v>20</v>
      </c>
      <c r="E63" s="51">
        <v>73</v>
      </c>
      <c r="F63" s="48">
        <v>0</v>
      </c>
      <c r="G63" s="48">
        <v>0</v>
      </c>
      <c r="H63" s="48">
        <v>0</v>
      </c>
      <c r="I63" s="48">
        <v>0</v>
      </c>
      <c r="J63" s="48">
        <v>10</v>
      </c>
      <c r="K63" s="48">
        <v>17</v>
      </c>
      <c r="L63" s="48">
        <v>0</v>
      </c>
      <c r="M63" s="48">
        <v>0</v>
      </c>
      <c r="N63" s="48">
        <v>0</v>
      </c>
      <c r="O63" s="48">
        <v>0</v>
      </c>
      <c r="P63" s="48">
        <v>0</v>
      </c>
      <c r="Q63" s="48"/>
    </row>
    <row r="64" spans="1:17" x14ac:dyDescent="0.25">
      <c r="A64" s="49">
        <v>44736</v>
      </c>
      <c r="B64" s="48">
        <v>3</v>
      </c>
      <c r="C64" s="48">
        <v>21</v>
      </c>
      <c r="D64" s="48" t="s">
        <v>20</v>
      </c>
      <c r="E64" s="51">
        <v>31</v>
      </c>
      <c r="F64" s="48">
        <v>0</v>
      </c>
      <c r="G64" s="48">
        <v>0</v>
      </c>
      <c r="H64" s="48">
        <v>0</v>
      </c>
      <c r="I64" s="48">
        <v>1</v>
      </c>
      <c r="J64" s="48">
        <v>0</v>
      </c>
      <c r="K64" s="48">
        <v>66</v>
      </c>
      <c r="L64" s="48">
        <v>0</v>
      </c>
      <c r="M64" s="48">
        <v>0</v>
      </c>
      <c r="N64" s="48">
        <v>0</v>
      </c>
      <c r="O64" s="48">
        <v>2</v>
      </c>
      <c r="P64" s="48">
        <v>0</v>
      </c>
      <c r="Q64" s="48"/>
    </row>
    <row r="65" spans="1:17" x14ac:dyDescent="0.25">
      <c r="A65" s="49">
        <v>44736</v>
      </c>
      <c r="B65" s="48">
        <v>3</v>
      </c>
      <c r="C65" s="48">
        <v>22</v>
      </c>
      <c r="D65" s="48" t="s">
        <v>20</v>
      </c>
      <c r="E65" s="51">
        <v>36</v>
      </c>
      <c r="F65" s="48">
        <v>0</v>
      </c>
      <c r="G65" s="48">
        <v>0</v>
      </c>
      <c r="H65" s="48">
        <v>0</v>
      </c>
      <c r="I65" s="48">
        <v>0</v>
      </c>
      <c r="J65" s="48">
        <v>21</v>
      </c>
      <c r="K65" s="48">
        <v>43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/>
    </row>
    <row r="66" spans="1:17" x14ac:dyDescent="0.25">
      <c r="A66" s="49">
        <v>44736</v>
      </c>
      <c r="B66" s="48">
        <v>3</v>
      </c>
      <c r="C66" s="48">
        <v>23</v>
      </c>
      <c r="D66" s="48" t="s">
        <v>20</v>
      </c>
      <c r="E66" s="51">
        <v>20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54</v>
      </c>
      <c r="L66" s="48">
        <v>22</v>
      </c>
      <c r="M66" s="48">
        <v>0</v>
      </c>
      <c r="N66" s="48">
        <v>0</v>
      </c>
      <c r="O66" s="48">
        <v>4</v>
      </c>
      <c r="P66" s="48">
        <v>0</v>
      </c>
      <c r="Q66" s="48"/>
    </row>
    <row r="67" spans="1:17" x14ac:dyDescent="0.25">
      <c r="A67" s="49">
        <v>44736</v>
      </c>
      <c r="B67" s="48">
        <v>3</v>
      </c>
      <c r="C67" s="48">
        <v>24</v>
      </c>
      <c r="D67" s="48" t="s">
        <v>20</v>
      </c>
      <c r="E67" s="51">
        <v>14</v>
      </c>
      <c r="F67" s="48">
        <v>0</v>
      </c>
      <c r="G67" s="48">
        <v>0</v>
      </c>
      <c r="H67" s="48">
        <v>0</v>
      </c>
      <c r="I67" s="48">
        <v>0</v>
      </c>
      <c r="J67" s="48">
        <v>48</v>
      </c>
      <c r="K67" s="48">
        <v>34</v>
      </c>
      <c r="L67" s="48">
        <v>4</v>
      </c>
      <c r="M67" s="48">
        <v>0</v>
      </c>
      <c r="N67" s="48">
        <v>0</v>
      </c>
      <c r="O67" s="48">
        <v>0</v>
      </c>
      <c r="P67" s="48">
        <v>0</v>
      </c>
      <c r="Q67" s="48"/>
    </row>
    <row r="68" spans="1:17" x14ac:dyDescent="0.25">
      <c r="A68" s="49">
        <v>44736</v>
      </c>
      <c r="B68" s="48">
        <v>3</v>
      </c>
      <c r="C68" s="48">
        <v>25</v>
      </c>
      <c r="D68" s="48" t="s">
        <v>20</v>
      </c>
      <c r="E68" s="51">
        <v>21</v>
      </c>
      <c r="F68" s="48">
        <v>0</v>
      </c>
      <c r="G68" s="48">
        <v>0</v>
      </c>
      <c r="H68" s="48">
        <v>0</v>
      </c>
      <c r="I68" s="48">
        <v>0</v>
      </c>
      <c r="J68" s="48">
        <v>60</v>
      </c>
      <c r="K68" s="48">
        <v>19</v>
      </c>
      <c r="L68" s="48">
        <v>0</v>
      </c>
      <c r="M68" s="48">
        <v>0</v>
      </c>
      <c r="N68" s="48">
        <v>0</v>
      </c>
      <c r="O68" s="48">
        <v>0</v>
      </c>
      <c r="P68" s="48">
        <v>0</v>
      </c>
      <c r="Q68" s="48"/>
    </row>
    <row r="69" spans="1:17" x14ac:dyDescent="0.25">
      <c r="A69" s="49">
        <v>44737</v>
      </c>
      <c r="B69" s="48">
        <v>4</v>
      </c>
      <c r="C69" s="48">
        <v>1</v>
      </c>
      <c r="D69" s="48" t="s">
        <v>19</v>
      </c>
      <c r="E69" s="51">
        <v>17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77</v>
      </c>
      <c r="L69" s="48">
        <v>6</v>
      </c>
      <c r="M69" s="48">
        <v>0</v>
      </c>
      <c r="N69" s="48">
        <v>0</v>
      </c>
      <c r="O69" s="48">
        <v>0</v>
      </c>
      <c r="P69" s="48">
        <v>0</v>
      </c>
      <c r="Q69" s="48"/>
    </row>
    <row r="70" spans="1:17" x14ac:dyDescent="0.25">
      <c r="A70" s="49">
        <v>44737</v>
      </c>
      <c r="B70" s="48">
        <v>4</v>
      </c>
      <c r="C70" s="48">
        <v>2</v>
      </c>
      <c r="D70" s="48" t="s">
        <v>19</v>
      </c>
      <c r="E70" s="51">
        <v>43</v>
      </c>
      <c r="F70" s="48">
        <v>0</v>
      </c>
      <c r="G70" s="48">
        <v>0</v>
      </c>
      <c r="H70" s="48">
        <v>0</v>
      </c>
      <c r="I70" s="48">
        <v>1</v>
      </c>
      <c r="J70" s="48">
        <v>0</v>
      </c>
      <c r="K70" s="48">
        <v>46</v>
      </c>
      <c r="L70" s="48">
        <v>9</v>
      </c>
      <c r="M70" s="48">
        <v>0</v>
      </c>
      <c r="N70" s="48">
        <v>0</v>
      </c>
      <c r="O70" s="48">
        <v>1</v>
      </c>
      <c r="P70" s="48">
        <v>0</v>
      </c>
      <c r="Q70" s="48"/>
    </row>
    <row r="71" spans="1:17" x14ac:dyDescent="0.25">
      <c r="A71" s="49">
        <v>44737</v>
      </c>
      <c r="B71" s="48">
        <v>4</v>
      </c>
      <c r="C71" s="48">
        <v>3</v>
      </c>
      <c r="D71" s="48" t="s">
        <v>19</v>
      </c>
      <c r="E71" s="51">
        <v>18</v>
      </c>
      <c r="F71" s="48">
        <v>0</v>
      </c>
      <c r="G71" s="48">
        <v>0</v>
      </c>
      <c r="H71" s="48">
        <v>3</v>
      </c>
      <c r="I71" s="48">
        <v>0</v>
      </c>
      <c r="J71" s="48">
        <v>0</v>
      </c>
      <c r="K71" s="48">
        <v>70</v>
      </c>
      <c r="L71" s="48">
        <v>8</v>
      </c>
      <c r="M71" s="48">
        <v>0</v>
      </c>
      <c r="N71" s="48">
        <v>0</v>
      </c>
      <c r="O71" s="48">
        <v>1</v>
      </c>
      <c r="P71" s="48">
        <v>0</v>
      </c>
      <c r="Q71" s="48"/>
    </row>
    <row r="72" spans="1:17" x14ac:dyDescent="0.25">
      <c r="A72" s="49">
        <v>44737</v>
      </c>
      <c r="B72" s="48">
        <v>4</v>
      </c>
      <c r="C72" s="48">
        <v>4</v>
      </c>
      <c r="D72" s="48" t="s">
        <v>19</v>
      </c>
      <c r="E72" s="51">
        <v>19</v>
      </c>
      <c r="F72" s="48">
        <v>0</v>
      </c>
      <c r="G72" s="48">
        <v>0</v>
      </c>
      <c r="H72" s="48">
        <v>0</v>
      </c>
      <c r="I72" s="48">
        <v>0</v>
      </c>
      <c r="J72" s="48">
        <v>2</v>
      </c>
      <c r="K72" s="48">
        <v>39</v>
      </c>
      <c r="L72" s="48">
        <v>40</v>
      </c>
      <c r="M72" s="48">
        <v>0</v>
      </c>
      <c r="N72" s="48">
        <v>0</v>
      </c>
      <c r="O72" s="48">
        <v>0</v>
      </c>
      <c r="P72" s="48">
        <v>0</v>
      </c>
      <c r="Q72" s="48"/>
    </row>
    <row r="73" spans="1:17" x14ac:dyDescent="0.25">
      <c r="A73" s="49">
        <v>44737</v>
      </c>
      <c r="B73" s="48">
        <v>4</v>
      </c>
      <c r="C73" s="48">
        <v>5</v>
      </c>
      <c r="D73" s="48" t="s">
        <v>19</v>
      </c>
      <c r="E73" s="51">
        <v>10</v>
      </c>
      <c r="F73" s="48">
        <v>0</v>
      </c>
      <c r="G73" s="48">
        <v>0</v>
      </c>
      <c r="H73" s="48">
        <v>1</v>
      </c>
      <c r="I73" s="48">
        <v>0</v>
      </c>
      <c r="J73" s="48">
        <v>9</v>
      </c>
      <c r="K73" s="48">
        <v>78</v>
      </c>
      <c r="L73" s="48">
        <v>0</v>
      </c>
      <c r="M73" s="48">
        <v>0</v>
      </c>
      <c r="N73" s="48">
        <v>0</v>
      </c>
      <c r="O73" s="48">
        <v>2</v>
      </c>
      <c r="P73" s="48">
        <v>0</v>
      </c>
      <c r="Q73" s="48"/>
    </row>
    <row r="74" spans="1:17" x14ac:dyDescent="0.25">
      <c r="A74" s="49">
        <v>44737</v>
      </c>
      <c r="B74" s="48">
        <v>4</v>
      </c>
      <c r="C74" s="48">
        <v>6</v>
      </c>
      <c r="D74" s="48" t="s">
        <v>19</v>
      </c>
      <c r="E74" s="51">
        <v>21</v>
      </c>
      <c r="F74" s="48">
        <v>0</v>
      </c>
      <c r="G74" s="48">
        <v>0</v>
      </c>
      <c r="H74" s="48">
        <v>0</v>
      </c>
      <c r="I74" s="48">
        <v>0</v>
      </c>
      <c r="J74" s="48">
        <v>27</v>
      </c>
      <c r="K74" s="48">
        <v>46</v>
      </c>
      <c r="L74" s="48">
        <v>5</v>
      </c>
      <c r="M74" s="48">
        <v>0</v>
      </c>
      <c r="N74" s="48">
        <v>0</v>
      </c>
      <c r="O74" s="48">
        <v>1</v>
      </c>
      <c r="P74" s="48">
        <v>0</v>
      </c>
      <c r="Q74" s="48"/>
    </row>
    <row r="75" spans="1:17" x14ac:dyDescent="0.25">
      <c r="A75" s="49">
        <v>44737</v>
      </c>
      <c r="B75" s="48">
        <v>4</v>
      </c>
      <c r="C75" s="48">
        <v>7</v>
      </c>
      <c r="D75" s="48" t="s">
        <v>19</v>
      </c>
      <c r="E75" s="51">
        <v>42</v>
      </c>
      <c r="F75" s="48">
        <v>0</v>
      </c>
      <c r="G75" s="48">
        <v>0</v>
      </c>
      <c r="H75" s="48">
        <v>1</v>
      </c>
      <c r="I75" s="48">
        <v>0</v>
      </c>
      <c r="J75" s="48">
        <v>0</v>
      </c>
      <c r="K75" s="48">
        <v>57</v>
      </c>
      <c r="L75" s="48">
        <v>0</v>
      </c>
      <c r="M75" s="48">
        <v>0</v>
      </c>
      <c r="N75" s="48">
        <v>0</v>
      </c>
      <c r="O75" s="48">
        <v>0</v>
      </c>
      <c r="P75" s="48">
        <v>0</v>
      </c>
      <c r="Q75" s="48"/>
    </row>
    <row r="76" spans="1:17" x14ac:dyDescent="0.25">
      <c r="A76" s="49">
        <v>44737</v>
      </c>
      <c r="B76" s="48">
        <v>4</v>
      </c>
      <c r="C76" s="48">
        <v>8</v>
      </c>
      <c r="D76" s="48" t="s">
        <v>19</v>
      </c>
      <c r="E76" s="51">
        <v>57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42</v>
      </c>
      <c r="L76" s="48">
        <v>0</v>
      </c>
      <c r="M76" s="48">
        <v>0</v>
      </c>
      <c r="N76" s="48">
        <v>0</v>
      </c>
      <c r="O76" s="48">
        <v>1</v>
      </c>
      <c r="P76" s="48">
        <v>0</v>
      </c>
      <c r="Q76" s="48"/>
    </row>
    <row r="77" spans="1:17" x14ac:dyDescent="0.25">
      <c r="A77" s="49">
        <v>44737</v>
      </c>
      <c r="B77" s="48">
        <v>4</v>
      </c>
      <c r="C77" s="48">
        <v>9</v>
      </c>
      <c r="D77" s="48" t="s">
        <v>19</v>
      </c>
      <c r="E77" s="51">
        <v>26</v>
      </c>
      <c r="F77" s="48">
        <v>0</v>
      </c>
      <c r="G77" s="48">
        <v>0</v>
      </c>
      <c r="H77" s="48">
        <v>0</v>
      </c>
      <c r="I77" s="48">
        <v>1</v>
      </c>
      <c r="J77" s="48">
        <v>25</v>
      </c>
      <c r="K77" s="48">
        <v>36</v>
      </c>
      <c r="L77" s="48">
        <v>0</v>
      </c>
      <c r="M77" s="48">
        <v>0</v>
      </c>
      <c r="N77" s="48">
        <v>0</v>
      </c>
      <c r="O77" s="48">
        <v>12</v>
      </c>
      <c r="P77" s="48">
        <v>0</v>
      </c>
      <c r="Q77" s="48"/>
    </row>
    <row r="78" spans="1:17" x14ac:dyDescent="0.25">
      <c r="A78" s="49">
        <v>44737</v>
      </c>
      <c r="B78" s="48">
        <v>4</v>
      </c>
      <c r="C78" s="48">
        <v>10</v>
      </c>
      <c r="D78" s="48" t="s">
        <v>19</v>
      </c>
      <c r="E78" s="51">
        <v>36</v>
      </c>
      <c r="F78" s="48">
        <v>0</v>
      </c>
      <c r="G78" s="48">
        <v>0</v>
      </c>
      <c r="H78" s="48">
        <v>0</v>
      </c>
      <c r="I78" s="48">
        <v>0</v>
      </c>
      <c r="J78" s="48">
        <v>9</v>
      </c>
      <c r="K78" s="48">
        <v>50</v>
      </c>
      <c r="L78" s="48">
        <v>1</v>
      </c>
      <c r="M78" s="48">
        <v>0</v>
      </c>
      <c r="N78" s="48">
        <v>0</v>
      </c>
      <c r="O78" s="48">
        <v>4</v>
      </c>
      <c r="P78" s="48">
        <v>0</v>
      </c>
      <c r="Q78" s="48"/>
    </row>
    <row r="79" spans="1:17" x14ac:dyDescent="0.25">
      <c r="A79" s="49">
        <v>44737</v>
      </c>
      <c r="B79" s="48">
        <v>4</v>
      </c>
      <c r="C79" s="48">
        <v>11</v>
      </c>
      <c r="D79" s="48" t="s">
        <v>19</v>
      </c>
      <c r="E79" s="51">
        <v>32</v>
      </c>
      <c r="F79" s="48">
        <v>11</v>
      </c>
      <c r="G79" s="48">
        <v>0</v>
      </c>
      <c r="H79" s="48">
        <v>2</v>
      </c>
      <c r="I79" s="48">
        <v>0</v>
      </c>
      <c r="J79" s="48">
        <v>39</v>
      </c>
      <c r="K79" s="48">
        <v>14</v>
      </c>
      <c r="L79" s="48">
        <v>2</v>
      </c>
      <c r="M79" s="48">
        <v>0</v>
      </c>
      <c r="N79" s="48">
        <v>0</v>
      </c>
      <c r="O79" s="48">
        <v>0</v>
      </c>
      <c r="P79" s="48">
        <v>0</v>
      </c>
      <c r="Q79" s="48"/>
    </row>
    <row r="80" spans="1:17" x14ac:dyDescent="0.25">
      <c r="A80" s="49">
        <v>44737</v>
      </c>
      <c r="B80" s="48">
        <v>4</v>
      </c>
      <c r="C80" s="48">
        <v>12</v>
      </c>
      <c r="D80" s="48" t="s">
        <v>19</v>
      </c>
      <c r="E80" s="51">
        <v>11</v>
      </c>
      <c r="F80" s="48">
        <v>0</v>
      </c>
      <c r="G80" s="48">
        <v>0</v>
      </c>
      <c r="H80" s="48">
        <v>0</v>
      </c>
      <c r="I80" s="48">
        <v>0</v>
      </c>
      <c r="J80" s="48">
        <v>85</v>
      </c>
      <c r="K80" s="48">
        <v>0</v>
      </c>
      <c r="L80" s="48">
        <v>0</v>
      </c>
      <c r="M80" s="48">
        <v>0</v>
      </c>
      <c r="N80" s="48">
        <v>0</v>
      </c>
      <c r="O80" s="48">
        <v>4</v>
      </c>
      <c r="P80" s="48">
        <v>0</v>
      </c>
      <c r="Q80" s="48"/>
    </row>
    <row r="81" spans="1:17" x14ac:dyDescent="0.25">
      <c r="A81" s="49">
        <v>44737</v>
      </c>
      <c r="B81" s="48">
        <v>4</v>
      </c>
      <c r="C81" s="48">
        <v>13</v>
      </c>
      <c r="D81" s="48" t="s">
        <v>19</v>
      </c>
      <c r="E81" s="51">
        <v>85</v>
      </c>
      <c r="F81" s="48">
        <v>0</v>
      </c>
      <c r="G81" s="48">
        <v>0</v>
      </c>
      <c r="H81" s="48">
        <v>0</v>
      </c>
      <c r="I81" s="48">
        <v>3</v>
      </c>
      <c r="J81" s="48">
        <v>0</v>
      </c>
      <c r="K81" s="48">
        <v>10</v>
      </c>
      <c r="L81" s="48">
        <v>0</v>
      </c>
      <c r="M81" s="48">
        <v>0</v>
      </c>
      <c r="N81" s="48">
        <v>0</v>
      </c>
      <c r="O81" s="48">
        <v>2</v>
      </c>
      <c r="P81" s="48">
        <v>0</v>
      </c>
      <c r="Q81" s="48"/>
    </row>
    <row r="82" spans="1:17" x14ac:dyDescent="0.25">
      <c r="A82" s="49">
        <v>44737</v>
      </c>
      <c r="B82" s="48">
        <v>4</v>
      </c>
      <c r="C82" s="48">
        <v>14</v>
      </c>
      <c r="D82" s="48" t="s">
        <v>19</v>
      </c>
      <c r="E82" s="51">
        <v>31</v>
      </c>
      <c r="F82" s="48">
        <v>0</v>
      </c>
      <c r="G82" s="48">
        <v>0</v>
      </c>
      <c r="H82" s="48">
        <v>14</v>
      </c>
      <c r="I82" s="48">
        <v>7</v>
      </c>
      <c r="J82" s="48">
        <v>0</v>
      </c>
      <c r="K82" s="48">
        <v>30</v>
      </c>
      <c r="L82" s="48">
        <v>18</v>
      </c>
      <c r="M82" s="48">
        <v>0</v>
      </c>
      <c r="N82" s="48">
        <v>0</v>
      </c>
      <c r="O82" s="48">
        <v>0</v>
      </c>
      <c r="P82" s="48">
        <v>0</v>
      </c>
      <c r="Q82" s="48"/>
    </row>
    <row r="83" spans="1:17" x14ac:dyDescent="0.25">
      <c r="A83" s="49">
        <v>44737</v>
      </c>
      <c r="B83" s="48">
        <v>4</v>
      </c>
      <c r="C83" s="48">
        <v>15</v>
      </c>
      <c r="D83" s="48" t="s">
        <v>19</v>
      </c>
      <c r="E83" s="51">
        <v>57</v>
      </c>
      <c r="F83" s="48">
        <v>0</v>
      </c>
      <c r="G83" s="48">
        <v>0</v>
      </c>
      <c r="H83" s="48">
        <v>14</v>
      </c>
      <c r="I83" s="48">
        <v>3</v>
      </c>
      <c r="J83" s="48">
        <v>0</v>
      </c>
      <c r="K83" s="48">
        <v>18</v>
      </c>
      <c r="L83" s="48">
        <v>7</v>
      </c>
      <c r="M83" s="48">
        <v>0</v>
      </c>
      <c r="N83" s="48">
        <v>0</v>
      </c>
      <c r="O83" s="48">
        <v>1</v>
      </c>
      <c r="P83" s="48">
        <v>0</v>
      </c>
      <c r="Q83" s="48"/>
    </row>
    <row r="84" spans="1:17" x14ac:dyDescent="0.25">
      <c r="A84" s="49">
        <v>44737</v>
      </c>
      <c r="B84" s="48">
        <v>4</v>
      </c>
      <c r="C84" s="48">
        <v>16</v>
      </c>
      <c r="D84" s="48" t="s">
        <v>19</v>
      </c>
      <c r="E84" s="51">
        <v>73</v>
      </c>
      <c r="F84" s="48">
        <v>0</v>
      </c>
      <c r="G84" s="48">
        <v>0</v>
      </c>
      <c r="H84" s="48">
        <v>0</v>
      </c>
      <c r="I84" s="48">
        <v>5</v>
      </c>
      <c r="J84" s="48">
        <v>1</v>
      </c>
      <c r="K84" s="48">
        <v>18</v>
      </c>
      <c r="L84" s="48">
        <v>3</v>
      </c>
      <c r="M84" s="48">
        <v>0</v>
      </c>
      <c r="N84" s="48">
        <v>0</v>
      </c>
      <c r="O84" s="48">
        <v>0</v>
      </c>
      <c r="P84" s="48">
        <v>0</v>
      </c>
      <c r="Q84" s="48"/>
    </row>
    <row r="85" spans="1:17" x14ac:dyDescent="0.25">
      <c r="A85" s="49">
        <v>44737</v>
      </c>
      <c r="B85" s="48">
        <v>4</v>
      </c>
      <c r="C85" s="48">
        <v>17</v>
      </c>
      <c r="D85" s="48" t="s">
        <v>19</v>
      </c>
      <c r="E85" s="51">
        <v>67</v>
      </c>
      <c r="F85" s="48">
        <v>0</v>
      </c>
      <c r="G85" s="48">
        <v>0</v>
      </c>
      <c r="H85" s="48">
        <v>4</v>
      </c>
      <c r="I85" s="48">
        <v>5</v>
      </c>
      <c r="J85" s="48">
        <v>1</v>
      </c>
      <c r="K85" s="48">
        <v>19</v>
      </c>
      <c r="L85" s="48">
        <v>1</v>
      </c>
      <c r="M85" s="48">
        <v>0</v>
      </c>
      <c r="N85" s="48">
        <v>0</v>
      </c>
      <c r="O85" s="48">
        <v>3</v>
      </c>
      <c r="P85" s="48">
        <v>0</v>
      </c>
      <c r="Q85" s="48"/>
    </row>
    <row r="86" spans="1:17" x14ac:dyDescent="0.25">
      <c r="A86" s="49">
        <v>44737</v>
      </c>
      <c r="B86" s="48">
        <v>4</v>
      </c>
      <c r="C86" s="48">
        <v>18</v>
      </c>
      <c r="D86" s="48" t="s">
        <v>19</v>
      </c>
      <c r="E86" s="51">
        <v>15</v>
      </c>
      <c r="F86" s="48">
        <v>0</v>
      </c>
      <c r="G86" s="48">
        <v>0</v>
      </c>
      <c r="H86" s="48">
        <v>0</v>
      </c>
      <c r="I86" s="48">
        <v>0</v>
      </c>
      <c r="J86" s="48">
        <v>84</v>
      </c>
      <c r="K86" s="48">
        <v>0</v>
      </c>
      <c r="L86" s="48">
        <v>0</v>
      </c>
      <c r="M86" s="48">
        <v>0</v>
      </c>
      <c r="N86" s="48">
        <v>0</v>
      </c>
      <c r="O86" s="48">
        <v>1</v>
      </c>
      <c r="P86" s="48">
        <v>0</v>
      </c>
      <c r="Q86" s="48"/>
    </row>
    <row r="87" spans="1:17" x14ac:dyDescent="0.25">
      <c r="A87" s="49">
        <v>44737</v>
      </c>
      <c r="B87" s="48">
        <v>4</v>
      </c>
      <c r="C87" s="48">
        <v>19</v>
      </c>
      <c r="D87" s="48" t="s">
        <v>19</v>
      </c>
      <c r="E87" s="51">
        <v>30</v>
      </c>
      <c r="F87" s="48">
        <v>0</v>
      </c>
      <c r="G87" s="48">
        <v>0</v>
      </c>
      <c r="H87" s="48">
        <v>0</v>
      </c>
      <c r="I87" s="48">
        <v>5</v>
      </c>
      <c r="J87" s="48">
        <v>9</v>
      </c>
      <c r="K87" s="48">
        <v>52</v>
      </c>
      <c r="L87" s="48">
        <v>2</v>
      </c>
      <c r="M87" s="48">
        <v>0</v>
      </c>
      <c r="N87" s="48">
        <v>0</v>
      </c>
      <c r="O87" s="48">
        <v>0</v>
      </c>
      <c r="P87" s="48">
        <v>2</v>
      </c>
      <c r="Q87" s="48" t="s">
        <v>40</v>
      </c>
    </row>
    <row r="88" spans="1:17" x14ac:dyDescent="0.25">
      <c r="A88" s="49">
        <v>44737</v>
      </c>
      <c r="B88" s="48">
        <v>4</v>
      </c>
      <c r="C88" s="48">
        <v>20</v>
      </c>
      <c r="D88" s="48" t="s">
        <v>19</v>
      </c>
      <c r="E88" s="51">
        <v>44</v>
      </c>
      <c r="F88" s="48">
        <v>0</v>
      </c>
      <c r="G88" s="48">
        <v>0</v>
      </c>
      <c r="H88" s="48">
        <v>0</v>
      </c>
      <c r="I88" s="48">
        <v>0</v>
      </c>
      <c r="J88" s="48">
        <v>0</v>
      </c>
      <c r="K88" s="48">
        <v>31</v>
      </c>
      <c r="L88" s="48">
        <v>18</v>
      </c>
      <c r="M88" s="48">
        <v>0</v>
      </c>
      <c r="N88" s="48">
        <v>0</v>
      </c>
      <c r="O88" s="48">
        <v>7</v>
      </c>
      <c r="P88" s="48">
        <v>0</v>
      </c>
      <c r="Q88" s="48"/>
    </row>
    <row r="89" spans="1:17" x14ac:dyDescent="0.25">
      <c r="A89" s="49">
        <v>44737</v>
      </c>
      <c r="B89" s="48">
        <v>4</v>
      </c>
      <c r="C89" s="48">
        <v>21</v>
      </c>
      <c r="D89" s="48" t="s">
        <v>19</v>
      </c>
      <c r="E89" s="51">
        <v>76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4</v>
      </c>
      <c r="L89" s="48">
        <v>18</v>
      </c>
      <c r="M89" s="48">
        <v>0</v>
      </c>
      <c r="N89" s="48">
        <v>0</v>
      </c>
      <c r="O89" s="48">
        <v>2</v>
      </c>
      <c r="P89" s="48">
        <v>0</v>
      </c>
      <c r="Q89" s="48"/>
    </row>
    <row r="90" spans="1:17" x14ac:dyDescent="0.25">
      <c r="A90" s="49">
        <v>44737</v>
      </c>
      <c r="B90" s="48">
        <v>4</v>
      </c>
      <c r="C90" s="48">
        <v>22</v>
      </c>
      <c r="D90" s="48" t="s">
        <v>20</v>
      </c>
      <c r="E90" s="51">
        <v>27</v>
      </c>
      <c r="F90" s="48">
        <v>0</v>
      </c>
      <c r="G90" s="48">
        <v>0</v>
      </c>
      <c r="H90" s="48">
        <v>2</v>
      </c>
      <c r="I90" s="48">
        <v>0</v>
      </c>
      <c r="J90" s="48">
        <v>0</v>
      </c>
      <c r="K90" s="48">
        <v>14</v>
      </c>
      <c r="L90" s="48">
        <v>54</v>
      </c>
      <c r="M90" s="48">
        <v>0</v>
      </c>
      <c r="N90" s="48">
        <v>0</v>
      </c>
      <c r="O90" s="48">
        <v>3</v>
      </c>
      <c r="P90" s="48">
        <v>0</v>
      </c>
      <c r="Q90" s="48"/>
    </row>
    <row r="91" spans="1:17" x14ac:dyDescent="0.25">
      <c r="A91" s="49">
        <v>44737</v>
      </c>
      <c r="B91" s="48">
        <v>4</v>
      </c>
      <c r="C91" s="48">
        <v>23</v>
      </c>
      <c r="D91" s="48" t="s">
        <v>20</v>
      </c>
      <c r="E91" s="51">
        <v>36</v>
      </c>
      <c r="F91" s="48">
        <v>0</v>
      </c>
      <c r="G91" s="48">
        <v>0</v>
      </c>
      <c r="H91" s="48">
        <v>1</v>
      </c>
      <c r="I91" s="48">
        <v>0</v>
      </c>
      <c r="J91" s="48">
        <v>0</v>
      </c>
      <c r="K91" s="48">
        <v>34</v>
      </c>
      <c r="L91" s="48">
        <v>16</v>
      </c>
      <c r="M91" s="48">
        <v>0</v>
      </c>
      <c r="N91" s="48">
        <v>0</v>
      </c>
      <c r="O91" s="48">
        <v>13</v>
      </c>
      <c r="P91" s="48">
        <v>0</v>
      </c>
      <c r="Q91" s="48"/>
    </row>
    <row r="92" spans="1:17" x14ac:dyDescent="0.25">
      <c r="A92" s="49">
        <v>44737</v>
      </c>
      <c r="B92" s="48">
        <v>4</v>
      </c>
      <c r="C92" s="48">
        <v>24</v>
      </c>
      <c r="D92" s="48" t="s">
        <v>20</v>
      </c>
      <c r="E92" s="51">
        <v>80</v>
      </c>
      <c r="F92" s="48">
        <v>0</v>
      </c>
      <c r="G92" s="48">
        <v>0</v>
      </c>
      <c r="H92" s="48">
        <v>0</v>
      </c>
      <c r="I92" s="48">
        <v>0</v>
      </c>
      <c r="J92" s="48">
        <v>0</v>
      </c>
      <c r="K92" s="48">
        <v>8</v>
      </c>
      <c r="L92" s="48">
        <v>7</v>
      </c>
      <c r="M92" s="48">
        <v>0</v>
      </c>
      <c r="N92" s="48">
        <v>0</v>
      </c>
      <c r="O92" s="48">
        <v>5</v>
      </c>
      <c r="P92" s="48">
        <v>0</v>
      </c>
      <c r="Q92" s="48"/>
    </row>
    <row r="93" spans="1:17" x14ac:dyDescent="0.25">
      <c r="A93" s="49">
        <v>44737</v>
      </c>
      <c r="B93" s="48">
        <v>4</v>
      </c>
      <c r="C93" s="48">
        <v>25</v>
      </c>
      <c r="D93" s="48" t="s">
        <v>20</v>
      </c>
      <c r="E93" s="51">
        <v>41</v>
      </c>
      <c r="F93" s="48">
        <v>0</v>
      </c>
      <c r="G93" s="48">
        <v>0</v>
      </c>
      <c r="H93" s="48">
        <v>2</v>
      </c>
      <c r="I93" s="48">
        <v>17</v>
      </c>
      <c r="J93" s="48">
        <v>0</v>
      </c>
      <c r="K93" s="48">
        <v>33</v>
      </c>
      <c r="L93" s="48">
        <v>6</v>
      </c>
      <c r="M93" s="48">
        <v>0</v>
      </c>
      <c r="N93" s="48">
        <v>0</v>
      </c>
      <c r="O93" s="48">
        <v>1</v>
      </c>
      <c r="P93" s="48">
        <v>0</v>
      </c>
      <c r="Q93" s="48"/>
    </row>
    <row r="94" spans="1:17" x14ac:dyDescent="0.25">
      <c r="A94" s="49">
        <v>44737</v>
      </c>
      <c r="B94" s="48">
        <v>4</v>
      </c>
      <c r="C94" s="48">
        <v>26</v>
      </c>
      <c r="D94" s="48" t="s">
        <v>20</v>
      </c>
      <c r="E94" s="51">
        <v>27</v>
      </c>
      <c r="F94" s="48">
        <v>0</v>
      </c>
      <c r="G94" s="48">
        <v>0</v>
      </c>
      <c r="H94" s="48">
        <v>0</v>
      </c>
      <c r="I94" s="48">
        <v>56</v>
      </c>
      <c r="J94" s="48">
        <v>0</v>
      </c>
      <c r="K94" s="48">
        <v>17</v>
      </c>
      <c r="L94" s="48">
        <v>0</v>
      </c>
      <c r="M94" s="48">
        <v>0</v>
      </c>
      <c r="N94" s="48">
        <v>0</v>
      </c>
      <c r="O94" s="48">
        <v>0</v>
      </c>
      <c r="P94" s="48">
        <v>0</v>
      </c>
      <c r="Q94" s="48"/>
    </row>
    <row r="95" spans="1:17" x14ac:dyDescent="0.25">
      <c r="A95" s="49">
        <v>44737</v>
      </c>
      <c r="B95" s="48">
        <v>4</v>
      </c>
      <c r="C95" s="48">
        <v>27</v>
      </c>
      <c r="D95" s="48" t="s">
        <v>20</v>
      </c>
      <c r="E95" s="51">
        <v>73</v>
      </c>
      <c r="F95" s="48">
        <v>0</v>
      </c>
      <c r="G95" s="48">
        <v>0</v>
      </c>
      <c r="H95" s="48">
        <v>6</v>
      </c>
      <c r="I95" s="48">
        <v>3</v>
      </c>
      <c r="J95" s="48">
        <v>0</v>
      </c>
      <c r="K95" s="48">
        <v>5</v>
      </c>
      <c r="L95" s="48">
        <v>13</v>
      </c>
      <c r="M95" s="48">
        <v>0</v>
      </c>
      <c r="N95" s="48">
        <v>0</v>
      </c>
      <c r="O95" s="48">
        <v>0</v>
      </c>
      <c r="P95" s="48">
        <v>0</v>
      </c>
      <c r="Q95" s="48"/>
    </row>
    <row r="96" spans="1:17" x14ac:dyDescent="0.25">
      <c r="A96" s="49">
        <v>44737</v>
      </c>
      <c r="B96" s="48">
        <v>4</v>
      </c>
      <c r="C96" s="48">
        <v>28</v>
      </c>
      <c r="D96" s="48" t="s">
        <v>20</v>
      </c>
      <c r="E96" s="51">
        <v>30</v>
      </c>
      <c r="F96" s="48">
        <v>0</v>
      </c>
      <c r="G96" s="48">
        <v>0</v>
      </c>
      <c r="H96" s="48">
        <v>0</v>
      </c>
      <c r="I96" s="48">
        <v>2</v>
      </c>
      <c r="J96" s="48">
        <v>0</v>
      </c>
      <c r="K96" s="48">
        <v>34</v>
      </c>
      <c r="L96" s="48">
        <v>30</v>
      </c>
      <c r="M96" s="48">
        <v>0</v>
      </c>
      <c r="N96" s="48">
        <v>0</v>
      </c>
      <c r="O96" s="48">
        <v>4</v>
      </c>
      <c r="P96" s="48">
        <v>0</v>
      </c>
      <c r="Q96" s="48"/>
    </row>
    <row r="97" spans="1:17" x14ac:dyDescent="0.25">
      <c r="A97" s="49">
        <v>44737</v>
      </c>
      <c r="B97" s="48">
        <v>4</v>
      </c>
      <c r="C97" s="48">
        <v>29</v>
      </c>
      <c r="D97" s="48" t="s">
        <v>20</v>
      </c>
      <c r="E97" s="51">
        <v>51</v>
      </c>
      <c r="F97" s="48">
        <v>0</v>
      </c>
      <c r="G97" s="48">
        <v>0</v>
      </c>
      <c r="H97" s="48">
        <v>8</v>
      </c>
      <c r="I97" s="48">
        <v>2</v>
      </c>
      <c r="J97" s="48">
        <v>4</v>
      </c>
      <c r="K97" s="48">
        <v>24</v>
      </c>
      <c r="L97" s="48">
        <v>10</v>
      </c>
      <c r="M97" s="48">
        <v>0</v>
      </c>
      <c r="N97" s="48">
        <v>0</v>
      </c>
      <c r="O97" s="48">
        <v>1</v>
      </c>
      <c r="P97" s="48">
        <v>0</v>
      </c>
      <c r="Q97" s="48"/>
    </row>
    <row r="98" spans="1:17" x14ac:dyDescent="0.25">
      <c r="A98" s="49">
        <v>44737</v>
      </c>
      <c r="B98" s="48">
        <v>4</v>
      </c>
      <c r="C98" s="48">
        <v>30</v>
      </c>
      <c r="D98" s="48" t="s">
        <v>20</v>
      </c>
      <c r="E98" s="51">
        <v>54</v>
      </c>
      <c r="F98" s="48">
        <v>0</v>
      </c>
      <c r="G98" s="48">
        <v>0</v>
      </c>
      <c r="H98" s="48">
        <v>0</v>
      </c>
      <c r="I98" s="48">
        <v>0</v>
      </c>
      <c r="J98" s="48">
        <v>0</v>
      </c>
      <c r="K98" s="48">
        <v>40</v>
      </c>
      <c r="L98" s="48">
        <v>6</v>
      </c>
      <c r="M98" s="48">
        <v>0</v>
      </c>
      <c r="N98" s="48">
        <v>0</v>
      </c>
      <c r="O98" s="48">
        <v>0</v>
      </c>
      <c r="P98" s="48">
        <v>0</v>
      </c>
      <c r="Q98" s="48"/>
    </row>
    <row r="99" spans="1:17" x14ac:dyDescent="0.25">
      <c r="A99" s="49">
        <v>44737</v>
      </c>
      <c r="B99" s="48">
        <v>4</v>
      </c>
      <c r="C99" s="48">
        <v>31</v>
      </c>
      <c r="D99" s="48" t="s">
        <v>20</v>
      </c>
      <c r="E99" s="51">
        <v>23</v>
      </c>
      <c r="F99" s="48">
        <v>0</v>
      </c>
      <c r="G99" s="48">
        <v>0</v>
      </c>
      <c r="H99" s="48">
        <v>0</v>
      </c>
      <c r="I99" s="48">
        <v>0</v>
      </c>
      <c r="J99" s="48">
        <v>1</v>
      </c>
      <c r="K99" s="48">
        <v>74</v>
      </c>
      <c r="L99" s="48">
        <v>0</v>
      </c>
      <c r="M99" s="48">
        <v>0</v>
      </c>
      <c r="N99" s="48">
        <v>0</v>
      </c>
      <c r="O99" s="48">
        <v>2</v>
      </c>
      <c r="P99" s="48">
        <v>0</v>
      </c>
      <c r="Q99" s="48"/>
    </row>
    <row r="100" spans="1:17" x14ac:dyDescent="0.25">
      <c r="A100" s="49">
        <v>44737</v>
      </c>
      <c r="B100" s="48">
        <v>4</v>
      </c>
      <c r="C100" s="48">
        <v>32</v>
      </c>
      <c r="D100" s="48" t="s">
        <v>20</v>
      </c>
      <c r="E100" s="51">
        <v>60</v>
      </c>
      <c r="F100" s="48">
        <v>0</v>
      </c>
      <c r="G100" s="48">
        <v>0</v>
      </c>
      <c r="H100" s="48">
        <v>0</v>
      </c>
      <c r="I100" s="48">
        <v>0</v>
      </c>
      <c r="J100" s="48">
        <v>1</v>
      </c>
      <c r="K100" s="48">
        <v>39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N11" sqref="N11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7.5703125" bestFit="1" customWidth="1"/>
    <col min="7" max="7" width="6.140625" bestFit="1" customWidth="1"/>
    <col min="8" max="8" width="10.7109375" bestFit="1" customWidth="1"/>
  </cols>
  <sheetData>
    <row r="1" spans="1:13" x14ac:dyDescent="0.25">
      <c r="A1" t="s">
        <v>49</v>
      </c>
      <c r="B1" s="3" t="s">
        <v>41</v>
      </c>
      <c r="C1" s="3" t="s">
        <v>1</v>
      </c>
      <c r="D1" s="3" t="s">
        <v>24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>
        <v>1</v>
      </c>
      <c r="B2" s="3" t="s">
        <v>46</v>
      </c>
      <c r="C2" s="3">
        <v>1.21</v>
      </c>
      <c r="D2" s="7">
        <v>0.5</v>
      </c>
      <c r="E2" s="3"/>
      <c r="F2" s="4"/>
      <c r="G2" s="4"/>
      <c r="H2" s="3"/>
      <c r="I2" s="4"/>
      <c r="J2" s="4"/>
      <c r="K2" s="3"/>
      <c r="L2" s="4"/>
      <c r="M2" s="4"/>
    </row>
    <row r="3" spans="1:13" x14ac:dyDescent="0.25">
      <c r="A3" s="4">
        <v>2</v>
      </c>
      <c r="B3" s="3" t="s">
        <v>46</v>
      </c>
      <c r="C3" s="3">
        <v>1.22</v>
      </c>
      <c r="D3" s="7">
        <v>0.5</v>
      </c>
      <c r="E3" s="3"/>
      <c r="F3" s="4"/>
      <c r="G3" s="5"/>
      <c r="H3" s="3"/>
      <c r="I3" s="4"/>
      <c r="J3" s="4"/>
      <c r="K3" s="3"/>
      <c r="L3" s="4"/>
      <c r="M3" s="4"/>
    </row>
    <row r="4" spans="1:13" x14ac:dyDescent="0.25">
      <c r="A4" s="4">
        <v>3</v>
      </c>
      <c r="B4" s="3" t="s">
        <v>46</v>
      </c>
      <c r="C4" s="3">
        <v>2.14</v>
      </c>
      <c r="D4" s="7">
        <v>0.5</v>
      </c>
      <c r="E4" s="3"/>
      <c r="F4" s="4"/>
      <c r="G4" s="4"/>
      <c r="H4" s="3"/>
      <c r="I4" s="4"/>
      <c r="J4" s="4"/>
      <c r="K4" s="3"/>
      <c r="L4" s="4"/>
      <c r="M4" s="4"/>
    </row>
    <row r="5" spans="1:13" x14ac:dyDescent="0.25">
      <c r="A5" s="4">
        <v>4</v>
      </c>
      <c r="B5" s="3" t="s">
        <v>46</v>
      </c>
      <c r="C5" s="6">
        <v>2.2000000000000002</v>
      </c>
      <c r="D5" s="7">
        <v>0.5</v>
      </c>
      <c r="E5" s="3"/>
      <c r="F5" s="4"/>
      <c r="G5" s="4"/>
      <c r="H5" s="3"/>
      <c r="I5" s="4"/>
      <c r="J5" s="4"/>
      <c r="K5" s="3"/>
      <c r="L5" s="4"/>
      <c r="M5" s="4"/>
    </row>
    <row r="6" spans="1:13" x14ac:dyDescent="0.25">
      <c r="A6" s="4">
        <v>5</v>
      </c>
      <c r="B6" s="3" t="s">
        <v>46</v>
      </c>
      <c r="C6" s="3">
        <v>4.24</v>
      </c>
      <c r="D6" s="7">
        <v>0.5</v>
      </c>
      <c r="E6" s="3"/>
      <c r="F6" s="4"/>
      <c r="G6" s="5"/>
      <c r="H6" s="3"/>
      <c r="I6" s="4"/>
      <c r="J6" s="4"/>
      <c r="K6" s="3"/>
      <c r="L6" s="4"/>
      <c r="M6" s="4"/>
    </row>
    <row r="7" spans="1:13" x14ac:dyDescent="0.25">
      <c r="A7" s="4">
        <v>6</v>
      </c>
      <c r="B7" s="3" t="s">
        <v>46</v>
      </c>
      <c r="C7" s="6">
        <v>4.3</v>
      </c>
      <c r="D7" s="7">
        <v>0.5</v>
      </c>
      <c r="E7" s="3"/>
      <c r="F7" s="4"/>
      <c r="G7" s="4"/>
      <c r="H7" s="3"/>
      <c r="I7" s="4"/>
      <c r="J7" s="4"/>
      <c r="K7" s="3"/>
      <c r="L7" s="4"/>
      <c r="M7" s="4"/>
    </row>
    <row r="8" spans="1:13" x14ac:dyDescent="0.25">
      <c r="A8" s="4">
        <v>7</v>
      </c>
      <c r="B8" s="3" t="s">
        <v>46</v>
      </c>
      <c r="C8" s="3">
        <v>1.1299999999999999</v>
      </c>
      <c r="D8" s="7">
        <v>0.25</v>
      </c>
      <c r="E8" s="3"/>
      <c r="F8" s="4"/>
      <c r="G8" s="5"/>
      <c r="H8" s="3"/>
      <c r="I8" s="4"/>
      <c r="J8" s="4"/>
      <c r="K8" s="3"/>
      <c r="L8" s="4"/>
      <c r="M8" s="4"/>
    </row>
    <row r="9" spans="1:13" x14ac:dyDescent="0.25">
      <c r="A9" s="4">
        <v>8</v>
      </c>
      <c r="B9" s="3" t="s">
        <v>46</v>
      </c>
      <c r="C9" s="3">
        <v>1.1599999999999999</v>
      </c>
      <c r="D9" s="7">
        <v>0.25</v>
      </c>
      <c r="E9" s="3"/>
      <c r="F9" s="4"/>
      <c r="G9" s="4"/>
      <c r="H9" s="3"/>
      <c r="I9" s="4"/>
      <c r="J9" s="4"/>
      <c r="K9" s="3"/>
      <c r="L9" s="4"/>
      <c r="M9" s="4"/>
    </row>
    <row r="10" spans="1:13" x14ac:dyDescent="0.25">
      <c r="A10" s="4">
        <v>9</v>
      </c>
      <c r="B10" s="3" t="s">
        <v>46</v>
      </c>
      <c r="C10" s="3">
        <v>2.16</v>
      </c>
      <c r="D10" s="7">
        <v>0.25</v>
      </c>
      <c r="E10" s="3"/>
      <c r="F10" s="4"/>
      <c r="G10" s="4"/>
      <c r="H10" s="3"/>
      <c r="I10" s="4"/>
      <c r="J10" s="4"/>
      <c r="K10" s="3"/>
      <c r="L10" s="4"/>
      <c r="M10" s="4"/>
    </row>
    <row r="11" spans="1:13" x14ac:dyDescent="0.25">
      <c r="A11" s="4">
        <v>10</v>
      </c>
      <c r="B11" s="3" t="s">
        <v>46</v>
      </c>
      <c r="C11" s="3">
        <v>3.8</v>
      </c>
      <c r="D11" s="7">
        <v>0.25</v>
      </c>
      <c r="E11" s="3"/>
      <c r="F11" s="4"/>
      <c r="G11" s="5"/>
      <c r="H11" s="3"/>
      <c r="I11" s="4"/>
      <c r="J11" s="4"/>
      <c r="K11" s="3"/>
      <c r="L11" s="4"/>
      <c r="M11" s="4"/>
    </row>
    <row r="12" spans="1:13" x14ac:dyDescent="0.25">
      <c r="A12" s="4">
        <v>11</v>
      </c>
      <c r="B12" s="3" t="s">
        <v>46</v>
      </c>
      <c r="C12" s="6">
        <v>3.1</v>
      </c>
      <c r="D12" s="7">
        <v>0.25</v>
      </c>
      <c r="E12" s="3"/>
      <c r="F12" s="4"/>
      <c r="G12" s="4"/>
      <c r="H12" s="3"/>
      <c r="I12" s="4"/>
      <c r="J12" s="4"/>
      <c r="K12" s="3"/>
      <c r="L12" s="4"/>
      <c r="M12" s="4"/>
    </row>
    <row r="13" spans="1:13" x14ac:dyDescent="0.25">
      <c r="A13" s="4">
        <v>12</v>
      </c>
      <c r="B13" s="3" t="s">
        <v>46</v>
      </c>
      <c r="C13" s="3">
        <v>3.23</v>
      </c>
      <c r="D13" s="7">
        <v>0.25</v>
      </c>
      <c r="E13" s="3"/>
      <c r="F13" s="4"/>
      <c r="G13" s="5"/>
      <c r="H13" s="3"/>
      <c r="I13" s="4"/>
      <c r="J13" s="4"/>
      <c r="K13" s="3"/>
      <c r="L13" s="4"/>
      <c r="M13" s="4"/>
    </row>
    <row r="14" spans="1:13" x14ac:dyDescent="0.25">
      <c r="A14" s="4">
        <v>13</v>
      </c>
      <c r="B14" s="3" t="s">
        <v>47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25">
      <c r="A15" s="4">
        <v>14</v>
      </c>
      <c r="B15" s="3" t="s">
        <v>47</v>
      </c>
      <c r="C15" s="3">
        <v>2.8</v>
      </c>
      <c r="D15" s="7">
        <v>0.5</v>
      </c>
      <c r="E15" s="3"/>
      <c r="F15" s="4"/>
      <c r="G15" s="4"/>
      <c r="H15" s="3"/>
      <c r="I15" s="4"/>
      <c r="J15" s="4"/>
      <c r="K15" s="3"/>
      <c r="L15" s="4"/>
      <c r="M15" s="4"/>
    </row>
    <row r="16" spans="1:13" x14ac:dyDescent="0.25">
      <c r="A16" s="4">
        <v>15</v>
      </c>
      <c r="B16" s="3" t="s">
        <v>47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25">
      <c r="A17" s="4">
        <v>16</v>
      </c>
      <c r="B17" s="3" t="s">
        <v>47</v>
      </c>
      <c r="C17" s="3">
        <v>4.13</v>
      </c>
      <c r="D17" s="7">
        <v>0.5</v>
      </c>
      <c r="E17" s="3"/>
      <c r="F17" s="4"/>
      <c r="G17" s="4"/>
      <c r="H17" s="3"/>
      <c r="I17" s="4"/>
      <c r="J17" s="4"/>
      <c r="K17" s="3"/>
      <c r="L17" s="4"/>
      <c r="M17" s="4"/>
    </row>
    <row r="18" spans="1:13" x14ac:dyDescent="0.25">
      <c r="A18" s="4">
        <v>17</v>
      </c>
      <c r="B18" s="3" t="s">
        <v>47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25">
      <c r="A19" s="4">
        <v>18</v>
      </c>
      <c r="B19" s="3" t="s">
        <v>47</v>
      </c>
      <c r="C19" s="3">
        <v>4.17</v>
      </c>
      <c r="D19" s="7">
        <v>0.5</v>
      </c>
      <c r="E19" s="3"/>
      <c r="F19" s="4"/>
      <c r="G19" s="5"/>
      <c r="H19" s="3"/>
      <c r="I19" s="4"/>
      <c r="J19" s="4"/>
      <c r="K19" s="3"/>
      <c r="L19" s="4"/>
      <c r="M19" s="4"/>
    </row>
    <row r="20" spans="1:13" x14ac:dyDescent="0.25">
      <c r="A20" s="4">
        <v>19</v>
      </c>
      <c r="B20" s="3" t="s">
        <v>47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25">
      <c r="A21" s="4">
        <v>20</v>
      </c>
      <c r="B21" s="3" t="s">
        <v>47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25">
      <c r="A22" s="4">
        <v>21</v>
      </c>
      <c r="B22" s="3" t="s">
        <v>47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25">
      <c r="A23" s="4">
        <v>22</v>
      </c>
      <c r="B23" s="3" t="s">
        <v>47</v>
      </c>
      <c r="C23" s="3">
        <v>3.4</v>
      </c>
      <c r="D23" s="7">
        <v>0.25</v>
      </c>
      <c r="E23" s="3"/>
      <c r="F23" s="4"/>
      <c r="G23" s="5"/>
      <c r="H23" s="3"/>
      <c r="I23" s="4"/>
      <c r="J23" s="4"/>
      <c r="K23" s="3"/>
      <c r="L23" s="4"/>
      <c r="M23" s="4"/>
    </row>
    <row r="24" spans="1:13" x14ac:dyDescent="0.25">
      <c r="A24" s="4">
        <v>23</v>
      </c>
      <c r="B24" s="3" t="s">
        <v>47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25">
      <c r="A25" s="4">
        <v>24</v>
      </c>
      <c r="B25" s="3" t="s">
        <v>47</v>
      </c>
      <c r="C25" s="3">
        <v>4.18</v>
      </c>
      <c r="D25" s="7">
        <v>0.25</v>
      </c>
      <c r="E25" s="3"/>
      <c r="F25" s="4"/>
      <c r="G25" s="4"/>
      <c r="H25" s="3"/>
      <c r="I25" s="4"/>
      <c r="J25" s="4"/>
      <c r="K25" s="3"/>
      <c r="L25" s="4"/>
      <c r="M25" s="4"/>
    </row>
    <row r="26" spans="1:13" x14ac:dyDescent="0.25">
      <c r="A26" s="4">
        <v>25</v>
      </c>
      <c r="B26" s="3" t="s">
        <v>48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25">
      <c r="A27" s="4">
        <v>26</v>
      </c>
      <c r="B27" s="3" t="s">
        <v>48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25">
      <c r="A28" s="4">
        <v>27</v>
      </c>
      <c r="B28" s="3" t="s">
        <v>48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25">
      <c r="A29" s="4">
        <v>28</v>
      </c>
      <c r="B29" s="3" t="s">
        <v>48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25">
      <c r="A30" s="4">
        <v>29</v>
      </c>
      <c r="B30" s="3" t="s">
        <v>48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25">
      <c r="A31" s="4">
        <v>30</v>
      </c>
      <c r="B31" s="3" t="s">
        <v>48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165A-A7A6-43A0-A3D8-8BABE8B3F28F}">
  <dimension ref="A1:M42"/>
  <sheetViews>
    <sheetView tabSelected="1" workbookViewId="0">
      <selection activeCell="E37" sqref="E37"/>
    </sheetView>
  </sheetViews>
  <sheetFormatPr defaultRowHeight="15" x14ac:dyDescent="0.25"/>
  <cols>
    <col min="1" max="1" width="8" style="48" bestFit="1" customWidth="1"/>
    <col min="2" max="2" width="7.5703125" style="48" bestFit="1" customWidth="1"/>
    <col min="3" max="3" width="7.28515625" style="48" bestFit="1" customWidth="1"/>
    <col min="4" max="4" width="6.42578125" style="59" bestFit="1" customWidth="1"/>
    <col min="5" max="5" width="10.7109375" style="48" bestFit="1" customWidth="1"/>
    <col min="6" max="6" width="7.5703125" style="48" bestFit="1" customWidth="1"/>
    <col min="7" max="7" width="6.140625" style="48" bestFit="1" customWidth="1"/>
    <col min="8" max="8" width="10.7109375" style="48" bestFit="1" customWidth="1"/>
    <col min="9" max="16384" width="9.140625" style="48"/>
  </cols>
  <sheetData>
    <row r="1" spans="1:13" x14ac:dyDescent="0.25">
      <c r="A1" s="48" t="s">
        <v>49</v>
      </c>
      <c r="B1" s="53" t="s">
        <v>41</v>
      </c>
      <c r="C1" s="53" t="s">
        <v>1</v>
      </c>
      <c r="D1" s="54" t="s">
        <v>24</v>
      </c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25">
      <c r="B2" s="53" t="s">
        <v>124</v>
      </c>
      <c r="C2" s="55">
        <v>1.1000000000000001</v>
      </c>
      <c r="D2" s="54">
        <v>0.25</v>
      </c>
      <c r="E2" s="53"/>
      <c r="H2" s="53"/>
      <c r="K2" s="53"/>
    </row>
    <row r="3" spans="1:13" x14ac:dyDescent="0.25">
      <c r="B3" s="53" t="s">
        <v>124</v>
      </c>
      <c r="C3" s="56" t="s">
        <v>102</v>
      </c>
      <c r="D3" s="54">
        <v>0.25</v>
      </c>
      <c r="E3" s="53"/>
      <c r="G3" s="49"/>
      <c r="H3" s="53"/>
      <c r="K3" s="53"/>
    </row>
    <row r="4" spans="1:13" x14ac:dyDescent="0.25">
      <c r="B4" s="53" t="s">
        <v>124</v>
      </c>
      <c r="C4" s="56" t="s">
        <v>103</v>
      </c>
      <c r="D4" s="54">
        <v>0.25</v>
      </c>
      <c r="E4" s="53"/>
      <c r="H4" s="53"/>
      <c r="K4" s="53"/>
    </row>
    <row r="5" spans="1:13" x14ac:dyDescent="0.25">
      <c r="B5" s="53" t="s">
        <v>125</v>
      </c>
      <c r="C5" s="57" t="s">
        <v>116</v>
      </c>
      <c r="D5" s="54">
        <v>0.25</v>
      </c>
      <c r="E5" s="53"/>
      <c r="H5" s="53"/>
      <c r="K5" s="53"/>
    </row>
    <row r="6" spans="1:13" x14ac:dyDescent="0.25">
      <c r="B6" s="53" t="s">
        <v>125</v>
      </c>
      <c r="C6" s="56" t="s">
        <v>108</v>
      </c>
      <c r="D6" s="54">
        <v>0.5</v>
      </c>
      <c r="E6" s="53"/>
      <c r="G6" s="49"/>
      <c r="H6" s="53"/>
      <c r="K6" s="53"/>
    </row>
    <row r="7" spans="1:13" x14ac:dyDescent="0.25">
      <c r="B7" s="53" t="s">
        <v>124</v>
      </c>
      <c r="C7" s="55">
        <v>1.6</v>
      </c>
      <c r="D7" s="54">
        <v>0.25</v>
      </c>
      <c r="E7" s="53"/>
      <c r="H7" s="53"/>
      <c r="K7" s="53"/>
    </row>
    <row r="8" spans="1:13" x14ac:dyDescent="0.25">
      <c r="B8" s="53" t="s">
        <v>124</v>
      </c>
      <c r="C8" s="55">
        <v>1.7</v>
      </c>
      <c r="D8" s="54">
        <v>0.25</v>
      </c>
      <c r="E8" s="53"/>
      <c r="G8" s="49"/>
      <c r="H8" s="53"/>
      <c r="K8" s="53"/>
    </row>
    <row r="9" spans="1:13" x14ac:dyDescent="0.25">
      <c r="B9" s="53" t="s">
        <v>124</v>
      </c>
      <c r="C9" s="55">
        <v>1.9</v>
      </c>
      <c r="D9" s="54">
        <v>0.25</v>
      </c>
      <c r="E9" s="53"/>
      <c r="H9" s="53"/>
      <c r="K9" s="53"/>
    </row>
    <row r="10" spans="1:13" x14ac:dyDescent="0.25">
      <c r="B10" s="53" t="s">
        <v>125</v>
      </c>
      <c r="C10" s="56" t="s">
        <v>105</v>
      </c>
      <c r="D10" s="54">
        <v>0.25</v>
      </c>
      <c r="E10" s="53"/>
      <c r="H10" s="53"/>
      <c r="K10" s="53"/>
    </row>
    <row r="11" spans="1:13" x14ac:dyDescent="0.25">
      <c r="B11" s="53" t="s">
        <v>125</v>
      </c>
      <c r="C11" s="56" t="s">
        <v>106</v>
      </c>
      <c r="D11" s="54">
        <v>0.5</v>
      </c>
      <c r="E11" s="53"/>
      <c r="G11" s="49"/>
      <c r="H11" s="53"/>
      <c r="K11" s="53"/>
    </row>
    <row r="12" spans="1:13" x14ac:dyDescent="0.25">
      <c r="B12" s="53" t="s">
        <v>125</v>
      </c>
      <c r="C12" s="56" t="s">
        <v>111</v>
      </c>
      <c r="D12" s="54">
        <v>0.5</v>
      </c>
      <c r="E12" s="53"/>
      <c r="H12" s="53"/>
      <c r="K12" s="53"/>
    </row>
    <row r="13" spans="1:13" x14ac:dyDescent="0.25">
      <c r="B13" s="53" t="s">
        <v>124</v>
      </c>
      <c r="C13" s="55">
        <v>2.16</v>
      </c>
      <c r="D13" s="54">
        <v>0.25</v>
      </c>
      <c r="E13" s="53"/>
      <c r="G13" s="49"/>
      <c r="H13" s="53"/>
      <c r="K13" s="53"/>
    </row>
    <row r="14" spans="1:13" x14ac:dyDescent="0.25">
      <c r="B14" s="53" t="s">
        <v>125</v>
      </c>
      <c r="C14" s="56" t="s">
        <v>110</v>
      </c>
      <c r="D14" s="54">
        <v>0.5</v>
      </c>
      <c r="E14" s="53"/>
      <c r="G14" s="49"/>
      <c r="H14" s="53"/>
      <c r="K14" s="53"/>
    </row>
    <row r="15" spans="1:13" x14ac:dyDescent="0.25">
      <c r="B15" s="53" t="s">
        <v>125</v>
      </c>
      <c r="C15" s="56" t="s">
        <v>107</v>
      </c>
      <c r="D15" s="54">
        <v>0.25</v>
      </c>
      <c r="E15" s="53"/>
      <c r="H15" s="53"/>
      <c r="K15" s="53"/>
    </row>
    <row r="16" spans="1:13" x14ac:dyDescent="0.25">
      <c r="B16" s="53" t="s">
        <v>125</v>
      </c>
      <c r="C16" s="56" t="s">
        <v>126</v>
      </c>
      <c r="D16" s="54">
        <v>0.5</v>
      </c>
      <c r="E16" s="53"/>
      <c r="H16" s="53"/>
      <c r="K16" s="53"/>
    </row>
    <row r="17" spans="2:11" x14ac:dyDescent="0.25">
      <c r="B17" s="53" t="s">
        <v>124</v>
      </c>
      <c r="C17" s="55">
        <v>2.2999999999999998</v>
      </c>
      <c r="D17" s="54">
        <v>0.25</v>
      </c>
      <c r="E17" s="53"/>
      <c r="H17" s="53"/>
      <c r="K17" s="53"/>
    </row>
    <row r="18" spans="2:11" x14ac:dyDescent="0.25">
      <c r="B18" s="53" t="s">
        <v>124</v>
      </c>
      <c r="C18" s="55">
        <v>2.7</v>
      </c>
      <c r="D18" s="54">
        <v>0.5</v>
      </c>
      <c r="E18" s="53"/>
      <c r="H18" s="53"/>
      <c r="K18" s="53"/>
    </row>
    <row r="19" spans="2:11" x14ac:dyDescent="0.25">
      <c r="B19" s="53" t="s">
        <v>124</v>
      </c>
      <c r="C19" s="55">
        <v>2.8</v>
      </c>
      <c r="D19" s="54">
        <v>0.5</v>
      </c>
      <c r="E19" s="53"/>
      <c r="G19" s="49"/>
      <c r="H19" s="53"/>
      <c r="K19" s="53"/>
    </row>
    <row r="20" spans="2:11" x14ac:dyDescent="0.25">
      <c r="B20" s="53" t="s">
        <v>124</v>
      </c>
      <c r="C20" s="55">
        <v>2.9</v>
      </c>
      <c r="D20" s="54">
        <v>0.5</v>
      </c>
      <c r="E20" s="53"/>
      <c r="G20" s="49"/>
      <c r="H20" s="53"/>
      <c r="K20" s="53"/>
    </row>
    <row r="21" spans="2:11" x14ac:dyDescent="0.25">
      <c r="B21" s="53" t="s">
        <v>125</v>
      </c>
      <c r="C21" s="56" t="s">
        <v>104</v>
      </c>
      <c r="D21" s="54">
        <v>0.25</v>
      </c>
      <c r="E21" s="53"/>
      <c r="H21" s="53"/>
      <c r="K21" s="53"/>
    </row>
    <row r="22" spans="2:11" x14ac:dyDescent="0.25">
      <c r="B22" s="53" t="s">
        <v>125</v>
      </c>
      <c r="C22" s="58">
        <v>3.12</v>
      </c>
      <c r="D22" s="54">
        <v>0.5</v>
      </c>
      <c r="E22" s="53"/>
      <c r="G22" s="49"/>
      <c r="H22" s="53"/>
      <c r="K22" s="53"/>
    </row>
    <row r="23" spans="2:11" x14ac:dyDescent="0.25">
      <c r="B23" s="53" t="s">
        <v>125</v>
      </c>
      <c r="C23" s="56" t="s">
        <v>109</v>
      </c>
      <c r="D23" s="54">
        <v>0.25</v>
      </c>
      <c r="E23" s="53"/>
      <c r="G23" s="49"/>
      <c r="H23" s="53"/>
      <c r="K23" s="53"/>
    </row>
    <row r="24" spans="2:11" x14ac:dyDescent="0.25">
      <c r="B24" s="53" t="s">
        <v>125</v>
      </c>
      <c r="C24" s="57" t="s">
        <v>117</v>
      </c>
      <c r="D24" s="54">
        <v>0.25</v>
      </c>
      <c r="E24" s="53"/>
      <c r="H24" s="53"/>
      <c r="K24" s="53"/>
    </row>
    <row r="25" spans="2:11" x14ac:dyDescent="0.25">
      <c r="B25" s="53" t="s">
        <v>124</v>
      </c>
      <c r="C25" s="55">
        <v>3.4</v>
      </c>
      <c r="D25" s="54">
        <v>0.25</v>
      </c>
      <c r="E25" s="53"/>
      <c r="H25" s="53"/>
      <c r="K25" s="53"/>
    </row>
    <row r="26" spans="2:11" x14ac:dyDescent="0.25">
      <c r="B26" s="53" t="s">
        <v>124</v>
      </c>
      <c r="C26" s="55">
        <v>3.5</v>
      </c>
      <c r="D26" s="54">
        <v>0.25</v>
      </c>
      <c r="E26" s="53"/>
      <c r="H26" s="53"/>
      <c r="K26" s="53"/>
    </row>
    <row r="27" spans="2:11" x14ac:dyDescent="0.25">
      <c r="B27" s="53" t="s">
        <v>124</v>
      </c>
      <c r="C27" s="57" t="s">
        <v>114</v>
      </c>
      <c r="D27" s="54">
        <v>0.5</v>
      </c>
      <c r="E27" s="53"/>
      <c r="H27" s="53"/>
      <c r="K27" s="53"/>
    </row>
    <row r="28" spans="2:11" x14ac:dyDescent="0.25">
      <c r="B28" s="53" t="s">
        <v>124</v>
      </c>
      <c r="C28" s="57" t="s">
        <v>120</v>
      </c>
      <c r="D28" s="54">
        <v>0.5</v>
      </c>
      <c r="E28" s="53"/>
      <c r="H28" s="53"/>
      <c r="K28" s="53"/>
    </row>
    <row r="29" spans="2:11" x14ac:dyDescent="0.25">
      <c r="B29" s="53" t="s">
        <v>124</v>
      </c>
      <c r="C29" s="57" t="s">
        <v>121</v>
      </c>
      <c r="D29" s="54">
        <v>0.5</v>
      </c>
      <c r="E29" s="53"/>
      <c r="G29" s="49"/>
      <c r="H29" s="53"/>
      <c r="K29" s="53"/>
    </row>
    <row r="30" spans="2:11" x14ac:dyDescent="0.25">
      <c r="B30" s="53" t="s">
        <v>124</v>
      </c>
      <c r="C30" s="57" t="s">
        <v>119</v>
      </c>
      <c r="D30" s="54">
        <v>0.5</v>
      </c>
      <c r="E30" s="53"/>
      <c r="G30" s="49"/>
      <c r="H30" s="53"/>
      <c r="K30" s="53"/>
    </row>
    <row r="31" spans="2:11" x14ac:dyDescent="0.25">
      <c r="B31" s="53" t="s">
        <v>124</v>
      </c>
      <c r="C31" s="56" t="s">
        <v>113</v>
      </c>
      <c r="D31" s="54">
        <v>0.25</v>
      </c>
      <c r="E31" s="53"/>
      <c r="H31" s="53"/>
      <c r="K31" s="53"/>
    </row>
    <row r="32" spans="2:11" x14ac:dyDescent="0.25">
      <c r="B32" s="53" t="s">
        <v>124</v>
      </c>
      <c r="C32" s="56" t="s">
        <v>112</v>
      </c>
      <c r="D32" s="54">
        <v>0.5</v>
      </c>
    </row>
    <row r="33" spans="2:4" x14ac:dyDescent="0.25">
      <c r="B33" s="53" t="s">
        <v>125</v>
      </c>
      <c r="C33" s="57" t="s">
        <v>122</v>
      </c>
      <c r="D33" s="59">
        <v>0.5</v>
      </c>
    </row>
    <row r="34" spans="2:4" x14ac:dyDescent="0.25">
      <c r="B34" s="53" t="s">
        <v>125</v>
      </c>
      <c r="C34" s="57" t="s">
        <v>118</v>
      </c>
      <c r="D34" s="54">
        <v>0.5</v>
      </c>
    </row>
    <row r="35" spans="2:4" x14ac:dyDescent="0.25">
      <c r="B35" s="53" t="s">
        <v>125</v>
      </c>
      <c r="C35" s="57" t="s">
        <v>123</v>
      </c>
      <c r="D35" s="59">
        <v>0.5</v>
      </c>
    </row>
    <row r="36" spans="2:4" x14ac:dyDescent="0.25">
      <c r="B36" s="53" t="s">
        <v>124</v>
      </c>
      <c r="C36" s="57" t="s">
        <v>115</v>
      </c>
      <c r="D36" s="54">
        <v>0.5</v>
      </c>
    </row>
    <row r="37" spans="2:4" x14ac:dyDescent="0.25">
      <c r="C37" s="53" t="s">
        <v>127</v>
      </c>
    </row>
    <row r="38" spans="2:4" x14ac:dyDescent="0.25">
      <c r="C38" s="53" t="s">
        <v>127</v>
      </c>
    </row>
    <row r="39" spans="2:4" x14ac:dyDescent="0.25">
      <c r="C39" s="53" t="s">
        <v>127</v>
      </c>
    </row>
    <row r="40" spans="2:4" x14ac:dyDescent="0.25">
      <c r="C40" s="53" t="s">
        <v>127</v>
      </c>
    </row>
    <row r="41" spans="2:4" x14ac:dyDescent="0.25">
      <c r="C41" s="53" t="s">
        <v>127</v>
      </c>
    </row>
    <row r="42" spans="2:4" x14ac:dyDescent="0.25">
      <c r="C42" s="53" t="s">
        <v>127</v>
      </c>
    </row>
  </sheetData>
  <sortState xmlns:xlrd2="http://schemas.microsoft.com/office/spreadsheetml/2017/richdata2" ref="A2:D42">
    <sortCondition ref="C2:C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49</v>
      </c>
      <c r="B1" s="3" t="s">
        <v>41</v>
      </c>
      <c r="C1" s="3" t="s">
        <v>1</v>
      </c>
      <c r="D1" s="3" t="s">
        <v>24</v>
      </c>
      <c r="E1" s="3" t="s">
        <v>45</v>
      </c>
      <c r="F1" s="3"/>
      <c r="G1" s="3"/>
      <c r="H1" s="3"/>
      <c r="I1" s="3"/>
      <c r="J1" s="3"/>
      <c r="K1" s="3"/>
      <c r="L1" s="3"/>
    </row>
    <row r="2" spans="1:12" x14ac:dyDescent="0.25">
      <c r="A2" s="4">
        <v>9</v>
      </c>
      <c r="B2" s="3" t="s">
        <v>46</v>
      </c>
      <c r="C2" s="3">
        <v>2.16</v>
      </c>
      <c r="D2" s="7">
        <v>0.25</v>
      </c>
      <c r="E2" s="3">
        <v>1</v>
      </c>
      <c r="F2" s="4"/>
      <c r="G2" s="3"/>
      <c r="H2" s="4"/>
      <c r="I2" s="4"/>
      <c r="J2" s="3"/>
      <c r="K2" s="4"/>
      <c r="L2" s="4"/>
    </row>
    <row r="3" spans="1:12" x14ac:dyDescent="0.25">
      <c r="A3" s="4">
        <v>25</v>
      </c>
      <c r="B3" s="3" t="s">
        <v>48</v>
      </c>
      <c r="C3" s="3" t="s">
        <v>52</v>
      </c>
      <c r="D3" s="3"/>
      <c r="E3" s="3">
        <v>2</v>
      </c>
      <c r="F3" s="4"/>
      <c r="G3" s="3"/>
      <c r="H3" s="4"/>
      <c r="I3" s="4"/>
      <c r="J3" s="3"/>
      <c r="K3" s="4"/>
      <c r="L3" s="4"/>
    </row>
    <row r="4" spans="1:12" x14ac:dyDescent="0.25">
      <c r="A4" s="4">
        <v>10</v>
      </c>
      <c r="B4" s="3" t="s">
        <v>46</v>
      </c>
      <c r="C4" s="3">
        <v>3.8</v>
      </c>
      <c r="D4" s="7">
        <v>0.25</v>
      </c>
      <c r="E4" s="3">
        <v>3</v>
      </c>
      <c r="F4" s="4"/>
      <c r="G4" s="3"/>
      <c r="H4" s="4"/>
      <c r="I4" s="4"/>
      <c r="J4" s="3"/>
      <c r="K4" s="4"/>
      <c r="L4" s="4"/>
    </row>
    <row r="5" spans="1:12" x14ac:dyDescent="0.25">
      <c r="A5" s="4">
        <v>19</v>
      </c>
      <c r="B5" s="3" t="s">
        <v>47</v>
      </c>
      <c r="C5" s="3">
        <v>1.6</v>
      </c>
      <c r="D5" s="7">
        <v>0.25</v>
      </c>
      <c r="E5" s="3">
        <v>4</v>
      </c>
      <c r="F5" s="4"/>
      <c r="G5" s="3"/>
      <c r="H5" s="4"/>
      <c r="I5" s="4"/>
      <c r="J5" s="3"/>
      <c r="K5" s="4"/>
      <c r="L5" s="4"/>
    </row>
    <row r="6" spans="1:12" x14ac:dyDescent="0.25">
      <c r="A6" s="4">
        <v>27</v>
      </c>
      <c r="B6" s="3" t="s">
        <v>48</v>
      </c>
      <c r="C6" s="3" t="s">
        <v>54</v>
      </c>
      <c r="D6" s="3"/>
      <c r="E6" s="3">
        <v>5</v>
      </c>
      <c r="F6" s="4"/>
      <c r="G6" s="3"/>
      <c r="H6" s="4"/>
      <c r="I6" s="4"/>
      <c r="J6" s="3"/>
      <c r="K6" s="4"/>
      <c r="L6" s="4"/>
    </row>
    <row r="7" spans="1:12" x14ac:dyDescent="0.25">
      <c r="A7" s="4">
        <v>22</v>
      </c>
      <c r="B7" s="3" t="s">
        <v>47</v>
      </c>
      <c r="C7" s="3">
        <v>3.4</v>
      </c>
      <c r="D7" s="7">
        <v>0.25</v>
      </c>
      <c r="E7" s="3">
        <v>6</v>
      </c>
      <c r="F7" s="4"/>
      <c r="G7" s="3"/>
      <c r="H7" s="4"/>
      <c r="I7" s="4"/>
      <c r="J7" s="3"/>
      <c r="K7" s="4"/>
      <c r="L7" s="4"/>
    </row>
    <row r="8" spans="1:12" x14ac:dyDescent="0.25">
      <c r="A8" s="4">
        <v>4</v>
      </c>
      <c r="B8" s="3" t="s">
        <v>46</v>
      </c>
      <c r="C8" s="6">
        <v>2.2000000000000002</v>
      </c>
      <c r="D8" s="7">
        <v>0.5</v>
      </c>
      <c r="E8" s="3">
        <v>7</v>
      </c>
      <c r="F8" s="4"/>
      <c r="G8" s="3"/>
      <c r="H8" s="4"/>
      <c r="I8" s="4"/>
      <c r="J8" s="3"/>
      <c r="K8" s="4"/>
      <c r="L8" s="4"/>
    </row>
    <row r="9" spans="1:12" x14ac:dyDescent="0.25">
      <c r="A9" s="4">
        <v>14</v>
      </c>
      <c r="B9" s="3" t="s">
        <v>47</v>
      </c>
      <c r="C9" s="3">
        <v>2.8</v>
      </c>
      <c r="D9" s="7">
        <v>0.5</v>
      </c>
      <c r="E9" s="3">
        <v>8</v>
      </c>
      <c r="F9" s="4"/>
      <c r="G9" s="3"/>
      <c r="H9" s="4"/>
      <c r="I9" s="4"/>
      <c r="J9" s="3"/>
      <c r="K9" s="4"/>
      <c r="L9" s="4"/>
    </row>
    <row r="10" spans="1:12" x14ac:dyDescent="0.25">
      <c r="A10" s="4">
        <v>29</v>
      </c>
      <c r="B10" s="3" t="s">
        <v>48</v>
      </c>
      <c r="C10" s="3" t="s">
        <v>53</v>
      </c>
      <c r="D10" s="3"/>
      <c r="E10" s="3">
        <v>9</v>
      </c>
      <c r="F10" s="4"/>
      <c r="G10" s="3"/>
      <c r="H10" s="4"/>
      <c r="I10" s="4"/>
      <c r="J10" s="3"/>
      <c r="K10" s="4"/>
      <c r="L10" s="4"/>
    </row>
    <row r="11" spans="1:12" x14ac:dyDescent="0.25">
      <c r="A11" s="4">
        <v>6</v>
      </c>
      <c r="B11" s="3" t="s">
        <v>46</v>
      </c>
      <c r="C11" s="6">
        <v>4.3</v>
      </c>
      <c r="D11" s="7">
        <v>0.5</v>
      </c>
      <c r="E11" s="3">
        <v>10</v>
      </c>
      <c r="F11" s="4"/>
      <c r="G11" s="3"/>
      <c r="H11" s="4"/>
      <c r="I11" s="4"/>
      <c r="J11" s="3"/>
      <c r="K11" s="4"/>
      <c r="L11" s="4"/>
    </row>
    <row r="12" spans="1:12" x14ac:dyDescent="0.25">
      <c r="A12" s="4">
        <v>20</v>
      </c>
      <c r="B12" s="3" t="s">
        <v>47</v>
      </c>
      <c r="C12" s="3">
        <v>1.7</v>
      </c>
      <c r="D12" s="7">
        <v>0.25</v>
      </c>
      <c r="E12" s="3">
        <v>11</v>
      </c>
      <c r="F12" s="4"/>
      <c r="G12" s="3"/>
      <c r="H12" s="4"/>
      <c r="I12" s="4"/>
      <c r="J12" s="3"/>
      <c r="K12" s="4"/>
      <c r="L12" s="4"/>
    </row>
    <row r="13" spans="1:12" x14ac:dyDescent="0.25">
      <c r="A13" s="4">
        <v>1</v>
      </c>
      <c r="B13" s="3" t="s">
        <v>46</v>
      </c>
      <c r="C13" s="3">
        <v>1.21</v>
      </c>
      <c r="D13" s="7">
        <v>0.5</v>
      </c>
      <c r="E13" s="3">
        <v>12</v>
      </c>
      <c r="F13" s="4"/>
      <c r="G13" s="3"/>
      <c r="H13" s="4"/>
      <c r="I13" s="4"/>
      <c r="J13" s="3"/>
      <c r="K13" s="4"/>
      <c r="L13" s="4"/>
    </row>
    <row r="14" spans="1:12" x14ac:dyDescent="0.25">
      <c r="A14" s="4">
        <v>5</v>
      </c>
      <c r="B14" s="3" t="s">
        <v>46</v>
      </c>
      <c r="C14" s="3">
        <v>4.24</v>
      </c>
      <c r="D14" s="7">
        <v>0.5</v>
      </c>
      <c r="E14" s="3">
        <v>13</v>
      </c>
      <c r="F14" s="4"/>
      <c r="G14" s="3"/>
      <c r="H14" s="4"/>
      <c r="I14" s="4"/>
      <c r="J14" s="3"/>
      <c r="K14" s="4"/>
      <c r="L14" s="4"/>
    </row>
    <row r="15" spans="1:12" x14ac:dyDescent="0.25">
      <c r="A15" s="4">
        <v>11</v>
      </c>
      <c r="B15" s="3" t="s">
        <v>46</v>
      </c>
      <c r="C15" s="6">
        <v>3.1</v>
      </c>
      <c r="D15" s="7">
        <v>0.25</v>
      </c>
      <c r="E15" s="3">
        <v>14</v>
      </c>
      <c r="F15" s="4"/>
      <c r="G15" s="3"/>
      <c r="H15" s="4"/>
      <c r="I15" s="4"/>
      <c r="J15" s="3"/>
      <c r="K15" s="4"/>
      <c r="L15" s="4"/>
    </row>
    <row r="16" spans="1:12" x14ac:dyDescent="0.25">
      <c r="A16" s="4">
        <v>15</v>
      </c>
      <c r="B16" s="3" t="s">
        <v>47</v>
      </c>
      <c r="C16" s="3">
        <v>4.8</v>
      </c>
      <c r="D16" s="7">
        <v>0.5</v>
      </c>
      <c r="E16" s="3">
        <v>15</v>
      </c>
      <c r="F16" s="4"/>
      <c r="G16" s="3"/>
      <c r="H16" s="4"/>
      <c r="I16" s="4"/>
      <c r="J16" s="3"/>
      <c r="K16" s="4"/>
      <c r="L16" s="4"/>
    </row>
    <row r="17" spans="1:12" x14ac:dyDescent="0.25">
      <c r="A17" s="4">
        <v>13</v>
      </c>
      <c r="B17" s="3" t="s">
        <v>47</v>
      </c>
      <c r="C17" s="3">
        <v>2.7</v>
      </c>
      <c r="D17" s="7">
        <v>0.5</v>
      </c>
      <c r="E17" s="3">
        <v>16</v>
      </c>
      <c r="F17" s="4"/>
      <c r="G17" s="3"/>
      <c r="H17" s="4"/>
      <c r="I17" s="4"/>
      <c r="J17" s="3"/>
      <c r="K17" s="4"/>
      <c r="L17" s="4"/>
    </row>
    <row r="18" spans="1:12" x14ac:dyDescent="0.25">
      <c r="A18" s="4">
        <v>2</v>
      </c>
      <c r="B18" s="3" t="s">
        <v>46</v>
      </c>
      <c r="C18" s="3">
        <v>1.22</v>
      </c>
      <c r="D18" s="7">
        <v>0.5</v>
      </c>
      <c r="E18" s="3">
        <v>17</v>
      </c>
      <c r="F18" s="4"/>
      <c r="G18" s="3"/>
      <c r="H18" s="4"/>
      <c r="I18" s="4"/>
      <c r="J18" s="3"/>
      <c r="K18" s="4"/>
      <c r="L18" s="4"/>
    </row>
    <row r="19" spans="1:12" x14ac:dyDescent="0.25">
      <c r="A19" s="4">
        <v>26</v>
      </c>
      <c r="B19" s="3" t="s">
        <v>48</v>
      </c>
      <c r="C19" s="3" t="s">
        <v>55</v>
      </c>
      <c r="D19" s="3"/>
      <c r="E19" s="3">
        <v>18</v>
      </c>
      <c r="F19" s="4"/>
      <c r="G19" s="3"/>
      <c r="H19" s="4"/>
      <c r="I19" s="4"/>
      <c r="J19" s="3"/>
      <c r="K19" s="4"/>
      <c r="L19" s="4"/>
    </row>
    <row r="20" spans="1:12" x14ac:dyDescent="0.25">
      <c r="A20" s="4">
        <v>24</v>
      </c>
      <c r="B20" s="3" t="s">
        <v>47</v>
      </c>
      <c r="C20" s="3">
        <v>4.18</v>
      </c>
      <c r="D20" s="7">
        <v>0.25</v>
      </c>
      <c r="E20" s="3">
        <v>19</v>
      </c>
      <c r="F20" s="4"/>
      <c r="G20" s="3"/>
      <c r="H20" s="4"/>
      <c r="I20" s="4"/>
      <c r="J20" s="3"/>
      <c r="K20" s="4"/>
      <c r="L20" s="4"/>
    </row>
    <row r="21" spans="1:12" x14ac:dyDescent="0.25">
      <c r="A21" s="4">
        <v>8</v>
      </c>
      <c r="B21" s="3" t="s">
        <v>46</v>
      </c>
      <c r="C21" s="3">
        <v>1.1599999999999999</v>
      </c>
      <c r="D21" s="7">
        <v>0.25</v>
      </c>
      <c r="E21" s="3">
        <v>20</v>
      </c>
      <c r="F21" s="4"/>
      <c r="G21" s="3"/>
      <c r="H21" s="4"/>
      <c r="I21" s="4"/>
      <c r="J21" s="3"/>
      <c r="K21" s="4"/>
      <c r="L21" s="4"/>
    </row>
    <row r="22" spans="1:12" x14ac:dyDescent="0.25">
      <c r="A22" s="4">
        <v>3</v>
      </c>
      <c r="B22" s="3" t="s">
        <v>46</v>
      </c>
      <c r="C22" s="3">
        <v>2.14</v>
      </c>
      <c r="D22" s="7">
        <v>0.5</v>
      </c>
      <c r="E22" s="3">
        <v>21</v>
      </c>
      <c r="F22" s="4"/>
      <c r="G22" s="3"/>
      <c r="H22" s="4"/>
      <c r="I22" s="4"/>
      <c r="J22" s="3"/>
      <c r="K22" s="4"/>
      <c r="L22" s="4"/>
    </row>
    <row r="23" spans="1:12" x14ac:dyDescent="0.25">
      <c r="A23" s="4">
        <v>23</v>
      </c>
      <c r="B23" s="3" t="s">
        <v>47</v>
      </c>
      <c r="C23" s="3">
        <v>3.7</v>
      </c>
      <c r="D23" s="7">
        <v>0.25</v>
      </c>
      <c r="E23" s="3">
        <v>22</v>
      </c>
      <c r="F23" s="4"/>
      <c r="G23" s="3"/>
      <c r="H23" s="4"/>
      <c r="I23" s="4"/>
      <c r="J23" s="3"/>
      <c r="K23" s="4"/>
      <c r="L23" s="4"/>
    </row>
    <row r="24" spans="1:12" x14ac:dyDescent="0.25">
      <c r="A24" s="4">
        <v>12</v>
      </c>
      <c r="B24" s="3" t="s">
        <v>46</v>
      </c>
      <c r="C24" s="3">
        <v>3.23</v>
      </c>
      <c r="D24" s="7">
        <v>0.25</v>
      </c>
      <c r="E24" s="3">
        <v>23</v>
      </c>
      <c r="F24" s="4"/>
      <c r="G24" s="3"/>
      <c r="H24" s="4"/>
      <c r="I24" s="4"/>
      <c r="J24" s="3"/>
      <c r="K24" s="4"/>
      <c r="L24" s="4"/>
    </row>
    <row r="25" spans="1:12" x14ac:dyDescent="0.25">
      <c r="A25" s="4">
        <v>30</v>
      </c>
      <c r="B25" s="3" t="s">
        <v>48</v>
      </c>
      <c r="C25" s="3" t="s">
        <v>50</v>
      </c>
      <c r="D25" s="3"/>
      <c r="E25" s="3">
        <v>24</v>
      </c>
      <c r="F25" s="4"/>
      <c r="G25" s="3"/>
      <c r="H25" s="4"/>
      <c r="I25" s="4"/>
      <c r="J25" s="3"/>
      <c r="K25" s="4"/>
      <c r="L25" s="4"/>
    </row>
    <row r="26" spans="1:12" x14ac:dyDescent="0.25">
      <c r="A26" s="4">
        <v>18</v>
      </c>
      <c r="B26" s="3" t="s">
        <v>47</v>
      </c>
      <c r="C26" s="3">
        <v>4.17</v>
      </c>
      <c r="D26" s="7">
        <v>0.5</v>
      </c>
      <c r="E26" s="3">
        <v>25</v>
      </c>
      <c r="F26" s="4"/>
      <c r="G26" s="3"/>
      <c r="H26" s="4"/>
      <c r="I26" s="4"/>
      <c r="J26" s="3"/>
      <c r="K26" s="4"/>
      <c r="L26" s="4"/>
    </row>
    <row r="27" spans="1:12" x14ac:dyDescent="0.25">
      <c r="A27" s="4">
        <v>16</v>
      </c>
      <c r="B27" s="3" t="s">
        <v>47</v>
      </c>
      <c r="C27" s="3">
        <v>4.13</v>
      </c>
      <c r="D27" s="7">
        <v>0.5</v>
      </c>
      <c r="E27" s="3">
        <v>26</v>
      </c>
      <c r="F27" s="4"/>
      <c r="G27" s="3"/>
      <c r="H27" s="4"/>
      <c r="I27" s="4"/>
      <c r="J27" s="3"/>
      <c r="K27" s="4"/>
      <c r="L27" s="4"/>
    </row>
    <row r="28" spans="1:12" x14ac:dyDescent="0.25">
      <c r="A28" s="4">
        <v>21</v>
      </c>
      <c r="B28" s="3" t="s">
        <v>47</v>
      </c>
      <c r="C28" s="6">
        <v>1.1000000000000001</v>
      </c>
      <c r="D28" s="7">
        <v>0.25</v>
      </c>
      <c r="E28" s="3">
        <v>27</v>
      </c>
      <c r="F28" s="4"/>
      <c r="G28" s="3"/>
      <c r="H28" s="4"/>
      <c r="I28" s="4"/>
      <c r="J28" s="3"/>
      <c r="K28" s="4"/>
      <c r="L28" s="4"/>
    </row>
    <row r="29" spans="1:12" x14ac:dyDescent="0.25">
      <c r="A29" s="4">
        <v>17</v>
      </c>
      <c r="B29" s="3" t="s">
        <v>47</v>
      </c>
      <c r="C29" s="3">
        <v>4.16</v>
      </c>
      <c r="D29" s="7">
        <v>0.5</v>
      </c>
      <c r="E29" s="3">
        <v>28</v>
      </c>
      <c r="F29" s="4"/>
      <c r="G29" s="3"/>
      <c r="H29" s="4"/>
      <c r="I29" s="4"/>
      <c r="J29" s="3"/>
      <c r="K29" s="4"/>
      <c r="L29" s="4"/>
    </row>
    <row r="30" spans="1:12" x14ac:dyDescent="0.25">
      <c r="A30" s="4">
        <v>28</v>
      </c>
      <c r="B30" s="3" t="s">
        <v>48</v>
      </c>
      <c r="C30" s="3" t="s">
        <v>51</v>
      </c>
      <c r="D30" s="3"/>
      <c r="E30" s="3">
        <v>29</v>
      </c>
      <c r="F30" s="4"/>
      <c r="G30" s="3"/>
      <c r="H30" s="4"/>
      <c r="I30" s="4"/>
      <c r="J30" s="3"/>
      <c r="K30" s="4"/>
      <c r="L30" s="4"/>
    </row>
    <row r="31" spans="1:12" x14ac:dyDescent="0.25">
      <c r="A31" s="4">
        <v>7</v>
      </c>
      <c r="B31" s="3" t="s">
        <v>46</v>
      </c>
      <c r="C31" s="3">
        <v>1.1299999999999999</v>
      </c>
      <c r="D31" s="7">
        <v>0.25</v>
      </c>
      <c r="E31" s="3">
        <v>30</v>
      </c>
      <c r="F31" s="4"/>
      <c r="G31" s="3"/>
      <c r="H31" s="4"/>
      <c r="I31" s="4"/>
      <c r="J31" s="3"/>
      <c r="K31" s="4"/>
      <c r="L31" s="4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B87-5352-4744-80B4-5F5CE2682B04}">
  <dimension ref="A1:E40"/>
  <sheetViews>
    <sheetView workbookViewId="0">
      <selection activeCell="F14" sqref="F14"/>
    </sheetView>
  </sheetViews>
  <sheetFormatPr defaultRowHeight="15" x14ac:dyDescent="0.25"/>
  <cols>
    <col min="1" max="1" width="46.85546875" bestFit="1" customWidth="1"/>
    <col min="2" max="2" width="11.140625" bestFit="1" customWidth="1"/>
    <col min="3" max="3" width="9.42578125" bestFit="1" customWidth="1"/>
    <col min="4" max="4" width="27.28515625" bestFit="1" customWidth="1"/>
    <col min="5" max="5" width="120.28515625" bestFit="1" customWidth="1"/>
  </cols>
  <sheetData>
    <row r="1" spans="1:5" ht="16.5" thickTop="1" thickBot="1" x14ac:dyDescent="0.3">
      <c r="A1" s="50" t="s">
        <v>56</v>
      </c>
      <c r="B1" s="50"/>
      <c r="C1" s="50"/>
      <c r="D1" s="50"/>
      <c r="E1" s="50"/>
    </row>
    <row r="2" spans="1:5" ht="15.75" thickTop="1" x14ac:dyDescent="0.25">
      <c r="A2" s="30" t="s">
        <v>95</v>
      </c>
      <c r="B2" s="46">
        <f>ROUNDUP(B21,0)</f>
        <v>1012</v>
      </c>
      <c r="C2" s="30"/>
      <c r="D2" s="30" t="s">
        <v>96</v>
      </c>
      <c r="E2" s="45" t="s">
        <v>97</v>
      </c>
    </row>
    <row r="3" spans="1:5" ht="15.75" thickBot="1" x14ac:dyDescent="0.3">
      <c r="A3" s="30" t="s">
        <v>94</v>
      </c>
      <c r="B3" s="46">
        <f>ROUNDUP(B39,0)</f>
        <v>905</v>
      </c>
      <c r="C3" s="30"/>
      <c r="D3" s="46">
        <v>2000</v>
      </c>
      <c r="E3" s="45" t="s">
        <v>98</v>
      </c>
    </row>
    <row r="4" spans="1:5" ht="16.5" thickTop="1" thickBot="1" x14ac:dyDescent="0.3">
      <c r="A4" s="50" t="s">
        <v>73</v>
      </c>
      <c r="B4" s="50"/>
      <c r="C4" s="50"/>
      <c r="D4" s="8" t="s">
        <v>77</v>
      </c>
      <c r="E4" s="8" t="s">
        <v>11</v>
      </c>
    </row>
    <row r="5" spans="1:5" ht="16.5" thickTop="1" thickBot="1" x14ac:dyDescent="0.3">
      <c r="A5" s="40"/>
      <c r="B5" s="10" t="s">
        <v>64</v>
      </c>
      <c r="C5" s="11" t="s">
        <v>65</v>
      </c>
      <c r="D5" s="12" t="s">
        <v>66</v>
      </c>
      <c r="E5" s="30"/>
    </row>
    <row r="6" spans="1:5" ht="16.5" thickTop="1" thickBot="1" x14ac:dyDescent="0.3">
      <c r="A6" s="9" t="s">
        <v>57</v>
      </c>
      <c r="B6" s="13">
        <f>SUM(B7:B10)</f>
        <v>247.70000000000002</v>
      </c>
      <c r="C6" s="14">
        <f>SUM(C7:C10)</f>
        <v>197.9015</v>
      </c>
      <c r="D6" s="15">
        <f>SUM(D7:D10)</f>
        <v>140.94199500000002</v>
      </c>
      <c r="E6" s="30" t="s">
        <v>88</v>
      </c>
    </row>
    <row r="7" spans="1:5" ht="15.75" thickTop="1" x14ac:dyDescent="0.25">
      <c r="A7" s="29" t="s">
        <v>100</v>
      </c>
      <c r="B7" s="16">
        <f>(22+3.25)*3</f>
        <v>75.75</v>
      </c>
      <c r="C7" s="17">
        <f>B7</f>
        <v>75.75</v>
      </c>
      <c r="D7" s="18">
        <f>C7</f>
        <v>75.75</v>
      </c>
      <c r="E7" s="30" t="s">
        <v>78</v>
      </c>
    </row>
    <row r="8" spans="1:5" x14ac:dyDescent="0.25">
      <c r="A8" s="29" t="s">
        <v>58</v>
      </c>
      <c r="B8" s="13">
        <f>9.82+41.88+-19.24+4.26+59.83</f>
        <v>96.550000000000011</v>
      </c>
      <c r="C8" s="14">
        <f>B8*0.33</f>
        <v>31.861500000000007</v>
      </c>
      <c r="D8" s="15">
        <f>C8*0.33</f>
        <v>10.514295000000002</v>
      </c>
      <c r="E8" s="30" t="s">
        <v>79</v>
      </c>
    </row>
    <row r="9" spans="1:5" x14ac:dyDescent="0.25">
      <c r="A9" s="29" t="s">
        <v>59</v>
      </c>
      <c r="B9" s="16">
        <f>41.04+34.36</f>
        <v>75.400000000000006</v>
      </c>
      <c r="C9" s="17">
        <f>48.92+41.37</f>
        <v>90.289999999999992</v>
      </c>
      <c r="D9" s="18">
        <f>(C9+B9)*0.33</f>
        <v>54.677700000000002</v>
      </c>
      <c r="E9" s="30" t="s">
        <v>80</v>
      </c>
    </row>
    <row r="10" spans="1:5" ht="15.75" thickBot="1" x14ac:dyDescent="0.3">
      <c r="A10" s="29" t="s">
        <v>60</v>
      </c>
      <c r="B10" s="19" t="s">
        <v>72</v>
      </c>
      <c r="C10" s="20" t="s">
        <v>72</v>
      </c>
      <c r="D10" s="21" t="s">
        <v>72</v>
      </c>
      <c r="E10" s="30" t="s">
        <v>81</v>
      </c>
    </row>
    <row r="11" spans="1:5" ht="16.5" thickTop="1" thickBot="1" x14ac:dyDescent="0.3">
      <c r="A11" s="8" t="s">
        <v>67</v>
      </c>
      <c r="B11" s="16">
        <f>SUM(B12:B14)</f>
        <v>275</v>
      </c>
      <c r="C11" s="17">
        <f>SUM(C12:C14)</f>
        <v>75</v>
      </c>
      <c r="D11" s="18">
        <f>SUM(D12:D14)</f>
        <v>75</v>
      </c>
      <c r="E11" s="30" t="s">
        <v>82</v>
      </c>
    </row>
    <row r="12" spans="1:5" ht="15.75" thickTop="1" x14ac:dyDescent="0.25">
      <c r="A12" s="47" t="s">
        <v>68</v>
      </c>
      <c r="B12" s="13">
        <v>75</v>
      </c>
      <c r="C12" s="14">
        <v>75</v>
      </c>
      <c r="D12" s="15">
        <v>75</v>
      </c>
      <c r="E12" s="30" t="s">
        <v>83</v>
      </c>
    </row>
    <row r="13" spans="1:5" x14ac:dyDescent="0.25">
      <c r="A13" s="47" t="s">
        <v>69</v>
      </c>
      <c r="B13" s="16">
        <v>200</v>
      </c>
      <c r="C13" s="17">
        <v>0</v>
      </c>
      <c r="D13" s="18">
        <v>0</v>
      </c>
      <c r="E13" s="30" t="s">
        <v>84</v>
      </c>
    </row>
    <row r="14" spans="1:5" ht="15.75" thickBot="1" x14ac:dyDescent="0.3">
      <c r="A14" s="29"/>
      <c r="B14" s="13">
        <v>0</v>
      </c>
      <c r="C14" s="14">
        <v>0</v>
      </c>
      <c r="D14" s="15">
        <v>0</v>
      </c>
      <c r="E14" s="30"/>
    </row>
    <row r="15" spans="1:5" ht="16.5" thickTop="1" thickBot="1" x14ac:dyDescent="0.3">
      <c r="A15" s="8" t="s">
        <v>63</v>
      </c>
      <c r="B15" s="22">
        <v>0</v>
      </c>
      <c r="C15" s="23">
        <v>0</v>
      </c>
      <c r="D15" s="24">
        <v>0</v>
      </c>
      <c r="E15" s="30" t="s">
        <v>85</v>
      </c>
    </row>
    <row r="16" spans="1:5" ht="15.75" thickTop="1" x14ac:dyDescent="0.25">
      <c r="A16" s="29" t="s">
        <v>99</v>
      </c>
      <c r="B16" s="25">
        <v>0</v>
      </c>
      <c r="C16" s="26">
        <v>0</v>
      </c>
      <c r="D16" s="27">
        <v>0</v>
      </c>
      <c r="E16" s="30" t="s">
        <v>91</v>
      </c>
    </row>
    <row r="17" spans="1:5" x14ac:dyDescent="0.25">
      <c r="A17" s="29" t="s">
        <v>61</v>
      </c>
      <c r="B17" s="22">
        <v>24</v>
      </c>
      <c r="C17" s="23">
        <v>24</v>
      </c>
      <c r="D17" s="24">
        <v>24</v>
      </c>
      <c r="E17" s="30"/>
    </row>
    <row r="18" spans="1:5" x14ac:dyDescent="0.25">
      <c r="A18" s="29" t="s">
        <v>62</v>
      </c>
      <c r="B18" s="25">
        <f>B17-B16</f>
        <v>24</v>
      </c>
      <c r="C18" s="26">
        <f>C17-C16</f>
        <v>24</v>
      </c>
      <c r="D18" s="27">
        <f>D17-D16</f>
        <v>24</v>
      </c>
      <c r="E18" s="30"/>
    </row>
    <row r="19" spans="1:5" ht="15.75" thickBot="1" x14ac:dyDescent="0.3">
      <c r="A19" s="29"/>
      <c r="B19" s="16"/>
      <c r="C19" s="17"/>
      <c r="D19" s="18"/>
      <c r="E19" s="30"/>
    </row>
    <row r="20" spans="1:5" ht="16.5" thickTop="1" thickBot="1" x14ac:dyDescent="0.3">
      <c r="A20" s="8" t="s">
        <v>70</v>
      </c>
      <c r="B20" s="13">
        <f>SUM(B11+B6)</f>
        <v>522.70000000000005</v>
      </c>
      <c r="C20" s="14">
        <f>SUM(C11+C6)</f>
        <v>272.9015</v>
      </c>
      <c r="D20" s="15">
        <f>SUM(D11+D6)</f>
        <v>215.94199500000002</v>
      </c>
      <c r="E20" s="30" t="s">
        <v>86</v>
      </c>
    </row>
    <row r="21" spans="1:5" ht="16.5" thickTop="1" thickBot="1" x14ac:dyDescent="0.3">
      <c r="A21" s="8" t="s">
        <v>71</v>
      </c>
      <c r="B21" s="28">
        <f>SUM(B20:D20)</f>
        <v>1011.543495</v>
      </c>
      <c r="C21" s="38"/>
      <c r="D21" s="39"/>
      <c r="E21" s="30" t="s">
        <v>87</v>
      </c>
    </row>
    <row r="22" spans="1:5" ht="16.5" thickTop="1" thickBot="1" x14ac:dyDescent="0.3">
      <c r="A22" s="50" t="s">
        <v>75</v>
      </c>
      <c r="B22" s="50"/>
      <c r="C22" s="50"/>
      <c r="D22" s="8" t="s">
        <v>74</v>
      </c>
      <c r="E22" s="30"/>
    </row>
    <row r="23" spans="1:5" ht="16.5" thickTop="1" thickBot="1" x14ac:dyDescent="0.3">
      <c r="A23" s="40"/>
      <c r="B23" s="41" t="s">
        <v>64</v>
      </c>
      <c r="C23" s="42" t="s">
        <v>65</v>
      </c>
      <c r="D23" s="43" t="s">
        <v>66</v>
      </c>
      <c r="E23" s="30"/>
    </row>
    <row r="24" spans="1:5" ht="16.5" thickTop="1" thickBot="1" x14ac:dyDescent="0.3">
      <c r="A24" s="8" t="s">
        <v>57</v>
      </c>
      <c r="B24" s="13">
        <f>SUM(B25:B28)</f>
        <v>280</v>
      </c>
      <c r="C24" s="14">
        <f>SUM(C25:C28)</f>
        <v>203.29</v>
      </c>
      <c r="D24" s="15">
        <f>SUM(D25:D28)</f>
        <v>153.6857</v>
      </c>
      <c r="E24" s="30" t="s">
        <v>88</v>
      </c>
    </row>
    <row r="25" spans="1:5" ht="15.75" thickTop="1" x14ac:dyDescent="0.25">
      <c r="A25" s="29" t="s">
        <v>100</v>
      </c>
      <c r="B25" s="16">
        <v>80</v>
      </c>
      <c r="C25" s="17">
        <f>B25</f>
        <v>80</v>
      </c>
      <c r="D25" s="18">
        <f>C25</f>
        <v>80</v>
      </c>
      <c r="E25" s="30" t="s">
        <v>78</v>
      </c>
    </row>
    <row r="26" spans="1:5" x14ac:dyDescent="0.25">
      <c r="A26" s="29" t="s">
        <v>58</v>
      </c>
      <c r="B26" s="13">
        <v>100</v>
      </c>
      <c r="C26" s="14">
        <f>B26*0.33</f>
        <v>33</v>
      </c>
      <c r="D26" s="15">
        <f>C26*0.33</f>
        <v>10.89</v>
      </c>
      <c r="E26" s="30" t="s">
        <v>79</v>
      </c>
    </row>
    <row r="27" spans="1:5" x14ac:dyDescent="0.25">
      <c r="A27" s="29" t="s">
        <v>59</v>
      </c>
      <c r="B27" s="16">
        <v>100</v>
      </c>
      <c r="C27" s="17">
        <f>48.92+41.37</f>
        <v>90.289999999999992</v>
      </c>
      <c r="D27" s="18">
        <f>(C27+B27)*0.33</f>
        <v>62.795700000000004</v>
      </c>
      <c r="E27" s="30" t="s">
        <v>80</v>
      </c>
    </row>
    <row r="28" spans="1:5" ht="15.75" thickBot="1" x14ac:dyDescent="0.3">
      <c r="A28" s="29" t="s">
        <v>60</v>
      </c>
      <c r="B28" s="31" t="s">
        <v>72</v>
      </c>
      <c r="C28" s="32" t="s">
        <v>72</v>
      </c>
      <c r="D28" s="33" t="s">
        <v>72</v>
      </c>
      <c r="E28" s="30" t="s">
        <v>81</v>
      </c>
    </row>
    <row r="29" spans="1:5" ht="16.5" thickTop="1" thickBot="1" x14ac:dyDescent="0.3">
      <c r="A29" s="8" t="s">
        <v>89</v>
      </c>
      <c r="B29" s="16">
        <f>SUM(B30:B32)</f>
        <v>125</v>
      </c>
      <c r="C29" s="17">
        <f>SUM(C30:C32)</f>
        <v>83.25</v>
      </c>
      <c r="D29" s="18">
        <f>SUM(D30:D32)</f>
        <v>58.972499999999997</v>
      </c>
      <c r="E29" s="30" t="s">
        <v>82</v>
      </c>
    </row>
    <row r="30" spans="1:5" ht="15.75" thickTop="1" x14ac:dyDescent="0.25">
      <c r="A30" s="47" t="s">
        <v>68</v>
      </c>
      <c r="B30" s="13">
        <v>100</v>
      </c>
      <c r="C30" s="14">
        <f>B30*0.75</f>
        <v>75</v>
      </c>
      <c r="D30" s="15">
        <f>C30*0.75</f>
        <v>56.25</v>
      </c>
      <c r="E30" s="30" t="s">
        <v>83</v>
      </c>
    </row>
    <row r="31" spans="1:5" x14ac:dyDescent="0.25">
      <c r="A31" s="47" t="s">
        <v>76</v>
      </c>
      <c r="B31" s="16">
        <v>25</v>
      </c>
      <c r="C31" s="17">
        <f>B31*0.33</f>
        <v>8.25</v>
      </c>
      <c r="D31" s="18">
        <f>C31*0.33</f>
        <v>2.7225000000000001</v>
      </c>
      <c r="E31" s="30"/>
    </row>
    <row r="32" spans="1:5" ht="15.75" thickBot="1" x14ac:dyDescent="0.3">
      <c r="A32" s="29"/>
      <c r="B32" s="13">
        <v>0</v>
      </c>
      <c r="C32" s="14">
        <v>0</v>
      </c>
      <c r="D32" s="15">
        <v>0</v>
      </c>
      <c r="E32" s="30"/>
    </row>
    <row r="33" spans="1:5" ht="16.5" thickTop="1" thickBot="1" x14ac:dyDescent="0.3">
      <c r="A33" s="8" t="s">
        <v>63</v>
      </c>
      <c r="B33" s="22">
        <v>24</v>
      </c>
      <c r="C33" s="23">
        <v>24</v>
      </c>
      <c r="D33" s="24">
        <v>24</v>
      </c>
      <c r="E33" s="30" t="s">
        <v>85</v>
      </c>
    </row>
    <row r="34" spans="1:5" ht="15.75" thickTop="1" x14ac:dyDescent="0.25">
      <c r="A34" s="29" t="s">
        <v>99</v>
      </c>
      <c r="B34" s="34">
        <f>B33*15</f>
        <v>360</v>
      </c>
      <c r="C34" s="44">
        <f>C33*15</f>
        <v>360</v>
      </c>
      <c r="D34" s="44">
        <f>D33*15</f>
        <v>360</v>
      </c>
      <c r="E34" s="30" t="s">
        <v>90</v>
      </c>
    </row>
    <row r="35" spans="1:5" x14ac:dyDescent="0.25">
      <c r="A35" s="29" t="s">
        <v>61</v>
      </c>
      <c r="B35" s="22">
        <v>24</v>
      </c>
      <c r="C35" s="23">
        <v>24</v>
      </c>
      <c r="D35" s="24">
        <v>24</v>
      </c>
      <c r="E35" s="30"/>
    </row>
    <row r="36" spans="1:5" x14ac:dyDescent="0.25">
      <c r="A36" s="29" t="s">
        <v>62</v>
      </c>
      <c r="B36" s="25">
        <f>B35-B33</f>
        <v>0</v>
      </c>
      <c r="C36" s="26">
        <f>C35-C33</f>
        <v>0</v>
      </c>
      <c r="D36" s="27">
        <f>D35-D33</f>
        <v>0</v>
      </c>
      <c r="E36" s="30"/>
    </row>
    <row r="37" spans="1:5" ht="15.75" thickBot="1" x14ac:dyDescent="0.3">
      <c r="A37" s="29"/>
      <c r="B37" s="35"/>
      <c r="C37" s="36"/>
      <c r="D37" s="37"/>
      <c r="E37" s="30"/>
    </row>
    <row r="38" spans="1:5" ht="16.5" thickTop="1" thickBot="1" x14ac:dyDescent="0.3">
      <c r="A38" s="8" t="s">
        <v>70</v>
      </c>
      <c r="B38" s="13">
        <f>SUM(B29+B24)</f>
        <v>405</v>
      </c>
      <c r="C38" s="14">
        <f>SUM(C29+C24)</f>
        <v>286.53999999999996</v>
      </c>
      <c r="D38" s="15">
        <f>SUM(D29+D24)</f>
        <v>212.65819999999999</v>
      </c>
      <c r="E38" s="30" t="s">
        <v>93</v>
      </c>
    </row>
    <row r="39" spans="1:5" ht="16.5" thickTop="1" thickBot="1" x14ac:dyDescent="0.3">
      <c r="A39" s="8" t="s">
        <v>71</v>
      </c>
      <c r="B39" s="28">
        <f>SUM(B38:D38)</f>
        <v>904.19819999999993</v>
      </c>
      <c r="C39" s="38"/>
      <c r="D39" s="39"/>
      <c r="E39" s="30" t="s">
        <v>92</v>
      </c>
    </row>
    <row r="40" spans="1:5" ht="15.75" thickTop="1" x14ac:dyDescent="0.25"/>
  </sheetData>
  <mergeCells count="3">
    <mergeCell ref="A22:C22"/>
    <mergeCell ref="A1:E1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</vt:lpstr>
      <vt:lpstr>Ground Cover</vt:lpstr>
      <vt:lpstr>Soil Sample 2022</vt:lpstr>
      <vt:lpstr>Soil Samples 2023</vt:lpstr>
      <vt:lpstr>Randomizer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2023-03-25T16:52:12Z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