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DA8682F7-9674-4FB0-9F39-D8037964D4E4}" xr6:coauthVersionLast="47" xr6:coauthVersionMax="47" xr10:uidLastSave="{00000000-0000-0000-0000-000000000000}"/>
  <bookViews>
    <workbookView xWindow="-108" yWindow="-108" windowWidth="23256" windowHeight="12456" firstSheet="3" activeTab="6" xr2:uid="{C93C8A9F-749A-4500-9DE3-023D8B4996BB}"/>
  </bookViews>
  <sheets>
    <sheet name="Location" sheetId="1" r:id="rId1"/>
    <sheet name="Ground Cover" sheetId="2" r:id="rId2"/>
    <sheet name="Soil Samples 2022" sheetId="5" r:id="rId3"/>
    <sheet name="Soil Samples 2023" sheetId="7" r:id="rId4"/>
    <sheet name="Soil Samples" sheetId="10" r:id="rId5"/>
    <sheet name="Shannon Diversity" sheetId="12" r:id="rId6"/>
    <sheet name="Seeds" sheetId="9" r:id="rId7"/>
    <sheet name="Table 1" sheetId="13" r:id="rId8"/>
    <sheet name="Randomizer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9" l="1"/>
  <c r="L19" i="9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2" i="10"/>
  <c r="D41" i="12"/>
  <c r="C41" i="12"/>
  <c r="B41" i="12"/>
  <c r="E16" i="12"/>
  <c r="D16" i="12"/>
  <c r="C16" i="12"/>
  <c r="B16" i="12"/>
  <c r="F16" i="12" s="1"/>
  <c r="K20" i="9"/>
  <c r="J20" i="9"/>
  <c r="D18" i="9"/>
  <c r="C18" i="9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E17" i="12" l="1"/>
  <c r="D17" i="12"/>
  <c r="B17" i="12"/>
  <c r="C17" i="12"/>
  <c r="F41" i="12"/>
  <c r="D42" i="12" s="1"/>
  <c r="D19" i="9"/>
  <c r="E19" i="9" s="1"/>
  <c r="K21" i="9"/>
  <c r="L21" i="9" s="1"/>
  <c r="C42" i="12" l="1"/>
  <c r="C18" i="12"/>
  <c r="C19" i="12" s="1"/>
  <c r="D18" i="12"/>
  <c r="D19" i="12" s="1"/>
  <c r="D43" i="12"/>
  <c r="D44" i="12" s="1"/>
  <c r="B42" i="12"/>
  <c r="B18" i="12"/>
  <c r="B19" i="12" s="1"/>
  <c r="E18" i="12"/>
  <c r="E19" i="12" s="1"/>
  <c r="F19" i="12" l="1"/>
  <c r="F20" i="12" s="1"/>
  <c r="B44" i="12"/>
  <c r="B43" i="12"/>
  <c r="C43" i="12"/>
  <c r="C44" i="12" s="1"/>
  <c r="F44" i="12" l="1"/>
  <c r="F45" i="12" s="1"/>
</calcChain>
</file>

<file path=xl/sharedStrings.xml><?xml version="1.0" encoding="utf-8"?>
<sst xmlns="http://schemas.openxmlformats.org/spreadsheetml/2006/main" count="854" uniqueCount="132">
  <si>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</si>
  <si>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</si>
  <si>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</si>
  <si>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</si>
  <si>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</si>
  <si>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</si>
  <si>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</si>
  <si>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</si>
  <si>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</si>
  <si>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</si>
  <si>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</si>
  <si>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</si>
  <si>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</si>
  <si>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</si>
  <si>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</si>
  <si>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</si>
  <si>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</si>
  <si>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</si>
  <si>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</si>
  <si>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</si>
  <si>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</si>
  <si>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</si>
  <si>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</si>
  <si>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</si>
  <si>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</si>
  <si>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</si>
  <si>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</si>
  <si>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</si>
  <si>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</si>
  <si>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</si>
  <si>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</si>
  <si>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</si>
  <si>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</si>
  <si>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</si>
  <si>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</si>
  <si>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</si>
  <si>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</si>
  <si>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</si>
  <si>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</si>
  <si>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</si>
  <si>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</si>
  <si>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</si>
  <si>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</si>
  <si>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</si>
  <si>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</si>
  <si>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</si>
  <si>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</si>
  <si>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</si>
  <si>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</si>
  <si>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</si>
  <si>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</si>
  <si>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</si>
  <si>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</si>
  <si>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</si>
  <si>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</si>
  <si>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</si>
  <si>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Grass</t>
  </si>
  <si>
    <t>1.10</t>
  </si>
  <si>
    <t>1.11</t>
  </si>
  <si>
    <t>2.12</t>
  </si>
  <si>
    <t>2.14</t>
  </si>
  <si>
    <t>1.21</t>
  </si>
  <si>
    <t>2.18</t>
  </si>
  <si>
    <t>2.15</t>
  </si>
  <si>
    <t>4.18</t>
  </si>
  <si>
    <t>4.13</t>
  </si>
  <si>
    <t>4.8</t>
  </si>
  <si>
    <t>1.18</t>
  </si>
  <si>
    <t>3.25</t>
  </si>
  <si>
    <t>4.17</t>
  </si>
  <si>
    <t>4.15</t>
  </si>
  <si>
    <t>4.16</t>
  </si>
  <si>
    <t>4.27</t>
  </si>
  <si>
    <t>4.30</t>
  </si>
  <si>
    <t>n</t>
  </si>
  <si>
    <t>y</t>
  </si>
  <si>
    <t>2.20</t>
  </si>
  <si>
    <t>control</t>
  </si>
  <si>
    <t>3.23</t>
  </si>
  <si>
    <t>2.16</t>
  </si>
  <si>
    <t>Level</t>
  </si>
  <si>
    <t>Grams</t>
  </si>
  <si>
    <t>Seeds</t>
  </si>
  <si>
    <t>3.12</t>
  </si>
  <si>
    <t>3.10</t>
  </si>
  <si>
    <t>2.19</t>
  </si>
  <si>
    <t>3.5</t>
  </si>
  <si>
    <t>Average</t>
  </si>
  <si>
    <t>per gram</t>
  </si>
  <si>
    <t>per 100g</t>
  </si>
  <si>
    <t>3.29</t>
  </si>
  <si>
    <t>rb2.3.23</t>
  </si>
  <si>
    <t>rb3.5.23</t>
  </si>
  <si>
    <t>rb4.18.23</t>
  </si>
  <si>
    <t>rb2.9.23</t>
  </si>
  <si>
    <t>rb2.7.23</t>
  </si>
  <si>
    <t>rb4.16.23</t>
  </si>
  <si>
    <t>rb2.8.23</t>
  </si>
  <si>
    <t>rb4.17.23</t>
  </si>
  <si>
    <t>rb2.16.23</t>
  </si>
  <si>
    <t>rb2.12.23</t>
  </si>
  <si>
    <t>rb1.18.23</t>
  </si>
  <si>
    <t>rb1.21.23</t>
  </si>
  <si>
    <t>rb2.20.23</t>
  </si>
  <si>
    <t>rb4.27.23</t>
  </si>
  <si>
    <t>rb4.30.23</t>
  </si>
  <si>
    <t>rb1.21.22</t>
  </si>
  <si>
    <t>rb1.22.22</t>
  </si>
  <si>
    <t>rb2.14.22</t>
  </si>
  <si>
    <t>rb2.20.22</t>
  </si>
  <si>
    <t>rb4.24.22</t>
  </si>
  <si>
    <t>rb4.30.22</t>
  </si>
  <si>
    <t>rb1.13.22</t>
  </si>
  <si>
    <t>rb1.16.22</t>
  </si>
  <si>
    <t>rb2.16.22</t>
  </si>
  <si>
    <t>rb3.8.22</t>
  </si>
  <si>
    <t>rb3.10.22</t>
  </si>
  <si>
    <t>rb3.23.22</t>
  </si>
  <si>
    <t>rb2.8.22</t>
  </si>
  <si>
    <t>rb4.8.22</t>
  </si>
  <si>
    <t>rb4.13.22</t>
  </si>
  <si>
    <t>rb4.17.22</t>
  </si>
  <si>
    <t>rb3.4.22</t>
  </si>
  <si>
    <t>rb4.18.22</t>
  </si>
  <si>
    <t>All</t>
  </si>
  <si>
    <t>Diversity</t>
  </si>
  <si>
    <t>Evenness</t>
  </si>
  <si>
    <t>T-tests</t>
  </si>
  <si>
    <t>t-value</t>
  </si>
  <si>
    <t>dF</t>
  </si>
  <si>
    <t>p-value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</si>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</sst>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2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U7" sqref="U7"/>
    </sheetView>
  </sheetViews>
  <sheetFormatPr defaultRowHeight="14.4" x14ac:dyDescent="0.3"/>
  <cols>
    <col min="1" max="1" width="9.88671875" bestFit="1" customWidth="1"/>
    <col min="2" max="3" width="9.88671875" customWidth="1"/>
    <col min="4" max="4" width="9.6640625" bestFit="1" customWidth="1"/>
    <col min="5" max="5" width="5" bestFit="1" customWidth="1"/>
    <col min="6" max="6" width="5" customWidth="1"/>
    <col min="7" max="7" width="10.109375" bestFit="1" customWidth="1"/>
    <col min="8" max="8" width="11.109375" bestFit="1" customWidth="1"/>
    <col min="9" max="9" width="8.6640625" bestFit="1" customWidth="1"/>
    <col min="10" max="10" width="6.88671875" bestFit="1" customWidth="1"/>
    <col min="11" max="11" width="8.109375" bestFit="1" customWidth="1"/>
    <col min="12" max="12" width="9.6640625" bestFit="1" customWidth="1"/>
    <col min="13" max="13" width="4.88671875" bestFit="1" customWidth="1"/>
    <col min="14" max="14" width="11" bestFit="1" customWidth="1"/>
    <col min="15" max="18" width="6.33203125" bestFit="1" customWidth="1"/>
    <col min="19" max="19" width="10.33203125" bestFit="1" customWidth="1"/>
    <col min="20" max="20" width="21.6640625" bestFit="1" customWidth="1"/>
    <col min="21" max="21" width="7.44140625" bestFit="1" customWidth="1"/>
    <col min="22" max="22" width="11.44140625" bestFit="1" customWidth="1"/>
    <col min="23" max="23" width="7.6640625" bestFit="1" customWidth="1"/>
    <col min="24" max="24" width="9.6640625" bestFit="1" customWidth="1"/>
    <col min="25" max="26" width="5.6640625" bestFit="1" customWidth="1"/>
    <col min="27" max="27" width="11" bestFit="1" customWidth="1"/>
    <col min="28" max="28" width="7.6640625" bestFit="1" customWidth="1"/>
    <col min="29" max="30" width="6.33203125" bestFit="1" customWidth="1"/>
    <col min="31" max="31" width="5.88671875" bestFit="1" customWidth="1"/>
    <col min="32" max="32" width="6.6640625" bestFit="1" customWidth="1"/>
    <col min="33" max="33" width="26" bestFit="1" customWidth="1"/>
  </cols>
  <sheetData>
    <row r="1" spans="1:33" x14ac:dyDescent="0.3">
      <c r="A1" t="s">
        <v>42</v>
      </c>
      <c r="B1" t="s">
        <v>43</v>
      </c>
      <c r="C1" t="s">
        <v>44</v>
      </c>
      <c r="D1" t="s">
        <v>0</v>
      </c>
      <c r="E1" t="s">
        <v>1</v>
      </c>
      <c r="F1" t="s">
        <v>41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56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36</v>
      </c>
    </row>
    <row r="2" spans="1:33" x14ac:dyDescent="0.3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2">
        <v>36.107599999999998</v>
      </c>
      <c r="H2" s="2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1">
        <f t="shared" ref="N2:N33" si="0">AVERAGE(O2:R2)</f>
        <v>20.7</v>
      </c>
      <c r="O2" s="1">
        <v>29.7</v>
      </c>
      <c r="P2" s="1">
        <v>33.799999999999997</v>
      </c>
      <c r="Q2" s="1">
        <v>6</v>
      </c>
      <c r="R2" s="1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3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2">
        <v>36.107469999999999</v>
      </c>
      <c r="H3" s="2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1">
        <f t="shared" si="0"/>
        <v>12.45</v>
      </c>
      <c r="O3" s="1">
        <v>15.4</v>
      </c>
      <c r="P3" s="1">
        <v>17.100000000000001</v>
      </c>
      <c r="Q3" s="1">
        <v>13.3</v>
      </c>
      <c r="R3" s="1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35</v>
      </c>
    </row>
    <row r="4" spans="1:33" x14ac:dyDescent="0.3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2">
        <v>36.107399999999998</v>
      </c>
      <c r="H4" s="2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1">
        <f t="shared" si="0"/>
        <v>13.3</v>
      </c>
      <c r="O4" s="1">
        <v>15.2</v>
      </c>
      <c r="P4" s="1">
        <v>15.8</v>
      </c>
      <c r="Q4" s="1">
        <v>8.1</v>
      </c>
      <c r="R4" s="1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3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2">
        <v>36.107280000000003</v>
      </c>
      <c r="H5" s="2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1">
        <f t="shared" si="0"/>
        <v>9.8749999999999982</v>
      </c>
      <c r="O5" s="1">
        <v>9.6999999999999993</v>
      </c>
      <c r="P5" s="1">
        <v>12.6</v>
      </c>
      <c r="Q5" s="1">
        <v>11.9</v>
      </c>
      <c r="R5" s="1">
        <v>5.3</v>
      </c>
      <c r="S5" t="s">
        <v>19</v>
      </c>
      <c r="AC5">
        <v>72</v>
      </c>
      <c r="AE5">
        <v>28</v>
      </c>
    </row>
    <row r="6" spans="1:33" x14ac:dyDescent="0.3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2">
        <v>36.10727</v>
      </c>
      <c r="H6" s="2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1">
        <f t="shared" si="0"/>
        <v>8.8249999999999993</v>
      </c>
      <c r="O6" s="1">
        <v>4.5</v>
      </c>
      <c r="P6" s="1">
        <v>9.1999999999999993</v>
      </c>
      <c r="Q6" s="1">
        <v>5.3</v>
      </c>
      <c r="R6" s="1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3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2">
        <v>36.107089999999999</v>
      </c>
      <c r="H7" s="2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1">
        <f t="shared" si="0"/>
        <v>13.024999999999999</v>
      </c>
      <c r="O7" s="1">
        <v>10.4</v>
      </c>
      <c r="P7" s="1">
        <v>6.8</v>
      </c>
      <c r="Q7" s="1">
        <v>12.7</v>
      </c>
      <c r="R7" s="1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37</v>
      </c>
    </row>
    <row r="8" spans="1:33" x14ac:dyDescent="0.3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2">
        <v>36.107059999999997</v>
      </c>
      <c r="H8" s="2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1">
        <f t="shared" si="0"/>
        <v>13.15</v>
      </c>
      <c r="O8" s="1">
        <v>14.3</v>
      </c>
      <c r="P8" s="1">
        <v>8.3000000000000007</v>
      </c>
      <c r="Q8" s="1">
        <v>15.1</v>
      </c>
      <c r="R8" s="1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3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2">
        <v>36.10698</v>
      </c>
      <c r="H9" s="2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1">
        <f t="shared" si="0"/>
        <v>14</v>
      </c>
      <c r="O9" s="1">
        <v>28.4</v>
      </c>
      <c r="P9" s="1">
        <v>16.3</v>
      </c>
      <c r="Q9" s="1">
        <v>4</v>
      </c>
      <c r="R9" s="1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3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2">
        <v>36.106839999999998</v>
      </c>
      <c r="H10" s="2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1">
        <f t="shared" si="0"/>
        <v>12.774999999999999</v>
      </c>
      <c r="O10" s="1">
        <v>18</v>
      </c>
      <c r="P10" s="1">
        <v>10.3</v>
      </c>
      <c r="Q10" s="1">
        <v>19</v>
      </c>
      <c r="R10" s="1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3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2">
        <v>36.106699999999996</v>
      </c>
      <c r="H11" s="2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1">
        <f t="shared" si="0"/>
        <v>14.425000000000001</v>
      </c>
      <c r="O11" s="1">
        <v>14.3</v>
      </c>
      <c r="P11" s="1">
        <v>12.7</v>
      </c>
      <c r="Q11" s="1">
        <v>17</v>
      </c>
      <c r="R11" s="1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3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2">
        <v>36.106619999999999</v>
      </c>
      <c r="H12" s="2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1">
        <f t="shared" si="0"/>
        <v>16.849999999999998</v>
      </c>
      <c r="O12" s="1">
        <v>23.7</v>
      </c>
      <c r="P12" s="1">
        <v>16.3</v>
      </c>
      <c r="Q12" s="1">
        <v>12.8</v>
      </c>
      <c r="R12" s="1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3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2">
        <v>36.106589999999997</v>
      </c>
      <c r="H13" s="2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1">
        <f t="shared" si="0"/>
        <v>20.074999999999999</v>
      </c>
      <c r="O13" s="1">
        <v>26</v>
      </c>
      <c r="P13" s="1">
        <v>23.2</v>
      </c>
      <c r="Q13" s="1">
        <v>14.4</v>
      </c>
      <c r="R13" s="1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3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2">
        <v>36.106549999999999</v>
      </c>
      <c r="H14" s="2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1">
        <f t="shared" si="0"/>
        <v>24.375</v>
      </c>
      <c r="O14" s="1">
        <v>31.7</v>
      </c>
      <c r="P14" s="1">
        <v>30.2</v>
      </c>
      <c r="Q14" s="1">
        <v>18.8</v>
      </c>
      <c r="R14" s="1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3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2">
        <v>36.106499999999997</v>
      </c>
      <c r="H15" s="2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1">
        <f t="shared" si="0"/>
        <v>19.95</v>
      </c>
      <c r="O15" s="1">
        <v>22.3</v>
      </c>
      <c r="P15" s="1">
        <v>20.9</v>
      </c>
      <c r="Q15" s="1">
        <v>18.899999999999999</v>
      </c>
      <c r="R15" s="1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3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2">
        <v>36.106389999999998</v>
      </c>
      <c r="H16" s="2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1">
        <f t="shared" si="0"/>
        <v>13.8</v>
      </c>
      <c r="O16" s="1">
        <v>14.3</v>
      </c>
      <c r="P16" s="1">
        <v>13.6</v>
      </c>
      <c r="Q16" s="1">
        <v>12.5</v>
      </c>
      <c r="R16" s="1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3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2">
        <v>36.10633</v>
      </c>
      <c r="H17" s="2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1">
        <f t="shared" si="0"/>
        <v>12.675000000000001</v>
      </c>
      <c r="O17" s="1">
        <v>21.4</v>
      </c>
      <c r="P17" s="1">
        <v>4.2</v>
      </c>
      <c r="Q17" s="1">
        <v>8.3000000000000007</v>
      </c>
      <c r="R17" s="1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3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2">
        <v>36.106180000000002</v>
      </c>
      <c r="H18" s="2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1">
        <f t="shared" si="0"/>
        <v>16.2</v>
      </c>
      <c r="O18" s="1">
        <v>15.7</v>
      </c>
      <c r="P18" s="1">
        <v>18.3</v>
      </c>
      <c r="Q18" s="1">
        <v>14.5</v>
      </c>
      <c r="R18" s="1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3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2">
        <v>36.106090000000002</v>
      </c>
      <c r="H19" s="2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1">
        <f t="shared" si="0"/>
        <v>16.150000000000002</v>
      </c>
      <c r="O19" s="1">
        <v>18.899999999999999</v>
      </c>
      <c r="P19" s="1">
        <v>15.5</v>
      </c>
      <c r="Q19" s="1">
        <v>15.3</v>
      </c>
      <c r="R19" s="1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3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2">
        <v>36.105980000000002</v>
      </c>
      <c r="H20" s="2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1">
        <f t="shared" si="0"/>
        <v>12.425000000000001</v>
      </c>
      <c r="O20" s="1">
        <v>13</v>
      </c>
      <c r="P20" s="1">
        <v>13.3</v>
      </c>
      <c r="Q20" s="1">
        <v>8.6</v>
      </c>
      <c r="R20" s="1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3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2">
        <v>36.105890000000002</v>
      </c>
      <c r="H21" s="2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1">
        <f t="shared" si="0"/>
        <v>16.724999999999998</v>
      </c>
      <c r="O21" s="1">
        <v>28.9</v>
      </c>
      <c r="P21" s="1">
        <v>17.899999999999999</v>
      </c>
      <c r="Q21" s="1">
        <v>13.8</v>
      </c>
      <c r="R21" s="1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3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2">
        <v>36.105820000000001</v>
      </c>
      <c r="H22" s="2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1">
        <f t="shared" si="0"/>
        <v>16.424999999999997</v>
      </c>
      <c r="O22" s="1">
        <v>7.9</v>
      </c>
      <c r="P22" s="1">
        <v>13.7</v>
      </c>
      <c r="Q22" s="1">
        <v>16.7</v>
      </c>
      <c r="R22" s="1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3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2">
        <v>36.105759999999997</v>
      </c>
      <c r="H23" s="2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1">
        <f t="shared" si="0"/>
        <v>12.725000000000001</v>
      </c>
      <c r="O23" s="1">
        <v>10.199999999999999</v>
      </c>
      <c r="P23" s="1">
        <v>13.2</v>
      </c>
      <c r="Q23" s="1">
        <v>11.3</v>
      </c>
      <c r="R23" s="1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3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2">
        <v>36.10765</v>
      </c>
      <c r="H24" s="2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1">
        <f t="shared" si="0"/>
        <v>12.25</v>
      </c>
      <c r="O24" s="1">
        <v>6.9</v>
      </c>
      <c r="P24" s="1">
        <v>5.9</v>
      </c>
      <c r="Q24" s="1">
        <v>17.8</v>
      </c>
      <c r="R24" s="1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3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2">
        <v>36.107729999999997</v>
      </c>
      <c r="H25" s="2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1">
        <f t="shared" si="0"/>
        <v>10.6</v>
      </c>
      <c r="O25" s="1">
        <v>4.9000000000000004</v>
      </c>
      <c r="P25" s="1">
        <v>20.9</v>
      </c>
      <c r="Q25" s="1">
        <v>14.2</v>
      </c>
      <c r="R25" s="1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3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2">
        <v>36.107779999999998</v>
      </c>
      <c r="H26" s="2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1">
        <f t="shared" si="0"/>
        <v>16.125</v>
      </c>
      <c r="O26" s="1">
        <v>10.6</v>
      </c>
      <c r="P26" s="1">
        <v>13.1</v>
      </c>
      <c r="Q26" s="1">
        <v>20.5</v>
      </c>
      <c r="R26" s="1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3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2">
        <v>36.10792</v>
      </c>
      <c r="H27" s="2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1">
        <f t="shared" si="0"/>
        <v>8.3250000000000011</v>
      </c>
      <c r="O27" s="1">
        <v>16.5</v>
      </c>
      <c r="P27" s="1">
        <v>4.7</v>
      </c>
      <c r="Q27" s="1">
        <v>9.4</v>
      </c>
      <c r="R27" s="1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35</v>
      </c>
    </row>
    <row r="28" spans="1:33" x14ac:dyDescent="0.3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2">
        <v>36.107959999999999</v>
      </c>
      <c r="H28" s="2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1">
        <f t="shared" si="0"/>
        <v>10.700000000000001</v>
      </c>
      <c r="O28" s="1">
        <v>7.1</v>
      </c>
      <c r="P28" s="1">
        <v>17.899999999999999</v>
      </c>
      <c r="Q28" s="1">
        <v>7.7</v>
      </c>
      <c r="R28" s="1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3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2">
        <v>36.107410000000002</v>
      </c>
      <c r="H29" s="2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1">
        <f t="shared" si="0"/>
        <v>26.2</v>
      </c>
      <c r="O29" s="1">
        <v>31.8</v>
      </c>
      <c r="P29" s="1">
        <v>12.6</v>
      </c>
      <c r="Q29" s="1">
        <v>32.700000000000003</v>
      </c>
      <c r="R29" s="1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3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2">
        <v>36.107320000000001</v>
      </c>
      <c r="H30" s="2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1">
        <f t="shared" si="0"/>
        <v>20.725000000000001</v>
      </c>
      <c r="O30" s="1">
        <v>26.3</v>
      </c>
      <c r="P30" s="1">
        <v>23</v>
      </c>
      <c r="Q30" s="1">
        <v>18.600000000000001</v>
      </c>
      <c r="R30" s="1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3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2">
        <v>36.107210000000002</v>
      </c>
      <c r="H31" s="2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1">
        <f t="shared" si="0"/>
        <v>13.675000000000001</v>
      </c>
      <c r="O31" s="1">
        <v>14.3</v>
      </c>
      <c r="P31" s="1">
        <v>13.9</v>
      </c>
      <c r="Q31" s="1">
        <v>17.8</v>
      </c>
      <c r="R31" s="1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3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2">
        <v>36.107149999999997</v>
      </c>
      <c r="H32" s="2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1">
        <f t="shared" si="0"/>
        <v>21.625</v>
      </c>
      <c r="O32" s="1">
        <v>28.6</v>
      </c>
      <c r="P32" s="1">
        <v>12.7</v>
      </c>
      <c r="Q32" s="1">
        <v>27.6</v>
      </c>
      <c r="R32" s="1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3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2">
        <v>36.107039999999998</v>
      </c>
      <c r="H33" s="2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1">
        <f t="shared" si="0"/>
        <v>16.75</v>
      </c>
      <c r="O33" s="1">
        <v>30.3</v>
      </c>
      <c r="P33" s="1">
        <v>8.8000000000000007</v>
      </c>
      <c r="Q33" s="1">
        <v>21.6</v>
      </c>
      <c r="R33" s="1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3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2">
        <v>36.106960000000001</v>
      </c>
      <c r="H34" s="2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1">
        <f t="shared" ref="N34:N65" si="1">AVERAGE(O34:R34)</f>
        <v>16.074999999999999</v>
      </c>
      <c r="O34" s="1">
        <v>7.8</v>
      </c>
      <c r="P34" s="1">
        <v>16.8</v>
      </c>
      <c r="Q34" s="1">
        <v>18.2</v>
      </c>
      <c r="R34" s="1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3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2">
        <v>36.106850000000001</v>
      </c>
      <c r="H35" s="2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1">
        <f t="shared" si="1"/>
        <v>8</v>
      </c>
      <c r="O35" s="1">
        <v>7.3</v>
      </c>
      <c r="P35" s="1">
        <v>5.8</v>
      </c>
      <c r="Q35" s="1">
        <v>9.9</v>
      </c>
      <c r="R35" s="1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3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2">
        <v>36.106740000000002</v>
      </c>
      <c r="H36" s="2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1">
        <f t="shared" si="1"/>
        <v>10.25</v>
      </c>
      <c r="O36" s="1">
        <v>7.2</v>
      </c>
      <c r="P36" s="1">
        <v>14.6</v>
      </c>
      <c r="Q36" s="1">
        <v>5.5</v>
      </c>
      <c r="R36" s="1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3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2">
        <v>36.10669</v>
      </c>
      <c r="H37" s="2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1">
        <f t="shared" si="1"/>
        <v>10.225</v>
      </c>
      <c r="O37" s="1">
        <v>19</v>
      </c>
      <c r="P37" s="1">
        <v>12.8</v>
      </c>
      <c r="Q37" s="1">
        <v>7.1</v>
      </c>
      <c r="R37" s="1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3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2">
        <v>36.106580000000001</v>
      </c>
      <c r="H38" s="2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1">
        <f t="shared" si="1"/>
        <v>15.4</v>
      </c>
      <c r="O38" s="1">
        <v>16.8</v>
      </c>
      <c r="P38" s="1">
        <v>17.2</v>
      </c>
      <c r="Q38" s="1">
        <v>23.2</v>
      </c>
      <c r="R38" s="1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3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2">
        <v>36.106430000000003</v>
      </c>
      <c r="H39" s="2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1">
        <f t="shared" si="1"/>
        <v>10.85</v>
      </c>
      <c r="O39" s="1">
        <v>3.4</v>
      </c>
      <c r="P39" s="1">
        <v>21.3</v>
      </c>
      <c r="Q39" s="1">
        <v>14.3</v>
      </c>
      <c r="R39" s="1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3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2">
        <v>36.106369999999998</v>
      </c>
      <c r="H40" s="2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1">
        <f t="shared" si="1"/>
        <v>12.8</v>
      </c>
      <c r="O40" s="1">
        <v>11.1</v>
      </c>
      <c r="P40" s="1">
        <v>10</v>
      </c>
      <c r="Q40" s="1">
        <v>15.4</v>
      </c>
      <c r="R40" s="1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3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2">
        <v>36.106279999999998</v>
      </c>
      <c r="H41" s="2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1">
        <f t="shared" si="1"/>
        <v>12.924999999999999</v>
      </c>
      <c r="O41" s="1">
        <v>12.7</v>
      </c>
      <c r="P41" s="1">
        <v>12.1</v>
      </c>
      <c r="Q41" s="1">
        <v>10.9</v>
      </c>
      <c r="R41" s="1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3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2">
        <v>36.106169999999999</v>
      </c>
      <c r="H42" s="2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1">
        <f t="shared" si="1"/>
        <v>15.975</v>
      </c>
      <c r="O42" s="1">
        <v>14.6</v>
      </c>
      <c r="P42" s="1">
        <v>19.7</v>
      </c>
      <c r="Q42" s="1">
        <v>15.7</v>
      </c>
      <c r="R42" s="1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3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2">
        <v>36.106070000000003</v>
      </c>
      <c r="H43" s="2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1">
        <f t="shared" si="1"/>
        <v>11.75</v>
      </c>
      <c r="O43" s="1">
        <v>4.0999999999999996</v>
      </c>
      <c r="P43" s="1">
        <v>18.8</v>
      </c>
      <c r="Q43" s="1">
        <v>9.3000000000000007</v>
      </c>
      <c r="R43" s="1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3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2">
        <v>36.10801</v>
      </c>
      <c r="H44" s="2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1">
        <f t="shared" si="1"/>
        <v>18.675000000000001</v>
      </c>
      <c r="O44" s="1">
        <v>25.7</v>
      </c>
      <c r="P44" s="1">
        <v>21.9</v>
      </c>
      <c r="Q44" s="1">
        <v>13.7</v>
      </c>
      <c r="R44" s="1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3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2">
        <v>36.108089999999997</v>
      </c>
      <c r="H45" s="2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1">
        <f t="shared" si="1"/>
        <v>16.3</v>
      </c>
      <c r="O45" s="1">
        <v>21.3</v>
      </c>
      <c r="P45" s="1">
        <v>15.6</v>
      </c>
      <c r="Q45" s="1">
        <v>15.1</v>
      </c>
      <c r="R45" s="1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3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2">
        <v>36.108199999999997</v>
      </c>
      <c r="H46" s="2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1">
        <f t="shared" si="1"/>
        <v>15.274999999999999</v>
      </c>
      <c r="O46" s="1">
        <v>16.899999999999999</v>
      </c>
      <c r="P46" s="1">
        <v>17.5</v>
      </c>
      <c r="Q46" s="1">
        <v>10.199999999999999</v>
      </c>
      <c r="R46" s="1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38</v>
      </c>
    </row>
    <row r="47" spans="1:33" x14ac:dyDescent="0.3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2">
        <v>36.107819999999997</v>
      </c>
      <c r="H47" s="2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1">
        <f t="shared" si="1"/>
        <v>14</v>
      </c>
      <c r="O47" s="1">
        <v>3.5</v>
      </c>
      <c r="P47" s="1">
        <v>19.100000000000001</v>
      </c>
      <c r="Q47" s="1">
        <v>16.100000000000001</v>
      </c>
      <c r="R47" s="1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3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2">
        <v>36.10774</v>
      </c>
      <c r="H48" s="2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1">
        <f t="shared" si="1"/>
        <v>6.5</v>
      </c>
      <c r="O48" s="1">
        <v>4.2</v>
      </c>
      <c r="P48" s="1">
        <v>4.3</v>
      </c>
      <c r="Q48" s="1">
        <v>8.5</v>
      </c>
      <c r="R48" s="1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3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2">
        <v>36.107680000000002</v>
      </c>
      <c r="H49" s="2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1">
        <f t="shared" si="1"/>
        <v>5.25</v>
      </c>
      <c r="O49" s="1">
        <v>6.6</v>
      </c>
      <c r="P49" s="1">
        <v>2.8</v>
      </c>
      <c r="Q49" s="1">
        <v>4.2</v>
      </c>
      <c r="R49" s="1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3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2">
        <v>36.107579999999999</v>
      </c>
      <c r="H50" s="2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1">
        <f t="shared" si="1"/>
        <v>16.575000000000003</v>
      </c>
      <c r="O50" s="1">
        <v>21.3</v>
      </c>
      <c r="P50" s="1">
        <v>8.1999999999999993</v>
      </c>
      <c r="Q50" s="1">
        <v>16.2</v>
      </c>
      <c r="R50" s="1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3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2">
        <v>36.107439999999997</v>
      </c>
      <c r="H51" s="2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1">
        <f t="shared" si="1"/>
        <v>13.875</v>
      </c>
      <c r="O51" s="1">
        <v>4</v>
      </c>
      <c r="P51" s="1">
        <v>4.5</v>
      </c>
      <c r="Q51" s="1">
        <v>24.9</v>
      </c>
      <c r="R51" s="1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3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2">
        <v>36.107379999999999</v>
      </c>
      <c r="H52" s="2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1">
        <f t="shared" si="1"/>
        <v>11.525</v>
      </c>
      <c r="O52" s="1">
        <v>1.9</v>
      </c>
      <c r="P52" s="1">
        <v>15</v>
      </c>
      <c r="Q52" s="1">
        <v>21.3</v>
      </c>
      <c r="R52" s="1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3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2">
        <v>36.107280000000003</v>
      </c>
      <c r="H53" s="2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1">
        <f t="shared" si="1"/>
        <v>12.9</v>
      </c>
      <c r="O53" s="1">
        <v>18</v>
      </c>
      <c r="P53" s="1">
        <v>6.3</v>
      </c>
      <c r="Q53" s="1">
        <v>6.7</v>
      </c>
      <c r="R53" s="1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3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2">
        <v>36.107230000000001</v>
      </c>
      <c r="H54" s="2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1">
        <f t="shared" si="1"/>
        <v>15.225</v>
      </c>
      <c r="O54" s="1">
        <v>13.3</v>
      </c>
      <c r="P54" s="1">
        <v>25.5</v>
      </c>
      <c r="Q54" s="1">
        <v>9.1999999999999993</v>
      </c>
      <c r="R54" s="1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3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2">
        <v>36.10716</v>
      </c>
      <c r="H55" s="2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1">
        <f t="shared" si="1"/>
        <v>19.675000000000001</v>
      </c>
      <c r="O55" s="1">
        <v>20</v>
      </c>
      <c r="P55" s="1">
        <v>15.1</v>
      </c>
      <c r="Q55" s="1">
        <v>20.6</v>
      </c>
      <c r="R55" s="1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3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2">
        <v>36.10707</v>
      </c>
      <c r="H56" s="2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1">
        <f t="shared" si="1"/>
        <v>19.899999999999999</v>
      </c>
      <c r="O56" s="1">
        <v>21.1</v>
      </c>
      <c r="P56" s="1">
        <v>15</v>
      </c>
      <c r="Q56" s="1">
        <v>23.5</v>
      </c>
      <c r="R56" s="1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3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2">
        <v>36.10698</v>
      </c>
      <c r="H57" s="2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1">
        <f t="shared" si="1"/>
        <v>17.275000000000002</v>
      </c>
      <c r="O57" s="1">
        <v>23.3</v>
      </c>
      <c r="P57" s="1">
        <v>19.100000000000001</v>
      </c>
      <c r="Q57" s="1">
        <v>13.9</v>
      </c>
      <c r="R57" s="1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3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2">
        <v>36.106909999999999</v>
      </c>
      <c r="H58" s="2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1">
        <f t="shared" si="1"/>
        <v>19.625</v>
      </c>
      <c r="O58" s="1">
        <v>21</v>
      </c>
      <c r="P58" s="1">
        <v>19.5</v>
      </c>
      <c r="Q58" s="1">
        <v>15</v>
      </c>
      <c r="R58" s="1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3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2">
        <v>36.106819999999999</v>
      </c>
      <c r="H59" s="2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1">
        <f t="shared" si="1"/>
        <v>10.75</v>
      </c>
      <c r="O59" s="1">
        <v>22.5</v>
      </c>
      <c r="P59" s="1">
        <v>6.5</v>
      </c>
      <c r="Q59" s="1">
        <v>4</v>
      </c>
      <c r="R59" s="1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3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2">
        <v>36.106760000000001</v>
      </c>
      <c r="H60" s="2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1">
        <f t="shared" si="1"/>
        <v>8.9499999999999993</v>
      </c>
      <c r="O60" s="1">
        <v>7.5</v>
      </c>
      <c r="P60" s="1">
        <v>7</v>
      </c>
      <c r="Q60" s="1">
        <v>14.4</v>
      </c>
      <c r="R60" s="1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3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2">
        <v>36.106659999999998</v>
      </c>
      <c r="H61" s="2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1">
        <f t="shared" si="1"/>
        <v>20.524999999999999</v>
      </c>
      <c r="O61" s="1">
        <v>27.9</v>
      </c>
      <c r="P61" s="1">
        <v>18.7</v>
      </c>
      <c r="Q61" s="1">
        <v>16.5</v>
      </c>
      <c r="R61" s="1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3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2">
        <v>36.1066</v>
      </c>
      <c r="H62" s="2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1">
        <f t="shared" si="1"/>
        <v>19.45</v>
      </c>
      <c r="O62" s="1">
        <v>14.4</v>
      </c>
      <c r="P62" s="1">
        <v>16.399999999999999</v>
      </c>
      <c r="Q62" s="1">
        <v>17.899999999999999</v>
      </c>
      <c r="R62" s="1">
        <v>29.1</v>
      </c>
      <c r="S62" t="s">
        <v>19</v>
      </c>
      <c r="U62">
        <v>34</v>
      </c>
      <c r="Z62">
        <v>66</v>
      </c>
    </row>
    <row r="63" spans="1:31" x14ac:dyDescent="0.3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2">
        <v>36.10651</v>
      </c>
      <c r="H63" s="2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1">
        <f t="shared" si="1"/>
        <v>13.524999999999999</v>
      </c>
      <c r="O63" s="1">
        <v>4.3</v>
      </c>
      <c r="P63" s="1">
        <v>15.7</v>
      </c>
      <c r="Q63" s="1">
        <v>13.3</v>
      </c>
      <c r="R63" s="1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3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2">
        <v>36.106450000000002</v>
      </c>
      <c r="H64" s="2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1">
        <f t="shared" si="1"/>
        <v>13.375</v>
      </c>
      <c r="O64" s="1">
        <v>23.1</v>
      </c>
      <c r="P64" s="1">
        <v>3.2</v>
      </c>
      <c r="Q64" s="1">
        <v>20.8</v>
      </c>
      <c r="R64" s="1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3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2">
        <v>36.106400000000001</v>
      </c>
      <c r="H65" s="2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1">
        <f t="shared" si="1"/>
        <v>14.399999999999999</v>
      </c>
      <c r="O65" s="1">
        <v>20.399999999999999</v>
      </c>
      <c r="P65" s="1">
        <v>17.600000000000001</v>
      </c>
      <c r="Q65" s="1">
        <v>0.9</v>
      </c>
      <c r="R65" s="1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3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2">
        <v>36.106299999999997</v>
      </c>
      <c r="H66" s="2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1">
        <f t="shared" ref="N66:N97" si="2">AVERAGE(O66:R66)</f>
        <v>11.675000000000001</v>
      </c>
      <c r="O66" s="1">
        <v>11.3</v>
      </c>
      <c r="P66" s="1">
        <v>14.6</v>
      </c>
      <c r="Q66" s="1">
        <v>14.8</v>
      </c>
      <c r="R66" s="1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3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2">
        <v>36.10624</v>
      </c>
      <c r="H67" s="2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1">
        <f t="shared" si="2"/>
        <v>18.149999999999999</v>
      </c>
      <c r="O67" s="1">
        <v>14.1</v>
      </c>
      <c r="P67" s="1">
        <v>28.3</v>
      </c>
      <c r="Q67" s="1">
        <v>16.7</v>
      </c>
      <c r="R67" s="1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3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2">
        <v>36.106180000000002</v>
      </c>
      <c r="H68" s="2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1">
        <f t="shared" si="2"/>
        <v>20.175000000000001</v>
      </c>
      <c r="O68" s="1">
        <v>28.3</v>
      </c>
      <c r="P68" s="1">
        <v>22.1</v>
      </c>
      <c r="Q68" s="1">
        <v>15.5</v>
      </c>
      <c r="R68" s="1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3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2">
        <v>36.107120000000002</v>
      </c>
      <c r="H69" s="2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1">
        <f t="shared" si="2"/>
        <v>15.475</v>
      </c>
      <c r="O69" s="1">
        <v>18.8</v>
      </c>
      <c r="P69" s="1">
        <v>18.399999999999999</v>
      </c>
      <c r="Q69" s="1">
        <v>14.3</v>
      </c>
      <c r="R69" s="1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3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2">
        <v>36.107140000000001</v>
      </c>
      <c r="H70" s="2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1">
        <f t="shared" si="2"/>
        <v>15.125</v>
      </c>
      <c r="O70" s="1">
        <v>13</v>
      </c>
      <c r="P70" s="1">
        <v>22.1</v>
      </c>
      <c r="Q70" s="1">
        <v>13</v>
      </c>
      <c r="R70" s="1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3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2">
        <v>36.107210000000002</v>
      </c>
      <c r="H71" s="2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1">
        <f t="shared" si="2"/>
        <v>11.5</v>
      </c>
      <c r="O71" s="1">
        <v>12.6</v>
      </c>
      <c r="P71" s="1">
        <v>1.4</v>
      </c>
      <c r="Q71" s="1">
        <v>15.2</v>
      </c>
      <c r="R71" s="1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3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2">
        <v>36.107309999999998</v>
      </c>
      <c r="H72" s="2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1">
        <f t="shared" si="2"/>
        <v>9.0749999999999993</v>
      </c>
      <c r="O72" s="1">
        <v>1.5</v>
      </c>
      <c r="P72" s="1">
        <v>11.6</v>
      </c>
      <c r="Q72" s="1">
        <v>14.3</v>
      </c>
      <c r="R72" s="1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3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2">
        <v>36.107399999999998</v>
      </c>
      <c r="H73" s="2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1">
        <f t="shared" si="2"/>
        <v>15.05</v>
      </c>
      <c r="O73" s="1">
        <v>21.8</v>
      </c>
      <c r="P73" s="1">
        <v>8.4</v>
      </c>
      <c r="Q73" s="1">
        <v>17.600000000000001</v>
      </c>
      <c r="R73" s="1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3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2">
        <v>36.10745</v>
      </c>
      <c r="H74" s="2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1">
        <f t="shared" si="2"/>
        <v>17.049999999999997</v>
      </c>
      <c r="O74" s="1">
        <v>16.2</v>
      </c>
      <c r="P74" s="1">
        <v>19.399999999999999</v>
      </c>
      <c r="Q74" s="1">
        <v>14.2</v>
      </c>
      <c r="R74" s="1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3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2">
        <v>36.10754</v>
      </c>
      <c r="H75" s="2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1">
        <f t="shared" si="2"/>
        <v>13.674999999999999</v>
      </c>
      <c r="O75" s="1">
        <v>18.7</v>
      </c>
      <c r="P75" s="1">
        <v>14.3</v>
      </c>
      <c r="Q75" s="1">
        <v>13.3</v>
      </c>
      <c r="R75" s="1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3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2">
        <v>36.107619999999997</v>
      </c>
      <c r="H76" s="2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1">
        <f t="shared" si="2"/>
        <v>14.700000000000001</v>
      </c>
      <c r="O76" s="1">
        <v>23.7</v>
      </c>
      <c r="P76" s="1">
        <v>12</v>
      </c>
      <c r="Q76" s="1">
        <v>16.899999999999999</v>
      </c>
      <c r="R76" s="1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3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2">
        <v>36.107680000000002</v>
      </c>
      <c r="H77" s="2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1">
        <f t="shared" si="2"/>
        <v>17.625</v>
      </c>
      <c r="O77" s="1">
        <v>11.6</v>
      </c>
      <c r="P77" s="1">
        <v>13.1</v>
      </c>
      <c r="Q77" s="1">
        <v>22</v>
      </c>
      <c r="R77" s="1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39</v>
      </c>
    </row>
    <row r="78" spans="1:33" x14ac:dyDescent="0.3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2">
        <v>36.107770000000002</v>
      </c>
      <c r="H78" s="2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1">
        <f t="shared" si="2"/>
        <v>11.575000000000001</v>
      </c>
      <c r="O78" s="1">
        <v>4.3</v>
      </c>
      <c r="P78" s="1">
        <v>6.3</v>
      </c>
      <c r="Q78" s="1">
        <v>16.600000000000001</v>
      </c>
      <c r="R78" s="1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3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2">
        <v>36.107799999999997</v>
      </c>
      <c r="H79" s="2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1">
        <f t="shared" si="2"/>
        <v>15.175000000000001</v>
      </c>
      <c r="O79" s="1">
        <v>11.3</v>
      </c>
      <c r="P79" s="1">
        <v>17</v>
      </c>
      <c r="Q79" s="1">
        <v>17.899999999999999</v>
      </c>
      <c r="R79" s="1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3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2">
        <v>36.107880000000002</v>
      </c>
      <c r="H80" s="2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1">
        <f t="shared" si="2"/>
        <v>12.025</v>
      </c>
      <c r="O80" s="1">
        <v>11.2</v>
      </c>
      <c r="P80" s="1">
        <v>7</v>
      </c>
      <c r="Q80" s="1">
        <v>13.4</v>
      </c>
      <c r="R80" s="1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3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2">
        <v>36.107990000000001</v>
      </c>
      <c r="H81" s="2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1">
        <f t="shared" si="2"/>
        <v>5.6750000000000007</v>
      </c>
      <c r="O81" s="1">
        <v>8.4</v>
      </c>
      <c r="P81" s="1">
        <v>4.7</v>
      </c>
      <c r="Q81" s="1">
        <v>2.2999999999999998</v>
      </c>
      <c r="R81" s="1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39</v>
      </c>
    </row>
    <row r="82" spans="1:33" x14ac:dyDescent="0.3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2">
        <v>36.108029999999999</v>
      </c>
      <c r="H82" s="2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1">
        <f t="shared" si="2"/>
        <v>8.1999999999999993</v>
      </c>
      <c r="O82" s="1">
        <v>5.9</v>
      </c>
      <c r="P82" s="1">
        <v>12.1</v>
      </c>
      <c r="Q82" s="1">
        <v>6.4</v>
      </c>
      <c r="R82" s="1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3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2">
        <v>36.108150000000002</v>
      </c>
      <c r="H83" s="2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1">
        <f t="shared" si="2"/>
        <v>10.225</v>
      </c>
      <c r="O83" s="1">
        <v>13</v>
      </c>
      <c r="P83" s="1">
        <v>6.8</v>
      </c>
      <c r="Q83" s="1">
        <v>13.8</v>
      </c>
      <c r="R83" s="1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3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2">
        <v>36.108220000000003</v>
      </c>
      <c r="H84" s="2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1">
        <f t="shared" si="2"/>
        <v>13.899999999999999</v>
      </c>
      <c r="O84" s="1">
        <v>13.2</v>
      </c>
      <c r="P84" s="1">
        <v>12.8</v>
      </c>
      <c r="Q84" s="1">
        <v>15.9</v>
      </c>
      <c r="R84" s="1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3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2">
        <v>36.108339999999998</v>
      </c>
      <c r="H85" s="2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1">
        <f t="shared" si="2"/>
        <v>11.1</v>
      </c>
      <c r="O85" s="1">
        <v>9.6999999999999993</v>
      </c>
      <c r="P85" s="1">
        <v>5.8</v>
      </c>
      <c r="Q85" s="1">
        <v>11.2</v>
      </c>
      <c r="R85" s="1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3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2">
        <v>36.108400000000003</v>
      </c>
      <c r="H86" s="2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1">
        <f t="shared" si="2"/>
        <v>8.0250000000000004</v>
      </c>
      <c r="O86" s="1">
        <v>8.3000000000000007</v>
      </c>
      <c r="P86" s="1">
        <v>7.4</v>
      </c>
      <c r="Q86" s="1">
        <v>6</v>
      </c>
      <c r="R86" s="1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3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2">
        <v>36.108440000000002</v>
      </c>
      <c r="H87" s="2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1">
        <f t="shared" si="2"/>
        <v>12.9</v>
      </c>
      <c r="O87" s="1">
        <v>17.899999999999999</v>
      </c>
      <c r="P87" s="1">
        <v>8.5</v>
      </c>
      <c r="Q87" s="1">
        <v>13.6</v>
      </c>
      <c r="R87" s="1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40</v>
      </c>
    </row>
    <row r="88" spans="1:33" x14ac:dyDescent="0.3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2">
        <v>36.106879999999997</v>
      </c>
      <c r="H88" s="2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1">
        <f t="shared" si="2"/>
        <v>11.074999999999999</v>
      </c>
      <c r="O88" s="1">
        <v>11.9</v>
      </c>
      <c r="P88" s="1">
        <v>5.4</v>
      </c>
      <c r="Q88" s="1">
        <v>13.8</v>
      </c>
      <c r="R88" s="1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3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2">
        <v>36.106780000000001</v>
      </c>
      <c r="H89" s="2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1">
        <f t="shared" si="2"/>
        <v>13.65</v>
      </c>
      <c r="O89" s="1">
        <v>16.399999999999999</v>
      </c>
      <c r="P89" s="1">
        <v>8.5</v>
      </c>
      <c r="Q89" s="1">
        <v>10.3</v>
      </c>
      <c r="R89" s="1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3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2">
        <v>36.106720000000003</v>
      </c>
      <c r="H90" s="2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1">
        <f t="shared" si="2"/>
        <v>14</v>
      </c>
      <c r="O90" s="1">
        <v>5.2</v>
      </c>
      <c r="P90" s="1">
        <v>13.4</v>
      </c>
      <c r="Q90" s="1">
        <v>17</v>
      </c>
      <c r="R90" s="1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3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2">
        <v>36.106670000000001</v>
      </c>
      <c r="H91" s="2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1">
        <f t="shared" si="2"/>
        <v>18.350000000000001</v>
      </c>
      <c r="O91" s="1">
        <v>25</v>
      </c>
      <c r="P91" s="1">
        <v>13.7</v>
      </c>
      <c r="Q91" s="1">
        <v>15.9</v>
      </c>
      <c r="R91" s="1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3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2">
        <v>36.106610000000003</v>
      </c>
      <c r="H92" s="2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1">
        <f t="shared" si="2"/>
        <v>19.125</v>
      </c>
      <c r="O92" s="1">
        <v>17.7</v>
      </c>
      <c r="P92" s="1">
        <v>24</v>
      </c>
      <c r="Q92" s="1">
        <v>22.5</v>
      </c>
      <c r="R92" s="1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3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2">
        <v>36.10651</v>
      </c>
      <c r="H93" s="2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1">
        <f t="shared" si="2"/>
        <v>14.425000000000001</v>
      </c>
      <c r="O93" s="1">
        <v>18.399999999999999</v>
      </c>
      <c r="P93" s="1">
        <v>9.6</v>
      </c>
      <c r="Q93" s="1">
        <v>18.399999999999999</v>
      </c>
      <c r="R93" s="1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3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2">
        <v>36.106470000000002</v>
      </c>
      <c r="H94" s="2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1">
        <f t="shared" si="2"/>
        <v>14.850000000000001</v>
      </c>
      <c r="O94" s="1">
        <v>13.8</v>
      </c>
      <c r="P94" s="1">
        <v>12.7</v>
      </c>
      <c r="Q94" s="1">
        <v>21.1</v>
      </c>
      <c r="R94" s="1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3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2">
        <v>36.106380000000001</v>
      </c>
      <c r="H95" s="2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1">
        <f t="shared" si="2"/>
        <v>16.850000000000001</v>
      </c>
      <c r="O95" s="1">
        <v>23</v>
      </c>
      <c r="P95" s="1">
        <v>2.2000000000000002</v>
      </c>
      <c r="Q95" s="1">
        <v>14.7</v>
      </c>
      <c r="R95" s="1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3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2">
        <v>36.106299999999997</v>
      </c>
      <c r="H96" s="2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1">
        <f t="shared" si="2"/>
        <v>11.125</v>
      </c>
      <c r="O96" s="1">
        <v>9.4</v>
      </c>
      <c r="P96" s="1">
        <v>16</v>
      </c>
      <c r="Q96" s="1">
        <v>11.1</v>
      </c>
      <c r="R96" s="1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3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2">
        <v>36.106270000000002</v>
      </c>
      <c r="H97" s="2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1">
        <f t="shared" si="2"/>
        <v>11.15</v>
      </c>
      <c r="O97" s="1">
        <v>12.3</v>
      </c>
      <c r="P97" s="1">
        <v>14.4</v>
      </c>
      <c r="Q97" s="1">
        <v>12.5</v>
      </c>
      <c r="R97" s="1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3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2">
        <v>36.106200000000001</v>
      </c>
      <c r="H98" s="2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1">
        <f>AVERAGE(O98:R98)</f>
        <v>16.600000000000001</v>
      </c>
      <c r="O98" s="1">
        <v>13</v>
      </c>
      <c r="P98" s="1">
        <v>23.5</v>
      </c>
      <c r="Q98" s="1">
        <v>12.2</v>
      </c>
      <c r="R98" s="1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3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2">
        <v>36.106140000000003</v>
      </c>
      <c r="H99" s="2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1">
        <f>AVERAGE(O99:R99)</f>
        <v>9.7000000000000011</v>
      </c>
      <c r="O99" s="1">
        <v>8.8000000000000007</v>
      </c>
      <c r="P99" s="1">
        <v>16.8</v>
      </c>
      <c r="Q99" s="1">
        <v>11.8</v>
      </c>
      <c r="R99" s="1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3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2">
        <v>36.106059999999999</v>
      </c>
      <c r="H100" s="2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1">
        <f>AVERAGE(O100:R100)</f>
        <v>14.274999999999999</v>
      </c>
      <c r="O100" s="1">
        <v>10.9</v>
      </c>
      <c r="P100" s="1">
        <v>11.5</v>
      </c>
      <c r="Q100" s="1">
        <v>19</v>
      </c>
      <c r="R100" s="1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3">
      <c r="N101" s="1"/>
    </row>
    <row r="102" spans="1:31" x14ac:dyDescent="0.3">
      <c r="N102" s="1"/>
    </row>
    <row r="103" spans="1:31" x14ac:dyDescent="0.3">
      <c r="N103" s="1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6" activePane="bottomLeft" state="frozen"/>
      <selection pane="bottomLeft" activeCell="F3" sqref="F3"/>
    </sheetView>
  </sheetViews>
  <sheetFormatPr defaultRowHeight="14.4" x14ac:dyDescent="0.3"/>
  <cols>
    <col min="1" max="1" width="7.33203125" bestFit="1" customWidth="1"/>
    <col min="2" max="2" width="9.44140625" bestFit="1" customWidth="1"/>
    <col min="3" max="3" width="5" bestFit="1" customWidth="1"/>
    <col min="4" max="4" width="5" customWidth="1"/>
    <col min="5" max="5" width="7.33203125" style="8" bestFit="1" customWidth="1"/>
    <col min="6" max="6" width="11.33203125" bestFit="1" customWidth="1"/>
    <col min="7" max="7" width="7.44140625" bestFit="1" customWidth="1"/>
    <col min="8" max="8" width="9.5546875" bestFit="1" customWidth="1"/>
    <col min="9" max="10" width="5.5546875" bestFit="1" customWidth="1"/>
    <col min="11" max="11" width="11" bestFit="1" customWidth="1"/>
    <col min="12" max="12" width="7.109375" bestFit="1" customWidth="1"/>
    <col min="13" max="13" width="6.44140625" bestFit="1" customWidth="1"/>
    <col min="14" max="15" width="5.6640625" bestFit="1" customWidth="1"/>
    <col min="16" max="16" width="6.5546875" bestFit="1" customWidth="1"/>
    <col min="17" max="17" width="28" bestFit="1" customWidth="1"/>
  </cols>
  <sheetData>
    <row r="1" spans="1:17" x14ac:dyDescent="0.3">
      <c r="A1" s="8" t="s">
        <v>4</v>
      </c>
      <c r="B1" s="8" t="s">
        <v>0</v>
      </c>
      <c r="C1" s="8" t="s">
        <v>1</v>
      </c>
      <c r="D1" s="8" t="s">
        <v>41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56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36</v>
      </c>
    </row>
    <row r="2" spans="1:17" x14ac:dyDescent="0.3">
      <c r="A2" s="9">
        <v>44723</v>
      </c>
      <c r="B2" s="8">
        <v>1</v>
      </c>
      <c r="C2" s="8">
        <v>1</v>
      </c>
      <c r="D2" s="8" t="s">
        <v>19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2</v>
      </c>
      <c r="K2" s="8">
        <v>68</v>
      </c>
      <c r="L2" s="8">
        <v>0</v>
      </c>
      <c r="M2" s="8">
        <v>21</v>
      </c>
      <c r="N2" s="8">
        <v>0</v>
      </c>
      <c r="O2" s="8">
        <v>9</v>
      </c>
      <c r="P2" s="8">
        <v>0</v>
      </c>
      <c r="Q2" s="8"/>
    </row>
    <row r="3" spans="1:17" x14ac:dyDescent="0.3">
      <c r="A3" s="9">
        <v>44723</v>
      </c>
      <c r="B3" s="8">
        <v>1</v>
      </c>
      <c r="C3" s="8">
        <v>2</v>
      </c>
      <c r="D3" s="8" t="s">
        <v>19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5</v>
      </c>
      <c r="L3" s="8">
        <v>0</v>
      </c>
      <c r="M3" s="8">
        <v>68</v>
      </c>
      <c r="N3" s="8">
        <v>0</v>
      </c>
      <c r="O3" s="8">
        <v>2</v>
      </c>
      <c r="P3" s="8">
        <v>25</v>
      </c>
      <c r="Q3" s="8" t="s">
        <v>35</v>
      </c>
    </row>
    <row r="4" spans="1:17" x14ac:dyDescent="0.3">
      <c r="A4" s="9">
        <v>44723</v>
      </c>
      <c r="B4" s="8">
        <v>1</v>
      </c>
      <c r="C4" s="8">
        <v>3</v>
      </c>
      <c r="D4" s="8" t="s">
        <v>19</v>
      </c>
      <c r="E4" s="8">
        <v>0</v>
      </c>
      <c r="F4" s="8">
        <v>0</v>
      </c>
      <c r="G4" s="8">
        <v>0</v>
      </c>
      <c r="H4" s="8">
        <v>0</v>
      </c>
      <c r="I4" s="8">
        <v>2</v>
      </c>
      <c r="J4" s="8">
        <v>0</v>
      </c>
      <c r="K4" s="8">
        <v>1</v>
      </c>
      <c r="L4" s="8">
        <v>0</v>
      </c>
      <c r="M4" s="8">
        <v>55</v>
      </c>
      <c r="N4" s="8">
        <v>2</v>
      </c>
      <c r="O4" s="8">
        <v>40</v>
      </c>
      <c r="P4" s="8">
        <v>0</v>
      </c>
      <c r="Q4" s="8"/>
    </row>
    <row r="5" spans="1:17" x14ac:dyDescent="0.3">
      <c r="A5" s="9">
        <v>44723</v>
      </c>
      <c r="B5" s="8">
        <v>1</v>
      </c>
      <c r="C5" s="8">
        <v>4</v>
      </c>
      <c r="D5" s="8" t="s">
        <v>19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72</v>
      </c>
      <c r="N5" s="8">
        <v>0</v>
      </c>
      <c r="O5" s="8">
        <v>28</v>
      </c>
      <c r="P5" s="8">
        <v>0</v>
      </c>
      <c r="Q5" s="8"/>
    </row>
    <row r="6" spans="1:17" x14ac:dyDescent="0.3">
      <c r="A6" s="9">
        <v>44723</v>
      </c>
      <c r="B6" s="8">
        <v>1</v>
      </c>
      <c r="C6" s="8">
        <v>5</v>
      </c>
      <c r="D6" s="8" t="s">
        <v>19</v>
      </c>
      <c r="E6" s="8">
        <v>0</v>
      </c>
      <c r="F6" s="8">
        <v>0</v>
      </c>
      <c r="G6" s="8">
        <v>11</v>
      </c>
      <c r="H6" s="8">
        <v>0</v>
      </c>
      <c r="I6" s="8">
        <v>0</v>
      </c>
      <c r="J6" s="8">
        <v>1</v>
      </c>
      <c r="K6" s="8">
        <v>10</v>
      </c>
      <c r="L6" s="8">
        <v>0</v>
      </c>
      <c r="M6" s="8">
        <v>2</v>
      </c>
      <c r="N6" s="8">
        <v>48</v>
      </c>
      <c r="O6" s="8">
        <v>28</v>
      </c>
      <c r="P6" s="8">
        <v>0</v>
      </c>
      <c r="Q6" s="8"/>
    </row>
    <row r="7" spans="1:17" x14ac:dyDescent="0.3">
      <c r="A7" s="9">
        <v>44723</v>
      </c>
      <c r="B7" s="8">
        <v>1</v>
      </c>
      <c r="C7" s="8">
        <v>6</v>
      </c>
      <c r="D7" s="8" t="s">
        <v>19</v>
      </c>
      <c r="E7" s="8">
        <v>0</v>
      </c>
      <c r="F7" s="8">
        <v>0</v>
      </c>
      <c r="G7" s="8">
        <v>48</v>
      </c>
      <c r="H7" s="8">
        <v>0</v>
      </c>
      <c r="I7" s="8">
        <v>4</v>
      </c>
      <c r="J7" s="8">
        <v>0</v>
      </c>
      <c r="K7" s="8">
        <v>0</v>
      </c>
      <c r="L7" s="8">
        <v>0</v>
      </c>
      <c r="M7" s="8">
        <v>39</v>
      </c>
      <c r="N7" s="8">
        <v>0</v>
      </c>
      <c r="O7" s="8">
        <v>8</v>
      </c>
      <c r="P7" s="8">
        <v>1</v>
      </c>
      <c r="Q7" s="8" t="s">
        <v>37</v>
      </c>
    </row>
    <row r="8" spans="1:17" x14ac:dyDescent="0.3">
      <c r="A8" s="9">
        <v>44724</v>
      </c>
      <c r="B8" s="8">
        <v>1</v>
      </c>
      <c r="C8" s="8">
        <v>7</v>
      </c>
      <c r="D8" s="8" t="s">
        <v>19</v>
      </c>
      <c r="E8" s="8">
        <v>0</v>
      </c>
      <c r="F8" s="8">
        <v>0</v>
      </c>
      <c r="G8" s="8">
        <v>82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6</v>
      </c>
      <c r="N8" s="8">
        <v>0</v>
      </c>
      <c r="O8" s="8">
        <v>11</v>
      </c>
      <c r="P8" s="8">
        <v>0</v>
      </c>
      <c r="Q8" s="8"/>
    </row>
    <row r="9" spans="1:17" x14ac:dyDescent="0.3">
      <c r="A9" s="9">
        <v>44724</v>
      </c>
      <c r="B9" s="8">
        <v>1</v>
      </c>
      <c r="C9" s="8">
        <v>8</v>
      </c>
      <c r="D9" s="8" t="s">
        <v>19</v>
      </c>
      <c r="E9" s="8">
        <v>0</v>
      </c>
      <c r="F9" s="8">
        <v>0</v>
      </c>
      <c r="G9" s="8">
        <v>1</v>
      </c>
      <c r="H9" s="8">
        <v>0</v>
      </c>
      <c r="I9" s="8">
        <v>3</v>
      </c>
      <c r="J9" s="8">
        <v>0</v>
      </c>
      <c r="K9" s="8">
        <v>0</v>
      </c>
      <c r="L9" s="8">
        <v>0</v>
      </c>
      <c r="M9" s="8">
        <v>0</v>
      </c>
      <c r="N9" s="8">
        <v>71</v>
      </c>
      <c r="O9" s="8">
        <v>25</v>
      </c>
      <c r="P9" s="8">
        <v>0</v>
      </c>
      <c r="Q9" s="8"/>
    </row>
    <row r="10" spans="1:17" x14ac:dyDescent="0.3">
      <c r="A10" s="9">
        <v>44724</v>
      </c>
      <c r="B10" s="8">
        <v>1</v>
      </c>
      <c r="C10" s="8">
        <v>9</v>
      </c>
      <c r="D10" s="8" t="s">
        <v>19</v>
      </c>
      <c r="E10" s="8">
        <v>0</v>
      </c>
      <c r="F10" s="8">
        <v>0</v>
      </c>
      <c r="G10" s="8">
        <v>51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28</v>
      </c>
      <c r="N10" s="8">
        <v>18</v>
      </c>
      <c r="O10" s="8">
        <v>2</v>
      </c>
      <c r="P10" s="8">
        <v>0</v>
      </c>
      <c r="Q10" s="8"/>
    </row>
    <row r="11" spans="1:17" x14ac:dyDescent="0.3">
      <c r="A11" s="9">
        <v>44724</v>
      </c>
      <c r="B11" s="8">
        <v>1</v>
      </c>
      <c r="C11" s="8">
        <v>10</v>
      </c>
      <c r="D11" s="8" t="s">
        <v>19</v>
      </c>
      <c r="E11" s="8">
        <v>0</v>
      </c>
      <c r="F11" s="8">
        <v>0</v>
      </c>
      <c r="G11" s="8">
        <v>0</v>
      </c>
      <c r="H11" s="8">
        <v>0</v>
      </c>
      <c r="I11" s="8">
        <v>4</v>
      </c>
      <c r="J11" s="8">
        <v>49</v>
      </c>
      <c r="K11" s="8">
        <v>1</v>
      </c>
      <c r="L11" s="8">
        <v>0</v>
      </c>
      <c r="M11" s="8">
        <v>45</v>
      </c>
      <c r="N11" s="8">
        <v>0</v>
      </c>
      <c r="O11" s="8">
        <v>1</v>
      </c>
      <c r="P11" s="8">
        <v>0</v>
      </c>
      <c r="Q11" s="8"/>
    </row>
    <row r="12" spans="1:17" x14ac:dyDescent="0.3">
      <c r="A12" s="9">
        <v>44724</v>
      </c>
      <c r="B12" s="8">
        <v>1</v>
      </c>
      <c r="C12" s="8">
        <v>11</v>
      </c>
      <c r="D12" s="8" t="s">
        <v>19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48</v>
      </c>
      <c r="L12" s="8">
        <v>0</v>
      </c>
      <c r="M12" s="8">
        <v>50</v>
      </c>
      <c r="N12" s="8">
        <v>0</v>
      </c>
      <c r="O12" s="8">
        <v>0</v>
      </c>
      <c r="P12" s="8">
        <v>0</v>
      </c>
      <c r="Q12" s="8"/>
    </row>
    <row r="13" spans="1:17" x14ac:dyDescent="0.3">
      <c r="A13" s="9">
        <v>44724</v>
      </c>
      <c r="B13" s="8">
        <v>1</v>
      </c>
      <c r="C13" s="8">
        <v>12</v>
      </c>
      <c r="D13" s="8" t="s">
        <v>19</v>
      </c>
      <c r="E13" s="8">
        <v>6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80</v>
      </c>
      <c r="L13" s="8">
        <v>0</v>
      </c>
      <c r="M13" s="8">
        <v>0</v>
      </c>
      <c r="N13" s="8">
        <v>0</v>
      </c>
      <c r="O13" s="8">
        <v>14</v>
      </c>
      <c r="P13" s="8">
        <v>0</v>
      </c>
      <c r="Q13" s="8"/>
    </row>
    <row r="14" spans="1:17" x14ac:dyDescent="0.3">
      <c r="A14" s="9">
        <v>44724</v>
      </c>
      <c r="B14" s="8">
        <v>1</v>
      </c>
      <c r="C14" s="8">
        <v>13</v>
      </c>
      <c r="D14" s="8" t="s">
        <v>20</v>
      </c>
      <c r="E14" s="8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51</v>
      </c>
      <c r="L14" s="8">
        <v>17</v>
      </c>
      <c r="M14" s="8">
        <v>0</v>
      </c>
      <c r="N14" s="8">
        <v>0</v>
      </c>
      <c r="O14" s="8">
        <v>22</v>
      </c>
      <c r="P14" s="8">
        <v>0</v>
      </c>
      <c r="Q14" s="8"/>
    </row>
    <row r="15" spans="1:17" x14ac:dyDescent="0.3">
      <c r="A15" s="9">
        <v>44724</v>
      </c>
      <c r="B15" s="8">
        <v>1</v>
      </c>
      <c r="C15" s="8">
        <v>14</v>
      </c>
      <c r="D15" s="8" t="s">
        <v>20</v>
      </c>
      <c r="E15" s="8">
        <v>35</v>
      </c>
      <c r="F15" s="8">
        <v>0</v>
      </c>
      <c r="G15" s="8">
        <v>0</v>
      </c>
      <c r="H15" s="8">
        <v>0</v>
      </c>
      <c r="I15" s="8">
        <v>7</v>
      </c>
      <c r="J15" s="8">
        <v>0</v>
      </c>
      <c r="K15" s="8">
        <v>14</v>
      </c>
      <c r="L15" s="8">
        <v>38</v>
      </c>
      <c r="M15" s="8">
        <v>0</v>
      </c>
      <c r="N15" s="8">
        <v>0</v>
      </c>
      <c r="O15" s="8">
        <v>6</v>
      </c>
      <c r="P15" s="8">
        <v>0</v>
      </c>
      <c r="Q15" s="8"/>
    </row>
    <row r="16" spans="1:17" x14ac:dyDescent="0.3">
      <c r="A16" s="9">
        <v>44724</v>
      </c>
      <c r="B16" s="8">
        <v>1</v>
      </c>
      <c r="C16" s="8">
        <v>15</v>
      </c>
      <c r="D16" s="8" t="s">
        <v>20</v>
      </c>
      <c r="E16" s="8">
        <v>19</v>
      </c>
      <c r="F16" s="8">
        <v>0</v>
      </c>
      <c r="G16" s="8">
        <v>0</v>
      </c>
      <c r="H16" s="8">
        <v>5</v>
      </c>
      <c r="I16" s="8">
        <v>44</v>
      </c>
      <c r="J16" s="8">
        <v>2</v>
      </c>
      <c r="K16" s="8">
        <v>17</v>
      </c>
      <c r="L16" s="8">
        <v>13</v>
      </c>
      <c r="M16" s="8">
        <v>0</v>
      </c>
      <c r="N16" s="8">
        <v>0</v>
      </c>
      <c r="O16" s="8">
        <v>0</v>
      </c>
      <c r="P16" s="8">
        <v>0</v>
      </c>
      <c r="Q16" s="8"/>
    </row>
    <row r="17" spans="1:17" x14ac:dyDescent="0.3">
      <c r="A17" s="9">
        <v>44724</v>
      </c>
      <c r="B17" s="8">
        <v>1</v>
      </c>
      <c r="C17" s="8">
        <v>16</v>
      </c>
      <c r="D17" s="8" t="s">
        <v>20</v>
      </c>
      <c r="E17" s="8">
        <v>3</v>
      </c>
      <c r="F17" s="8">
        <v>0</v>
      </c>
      <c r="G17" s="8">
        <v>0</v>
      </c>
      <c r="H17" s="8">
        <v>6</v>
      </c>
      <c r="I17" s="8">
        <v>85</v>
      </c>
      <c r="J17" s="8">
        <v>4</v>
      </c>
      <c r="K17" s="8">
        <v>0</v>
      </c>
      <c r="L17" s="8">
        <v>2</v>
      </c>
      <c r="M17" s="8">
        <v>0</v>
      </c>
      <c r="N17" s="8">
        <v>0</v>
      </c>
      <c r="O17" s="8">
        <v>0</v>
      </c>
      <c r="P17" s="8">
        <v>0</v>
      </c>
      <c r="Q17" s="8"/>
    </row>
    <row r="18" spans="1:17" x14ac:dyDescent="0.3">
      <c r="A18" s="9">
        <v>44724</v>
      </c>
      <c r="B18" s="8">
        <v>1</v>
      </c>
      <c r="C18" s="8">
        <v>17</v>
      </c>
      <c r="D18" s="8" t="s">
        <v>20</v>
      </c>
      <c r="E18" s="8">
        <v>28</v>
      </c>
      <c r="F18" s="8">
        <v>0</v>
      </c>
      <c r="G18" s="8">
        <v>0</v>
      </c>
      <c r="H18" s="8">
        <v>0</v>
      </c>
      <c r="I18" s="8">
        <v>47</v>
      </c>
      <c r="J18" s="8">
        <v>4</v>
      </c>
      <c r="K18" s="8">
        <v>21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</row>
    <row r="19" spans="1:17" x14ac:dyDescent="0.3">
      <c r="A19" s="9">
        <v>44729</v>
      </c>
      <c r="B19" s="8">
        <v>1</v>
      </c>
      <c r="C19" s="8">
        <v>18</v>
      </c>
      <c r="D19" s="8" t="s">
        <v>20</v>
      </c>
      <c r="E19" s="8">
        <v>18</v>
      </c>
      <c r="F19" s="8">
        <v>0</v>
      </c>
      <c r="G19" s="8">
        <v>0</v>
      </c>
      <c r="H19" s="8">
        <v>0</v>
      </c>
      <c r="I19" s="8">
        <v>12</v>
      </c>
      <c r="J19" s="8">
        <v>14</v>
      </c>
      <c r="K19" s="8">
        <v>56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</row>
    <row r="20" spans="1:17" x14ac:dyDescent="0.3">
      <c r="A20" s="9">
        <v>44729</v>
      </c>
      <c r="B20" s="8">
        <v>1</v>
      </c>
      <c r="C20" s="8">
        <v>19</v>
      </c>
      <c r="D20" s="8" t="s">
        <v>20</v>
      </c>
      <c r="E20" s="8">
        <v>41</v>
      </c>
      <c r="F20" s="8">
        <v>0</v>
      </c>
      <c r="G20" s="8">
        <v>0</v>
      </c>
      <c r="H20" s="8">
        <v>0</v>
      </c>
      <c r="I20" s="8">
        <v>21</v>
      </c>
      <c r="J20" s="8">
        <v>0</v>
      </c>
      <c r="K20" s="8">
        <v>36</v>
      </c>
      <c r="L20" s="8">
        <v>0</v>
      </c>
      <c r="M20" s="8">
        <v>0</v>
      </c>
      <c r="N20" s="8">
        <v>0</v>
      </c>
      <c r="O20" s="8">
        <v>2</v>
      </c>
      <c r="P20" s="8">
        <v>0</v>
      </c>
      <c r="Q20" s="8"/>
    </row>
    <row r="21" spans="1:17" x14ac:dyDescent="0.3">
      <c r="A21" s="9">
        <v>44729</v>
      </c>
      <c r="B21" s="8">
        <v>1</v>
      </c>
      <c r="C21" s="8">
        <v>20</v>
      </c>
      <c r="D21" s="8" t="s">
        <v>20</v>
      </c>
      <c r="E21" s="8">
        <v>49</v>
      </c>
      <c r="F21" s="8">
        <v>0</v>
      </c>
      <c r="G21" s="8">
        <v>0</v>
      </c>
      <c r="H21" s="8">
        <v>0</v>
      </c>
      <c r="I21" s="8">
        <v>23</v>
      </c>
      <c r="J21" s="8">
        <v>0</v>
      </c>
      <c r="K21" s="8">
        <v>27</v>
      </c>
      <c r="L21" s="8">
        <v>0</v>
      </c>
      <c r="M21" s="8">
        <v>0</v>
      </c>
      <c r="N21" s="8">
        <v>0</v>
      </c>
      <c r="O21" s="8">
        <v>1</v>
      </c>
      <c r="P21" s="8">
        <v>0</v>
      </c>
      <c r="Q21" s="8"/>
    </row>
    <row r="22" spans="1:17" x14ac:dyDescent="0.3">
      <c r="A22" s="9">
        <v>44729</v>
      </c>
      <c r="B22" s="8">
        <v>1</v>
      </c>
      <c r="C22" s="8">
        <v>21</v>
      </c>
      <c r="D22" s="8" t="s">
        <v>20</v>
      </c>
      <c r="E22" s="8">
        <v>71</v>
      </c>
      <c r="F22" s="8">
        <v>0</v>
      </c>
      <c r="G22" s="8">
        <v>0</v>
      </c>
      <c r="H22" s="8">
        <v>0</v>
      </c>
      <c r="I22" s="8">
        <v>8</v>
      </c>
      <c r="J22" s="8">
        <v>0</v>
      </c>
      <c r="K22" s="8">
        <v>20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8"/>
    </row>
    <row r="23" spans="1:17" x14ac:dyDescent="0.3">
      <c r="A23" s="9">
        <v>44729</v>
      </c>
      <c r="B23" s="8">
        <v>1</v>
      </c>
      <c r="C23" s="8">
        <v>22</v>
      </c>
      <c r="D23" s="8" t="s">
        <v>20</v>
      </c>
      <c r="E23" s="8">
        <v>62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31</v>
      </c>
      <c r="L23" s="8">
        <v>0</v>
      </c>
      <c r="M23" s="8">
        <v>0</v>
      </c>
      <c r="N23" s="8">
        <v>0</v>
      </c>
      <c r="O23" s="8">
        <v>6</v>
      </c>
      <c r="P23" s="8">
        <v>0</v>
      </c>
      <c r="Q23" s="8"/>
    </row>
    <row r="24" spans="1:17" x14ac:dyDescent="0.3">
      <c r="A24" s="9">
        <v>44729</v>
      </c>
      <c r="B24" s="8">
        <v>2</v>
      </c>
      <c r="C24" s="8">
        <v>1</v>
      </c>
      <c r="D24" s="8" t="s">
        <v>19</v>
      </c>
      <c r="E24" s="8">
        <v>36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62</v>
      </c>
      <c r="L24" s="8">
        <v>0</v>
      </c>
      <c r="M24" s="8">
        <v>0</v>
      </c>
      <c r="N24" s="8">
        <v>0</v>
      </c>
      <c r="O24" s="8">
        <v>2</v>
      </c>
      <c r="P24" s="8">
        <v>0</v>
      </c>
      <c r="Q24" s="8"/>
    </row>
    <row r="25" spans="1:17" x14ac:dyDescent="0.3">
      <c r="A25" s="9">
        <v>44729</v>
      </c>
      <c r="B25" s="8">
        <v>2</v>
      </c>
      <c r="C25" s="8">
        <v>2</v>
      </c>
      <c r="D25" s="8" t="s">
        <v>19</v>
      </c>
      <c r="E25" s="8">
        <v>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74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8"/>
    </row>
    <row r="26" spans="1:17" x14ac:dyDescent="0.3">
      <c r="A26" s="9">
        <v>44729</v>
      </c>
      <c r="B26" s="8">
        <v>2</v>
      </c>
      <c r="C26" s="8">
        <v>3</v>
      </c>
      <c r="D26" s="8" t="s">
        <v>19</v>
      </c>
      <c r="E26" s="8">
        <v>14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83</v>
      </c>
      <c r="L26" s="8">
        <v>0</v>
      </c>
      <c r="M26" s="8">
        <v>0</v>
      </c>
      <c r="N26" s="8">
        <v>0</v>
      </c>
      <c r="O26" s="8">
        <v>3</v>
      </c>
      <c r="P26" s="8">
        <v>0</v>
      </c>
      <c r="Q26" s="8"/>
    </row>
    <row r="27" spans="1:17" x14ac:dyDescent="0.3">
      <c r="A27" s="9">
        <v>44729</v>
      </c>
      <c r="B27" s="8">
        <v>2</v>
      </c>
      <c r="C27" s="8">
        <v>4</v>
      </c>
      <c r="D27" s="8" t="s">
        <v>19</v>
      </c>
      <c r="E27" s="8">
        <v>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9</v>
      </c>
      <c r="L27" s="8">
        <v>0</v>
      </c>
      <c r="M27" s="8">
        <v>72</v>
      </c>
      <c r="N27" s="8">
        <v>0</v>
      </c>
      <c r="O27" s="8">
        <v>0</v>
      </c>
      <c r="P27" s="8">
        <v>17</v>
      </c>
      <c r="Q27" s="8" t="s">
        <v>35</v>
      </c>
    </row>
    <row r="28" spans="1:17" x14ac:dyDescent="0.3">
      <c r="A28" s="9">
        <v>44729</v>
      </c>
      <c r="B28" s="8">
        <v>2</v>
      </c>
      <c r="C28" s="8">
        <v>5</v>
      </c>
      <c r="D28" s="8" t="s">
        <v>19</v>
      </c>
      <c r="E28" s="8">
        <v>10</v>
      </c>
      <c r="F28" s="8">
        <v>0</v>
      </c>
      <c r="G28" s="8">
        <v>0</v>
      </c>
      <c r="H28" s="8">
        <v>0</v>
      </c>
      <c r="I28" s="8">
        <v>4</v>
      </c>
      <c r="J28" s="8">
        <v>19</v>
      </c>
      <c r="K28" s="8">
        <v>53</v>
      </c>
      <c r="L28" s="8">
        <v>0</v>
      </c>
      <c r="M28" s="8">
        <v>0</v>
      </c>
      <c r="N28" s="8">
        <v>0</v>
      </c>
      <c r="O28" s="8">
        <v>14</v>
      </c>
      <c r="P28" s="8">
        <v>0</v>
      </c>
      <c r="Q28" s="8"/>
    </row>
    <row r="29" spans="1:17" x14ac:dyDescent="0.3">
      <c r="A29" s="9">
        <v>44731</v>
      </c>
      <c r="B29" s="8">
        <v>2</v>
      </c>
      <c r="C29" s="8">
        <v>6</v>
      </c>
      <c r="D29" s="8" t="s">
        <v>19</v>
      </c>
      <c r="E29" s="8">
        <v>27</v>
      </c>
      <c r="F29" s="8">
        <v>0</v>
      </c>
      <c r="G29" s="8">
        <v>0</v>
      </c>
      <c r="H29" s="8">
        <v>8</v>
      </c>
      <c r="I29" s="8">
        <v>14</v>
      </c>
      <c r="J29" s="8">
        <v>22</v>
      </c>
      <c r="K29" s="8">
        <v>22</v>
      </c>
      <c r="L29" s="8">
        <v>3</v>
      </c>
      <c r="M29" s="8">
        <v>0</v>
      </c>
      <c r="N29" s="8">
        <v>0</v>
      </c>
      <c r="O29" s="8">
        <v>4</v>
      </c>
      <c r="P29" s="8">
        <v>0</v>
      </c>
      <c r="Q29" s="8"/>
    </row>
    <row r="30" spans="1:17" x14ac:dyDescent="0.3">
      <c r="A30" s="9">
        <v>44731</v>
      </c>
      <c r="B30" s="8">
        <v>2</v>
      </c>
      <c r="C30" s="8">
        <v>7</v>
      </c>
      <c r="D30" s="8" t="s">
        <v>19</v>
      </c>
      <c r="E30" s="8">
        <v>74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25</v>
      </c>
      <c r="L30" s="8">
        <v>0</v>
      </c>
      <c r="M30" s="8">
        <v>0</v>
      </c>
      <c r="N30" s="8">
        <v>0</v>
      </c>
      <c r="O30" s="8">
        <v>1</v>
      </c>
      <c r="P30" s="8">
        <v>0</v>
      </c>
      <c r="Q30" s="8"/>
    </row>
    <row r="31" spans="1:17" x14ac:dyDescent="0.3">
      <c r="A31" s="9">
        <v>44731</v>
      </c>
      <c r="B31" s="8">
        <v>2</v>
      </c>
      <c r="C31" s="8">
        <v>8</v>
      </c>
      <c r="D31" s="8" t="s">
        <v>19</v>
      </c>
      <c r="E31" s="8">
        <v>59</v>
      </c>
      <c r="F31" s="8">
        <v>0</v>
      </c>
      <c r="G31" s="8">
        <v>0</v>
      </c>
      <c r="H31" s="8">
        <v>0</v>
      </c>
      <c r="I31" s="8">
        <v>0</v>
      </c>
      <c r="J31" s="8">
        <v>12</v>
      </c>
      <c r="K31" s="8">
        <v>16</v>
      </c>
      <c r="L31" s="8">
        <v>0</v>
      </c>
      <c r="M31" s="8">
        <v>0</v>
      </c>
      <c r="N31" s="8">
        <v>0</v>
      </c>
      <c r="O31" s="8">
        <v>13</v>
      </c>
      <c r="P31" s="8">
        <v>0</v>
      </c>
      <c r="Q31" s="8"/>
    </row>
    <row r="32" spans="1:17" x14ac:dyDescent="0.3">
      <c r="A32" s="9">
        <v>44731</v>
      </c>
      <c r="B32" s="8">
        <v>2</v>
      </c>
      <c r="C32" s="8">
        <v>9</v>
      </c>
      <c r="D32" s="8" t="s">
        <v>19</v>
      </c>
      <c r="E32" s="8">
        <v>62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24</v>
      </c>
      <c r="L32" s="8">
        <v>0</v>
      </c>
      <c r="M32" s="8">
        <v>0</v>
      </c>
      <c r="N32" s="8">
        <v>0</v>
      </c>
      <c r="O32" s="8">
        <v>14</v>
      </c>
      <c r="P32" s="8">
        <v>0</v>
      </c>
      <c r="Q32" s="8"/>
    </row>
    <row r="33" spans="1:17" x14ac:dyDescent="0.3">
      <c r="A33" s="9">
        <v>44731</v>
      </c>
      <c r="B33" s="8">
        <v>2</v>
      </c>
      <c r="C33" s="8">
        <v>10</v>
      </c>
      <c r="D33" s="8" t="s">
        <v>20</v>
      </c>
      <c r="E33" s="8">
        <v>24</v>
      </c>
      <c r="F33" s="8">
        <v>0</v>
      </c>
      <c r="G33" s="8">
        <v>0</v>
      </c>
      <c r="H33" s="8">
        <v>0</v>
      </c>
      <c r="I33" s="8">
        <v>0</v>
      </c>
      <c r="J33" s="8">
        <v>17</v>
      </c>
      <c r="K33" s="8">
        <v>52</v>
      </c>
      <c r="L33" s="8">
        <v>0</v>
      </c>
      <c r="M33" s="8">
        <v>0</v>
      </c>
      <c r="N33" s="8">
        <v>0</v>
      </c>
      <c r="O33" s="8">
        <v>7</v>
      </c>
      <c r="P33" s="8">
        <v>0</v>
      </c>
      <c r="Q33" s="8"/>
    </row>
    <row r="34" spans="1:17" x14ac:dyDescent="0.3">
      <c r="A34" s="9">
        <v>44731</v>
      </c>
      <c r="B34" s="8">
        <v>2</v>
      </c>
      <c r="C34" s="8">
        <v>11</v>
      </c>
      <c r="D34" s="8" t="s">
        <v>20</v>
      </c>
      <c r="E34" s="8">
        <v>38</v>
      </c>
      <c r="F34" s="8">
        <v>0</v>
      </c>
      <c r="G34" s="8">
        <v>0</v>
      </c>
      <c r="H34" s="8">
        <v>0</v>
      </c>
      <c r="I34" s="8">
        <v>0</v>
      </c>
      <c r="J34" s="8">
        <v>58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8"/>
    </row>
    <row r="35" spans="1:17" x14ac:dyDescent="0.3">
      <c r="A35" s="9">
        <v>44731</v>
      </c>
      <c r="B35" s="8">
        <v>2</v>
      </c>
      <c r="C35" s="8">
        <v>12</v>
      </c>
      <c r="D35" s="8" t="s">
        <v>20</v>
      </c>
      <c r="E35" s="8">
        <v>4</v>
      </c>
      <c r="F35" s="8">
        <v>0</v>
      </c>
      <c r="G35" s="8">
        <v>0</v>
      </c>
      <c r="H35" s="8">
        <v>0</v>
      </c>
      <c r="I35" s="8">
        <v>0</v>
      </c>
      <c r="J35" s="8">
        <v>27</v>
      </c>
      <c r="K35" s="8">
        <v>68</v>
      </c>
      <c r="L35" s="8">
        <v>0</v>
      </c>
      <c r="M35" s="8">
        <v>0</v>
      </c>
      <c r="N35" s="8">
        <v>0</v>
      </c>
      <c r="O35" s="8">
        <v>1</v>
      </c>
      <c r="P35" s="8">
        <v>0</v>
      </c>
      <c r="Q35" s="8"/>
    </row>
    <row r="36" spans="1:17" x14ac:dyDescent="0.3">
      <c r="A36" s="9">
        <v>44731</v>
      </c>
      <c r="B36" s="8">
        <v>2</v>
      </c>
      <c r="C36" s="8">
        <v>13</v>
      </c>
      <c r="D36" s="8" t="s">
        <v>20</v>
      </c>
      <c r="E36" s="8">
        <v>18</v>
      </c>
      <c r="F36" s="8">
        <v>0</v>
      </c>
      <c r="G36" s="8">
        <v>0</v>
      </c>
      <c r="H36" s="8">
        <v>0</v>
      </c>
      <c r="I36" s="8">
        <v>0</v>
      </c>
      <c r="J36" s="8">
        <v>69</v>
      </c>
      <c r="K36" s="8">
        <v>6</v>
      </c>
      <c r="L36" s="8">
        <v>3</v>
      </c>
      <c r="M36" s="8">
        <v>0</v>
      </c>
      <c r="N36" s="8">
        <v>0</v>
      </c>
      <c r="O36" s="8">
        <v>4</v>
      </c>
      <c r="P36" s="8">
        <v>0</v>
      </c>
      <c r="Q36" s="8"/>
    </row>
    <row r="37" spans="1:17" x14ac:dyDescent="0.3">
      <c r="A37" s="9">
        <v>44731</v>
      </c>
      <c r="B37" s="8">
        <v>2</v>
      </c>
      <c r="C37" s="8">
        <v>14</v>
      </c>
      <c r="D37" s="8" t="s">
        <v>20</v>
      </c>
      <c r="E37" s="8">
        <v>86</v>
      </c>
      <c r="F37" s="8">
        <v>0</v>
      </c>
      <c r="G37" s="8">
        <v>0</v>
      </c>
      <c r="H37" s="8">
        <v>0</v>
      </c>
      <c r="I37" s="8">
        <v>0</v>
      </c>
      <c r="J37" s="8">
        <v>5</v>
      </c>
      <c r="K37" s="8">
        <v>8</v>
      </c>
      <c r="L37" s="8">
        <v>0</v>
      </c>
      <c r="M37" s="8">
        <v>0</v>
      </c>
      <c r="N37" s="8">
        <v>0</v>
      </c>
      <c r="O37" s="8">
        <v>1</v>
      </c>
      <c r="P37" s="8">
        <v>0</v>
      </c>
      <c r="Q37" s="8"/>
    </row>
    <row r="38" spans="1:17" x14ac:dyDescent="0.3">
      <c r="A38" s="9">
        <v>44731</v>
      </c>
      <c r="B38" s="8">
        <v>2</v>
      </c>
      <c r="C38" s="8">
        <v>15</v>
      </c>
      <c r="D38" s="8" t="s">
        <v>20</v>
      </c>
      <c r="E38" s="8">
        <v>77</v>
      </c>
      <c r="F38" s="8">
        <v>0</v>
      </c>
      <c r="G38" s="8">
        <v>0</v>
      </c>
      <c r="H38" s="8">
        <v>0</v>
      </c>
      <c r="I38" s="8">
        <v>0</v>
      </c>
      <c r="J38" s="8">
        <v>5</v>
      </c>
      <c r="K38" s="8">
        <v>16</v>
      </c>
      <c r="L38" s="8">
        <v>0</v>
      </c>
      <c r="M38" s="8">
        <v>0</v>
      </c>
      <c r="N38" s="8">
        <v>0</v>
      </c>
      <c r="O38" s="8">
        <v>2</v>
      </c>
      <c r="P38" s="8">
        <v>0</v>
      </c>
      <c r="Q38" s="8"/>
    </row>
    <row r="39" spans="1:17" x14ac:dyDescent="0.3">
      <c r="A39" s="9">
        <v>44731</v>
      </c>
      <c r="B39" s="8">
        <v>2</v>
      </c>
      <c r="C39" s="8">
        <v>16</v>
      </c>
      <c r="D39" s="8" t="s">
        <v>20</v>
      </c>
      <c r="E39" s="8">
        <v>23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57</v>
      </c>
      <c r="L39" s="8">
        <v>16</v>
      </c>
      <c r="M39" s="8">
        <v>0</v>
      </c>
      <c r="N39" s="8">
        <v>0</v>
      </c>
      <c r="O39" s="8">
        <v>4</v>
      </c>
      <c r="P39" s="8">
        <v>0</v>
      </c>
      <c r="Q39" s="8"/>
    </row>
    <row r="40" spans="1:17" x14ac:dyDescent="0.3">
      <c r="A40" s="9">
        <v>44731</v>
      </c>
      <c r="B40" s="8">
        <v>2</v>
      </c>
      <c r="C40" s="8">
        <v>17</v>
      </c>
      <c r="D40" s="8" t="s">
        <v>20</v>
      </c>
      <c r="E40" s="8">
        <v>14</v>
      </c>
      <c r="F40" s="8">
        <v>0</v>
      </c>
      <c r="G40" s="8">
        <v>0</v>
      </c>
      <c r="H40" s="8">
        <v>0</v>
      </c>
      <c r="I40" s="8">
        <v>27</v>
      </c>
      <c r="J40" s="8">
        <v>0</v>
      </c>
      <c r="K40" s="8">
        <v>35</v>
      </c>
      <c r="L40" s="8">
        <v>21</v>
      </c>
      <c r="M40" s="8">
        <v>0</v>
      </c>
      <c r="N40" s="8">
        <v>0</v>
      </c>
      <c r="O40" s="8">
        <v>3</v>
      </c>
      <c r="P40" s="8">
        <v>0</v>
      </c>
      <c r="Q40" s="8"/>
    </row>
    <row r="41" spans="1:17" x14ac:dyDescent="0.3">
      <c r="A41" s="9">
        <v>44731</v>
      </c>
      <c r="B41" s="8">
        <v>2</v>
      </c>
      <c r="C41" s="8">
        <v>18</v>
      </c>
      <c r="D41" s="8" t="s">
        <v>20</v>
      </c>
      <c r="E41" s="8">
        <v>74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13</v>
      </c>
      <c r="L41" s="8">
        <v>13</v>
      </c>
      <c r="M41" s="8">
        <v>0</v>
      </c>
      <c r="N41" s="8">
        <v>0</v>
      </c>
      <c r="O41" s="8">
        <v>0</v>
      </c>
      <c r="P41" s="8">
        <v>0</v>
      </c>
      <c r="Q41" s="8"/>
    </row>
    <row r="42" spans="1:17" x14ac:dyDescent="0.3">
      <c r="A42" s="9">
        <v>44731</v>
      </c>
      <c r="B42" s="8">
        <v>2</v>
      </c>
      <c r="C42" s="8">
        <v>19</v>
      </c>
      <c r="D42" s="8" t="s">
        <v>20</v>
      </c>
      <c r="E42" s="8">
        <v>16</v>
      </c>
      <c r="F42" s="8">
        <v>0</v>
      </c>
      <c r="G42" s="8">
        <v>0</v>
      </c>
      <c r="H42" s="8">
        <v>0</v>
      </c>
      <c r="I42" s="8">
        <v>5</v>
      </c>
      <c r="J42" s="8">
        <v>9</v>
      </c>
      <c r="K42" s="8">
        <v>28</v>
      </c>
      <c r="L42" s="8">
        <v>37</v>
      </c>
      <c r="M42" s="8">
        <v>0</v>
      </c>
      <c r="N42" s="8">
        <v>5</v>
      </c>
      <c r="O42" s="8">
        <v>0</v>
      </c>
      <c r="P42" s="8">
        <v>0</v>
      </c>
      <c r="Q42" s="8"/>
    </row>
    <row r="43" spans="1:17" x14ac:dyDescent="0.3">
      <c r="A43" s="9">
        <v>44731</v>
      </c>
      <c r="B43" s="8">
        <v>2</v>
      </c>
      <c r="C43" s="8">
        <v>20</v>
      </c>
      <c r="D43" s="8" t="s">
        <v>20</v>
      </c>
      <c r="E43" s="8">
        <v>70</v>
      </c>
      <c r="F43" s="8">
        <v>0</v>
      </c>
      <c r="G43" s="8">
        <v>0</v>
      </c>
      <c r="H43" s="8">
        <v>0</v>
      </c>
      <c r="I43" s="8">
        <v>1</v>
      </c>
      <c r="J43" s="8">
        <v>0</v>
      </c>
      <c r="K43" s="8">
        <v>28</v>
      </c>
      <c r="L43" s="8">
        <v>0</v>
      </c>
      <c r="M43" s="8">
        <v>0</v>
      </c>
      <c r="N43" s="8">
        <v>0</v>
      </c>
      <c r="O43" s="8">
        <v>1</v>
      </c>
      <c r="P43" s="8">
        <v>0</v>
      </c>
      <c r="Q43" s="8"/>
    </row>
    <row r="44" spans="1:17" x14ac:dyDescent="0.3">
      <c r="A44" s="9">
        <v>44731</v>
      </c>
      <c r="B44" s="8">
        <v>3</v>
      </c>
      <c r="C44" s="8">
        <v>1</v>
      </c>
      <c r="D44" s="8" t="s">
        <v>19</v>
      </c>
      <c r="E44" s="8">
        <v>39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60</v>
      </c>
      <c r="L44" s="8">
        <v>0</v>
      </c>
      <c r="M44" s="8">
        <v>0</v>
      </c>
      <c r="N44" s="8">
        <v>0</v>
      </c>
      <c r="O44" s="8">
        <v>1</v>
      </c>
      <c r="P44" s="8">
        <v>0</v>
      </c>
      <c r="Q44" s="8"/>
    </row>
    <row r="45" spans="1:17" x14ac:dyDescent="0.3">
      <c r="A45" s="9">
        <v>44731</v>
      </c>
      <c r="B45" s="8">
        <v>3</v>
      </c>
      <c r="C45" s="8">
        <v>2</v>
      </c>
      <c r="D45" s="8" t="s">
        <v>19</v>
      </c>
      <c r="E45" s="8">
        <v>23</v>
      </c>
      <c r="F45" s="8">
        <v>0</v>
      </c>
      <c r="G45" s="8">
        <v>0</v>
      </c>
      <c r="H45" s="8">
        <v>0</v>
      </c>
      <c r="I45" s="8">
        <v>0</v>
      </c>
      <c r="J45" s="8">
        <v>55</v>
      </c>
      <c r="K45" s="8">
        <v>22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/>
    </row>
    <row r="46" spans="1:17" x14ac:dyDescent="0.3">
      <c r="A46" s="9">
        <v>44731</v>
      </c>
      <c r="B46" s="8">
        <v>3</v>
      </c>
      <c r="C46" s="8">
        <v>3</v>
      </c>
      <c r="D46" s="8" t="s">
        <v>19</v>
      </c>
      <c r="E46" s="8">
        <v>34</v>
      </c>
      <c r="F46" s="8">
        <v>0</v>
      </c>
      <c r="G46" s="8">
        <v>0</v>
      </c>
      <c r="H46" s="8">
        <v>1</v>
      </c>
      <c r="I46" s="8">
        <v>10</v>
      </c>
      <c r="J46" s="8">
        <v>16</v>
      </c>
      <c r="K46" s="8">
        <v>28</v>
      </c>
      <c r="L46" s="8">
        <v>0</v>
      </c>
      <c r="M46" s="8">
        <v>1</v>
      </c>
      <c r="N46" s="8">
        <v>1</v>
      </c>
      <c r="O46" s="8">
        <v>3</v>
      </c>
      <c r="P46" s="8">
        <v>6</v>
      </c>
      <c r="Q46" s="8" t="s">
        <v>38</v>
      </c>
    </row>
    <row r="47" spans="1:17" x14ac:dyDescent="0.3">
      <c r="A47" s="9">
        <v>44731</v>
      </c>
      <c r="B47" s="8">
        <v>3</v>
      </c>
      <c r="C47" s="8">
        <v>4</v>
      </c>
      <c r="D47" s="8" t="s">
        <v>19</v>
      </c>
      <c r="E47" s="8">
        <v>0</v>
      </c>
      <c r="F47" s="8">
        <v>0</v>
      </c>
      <c r="G47" s="8">
        <v>0</v>
      </c>
      <c r="H47" s="8">
        <v>2</v>
      </c>
      <c r="I47" s="8">
        <v>1</v>
      </c>
      <c r="J47" s="8">
        <v>0</v>
      </c>
      <c r="K47" s="8">
        <v>82</v>
      </c>
      <c r="L47" s="8">
        <v>13</v>
      </c>
      <c r="M47" s="8">
        <v>0</v>
      </c>
      <c r="N47" s="8">
        <v>0</v>
      </c>
      <c r="O47" s="8">
        <v>2</v>
      </c>
      <c r="P47" s="8">
        <v>0</v>
      </c>
      <c r="Q47" s="8"/>
    </row>
    <row r="48" spans="1:17" x14ac:dyDescent="0.3">
      <c r="A48" s="9">
        <v>44731</v>
      </c>
      <c r="B48" s="8">
        <v>3</v>
      </c>
      <c r="C48" s="8">
        <v>5</v>
      </c>
      <c r="D48" s="8" t="s">
        <v>20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53</v>
      </c>
      <c r="L48" s="8">
        <v>23</v>
      </c>
      <c r="M48" s="8">
        <v>0</v>
      </c>
      <c r="N48" s="8">
        <v>0</v>
      </c>
      <c r="O48" s="8">
        <v>22</v>
      </c>
      <c r="P48" s="8">
        <v>0</v>
      </c>
      <c r="Q48" s="8"/>
    </row>
    <row r="49" spans="1:17" x14ac:dyDescent="0.3">
      <c r="A49" s="9">
        <v>44731</v>
      </c>
      <c r="B49" s="8">
        <v>3</v>
      </c>
      <c r="C49" s="8">
        <v>6</v>
      </c>
      <c r="D49" s="8" t="s">
        <v>20</v>
      </c>
      <c r="E49" s="8">
        <v>0</v>
      </c>
      <c r="F49" s="8">
        <v>0</v>
      </c>
      <c r="G49" s="8">
        <v>0</v>
      </c>
      <c r="H49" s="8">
        <v>1</v>
      </c>
      <c r="I49" s="8">
        <v>19</v>
      </c>
      <c r="J49" s="8">
        <v>0</v>
      </c>
      <c r="K49" s="8">
        <v>51</v>
      </c>
      <c r="L49" s="8">
        <v>0</v>
      </c>
      <c r="M49" s="8">
        <v>1</v>
      </c>
      <c r="N49" s="8">
        <v>0</v>
      </c>
      <c r="O49" s="8">
        <v>13</v>
      </c>
      <c r="P49" s="8">
        <v>0</v>
      </c>
      <c r="Q49" s="8"/>
    </row>
    <row r="50" spans="1:17" x14ac:dyDescent="0.3">
      <c r="A50" s="9">
        <v>44731</v>
      </c>
      <c r="B50" s="8">
        <v>3</v>
      </c>
      <c r="C50" s="8">
        <v>7</v>
      </c>
      <c r="D50" s="8" t="s">
        <v>19</v>
      </c>
      <c r="E50" s="8">
        <v>14</v>
      </c>
      <c r="F50" s="8">
        <v>0</v>
      </c>
      <c r="G50" s="8">
        <v>0</v>
      </c>
      <c r="H50" s="8">
        <v>3</v>
      </c>
      <c r="I50" s="8">
        <v>0</v>
      </c>
      <c r="J50" s="8">
        <v>0</v>
      </c>
      <c r="K50" s="8">
        <v>6</v>
      </c>
      <c r="L50" s="8">
        <v>0</v>
      </c>
      <c r="M50" s="8">
        <v>0</v>
      </c>
      <c r="N50" s="8">
        <v>0</v>
      </c>
      <c r="O50" s="8">
        <v>17</v>
      </c>
      <c r="P50" s="8">
        <v>0</v>
      </c>
      <c r="Q50" s="8"/>
    </row>
    <row r="51" spans="1:17" x14ac:dyDescent="0.3">
      <c r="A51" s="9">
        <v>44731</v>
      </c>
      <c r="B51" s="8">
        <v>3</v>
      </c>
      <c r="C51" s="8">
        <v>8</v>
      </c>
      <c r="D51" s="8" t="s">
        <v>20</v>
      </c>
      <c r="E51" s="8">
        <v>10</v>
      </c>
      <c r="F51" s="8">
        <v>0</v>
      </c>
      <c r="G51" s="8">
        <v>0</v>
      </c>
      <c r="H51" s="8">
        <v>3</v>
      </c>
      <c r="I51" s="8">
        <v>2</v>
      </c>
      <c r="J51" s="8">
        <v>0</v>
      </c>
      <c r="K51" s="8">
        <v>77</v>
      </c>
      <c r="L51" s="8">
        <v>0</v>
      </c>
      <c r="M51" s="8">
        <v>0</v>
      </c>
      <c r="N51" s="8">
        <v>0</v>
      </c>
      <c r="O51" s="8">
        <v>8</v>
      </c>
      <c r="P51" s="8">
        <v>0</v>
      </c>
      <c r="Q51" s="8"/>
    </row>
    <row r="52" spans="1:17" x14ac:dyDescent="0.3">
      <c r="A52" s="9">
        <v>44731</v>
      </c>
      <c r="B52" s="8">
        <v>3</v>
      </c>
      <c r="C52" s="8">
        <v>9</v>
      </c>
      <c r="D52" s="8" t="s">
        <v>20</v>
      </c>
      <c r="E52" s="8">
        <v>1</v>
      </c>
      <c r="F52" s="8">
        <v>0</v>
      </c>
      <c r="G52" s="8">
        <v>0</v>
      </c>
      <c r="H52" s="8">
        <v>9</v>
      </c>
      <c r="I52" s="8">
        <v>0</v>
      </c>
      <c r="J52" s="8">
        <v>0</v>
      </c>
      <c r="K52" s="8">
        <v>90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/>
    </row>
    <row r="53" spans="1:17" x14ac:dyDescent="0.3">
      <c r="A53" s="9">
        <v>44731</v>
      </c>
      <c r="B53" s="8">
        <v>3</v>
      </c>
      <c r="C53" s="8">
        <v>10</v>
      </c>
      <c r="D53" s="8" t="s">
        <v>20</v>
      </c>
      <c r="E53" s="8">
        <v>25</v>
      </c>
      <c r="F53" s="8">
        <v>0</v>
      </c>
      <c r="G53" s="8">
        <v>0</v>
      </c>
      <c r="H53" s="8">
        <v>5</v>
      </c>
      <c r="I53" s="8">
        <v>0</v>
      </c>
      <c r="J53" s="8">
        <v>0</v>
      </c>
      <c r="K53" s="8">
        <v>49</v>
      </c>
      <c r="L53" s="8">
        <v>0</v>
      </c>
      <c r="M53" s="8">
        <v>0</v>
      </c>
      <c r="N53" s="8">
        <v>0</v>
      </c>
      <c r="O53" s="8">
        <v>21</v>
      </c>
      <c r="P53" s="8">
        <v>0</v>
      </c>
      <c r="Q53" s="8"/>
    </row>
    <row r="54" spans="1:17" x14ac:dyDescent="0.3">
      <c r="A54" s="9">
        <v>44731</v>
      </c>
      <c r="B54" s="8">
        <v>3</v>
      </c>
      <c r="C54" s="8">
        <v>11</v>
      </c>
      <c r="D54" s="8" t="s">
        <v>20</v>
      </c>
      <c r="E54" s="8">
        <v>38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39</v>
      </c>
      <c r="L54" s="8">
        <v>0</v>
      </c>
      <c r="M54" s="8">
        <v>0</v>
      </c>
      <c r="N54" s="8">
        <v>0</v>
      </c>
      <c r="O54" s="8">
        <v>22</v>
      </c>
      <c r="P54" s="8">
        <v>0</v>
      </c>
      <c r="Q54" s="8"/>
    </row>
    <row r="55" spans="1:17" x14ac:dyDescent="0.3">
      <c r="A55" s="9">
        <v>44731</v>
      </c>
      <c r="B55" s="8">
        <v>3</v>
      </c>
      <c r="C55" s="8">
        <v>12</v>
      </c>
      <c r="D55" s="8" t="s">
        <v>20</v>
      </c>
      <c r="E55" s="8">
        <v>84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10</v>
      </c>
      <c r="L55" s="8">
        <v>0</v>
      </c>
      <c r="M55" s="8">
        <v>0</v>
      </c>
      <c r="N55" s="8">
        <v>0</v>
      </c>
      <c r="O55" s="8">
        <v>6</v>
      </c>
      <c r="P55" s="8">
        <v>0</v>
      </c>
      <c r="Q55" s="8"/>
    </row>
    <row r="56" spans="1:17" x14ac:dyDescent="0.3">
      <c r="A56" s="9">
        <v>44731</v>
      </c>
      <c r="B56" s="8">
        <v>3</v>
      </c>
      <c r="C56" s="8">
        <v>13</v>
      </c>
      <c r="D56" s="8" t="s">
        <v>20</v>
      </c>
      <c r="E56" s="8">
        <v>30</v>
      </c>
      <c r="F56" s="8">
        <v>0</v>
      </c>
      <c r="G56" s="8">
        <v>0</v>
      </c>
      <c r="H56" s="8">
        <v>0</v>
      </c>
      <c r="I56" s="8">
        <v>1</v>
      </c>
      <c r="J56" s="8">
        <v>15</v>
      </c>
      <c r="K56" s="8">
        <v>37</v>
      </c>
      <c r="L56" s="8">
        <v>12</v>
      </c>
      <c r="M56" s="8">
        <v>0</v>
      </c>
      <c r="N56" s="8">
        <v>0</v>
      </c>
      <c r="O56" s="8">
        <v>5</v>
      </c>
      <c r="P56" s="8">
        <v>0</v>
      </c>
      <c r="Q56" s="8"/>
    </row>
    <row r="57" spans="1:17" x14ac:dyDescent="0.3">
      <c r="A57" s="9">
        <v>44731</v>
      </c>
      <c r="B57" s="8">
        <v>3</v>
      </c>
      <c r="C57" s="8">
        <v>14</v>
      </c>
      <c r="D57" s="8" t="s">
        <v>20</v>
      </c>
      <c r="E57" s="8">
        <v>35</v>
      </c>
      <c r="F57" s="8">
        <v>0</v>
      </c>
      <c r="G57" s="8">
        <v>0</v>
      </c>
      <c r="H57" s="8">
        <v>0</v>
      </c>
      <c r="I57" s="8">
        <v>0</v>
      </c>
      <c r="J57" s="8">
        <v>27</v>
      </c>
      <c r="K57" s="8">
        <v>21</v>
      </c>
      <c r="L57" s="8">
        <v>12</v>
      </c>
      <c r="M57" s="8">
        <v>0</v>
      </c>
      <c r="N57" s="8">
        <v>0</v>
      </c>
      <c r="O57" s="8">
        <v>5</v>
      </c>
      <c r="P57" s="8">
        <v>0</v>
      </c>
      <c r="Q57" s="8"/>
    </row>
    <row r="58" spans="1:17" x14ac:dyDescent="0.3">
      <c r="A58" s="9">
        <v>44736</v>
      </c>
      <c r="B58" s="8">
        <v>3</v>
      </c>
      <c r="C58" s="8">
        <v>15</v>
      </c>
      <c r="D58" s="8" t="s">
        <v>20</v>
      </c>
      <c r="E58" s="8">
        <v>45</v>
      </c>
      <c r="F58" s="8">
        <v>0</v>
      </c>
      <c r="G58" s="8">
        <v>0</v>
      </c>
      <c r="H58" s="8">
        <v>0</v>
      </c>
      <c r="I58" s="8">
        <v>0</v>
      </c>
      <c r="J58" s="8">
        <v>49</v>
      </c>
      <c r="K58" s="8">
        <v>4</v>
      </c>
      <c r="L58" s="8">
        <v>1</v>
      </c>
      <c r="M58" s="8">
        <v>0</v>
      </c>
      <c r="N58" s="8">
        <v>0</v>
      </c>
      <c r="O58" s="8">
        <v>1</v>
      </c>
      <c r="P58" s="8">
        <v>0</v>
      </c>
      <c r="Q58" s="8"/>
    </row>
    <row r="59" spans="1:17" x14ac:dyDescent="0.3">
      <c r="A59" s="9">
        <v>44736</v>
      </c>
      <c r="B59" s="8">
        <v>3</v>
      </c>
      <c r="C59" s="8">
        <v>16</v>
      </c>
      <c r="D59" s="8" t="s">
        <v>20</v>
      </c>
      <c r="E59" s="8">
        <v>39</v>
      </c>
      <c r="F59" s="8">
        <v>0</v>
      </c>
      <c r="G59" s="8">
        <v>0</v>
      </c>
      <c r="H59" s="8">
        <v>0</v>
      </c>
      <c r="I59" s="8">
        <v>2</v>
      </c>
      <c r="J59" s="8">
        <v>0</v>
      </c>
      <c r="K59" s="8">
        <v>52</v>
      </c>
      <c r="L59" s="8">
        <v>4</v>
      </c>
      <c r="M59" s="8">
        <v>0</v>
      </c>
      <c r="N59" s="8">
        <v>0</v>
      </c>
      <c r="O59" s="8">
        <v>3</v>
      </c>
      <c r="P59" s="8">
        <v>0</v>
      </c>
      <c r="Q59" s="8"/>
    </row>
    <row r="60" spans="1:17" x14ac:dyDescent="0.3">
      <c r="A60" s="9">
        <v>44736</v>
      </c>
      <c r="B60" s="8">
        <v>3</v>
      </c>
      <c r="C60" s="8">
        <v>17</v>
      </c>
      <c r="D60" s="8" t="s">
        <v>20</v>
      </c>
      <c r="E60" s="8">
        <v>36</v>
      </c>
      <c r="F60" s="8">
        <v>0</v>
      </c>
      <c r="G60" s="8">
        <v>0</v>
      </c>
      <c r="H60" s="8">
        <v>4</v>
      </c>
      <c r="I60" s="8">
        <v>0</v>
      </c>
      <c r="J60" s="8">
        <v>2</v>
      </c>
      <c r="K60" s="8">
        <v>23</v>
      </c>
      <c r="L60" s="8">
        <v>34</v>
      </c>
      <c r="M60" s="8">
        <v>0</v>
      </c>
      <c r="N60" s="8">
        <v>0</v>
      </c>
      <c r="O60" s="8">
        <v>1</v>
      </c>
      <c r="P60" s="8">
        <v>0</v>
      </c>
      <c r="Q60" s="8"/>
    </row>
    <row r="61" spans="1:17" x14ac:dyDescent="0.3">
      <c r="A61" s="9">
        <v>44736</v>
      </c>
      <c r="B61" s="8">
        <v>3</v>
      </c>
      <c r="C61" s="8">
        <v>18</v>
      </c>
      <c r="D61" s="8" t="s">
        <v>20</v>
      </c>
      <c r="E61" s="8">
        <v>26</v>
      </c>
      <c r="F61" s="8">
        <v>0</v>
      </c>
      <c r="G61" s="8">
        <v>0</v>
      </c>
      <c r="H61" s="8">
        <v>0</v>
      </c>
      <c r="I61" s="8">
        <v>0</v>
      </c>
      <c r="J61" s="8">
        <v>21</v>
      </c>
      <c r="K61" s="8">
        <v>41</v>
      </c>
      <c r="L61" s="8">
        <v>11</v>
      </c>
      <c r="M61" s="8">
        <v>0</v>
      </c>
      <c r="N61" s="8">
        <v>0</v>
      </c>
      <c r="O61" s="8">
        <v>1</v>
      </c>
      <c r="P61" s="8">
        <v>0</v>
      </c>
      <c r="Q61" s="8"/>
    </row>
    <row r="62" spans="1:17" x14ac:dyDescent="0.3">
      <c r="A62" s="9">
        <v>44736</v>
      </c>
      <c r="B62" s="8">
        <v>3</v>
      </c>
      <c r="C62" s="8">
        <v>19</v>
      </c>
      <c r="D62" s="8" t="s">
        <v>20</v>
      </c>
      <c r="E62" s="8">
        <v>34</v>
      </c>
      <c r="F62" s="8">
        <v>0</v>
      </c>
      <c r="G62" s="8">
        <v>0</v>
      </c>
      <c r="H62" s="8">
        <v>0</v>
      </c>
      <c r="I62" s="8">
        <v>0</v>
      </c>
      <c r="J62" s="8">
        <v>66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/>
    </row>
    <row r="63" spans="1:17" x14ac:dyDescent="0.3">
      <c r="A63" s="9">
        <v>44736</v>
      </c>
      <c r="B63" s="8">
        <v>3</v>
      </c>
      <c r="C63" s="8">
        <v>20</v>
      </c>
      <c r="D63" s="8" t="s">
        <v>20</v>
      </c>
      <c r="E63" s="8">
        <v>73</v>
      </c>
      <c r="F63" s="8">
        <v>0</v>
      </c>
      <c r="G63" s="8">
        <v>0</v>
      </c>
      <c r="H63" s="8">
        <v>0</v>
      </c>
      <c r="I63" s="8">
        <v>0</v>
      </c>
      <c r="J63" s="8">
        <v>10</v>
      </c>
      <c r="K63" s="8">
        <v>17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/>
    </row>
    <row r="64" spans="1:17" x14ac:dyDescent="0.3">
      <c r="A64" s="9">
        <v>44736</v>
      </c>
      <c r="B64" s="8">
        <v>3</v>
      </c>
      <c r="C64" s="8">
        <v>21</v>
      </c>
      <c r="D64" s="8" t="s">
        <v>20</v>
      </c>
      <c r="E64" s="8">
        <v>31</v>
      </c>
      <c r="F64" s="8">
        <v>0</v>
      </c>
      <c r="G64" s="8">
        <v>0</v>
      </c>
      <c r="H64" s="8">
        <v>0</v>
      </c>
      <c r="I64" s="8">
        <v>1</v>
      </c>
      <c r="J64" s="8">
        <v>0</v>
      </c>
      <c r="K64" s="8">
        <v>66</v>
      </c>
      <c r="L64" s="8">
        <v>0</v>
      </c>
      <c r="M64" s="8">
        <v>0</v>
      </c>
      <c r="N64" s="8">
        <v>0</v>
      </c>
      <c r="O64" s="8">
        <v>2</v>
      </c>
      <c r="P64" s="8">
        <v>0</v>
      </c>
      <c r="Q64" s="8"/>
    </row>
    <row r="65" spans="1:17" x14ac:dyDescent="0.3">
      <c r="A65" s="9">
        <v>44736</v>
      </c>
      <c r="B65" s="8">
        <v>3</v>
      </c>
      <c r="C65" s="8">
        <v>22</v>
      </c>
      <c r="D65" s="8" t="s">
        <v>20</v>
      </c>
      <c r="E65" s="8">
        <v>36</v>
      </c>
      <c r="F65" s="8">
        <v>0</v>
      </c>
      <c r="G65" s="8">
        <v>0</v>
      </c>
      <c r="H65" s="8">
        <v>0</v>
      </c>
      <c r="I65" s="8">
        <v>0</v>
      </c>
      <c r="J65" s="8">
        <v>21</v>
      </c>
      <c r="K65" s="8">
        <v>43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/>
    </row>
    <row r="66" spans="1:17" x14ac:dyDescent="0.3">
      <c r="A66" s="9">
        <v>44736</v>
      </c>
      <c r="B66" s="8">
        <v>3</v>
      </c>
      <c r="C66" s="8">
        <v>23</v>
      </c>
      <c r="D66" s="8" t="s">
        <v>20</v>
      </c>
      <c r="E66" s="8">
        <v>20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54</v>
      </c>
      <c r="L66" s="8">
        <v>22</v>
      </c>
      <c r="M66" s="8">
        <v>0</v>
      </c>
      <c r="N66" s="8">
        <v>0</v>
      </c>
      <c r="O66" s="8">
        <v>4</v>
      </c>
      <c r="P66" s="8">
        <v>0</v>
      </c>
      <c r="Q66" s="8"/>
    </row>
    <row r="67" spans="1:17" x14ac:dyDescent="0.3">
      <c r="A67" s="9">
        <v>44736</v>
      </c>
      <c r="B67" s="8">
        <v>3</v>
      </c>
      <c r="C67" s="8">
        <v>24</v>
      </c>
      <c r="D67" s="8" t="s">
        <v>20</v>
      </c>
      <c r="E67" s="8">
        <v>14</v>
      </c>
      <c r="F67" s="8">
        <v>0</v>
      </c>
      <c r="G67" s="8">
        <v>0</v>
      </c>
      <c r="H67" s="8">
        <v>0</v>
      </c>
      <c r="I67" s="8">
        <v>0</v>
      </c>
      <c r="J67" s="8">
        <v>48</v>
      </c>
      <c r="K67" s="8">
        <v>34</v>
      </c>
      <c r="L67" s="8">
        <v>4</v>
      </c>
      <c r="M67" s="8">
        <v>0</v>
      </c>
      <c r="N67" s="8">
        <v>0</v>
      </c>
      <c r="O67" s="8">
        <v>0</v>
      </c>
      <c r="P67" s="8">
        <v>0</v>
      </c>
      <c r="Q67" s="8"/>
    </row>
    <row r="68" spans="1:17" x14ac:dyDescent="0.3">
      <c r="A68" s="9">
        <v>44736</v>
      </c>
      <c r="B68" s="8">
        <v>3</v>
      </c>
      <c r="C68" s="8">
        <v>25</v>
      </c>
      <c r="D68" s="8" t="s">
        <v>20</v>
      </c>
      <c r="E68" s="8">
        <v>21</v>
      </c>
      <c r="F68" s="8">
        <v>0</v>
      </c>
      <c r="G68" s="8">
        <v>0</v>
      </c>
      <c r="H68" s="8">
        <v>0</v>
      </c>
      <c r="I68" s="8">
        <v>0</v>
      </c>
      <c r="J68" s="8">
        <v>60</v>
      </c>
      <c r="K68" s="8">
        <v>19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/>
    </row>
    <row r="69" spans="1:17" x14ac:dyDescent="0.3">
      <c r="A69" s="9">
        <v>44737</v>
      </c>
      <c r="B69" s="8">
        <v>4</v>
      </c>
      <c r="C69" s="8">
        <v>1</v>
      </c>
      <c r="D69" s="8" t="s">
        <v>19</v>
      </c>
      <c r="E69" s="8">
        <v>17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77</v>
      </c>
      <c r="L69" s="8">
        <v>6</v>
      </c>
      <c r="M69" s="8">
        <v>0</v>
      </c>
      <c r="N69" s="8">
        <v>0</v>
      </c>
      <c r="O69" s="8">
        <v>0</v>
      </c>
      <c r="P69" s="8">
        <v>0</v>
      </c>
      <c r="Q69" s="8"/>
    </row>
    <row r="70" spans="1:17" x14ac:dyDescent="0.3">
      <c r="A70" s="9">
        <v>44737</v>
      </c>
      <c r="B70" s="8">
        <v>4</v>
      </c>
      <c r="C70" s="8">
        <v>2</v>
      </c>
      <c r="D70" s="8" t="s">
        <v>19</v>
      </c>
      <c r="E70" s="8">
        <v>43</v>
      </c>
      <c r="F70" s="8">
        <v>0</v>
      </c>
      <c r="G70" s="8">
        <v>0</v>
      </c>
      <c r="H70" s="8">
        <v>0</v>
      </c>
      <c r="I70" s="8">
        <v>1</v>
      </c>
      <c r="J70" s="8">
        <v>0</v>
      </c>
      <c r="K70" s="8">
        <v>46</v>
      </c>
      <c r="L70" s="8">
        <v>9</v>
      </c>
      <c r="M70" s="8">
        <v>0</v>
      </c>
      <c r="N70" s="8">
        <v>0</v>
      </c>
      <c r="O70" s="8">
        <v>1</v>
      </c>
      <c r="P70" s="8">
        <v>0</v>
      </c>
      <c r="Q70" s="8"/>
    </row>
    <row r="71" spans="1:17" x14ac:dyDescent="0.3">
      <c r="A71" s="9">
        <v>44737</v>
      </c>
      <c r="B71" s="8">
        <v>4</v>
      </c>
      <c r="C71" s="8">
        <v>3</v>
      </c>
      <c r="D71" s="8" t="s">
        <v>19</v>
      </c>
      <c r="E71" s="8">
        <v>18</v>
      </c>
      <c r="F71" s="8">
        <v>0</v>
      </c>
      <c r="G71" s="8">
        <v>0</v>
      </c>
      <c r="H71" s="8">
        <v>3</v>
      </c>
      <c r="I71" s="8">
        <v>0</v>
      </c>
      <c r="J71" s="8">
        <v>0</v>
      </c>
      <c r="K71" s="8">
        <v>70</v>
      </c>
      <c r="L71" s="8">
        <v>8</v>
      </c>
      <c r="M71" s="8">
        <v>0</v>
      </c>
      <c r="N71" s="8">
        <v>0</v>
      </c>
      <c r="O71" s="8">
        <v>1</v>
      </c>
      <c r="P71" s="8">
        <v>0</v>
      </c>
      <c r="Q71" s="8"/>
    </row>
    <row r="72" spans="1:17" x14ac:dyDescent="0.3">
      <c r="A72" s="9">
        <v>44737</v>
      </c>
      <c r="B72" s="8">
        <v>4</v>
      </c>
      <c r="C72" s="8">
        <v>4</v>
      </c>
      <c r="D72" s="8" t="s">
        <v>19</v>
      </c>
      <c r="E72" s="8">
        <v>19</v>
      </c>
      <c r="F72" s="8">
        <v>0</v>
      </c>
      <c r="G72" s="8">
        <v>0</v>
      </c>
      <c r="H72" s="8">
        <v>0</v>
      </c>
      <c r="I72" s="8">
        <v>0</v>
      </c>
      <c r="J72" s="8">
        <v>2</v>
      </c>
      <c r="K72" s="8">
        <v>39</v>
      </c>
      <c r="L72" s="8">
        <v>40</v>
      </c>
      <c r="M72" s="8">
        <v>0</v>
      </c>
      <c r="N72" s="8">
        <v>0</v>
      </c>
      <c r="O72" s="8">
        <v>0</v>
      </c>
      <c r="P72" s="8">
        <v>0</v>
      </c>
      <c r="Q72" s="8"/>
    </row>
    <row r="73" spans="1:17" x14ac:dyDescent="0.3">
      <c r="A73" s="9">
        <v>44737</v>
      </c>
      <c r="B73" s="8">
        <v>4</v>
      </c>
      <c r="C73" s="8">
        <v>5</v>
      </c>
      <c r="D73" s="8" t="s">
        <v>19</v>
      </c>
      <c r="E73" s="8">
        <v>10</v>
      </c>
      <c r="F73" s="8">
        <v>0</v>
      </c>
      <c r="G73" s="8">
        <v>0</v>
      </c>
      <c r="H73" s="8">
        <v>1</v>
      </c>
      <c r="I73" s="8">
        <v>0</v>
      </c>
      <c r="J73" s="8">
        <v>9</v>
      </c>
      <c r="K73" s="8">
        <v>78</v>
      </c>
      <c r="L73" s="8">
        <v>0</v>
      </c>
      <c r="M73" s="8">
        <v>0</v>
      </c>
      <c r="N73" s="8">
        <v>0</v>
      </c>
      <c r="O73" s="8">
        <v>2</v>
      </c>
      <c r="P73" s="8">
        <v>0</v>
      </c>
      <c r="Q73" s="8"/>
    </row>
    <row r="74" spans="1:17" x14ac:dyDescent="0.3">
      <c r="A74" s="9">
        <v>44737</v>
      </c>
      <c r="B74" s="8">
        <v>4</v>
      </c>
      <c r="C74" s="8">
        <v>6</v>
      </c>
      <c r="D74" s="8" t="s">
        <v>19</v>
      </c>
      <c r="E74" s="8">
        <v>21</v>
      </c>
      <c r="F74" s="8">
        <v>0</v>
      </c>
      <c r="G74" s="8">
        <v>0</v>
      </c>
      <c r="H74" s="8">
        <v>0</v>
      </c>
      <c r="I74" s="8">
        <v>0</v>
      </c>
      <c r="J74" s="8">
        <v>27</v>
      </c>
      <c r="K74" s="8">
        <v>46</v>
      </c>
      <c r="L74" s="8">
        <v>5</v>
      </c>
      <c r="M74" s="8">
        <v>0</v>
      </c>
      <c r="N74" s="8">
        <v>0</v>
      </c>
      <c r="O74" s="8">
        <v>1</v>
      </c>
      <c r="P74" s="8">
        <v>0</v>
      </c>
      <c r="Q74" s="8"/>
    </row>
    <row r="75" spans="1:17" x14ac:dyDescent="0.3">
      <c r="A75" s="9">
        <v>44737</v>
      </c>
      <c r="B75" s="8">
        <v>4</v>
      </c>
      <c r="C75" s="8">
        <v>7</v>
      </c>
      <c r="D75" s="8" t="s">
        <v>19</v>
      </c>
      <c r="E75" s="8">
        <v>42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57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/>
    </row>
    <row r="76" spans="1:17" x14ac:dyDescent="0.3">
      <c r="A76" s="9">
        <v>44737</v>
      </c>
      <c r="B76" s="8">
        <v>4</v>
      </c>
      <c r="C76" s="8">
        <v>8</v>
      </c>
      <c r="D76" s="8" t="s">
        <v>19</v>
      </c>
      <c r="E76" s="8">
        <v>57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42</v>
      </c>
      <c r="L76" s="8">
        <v>0</v>
      </c>
      <c r="M76" s="8">
        <v>0</v>
      </c>
      <c r="N76" s="8">
        <v>0</v>
      </c>
      <c r="O76" s="8">
        <v>1</v>
      </c>
      <c r="P76" s="8">
        <v>0</v>
      </c>
      <c r="Q76" s="8"/>
    </row>
    <row r="77" spans="1:17" x14ac:dyDescent="0.3">
      <c r="A77" s="9">
        <v>44737</v>
      </c>
      <c r="B77" s="8">
        <v>4</v>
      </c>
      <c r="C77" s="8">
        <v>9</v>
      </c>
      <c r="D77" s="8" t="s">
        <v>19</v>
      </c>
      <c r="E77" s="8">
        <v>26</v>
      </c>
      <c r="F77" s="8">
        <v>0</v>
      </c>
      <c r="G77" s="8">
        <v>0</v>
      </c>
      <c r="H77" s="8">
        <v>0</v>
      </c>
      <c r="I77" s="8">
        <v>1</v>
      </c>
      <c r="J77" s="8">
        <v>25</v>
      </c>
      <c r="K77" s="8">
        <v>36</v>
      </c>
      <c r="L77" s="8">
        <v>0</v>
      </c>
      <c r="M77" s="8">
        <v>0</v>
      </c>
      <c r="N77" s="8">
        <v>0</v>
      </c>
      <c r="O77" s="8">
        <v>12</v>
      </c>
      <c r="P77" s="8">
        <v>0</v>
      </c>
      <c r="Q77" s="8"/>
    </row>
    <row r="78" spans="1:17" x14ac:dyDescent="0.3">
      <c r="A78" s="9">
        <v>44737</v>
      </c>
      <c r="B78" s="8">
        <v>4</v>
      </c>
      <c r="C78" s="8">
        <v>10</v>
      </c>
      <c r="D78" s="8" t="s">
        <v>19</v>
      </c>
      <c r="E78" s="8">
        <v>36</v>
      </c>
      <c r="F78" s="8">
        <v>0</v>
      </c>
      <c r="G78" s="8">
        <v>0</v>
      </c>
      <c r="H78" s="8">
        <v>0</v>
      </c>
      <c r="I78" s="8">
        <v>0</v>
      </c>
      <c r="J78" s="8">
        <v>9</v>
      </c>
      <c r="K78" s="8">
        <v>50</v>
      </c>
      <c r="L78" s="8">
        <v>1</v>
      </c>
      <c r="M78" s="8">
        <v>0</v>
      </c>
      <c r="N78" s="8">
        <v>0</v>
      </c>
      <c r="O78" s="8">
        <v>4</v>
      </c>
      <c r="P78" s="8">
        <v>0</v>
      </c>
      <c r="Q78" s="8"/>
    </row>
    <row r="79" spans="1:17" x14ac:dyDescent="0.3">
      <c r="A79" s="9">
        <v>44737</v>
      </c>
      <c r="B79" s="8">
        <v>4</v>
      </c>
      <c r="C79" s="8">
        <v>11</v>
      </c>
      <c r="D79" s="8" t="s">
        <v>19</v>
      </c>
      <c r="E79" s="8">
        <v>32</v>
      </c>
      <c r="F79" s="8">
        <v>11</v>
      </c>
      <c r="G79" s="8">
        <v>0</v>
      </c>
      <c r="H79" s="8">
        <v>2</v>
      </c>
      <c r="I79" s="8">
        <v>0</v>
      </c>
      <c r="J79" s="8">
        <v>39</v>
      </c>
      <c r="K79" s="8">
        <v>14</v>
      </c>
      <c r="L79" s="8">
        <v>2</v>
      </c>
      <c r="M79" s="8">
        <v>0</v>
      </c>
      <c r="N79" s="8">
        <v>0</v>
      </c>
      <c r="O79" s="8">
        <v>0</v>
      </c>
      <c r="P79" s="8">
        <v>0</v>
      </c>
      <c r="Q79" s="8"/>
    </row>
    <row r="80" spans="1:17" x14ac:dyDescent="0.3">
      <c r="A80" s="9">
        <v>44737</v>
      </c>
      <c r="B80" s="8">
        <v>4</v>
      </c>
      <c r="C80" s="8">
        <v>12</v>
      </c>
      <c r="D80" s="8" t="s">
        <v>19</v>
      </c>
      <c r="E80" s="8">
        <v>11</v>
      </c>
      <c r="F80" s="8">
        <v>0</v>
      </c>
      <c r="G80" s="8">
        <v>0</v>
      </c>
      <c r="H80" s="8">
        <v>0</v>
      </c>
      <c r="I80" s="8">
        <v>0</v>
      </c>
      <c r="J80" s="8">
        <v>85</v>
      </c>
      <c r="K80" s="8">
        <v>0</v>
      </c>
      <c r="L80" s="8">
        <v>0</v>
      </c>
      <c r="M80" s="8">
        <v>0</v>
      </c>
      <c r="N80" s="8">
        <v>0</v>
      </c>
      <c r="O80" s="8">
        <v>4</v>
      </c>
      <c r="P80" s="8">
        <v>0</v>
      </c>
      <c r="Q80" s="8"/>
    </row>
    <row r="81" spans="1:17" x14ac:dyDescent="0.3">
      <c r="A81" s="9">
        <v>44737</v>
      </c>
      <c r="B81" s="8">
        <v>4</v>
      </c>
      <c r="C81" s="8">
        <v>13</v>
      </c>
      <c r="D81" s="8" t="s">
        <v>19</v>
      </c>
      <c r="E81" s="8">
        <v>85</v>
      </c>
      <c r="F81" s="8">
        <v>0</v>
      </c>
      <c r="G81" s="8">
        <v>0</v>
      </c>
      <c r="H81" s="8">
        <v>0</v>
      </c>
      <c r="I81" s="8">
        <v>3</v>
      </c>
      <c r="J81" s="8">
        <v>0</v>
      </c>
      <c r="K81" s="8">
        <v>10</v>
      </c>
      <c r="L81" s="8">
        <v>0</v>
      </c>
      <c r="M81" s="8">
        <v>0</v>
      </c>
      <c r="N81" s="8">
        <v>0</v>
      </c>
      <c r="O81" s="8">
        <v>2</v>
      </c>
      <c r="P81" s="8">
        <v>0</v>
      </c>
      <c r="Q81" s="8"/>
    </row>
    <row r="82" spans="1:17" x14ac:dyDescent="0.3">
      <c r="A82" s="9">
        <v>44737</v>
      </c>
      <c r="B82" s="8">
        <v>4</v>
      </c>
      <c r="C82" s="8">
        <v>14</v>
      </c>
      <c r="D82" s="8" t="s">
        <v>19</v>
      </c>
      <c r="E82" s="8">
        <v>31</v>
      </c>
      <c r="F82" s="8">
        <v>0</v>
      </c>
      <c r="G82" s="8">
        <v>0</v>
      </c>
      <c r="H82" s="8">
        <v>14</v>
      </c>
      <c r="I82" s="8">
        <v>7</v>
      </c>
      <c r="J82" s="8">
        <v>0</v>
      </c>
      <c r="K82" s="8">
        <v>30</v>
      </c>
      <c r="L82" s="8">
        <v>18</v>
      </c>
      <c r="M82" s="8">
        <v>0</v>
      </c>
      <c r="N82" s="8">
        <v>0</v>
      </c>
      <c r="O82" s="8">
        <v>0</v>
      </c>
      <c r="P82" s="8">
        <v>0</v>
      </c>
      <c r="Q82" s="8"/>
    </row>
    <row r="83" spans="1:17" x14ac:dyDescent="0.3">
      <c r="A83" s="9">
        <v>44737</v>
      </c>
      <c r="B83" s="8">
        <v>4</v>
      </c>
      <c r="C83" s="8">
        <v>15</v>
      </c>
      <c r="D83" s="8" t="s">
        <v>19</v>
      </c>
      <c r="E83" s="8">
        <v>57</v>
      </c>
      <c r="F83" s="8">
        <v>0</v>
      </c>
      <c r="G83" s="8">
        <v>0</v>
      </c>
      <c r="H83" s="8">
        <v>14</v>
      </c>
      <c r="I83" s="8">
        <v>3</v>
      </c>
      <c r="J83" s="8">
        <v>0</v>
      </c>
      <c r="K83" s="8">
        <v>18</v>
      </c>
      <c r="L83" s="8">
        <v>7</v>
      </c>
      <c r="M83" s="8">
        <v>0</v>
      </c>
      <c r="N83" s="8">
        <v>0</v>
      </c>
      <c r="O83" s="8">
        <v>1</v>
      </c>
      <c r="P83" s="8">
        <v>0</v>
      </c>
      <c r="Q83" s="8"/>
    </row>
    <row r="84" spans="1:17" x14ac:dyDescent="0.3">
      <c r="A84" s="9">
        <v>44737</v>
      </c>
      <c r="B84" s="8">
        <v>4</v>
      </c>
      <c r="C84" s="8">
        <v>16</v>
      </c>
      <c r="D84" s="8" t="s">
        <v>19</v>
      </c>
      <c r="E84" s="8">
        <v>73</v>
      </c>
      <c r="F84" s="8">
        <v>0</v>
      </c>
      <c r="G84" s="8">
        <v>0</v>
      </c>
      <c r="H84" s="8">
        <v>0</v>
      </c>
      <c r="I84" s="8">
        <v>5</v>
      </c>
      <c r="J84" s="8">
        <v>1</v>
      </c>
      <c r="K84" s="8">
        <v>18</v>
      </c>
      <c r="L84" s="8">
        <v>3</v>
      </c>
      <c r="M84" s="8">
        <v>0</v>
      </c>
      <c r="N84" s="8">
        <v>0</v>
      </c>
      <c r="O84" s="8">
        <v>0</v>
      </c>
      <c r="P84" s="8">
        <v>0</v>
      </c>
      <c r="Q84" s="8"/>
    </row>
    <row r="85" spans="1:17" x14ac:dyDescent="0.3">
      <c r="A85" s="9">
        <v>44737</v>
      </c>
      <c r="B85" s="8">
        <v>4</v>
      </c>
      <c r="C85" s="8">
        <v>17</v>
      </c>
      <c r="D85" s="8" t="s">
        <v>19</v>
      </c>
      <c r="E85" s="8">
        <v>67</v>
      </c>
      <c r="F85" s="8">
        <v>0</v>
      </c>
      <c r="G85" s="8">
        <v>0</v>
      </c>
      <c r="H85" s="8">
        <v>4</v>
      </c>
      <c r="I85" s="8">
        <v>5</v>
      </c>
      <c r="J85" s="8">
        <v>1</v>
      </c>
      <c r="K85" s="8">
        <v>19</v>
      </c>
      <c r="L85" s="8">
        <v>1</v>
      </c>
      <c r="M85" s="8">
        <v>0</v>
      </c>
      <c r="N85" s="8">
        <v>0</v>
      </c>
      <c r="O85" s="8">
        <v>3</v>
      </c>
      <c r="P85" s="8">
        <v>0</v>
      </c>
      <c r="Q85" s="8"/>
    </row>
    <row r="86" spans="1:17" x14ac:dyDescent="0.3">
      <c r="A86" s="9">
        <v>44737</v>
      </c>
      <c r="B86" s="8">
        <v>4</v>
      </c>
      <c r="C86" s="8">
        <v>18</v>
      </c>
      <c r="D86" s="8" t="s">
        <v>19</v>
      </c>
      <c r="E86" s="8">
        <v>15</v>
      </c>
      <c r="F86" s="8">
        <v>0</v>
      </c>
      <c r="G86" s="8">
        <v>0</v>
      </c>
      <c r="H86" s="8">
        <v>0</v>
      </c>
      <c r="I86" s="8">
        <v>0</v>
      </c>
      <c r="J86" s="8">
        <v>84</v>
      </c>
      <c r="K86" s="8">
        <v>0</v>
      </c>
      <c r="L86" s="8">
        <v>0</v>
      </c>
      <c r="M86" s="8">
        <v>0</v>
      </c>
      <c r="N86" s="8">
        <v>0</v>
      </c>
      <c r="O86" s="8">
        <v>1</v>
      </c>
      <c r="P86" s="8">
        <v>0</v>
      </c>
      <c r="Q86" s="8"/>
    </row>
    <row r="87" spans="1:17" x14ac:dyDescent="0.3">
      <c r="A87" s="9">
        <v>44737</v>
      </c>
      <c r="B87" s="8">
        <v>4</v>
      </c>
      <c r="C87" s="8">
        <v>19</v>
      </c>
      <c r="D87" s="8" t="s">
        <v>19</v>
      </c>
      <c r="E87" s="8">
        <v>30</v>
      </c>
      <c r="F87" s="8">
        <v>0</v>
      </c>
      <c r="G87" s="8">
        <v>0</v>
      </c>
      <c r="H87" s="8">
        <v>0</v>
      </c>
      <c r="I87" s="8">
        <v>5</v>
      </c>
      <c r="J87" s="8">
        <v>9</v>
      </c>
      <c r="K87" s="8">
        <v>52</v>
      </c>
      <c r="L87" s="8">
        <v>2</v>
      </c>
      <c r="M87" s="8">
        <v>0</v>
      </c>
      <c r="N87" s="8">
        <v>0</v>
      </c>
      <c r="O87" s="8">
        <v>0</v>
      </c>
      <c r="P87" s="8">
        <v>2</v>
      </c>
      <c r="Q87" s="8" t="s">
        <v>40</v>
      </c>
    </row>
    <row r="88" spans="1:17" x14ac:dyDescent="0.3">
      <c r="A88" s="9">
        <v>44737</v>
      </c>
      <c r="B88" s="8">
        <v>4</v>
      </c>
      <c r="C88" s="8">
        <v>20</v>
      </c>
      <c r="D88" s="8" t="s">
        <v>19</v>
      </c>
      <c r="E88" s="8">
        <v>44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31</v>
      </c>
      <c r="L88" s="8">
        <v>18</v>
      </c>
      <c r="M88" s="8">
        <v>0</v>
      </c>
      <c r="N88" s="8">
        <v>0</v>
      </c>
      <c r="O88" s="8">
        <v>7</v>
      </c>
      <c r="P88" s="8">
        <v>0</v>
      </c>
      <c r="Q88" s="8"/>
    </row>
    <row r="89" spans="1:17" x14ac:dyDescent="0.3">
      <c r="A89" s="9">
        <v>44737</v>
      </c>
      <c r="B89" s="8">
        <v>4</v>
      </c>
      <c r="C89" s="8">
        <v>21</v>
      </c>
      <c r="D89" s="8" t="s">
        <v>19</v>
      </c>
      <c r="E89" s="8">
        <v>76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4</v>
      </c>
      <c r="L89" s="8">
        <v>18</v>
      </c>
      <c r="M89" s="8">
        <v>0</v>
      </c>
      <c r="N89" s="8">
        <v>0</v>
      </c>
      <c r="O89" s="8">
        <v>2</v>
      </c>
      <c r="P89" s="8">
        <v>0</v>
      </c>
      <c r="Q89" s="8"/>
    </row>
    <row r="90" spans="1:17" x14ac:dyDescent="0.3">
      <c r="A90" s="9">
        <v>44737</v>
      </c>
      <c r="B90" s="8">
        <v>4</v>
      </c>
      <c r="C90" s="8">
        <v>22</v>
      </c>
      <c r="D90" s="8" t="s">
        <v>20</v>
      </c>
      <c r="E90" s="8">
        <v>27</v>
      </c>
      <c r="F90" s="8">
        <v>0</v>
      </c>
      <c r="G90" s="8">
        <v>0</v>
      </c>
      <c r="H90" s="8">
        <v>2</v>
      </c>
      <c r="I90" s="8">
        <v>0</v>
      </c>
      <c r="J90" s="8">
        <v>0</v>
      </c>
      <c r="K90" s="8">
        <v>14</v>
      </c>
      <c r="L90" s="8">
        <v>54</v>
      </c>
      <c r="M90" s="8">
        <v>0</v>
      </c>
      <c r="N90" s="8">
        <v>0</v>
      </c>
      <c r="O90" s="8">
        <v>3</v>
      </c>
      <c r="P90" s="8">
        <v>0</v>
      </c>
      <c r="Q90" s="8"/>
    </row>
    <row r="91" spans="1:17" x14ac:dyDescent="0.3">
      <c r="A91" s="9">
        <v>44737</v>
      </c>
      <c r="B91" s="8">
        <v>4</v>
      </c>
      <c r="C91" s="8">
        <v>23</v>
      </c>
      <c r="D91" s="8" t="s">
        <v>20</v>
      </c>
      <c r="E91" s="8">
        <v>36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34</v>
      </c>
      <c r="L91" s="8">
        <v>16</v>
      </c>
      <c r="M91" s="8">
        <v>0</v>
      </c>
      <c r="N91" s="8">
        <v>0</v>
      </c>
      <c r="O91" s="8">
        <v>13</v>
      </c>
      <c r="P91" s="8">
        <v>0</v>
      </c>
      <c r="Q91" s="8"/>
    </row>
    <row r="92" spans="1:17" x14ac:dyDescent="0.3">
      <c r="A92" s="9">
        <v>44737</v>
      </c>
      <c r="B92" s="8">
        <v>4</v>
      </c>
      <c r="C92" s="8">
        <v>24</v>
      </c>
      <c r="D92" s="8" t="s">
        <v>20</v>
      </c>
      <c r="E92" s="8">
        <v>80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8</v>
      </c>
      <c r="L92" s="8">
        <v>7</v>
      </c>
      <c r="M92" s="8">
        <v>0</v>
      </c>
      <c r="N92" s="8">
        <v>0</v>
      </c>
      <c r="O92" s="8">
        <v>5</v>
      </c>
      <c r="P92" s="8">
        <v>0</v>
      </c>
      <c r="Q92" s="8"/>
    </row>
    <row r="93" spans="1:17" x14ac:dyDescent="0.3">
      <c r="A93" s="9">
        <v>44737</v>
      </c>
      <c r="B93" s="8">
        <v>4</v>
      </c>
      <c r="C93" s="8">
        <v>25</v>
      </c>
      <c r="D93" s="8" t="s">
        <v>20</v>
      </c>
      <c r="E93" s="8">
        <v>41</v>
      </c>
      <c r="F93" s="8">
        <v>0</v>
      </c>
      <c r="G93" s="8">
        <v>0</v>
      </c>
      <c r="H93" s="8">
        <v>2</v>
      </c>
      <c r="I93" s="8">
        <v>17</v>
      </c>
      <c r="J93" s="8">
        <v>0</v>
      </c>
      <c r="K93" s="8">
        <v>33</v>
      </c>
      <c r="L93" s="8">
        <v>6</v>
      </c>
      <c r="M93" s="8">
        <v>0</v>
      </c>
      <c r="N93" s="8">
        <v>0</v>
      </c>
      <c r="O93" s="8">
        <v>1</v>
      </c>
      <c r="P93" s="8">
        <v>0</v>
      </c>
      <c r="Q93" s="8"/>
    </row>
    <row r="94" spans="1:17" x14ac:dyDescent="0.3">
      <c r="A94" s="9">
        <v>44737</v>
      </c>
      <c r="B94" s="8">
        <v>4</v>
      </c>
      <c r="C94" s="8">
        <v>26</v>
      </c>
      <c r="D94" s="8" t="s">
        <v>20</v>
      </c>
      <c r="E94" s="8">
        <v>27</v>
      </c>
      <c r="F94" s="8">
        <v>0</v>
      </c>
      <c r="G94" s="8">
        <v>0</v>
      </c>
      <c r="H94" s="8">
        <v>0</v>
      </c>
      <c r="I94" s="8">
        <v>56</v>
      </c>
      <c r="J94" s="8">
        <v>0</v>
      </c>
      <c r="K94" s="8">
        <v>17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/>
    </row>
    <row r="95" spans="1:17" x14ac:dyDescent="0.3">
      <c r="A95" s="9">
        <v>44737</v>
      </c>
      <c r="B95" s="8">
        <v>4</v>
      </c>
      <c r="C95" s="8">
        <v>27</v>
      </c>
      <c r="D95" s="8" t="s">
        <v>20</v>
      </c>
      <c r="E95" s="8">
        <v>73</v>
      </c>
      <c r="F95" s="8">
        <v>0</v>
      </c>
      <c r="G95" s="8">
        <v>0</v>
      </c>
      <c r="H95" s="8">
        <v>6</v>
      </c>
      <c r="I95" s="8">
        <v>3</v>
      </c>
      <c r="J95" s="8">
        <v>0</v>
      </c>
      <c r="K95" s="8">
        <v>5</v>
      </c>
      <c r="L95" s="8">
        <v>13</v>
      </c>
      <c r="M95" s="8">
        <v>0</v>
      </c>
      <c r="N95" s="8">
        <v>0</v>
      </c>
      <c r="O95" s="8">
        <v>0</v>
      </c>
      <c r="P95" s="8">
        <v>0</v>
      </c>
      <c r="Q95" s="8"/>
    </row>
    <row r="96" spans="1:17" x14ac:dyDescent="0.3">
      <c r="A96" s="9">
        <v>44737</v>
      </c>
      <c r="B96" s="8">
        <v>4</v>
      </c>
      <c r="C96" s="8">
        <v>28</v>
      </c>
      <c r="D96" s="8" t="s">
        <v>20</v>
      </c>
      <c r="E96" s="8">
        <v>30</v>
      </c>
      <c r="F96" s="8">
        <v>0</v>
      </c>
      <c r="G96" s="8">
        <v>0</v>
      </c>
      <c r="H96" s="8">
        <v>0</v>
      </c>
      <c r="I96" s="8">
        <v>2</v>
      </c>
      <c r="J96" s="8">
        <v>0</v>
      </c>
      <c r="K96" s="8">
        <v>34</v>
      </c>
      <c r="L96" s="8">
        <v>30</v>
      </c>
      <c r="M96" s="8">
        <v>0</v>
      </c>
      <c r="N96" s="8">
        <v>0</v>
      </c>
      <c r="O96" s="8">
        <v>4</v>
      </c>
      <c r="P96" s="8">
        <v>0</v>
      </c>
      <c r="Q96" s="8"/>
    </row>
    <row r="97" spans="1:17" x14ac:dyDescent="0.3">
      <c r="A97" s="9">
        <v>44737</v>
      </c>
      <c r="B97" s="8">
        <v>4</v>
      </c>
      <c r="C97" s="8">
        <v>29</v>
      </c>
      <c r="D97" s="8" t="s">
        <v>20</v>
      </c>
      <c r="E97" s="8">
        <v>51</v>
      </c>
      <c r="F97" s="8">
        <v>0</v>
      </c>
      <c r="G97" s="8">
        <v>0</v>
      </c>
      <c r="H97" s="8">
        <v>8</v>
      </c>
      <c r="I97" s="8">
        <v>2</v>
      </c>
      <c r="J97" s="8">
        <v>4</v>
      </c>
      <c r="K97" s="8">
        <v>24</v>
      </c>
      <c r="L97" s="8">
        <v>10</v>
      </c>
      <c r="M97" s="8">
        <v>0</v>
      </c>
      <c r="N97" s="8">
        <v>0</v>
      </c>
      <c r="O97" s="8">
        <v>1</v>
      </c>
      <c r="P97" s="8">
        <v>0</v>
      </c>
      <c r="Q97" s="8"/>
    </row>
    <row r="98" spans="1:17" x14ac:dyDescent="0.3">
      <c r="A98" s="9">
        <v>44737</v>
      </c>
      <c r="B98" s="8">
        <v>4</v>
      </c>
      <c r="C98" s="8">
        <v>30</v>
      </c>
      <c r="D98" s="8" t="s">
        <v>20</v>
      </c>
      <c r="E98" s="8">
        <v>54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40</v>
      </c>
      <c r="L98" s="8">
        <v>6</v>
      </c>
      <c r="M98" s="8">
        <v>0</v>
      </c>
      <c r="N98" s="8">
        <v>0</v>
      </c>
      <c r="O98" s="8">
        <v>0</v>
      </c>
      <c r="P98" s="8">
        <v>0</v>
      </c>
      <c r="Q98" s="8"/>
    </row>
    <row r="99" spans="1:17" x14ac:dyDescent="0.3">
      <c r="A99" s="9">
        <v>44737</v>
      </c>
      <c r="B99" s="8">
        <v>4</v>
      </c>
      <c r="C99" s="8">
        <v>31</v>
      </c>
      <c r="D99" s="8" t="s">
        <v>20</v>
      </c>
      <c r="E99" s="8">
        <v>23</v>
      </c>
      <c r="F99" s="8">
        <v>0</v>
      </c>
      <c r="G99" s="8">
        <v>0</v>
      </c>
      <c r="H99" s="8">
        <v>0</v>
      </c>
      <c r="I99" s="8">
        <v>0</v>
      </c>
      <c r="J99" s="8">
        <v>1</v>
      </c>
      <c r="K99" s="8">
        <v>74</v>
      </c>
      <c r="L99" s="8">
        <v>0</v>
      </c>
      <c r="M99" s="8">
        <v>0</v>
      </c>
      <c r="N99" s="8">
        <v>0</v>
      </c>
      <c r="O99" s="8">
        <v>2</v>
      </c>
      <c r="P99" s="8">
        <v>0</v>
      </c>
      <c r="Q99" s="8"/>
    </row>
    <row r="100" spans="1:17" x14ac:dyDescent="0.3">
      <c r="A100" s="9">
        <v>44737</v>
      </c>
      <c r="B100" s="8">
        <v>4</v>
      </c>
      <c r="C100" s="8">
        <v>32</v>
      </c>
      <c r="D100" s="8" t="s">
        <v>20</v>
      </c>
      <c r="E100" s="8">
        <v>60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39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B26" sqref="B26"/>
    </sheetView>
  </sheetViews>
  <sheetFormatPr defaultRowHeight="14.4" x14ac:dyDescent="0.3"/>
  <cols>
    <col min="2" max="2" width="7.5546875" bestFit="1" customWidth="1"/>
    <col min="3" max="3" width="5" bestFit="1" customWidth="1"/>
    <col min="4" max="4" width="6.44140625" bestFit="1" customWidth="1"/>
    <col min="5" max="5" width="5.6640625" bestFit="1" customWidth="1"/>
    <col min="6" max="6" width="5" bestFit="1" customWidth="1"/>
    <col min="7" max="7" width="6.44140625" bestFit="1" customWidth="1"/>
    <col min="8" max="8" width="10.6640625" bestFit="1" customWidth="1"/>
  </cols>
  <sheetData>
    <row r="1" spans="1:13" x14ac:dyDescent="0.3">
      <c r="A1" t="s">
        <v>49</v>
      </c>
      <c r="B1" s="3" t="s">
        <v>41</v>
      </c>
      <c r="C1" s="3" t="s">
        <v>1</v>
      </c>
      <c r="D1" s="3" t="s">
        <v>80</v>
      </c>
      <c r="E1" s="3" t="s">
        <v>56</v>
      </c>
      <c r="F1" s="3" t="s">
        <v>28</v>
      </c>
      <c r="G1" s="3" t="s">
        <v>24</v>
      </c>
      <c r="H1" s="3"/>
      <c r="I1" s="3"/>
      <c r="J1" s="3"/>
      <c r="K1" s="3"/>
      <c r="L1" s="3"/>
      <c r="M1" s="3"/>
    </row>
    <row r="2" spans="1:13" x14ac:dyDescent="0.3">
      <c r="A2" s="4">
        <v>1</v>
      </c>
      <c r="B2" s="3" t="s">
        <v>75</v>
      </c>
      <c r="C2" s="3">
        <v>1.21</v>
      </c>
      <c r="D2" s="7">
        <v>0.5</v>
      </c>
      <c r="E2" s="3">
        <v>1</v>
      </c>
      <c r="F2" s="4">
        <v>1</v>
      </c>
      <c r="G2" s="4"/>
      <c r="H2" s="3"/>
      <c r="I2" s="4"/>
      <c r="J2" s="4"/>
      <c r="K2" s="3"/>
      <c r="L2" s="4"/>
      <c r="M2" s="4"/>
    </row>
    <row r="3" spans="1:13" x14ac:dyDescent="0.3">
      <c r="A3" s="4">
        <v>2</v>
      </c>
      <c r="B3" s="3" t="s">
        <v>75</v>
      </c>
      <c r="C3" s="3">
        <v>1.22</v>
      </c>
      <c r="D3" s="7">
        <v>0.5</v>
      </c>
      <c r="E3" s="3">
        <v>1</v>
      </c>
      <c r="F3" s="4">
        <v>1</v>
      </c>
      <c r="G3" s="4">
        <v>1</v>
      </c>
      <c r="H3" s="3"/>
      <c r="I3" s="4"/>
      <c r="J3" s="4"/>
      <c r="K3" s="3"/>
      <c r="L3" s="4"/>
      <c r="M3" s="4"/>
    </row>
    <row r="4" spans="1:13" x14ac:dyDescent="0.3">
      <c r="A4" s="4">
        <v>3</v>
      </c>
      <c r="B4" s="3" t="s">
        <v>75</v>
      </c>
      <c r="C4" s="3">
        <v>2.14</v>
      </c>
      <c r="D4" s="7">
        <v>0.5</v>
      </c>
      <c r="E4" s="3"/>
      <c r="F4" s="4">
        <v>1</v>
      </c>
      <c r="G4" s="4"/>
      <c r="H4" s="3"/>
      <c r="I4" s="4"/>
      <c r="J4" s="4"/>
      <c r="K4" s="3"/>
      <c r="L4" s="4"/>
      <c r="M4" s="4"/>
    </row>
    <row r="5" spans="1:13" x14ac:dyDescent="0.3">
      <c r="A5" s="4">
        <v>4</v>
      </c>
      <c r="B5" s="3" t="s">
        <v>75</v>
      </c>
      <c r="C5" s="6">
        <v>2.2000000000000002</v>
      </c>
      <c r="D5" s="7">
        <v>0.5</v>
      </c>
      <c r="E5" s="3">
        <v>1</v>
      </c>
      <c r="F5" s="4">
        <v>1</v>
      </c>
      <c r="G5" s="4">
        <v>1</v>
      </c>
      <c r="H5" s="3"/>
      <c r="I5" s="4"/>
      <c r="J5" s="4"/>
      <c r="K5" s="3"/>
      <c r="L5" s="4"/>
      <c r="M5" s="4"/>
    </row>
    <row r="6" spans="1:13" x14ac:dyDescent="0.3">
      <c r="A6" s="4">
        <v>5</v>
      </c>
      <c r="B6" s="3" t="s">
        <v>75</v>
      </c>
      <c r="C6" s="3">
        <v>4.24</v>
      </c>
      <c r="D6" s="7">
        <v>0.5</v>
      </c>
      <c r="E6" s="3"/>
      <c r="F6" s="4">
        <v>3</v>
      </c>
      <c r="G6" s="5"/>
      <c r="H6" s="3"/>
      <c r="I6" s="4"/>
      <c r="J6" s="4"/>
      <c r="K6" s="3"/>
      <c r="L6" s="4"/>
      <c r="M6" s="4"/>
    </row>
    <row r="7" spans="1:13" x14ac:dyDescent="0.3">
      <c r="A7" s="4">
        <v>6</v>
      </c>
      <c r="B7" s="3" t="s">
        <v>75</v>
      </c>
      <c r="C7" s="6">
        <v>4.3</v>
      </c>
      <c r="D7" s="7">
        <v>0.5</v>
      </c>
      <c r="E7" s="3">
        <v>1</v>
      </c>
      <c r="F7" s="4"/>
      <c r="G7" s="4">
        <v>1</v>
      </c>
      <c r="H7" s="3"/>
      <c r="I7" s="4"/>
      <c r="J7" s="4"/>
      <c r="K7" s="3"/>
      <c r="L7" s="4"/>
      <c r="M7" s="4"/>
    </row>
    <row r="8" spans="1:13" x14ac:dyDescent="0.3">
      <c r="A8" s="4">
        <v>7</v>
      </c>
      <c r="B8" s="3" t="s">
        <v>75</v>
      </c>
      <c r="C8" s="3">
        <v>1.1299999999999999</v>
      </c>
      <c r="D8" s="7">
        <v>0.25</v>
      </c>
      <c r="E8" s="3">
        <v>2</v>
      </c>
      <c r="F8" s="4"/>
      <c r="G8" s="5"/>
      <c r="H8" s="3"/>
      <c r="I8" s="4"/>
      <c r="J8" s="4"/>
      <c r="K8" s="3"/>
      <c r="L8" s="4"/>
      <c r="M8" s="4"/>
    </row>
    <row r="9" spans="1:13" x14ac:dyDescent="0.3">
      <c r="A9" s="4">
        <v>8</v>
      </c>
      <c r="B9" s="3" t="s">
        <v>75</v>
      </c>
      <c r="C9" s="3">
        <v>1.1599999999999999</v>
      </c>
      <c r="D9" s="7">
        <v>0.25</v>
      </c>
      <c r="E9" s="3">
        <v>3</v>
      </c>
      <c r="F9" s="4">
        <v>3</v>
      </c>
      <c r="G9" s="4"/>
      <c r="H9" s="3"/>
      <c r="I9" s="4"/>
      <c r="J9" s="4"/>
      <c r="K9" s="3"/>
      <c r="L9" s="4"/>
      <c r="M9" s="4"/>
    </row>
    <row r="10" spans="1:13" x14ac:dyDescent="0.3">
      <c r="A10" s="4">
        <v>9</v>
      </c>
      <c r="B10" s="3" t="s">
        <v>75</v>
      </c>
      <c r="C10" s="3">
        <v>2.16</v>
      </c>
      <c r="D10" s="7">
        <v>0.25</v>
      </c>
      <c r="E10" s="3"/>
      <c r="F10" s="4"/>
      <c r="G10" s="4">
        <v>1</v>
      </c>
      <c r="H10" s="3"/>
      <c r="I10" s="4"/>
      <c r="J10" s="4"/>
      <c r="K10" s="3"/>
      <c r="L10" s="4"/>
      <c r="M10" s="4"/>
    </row>
    <row r="11" spans="1:13" x14ac:dyDescent="0.3">
      <c r="A11" s="4">
        <v>10</v>
      </c>
      <c r="B11" s="3" t="s">
        <v>75</v>
      </c>
      <c r="C11" s="3">
        <v>3.8</v>
      </c>
      <c r="D11" s="7">
        <v>0.25</v>
      </c>
      <c r="E11" s="3"/>
      <c r="F11" s="4">
        <v>1</v>
      </c>
      <c r="G11" s="5"/>
      <c r="H11" s="3"/>
      <c r="I11" s="4"/>
      <c r="J11" s="4"/>
      <c r="K11" s="3"/>
      <c r="L11" s="4"/>
      <c r="M11" s="4"/>
    </row>
    <row r="12" spans="1:13" x14ac:dyDescent="0.3">
      <c r="A12" s="4">
        <v>11</v>
      </c>
      <c r="B12" s="3" t="s">
        <v>75</v>
      </c>
      <c r="C12" s="6">
        <v>3.1</v>
      </c>
      <c r="D12" s="7">
        <v>0.25</v>
      </c>
      <c r="E12" s="3">
        <v>1</v>
      </c>
      <c r="F12" s="4"/>
      <c r="G12" s="4"/>
      <c r="H12" s="3"/>
      <c r="I12" s="4"/>
      <c r="J12" s="4"/>
      <c r="K12" s="3"/>
      <c r="L12" s="4"/>
      <c r="M12" s="4"/>
    </row>
    <row r="13" spans="1:13" x14ac:dyDescent="0.3">
      <c r="A13" s="4">
        <v>12</v>
      </c>
      <c r="B13" s="3" t="s">
        <v>75</v>
      </c>
      <c r="C13" s="3">
        <v>3.23</v>
      </c>
      <c r="D13" s="7">
        <v>0.25</v>
      </c>
      <c r="E13" s="3"/>
      <c r="F13" s="4"/>
      <c r="G13" s="4">
        <v>1</v>
      </c>
      <c r="H13" s="3"/>
      <c r="I13" s="4"/>
      <c r="J13" s="4"/>
      <c r="K13" s="3"/>
      <c r="L13" s="4"/>
      <c r="M13" s="4"/>
    </row>
    <row r="14" spans="1:13" x14ac:dyDescent="0.3">
      <c r="A14" s="4">
        <v>13</v>
      </c>
      <c r="B14" s="3" t="s">
        <v>74</v>
      </c>
      <c r="C14" s="3">
        <v>2.7</v>
      </c>
      <c r="D14" s="7">
        <v>0.5</v>
      </c>
      <c r="E14" s="3"/>
      <c r="F14" s="4"/>
      <c r="G14" s="5"/>
      <c r="H14" s="3"/>
      <c r="I14" s="4"/>
      <c r="J14" s="4"/>
      <c r="K14" s="3"/>
      <c r="L14" s="4"/>
      <c r="M14" s="4"/>
    </row>
    <row r="15" spans="1:13" x14ac:dyDescent="0.3">
      <c r="A15" s="4">
        <v>14</v>
      </c>
      <c r="B15" s="3" t="s">
        <v>74</v>
      </c>
      <c r="C15" s="3">
        <v>2.8</v>
      </c>
      <c r="D15" s="7">
        <v>0.5</v>
      </c>
      <c r="E15" s="3">
        <v>1</v>
      </c>
      <c r="F15" s="4"/>
      <c r="G15" s="4">
        <v>1</v>
      </c>
      <c r="H15" s="3"/>
      <c r="I15" s="4"/>
      <c r="J15" s="4"/>
      <c r="K15" s="3"/>
      <c r="L15" s="4"/>
      <c r="M15" s="4"/>
    </row>
    <row r="16" spans="1:13" x14ac:dyDescent="0.3">
      <c r="A16" s="4">
        <v>15</v>
      </c>
      <c r="B16" s="3" t="s">
        <v>74</v>
      </c>
      <c r="C16" s="3">
        <v>4.8</v>
      </c>
      <c r="D16" s="7">
        <v>0.5</v>
      </c>
      <c r="E16" s="3"/>
      <c r="F16" s="4"/>
      <c r="G16" s="4"/>
      <c r="H16" s="3"/>
      <c r="I16" s="4"/>
      <c r="J16" s="4"/>
      <c r="K16" s="3"/>
      <c r="L16" s="4"/>
      <c r="M16" s="4"/>
    </row>
    <row r="17" spans="1:13" x14ac:dyDescent="0.3">
      <c r="A17" s="4">
        <v>16</v>
      </c>
      <c r="B17" s="3" t="s">
        <v>74</v>
      </c>
      <c r="C17" s="3">
        <v>4.13</v>
      </c>
      <c r="D17" s="7">
        <v>0.5</v>
      </c>
      <c r="E17" s="3">
        <v>1</v>
      </c>
      <c r="F17" s="4">
        <v>3</v>
      </c>
      <c r="G17" s="4">
        <v>1</v>
      </c>
      <c r="H17" s="3"/>
      <c r="I17" s="4"/>
      <c r="J17" s="4"/>
      <c r="K17" s="3"/>
      <c r="L17" s="4"/>
      <c r="M17" s="4"/>
    </row>
    <row r="18" spans="1:13" x14ac:dyDescent="0.3">
      <c r="A18" s="4">
        <v>17</v>
      </c>
      <c r="B18" s="3" t="s">
        <v>74</v>
      </c>
      <c r="C18" s="3">
        <v>4.16</v>
      </c>
      <c r="D18" s="7">
        <v>0.5</v>
      </c>
      <c r="E18" s="3"/>
      <c r="F18" s="4"/>
      <c r="G18" s="4"/>
      <c r="H18" s="3"/>
      <c r="I18" s="4"/>
      <c r="J18" s="4"/>
      <c r="K18" s="3"/>
      <c r="L18" s="4"/>
      <c r="M18" s="4"/>
    </row>
    <row r="19" spans="1:13" x14ac:dyDescent="0.3">
      <c r="A19" s="4">
        <v>18</v>
      </c>
      <c r="B19" s="3" t="s">
        <v>74</v>
      </c>
      <c r="C19" s="3">
        <v>4.17</v>
      </c>
      <c r="D19" s="7">
        <v>0.5</v>
      </c>
      <c r="E19" s="3">
        <v>1</v>
      </c>
      <c r="F19" s="4">
        <v>3</v>
      </c>
      <c r="G19" s="5"/>
      <c r="H19" s="3"/>
      <c r="I19" s="4"/>
      <c r="J19" s="4"/>
      <c r="K19" s="3"/>
      <c r="L19" s="4"/>
      <c r="M19" s="4"/>
    </row>
    <row r="20" spans="1:13" x14ac:dyDescent="0.3">
      <c r="A20" s="4">
        <v>19</v>
      </c>
      <c r="B20" s="3" t="s">
        <v>74</v>
      </c>
      <c r="C20" s="3">
        <v>1.6</v>
      </c>
      <c r="D20" s="7">
        <v>0.25</v>
      </c>
      <c r="E20" s="3"/>
      <c r="F20" s="4"/>
      <c r="G20" s="5"/>
      <c r="H20" s="3"/>
      <c r="I20" s="4"/>
      <c r="J20" s="4"/>
      <c r="K20" s="3"/>
      <c r="L20" s="4"/>
      <c r="M20" s="4"/>
    </row>
    <row r="21" spans="1:13" x14ac:dyDescent="0.3">
      <c r="A21" s="4">
        <v>20</v>
      </c>
      <c r="B21" s="3" t="s">
        <v>74</v>
      </c>
      <c r="C21" s="3">
        <v>1.7</v>
      </c>
      <c r="D21" s="7">
        <v>0.25</v>
      </c>
      <c r="E21" s="3"/>
      <c r="F21" s="4"/>
      <c r="G21" s="4"/>
      <c r="H21" s="3"/>
      <c r="I21" s="4"/>
      <c r="J21" s="4"/>
      <c r="K21" s="3"/>
      <c r="L21" s="4"/>
      <c r="M21" s="4"/>
    </row>
    <row r="22" spans="1:13" x14ac:dyDescent="0.3">
      <c r="A22" s="4">
        <v>21</v>
      </c>
      <c r="B22" s="3" t="s">
        <v>74</v>
      </c>
      <c r="C22" s="6">
        <v>1.1000000000000001</v>
      </c>
      <c r="D22" s="7">
        <v>0.25</v>
      </c>
      <c r="E22" s="3"/>
      <c r="F22" s="4"/>
      <c r="G22" s="5"/>
      <c r="H22" s="3"/>
      <c r="I22" s="4"/>
      <c r="J22" s="4"/>
      <c r="K22" s="3"/>
      <c r="L22" s="4"/>
      <c r="M22" s="4"/>
    </row>
    <row r="23" spans="1:13" x14ac:dyDescent="0.3">
      <c r="A23" s="4">
        <v>22</v>
      </c>
      <c r="B23" s="3" t="s">
        <v>74</v>
      </c>
      <c r="C23" s="3">
        <v>3.4</v>
      </c>
      <c r="D23" s="7">
        <v>0.25</v>
      </c>
      <c r="E23" s="3"/>
      <c r="F23" s="4">
        <v>1</v>
      </c>
      <c r="G23" s="5"/>
      <c r="H23" s="3"/>
      <c r="I23" s="4"/>
      <c r="J23" s="4"/>
      <c r="K23" s="3"/>
      <c r="L23" s="4"/>
      <c r="M23" s="4"/>
    </row>
    <row r="24" spans="1:13" x14ac:dyDescent="0.3">
      <c r="A24" s="4">
        <v>23</v>
      </c>
      <c r="B24" s="3" t="s">
        <v>74</v>
      </c>
      <c r="C24" s="3">
        <v>3.7</v>
      </c>
      <c r="D24" s="7">
        <v>0.25</v>
      </c>
      <c r="E24" s="3"/>
      <c r="F24" s="4"/>
      <c r="G24" s="4"/>
      <c r="H24" s="3"/>
      <c r="I24" s="4"/>
      <c r="J24" s="4"/>
      <c r="K24" s="3"/>
      <c r="L24" s="4"/>
      <c r="M24" s="4"/>
    </row>
    <row r="25" spans="1:13" x14ac:dyDescent="0.3">
      <c r="A25" s="4">
        <v>24</v>
      </c>
      <c r="B25" s="3" t="s">
        <v>74</v>
      </c>
      <c r="C25" s="3">
        <v>4.18</v>
      </c>
      <c r="D25" s="7">
        <v>0.25</v>
      </c>
      <c r="E25" s="3">
        <v>1</v>
      </c>
      <c r="F25" s="4"/>
      <c r="G25" s="4"/>
      <c r="H25" s="3"/>
      <c r="I25" s="4"/>
      <c r="J25" s="4"/>
      <c r="K25" s="3"/>
      <c r="L25" s="4"/>
      <c r="M25" s="4"/>
    </row>
    <row r="26" spans="1:13" x14ac:dyDescent="0.3">
      <c r="A26" s="4">
        <v>25</v>
      </c>
      <c r="B26" s="3" t="s">
        <v>48</v>
      </c>
      <c r="C26" s="3"/>
      <c r="D26" s="3"/>
      <c r="E26" s="3"/>
      <c r="F26" s="4"/>
      <c r="G26" s="4"/>
      <c r="H26" s="3"/>
      <c r="I26" s="4"/>
      <c r="J26" s="4"/>
      <c r="K26" s="3"/>
      <c r="L26" s="4"/>
      <c r="M26" s="4"/>
    </row>
    <row r="27" spans="1:13" x14ac:dyDescent="0.3">
      <c r="A27" s="4">
        <v>26</v>
      </c>
      <c r="B27" s="3" t="s">
        <v>48</v>
      </c>
      <c r="C27" s="3"/>
      <c r="D27" s="3"/>
      <c r="E27" s="3"/>
      <c r="F27" s="4"/>
      <c r="G27" s="4"/>
      <c r="H27" s="3"/>
      <c r="I27" s="4"/>
      <c r="J27" s="4"/>
      <c r="K27" s="3"/>
      <c r="L27" s="4"/>
      <c r="M27" s="4"/>
    </row>
    <row r="28" spans="1:13" x14ac:dyDescent="0.3">
      <c r="A28" s="4">
        <v>27</v>
      </c>
      <c r="B28" s="3" t="s">
        <v>48</v>
      </c>
      <c r="C28" s="3"/>
      <c r="D28" s="3"/>
      <c r="E28" s="3"/>
      <c r="F28" s="4"/>
      <c r="G28" s="4"/>
      <c r="H28" s="3"/>
      <c r="I28" s="4"/>
      <c r="J28" s="4"/>
      <c r="K28" s="3"/>
      <c r="L28" s="4"/>
      <c r="M28" s="4"/>
    </row>
    <row r="29" spans="1:13" x14ac:dyDescent="0.3">
      <c r="A29" s="4">
        <v>28</v>
      </c>
      <c r="B29" s="3" t="s">
        <v>48</v>
      </c>
      <c r="C29" s="3"/>
      <c r="D29" s="3"/>
      <c r="E29" s="3"/>
      <c r="F29" s="4"/>
      <c r="G29" s="5"/>
      <c r="H29" s="3"/>
      <c r="I29" s="4"/>
      <c r="J29" s="4"/>
      <c r="K29" s="3"/>
      <c r="L29" s="4"/>
      <c r="M29" s="4"/>
    </row>
    <row r="30" spans="1:13" x14ac:dyDescent="0.3">
      <c r="A30" s="4">
        <v>29</v>
      </c>
      <c r="B30" s="3" t="s">
        <v>48</v>
      </c>
      <c r="C30" s="3"/>
      <c r="D30" s="3"/>
      <c r="E30" s="3"/>
      <c r="F30" s="4"/>
      <c r="G30" s="5"/>
      <c r="H30" s="3"/>
      <c r="I30" s="4"/>
      <c r="J30" s="4"/>
      <c r="K30" s="3"/>
      <c r="L30" s="4"/>
      <c r="M30" s="4"/>
    </row>
    <row r="31" spans="1:13" x14ac:dyDescent="0.3">
      <c r="A31" s="4">
        <v>30</v>
      </c>
      <c r="B31" s="3" t="s">
        <v>48</v>
      </c>
      <c r="C31" s="3"/>
      <c r="D31" s="3"/>
      <c r="E31" s="3"/>
      <c r="F31" s="4"/>
      <c r="G31" s="4"/>
      <c r="H31" s="3"/>
      <c r="I31" s="4"/>
      <c r="J31" s="4"/>
      <c r="K31" s="3"/>
      <c r="L31" s="4"/>
      <c r="M31" s="4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165A-A7A6-43A0-A3D8-8BABE8B3F28F}">
  <dimension ref="A1:M41"/>
  <sheetViews>
    <sheetView workbookViewId="0">
      <selection activeCell="A19" sqref="A19"/>
    </sheetView>
  </sheetViews>
  <sheetFormatPr defaultColWidth="9.109375" defaultRowHeight="14.4" x14ac:dyDescent="0.3"/>
  <cols>
    <col min="1" max="1" width="8" style="8" bestFit="1" customWidth="1"/>
    <col min="2" max="2" width="4.44140625" style="8" bestFit="1" customWidth="1"/>
    <col min="3" max="3" width="7.33203125" style="8" bestFit="1" customWidth="1"/>
    <col min="4" max="4" width="5.6640625" style="16" bestFit="1" customWidth="1"/>
    <col min="5" max="5" width="5.6640625" style="8" bestFit="1" customWidth="1"/>
    <col min="6" max="6" width="5" style="8" bestFit="1" customWidth="1"/>
    <col min="7" max="7" width="6.44140625" style="8" bestFit="1" customWidth="1"/>
    <col min="8" max="8" width="10.6640625" style="8" bestFit="1" customWidth="1"/>
    <col min="9" max="16384" width="9.109375" style="8"/>
  </cols>
  <sheetData>
    <row r="1" spans="1:13" x14ac:dyDescent="0.3">
      <c r="A1" s="8" t="s">
        <v>49</v>
      </c>
      <c r="B1" s="10" t="s">
        <v>41</v>
      </c>
      <c r="C1" s="10" t="s">
        <v>1</v>
      </c>
      <c r="D1" s="11" t="s">
        <v>80</v>
      </c>
      <c r="E1" s="10" t="s">
        <v>56</v>
      </c>
      <c r="F1" s="10" t="s">
        <v>28</v>
      </c>
      <c r="G1" s="10" t="s">
        <v>24</v>
      </c>
      <c r="H1" s="10" t="s">
        <v>29</v>
      </c>
      <c r="I1" s="10"/>
      <c r="J1" s="10"/>
      <c r="K1" s="10"/>
      <c r="L1" s="10"/>
      <c r="M1" s="10"/>
    </row>
    <row r="2" spans="1:13" x14ac:dyDescent="0.3">
      <c r="A2" s="8">
        <v>1</v>
      </c>
      <c r="B2" s="10" t="s">
        <v>74</v>
      </c>
      <c r="C2" s="12">
        <v>2.2999999999999998</v>
      </c>
      <c r="D2" s="11">
        <v>0.25</v>
      </c>
      <c r="E2" s="10">
        <v>1</v>
      </c>
      <c r="H2" s="10"/>
      <c r="K2" s="10"/>
    </row>
    <row r="3" spans="1:13" x14ac:dyDescent="0.3">
      <c r="A3" s="8">
        <v>1</v>
      </c>
      <c r="B3" s="10" t="s">
        <v>74</v>
      </c>
      <c r="C3" s="12">
        <v>3.5</v>
      </c>
      <c r="D3" s="11">
        <v>0.25</v>
      </c>
      <c r="E3" s="10">
        <v>10</v>
      </c>
      <c r="H3" s="10"/>
      <c r="K3" s="10"/>
    </row>
    <row r="4" spans="1:13" x14ac:dyDescent="0.3">
      <c r="A4" s="8">
        <v>4</v>
      </c>
      <c r="B4" s="10" t="s">
        <v>74</v>
      </c>
      <c r="C4" s="13" t="s">
        <v>64</v>
      </c>
      <c r="D4" s="11">
        <v>0.25</v>
      </c>
      <c r="E4" s="10">
        <v>2</v>
      </c>
      <c r="F4" s="8">
        <v>1</v>
      </c>
      <c r="H4" s="10">
        <v>1</v>
      </c>
      <c r="K4" s="10"/>
    </row>
    <row r="5" spans="1:13" x14ac:dyDescent="0.3">
      <c r="A5" s="8">
        <v>6</v>
      </c>
      <c r="B5" s="10" t="s">
        <v>74</v>
      </c>
      <c r="C5" s="13" t="s">
        <v>58</v>
      </c>
      <c r="D5" s="11">
        <v>0.25</v>
      </c>
      <c r="E5" s="10"/>
      <c r="H5" s="10"/>
      <c r="K5" s="10"/>
    </row>
    <row r="6" spans="1:13" x14ac:dyDescent="0.3">
      <c r="A6" s="8">
        <v>9</v>
      </c>
      <c r="B6" s="10" t="s">
        <v>74</v>
      </c>
      <c r="C6" s="13" t="s">
        <v>57</v>
      </c>
      <c r="D6" s="11">
        <v>0.25</v>
      </c>
      <c r="E6" s="10"/>
      <c r="H6" s="10"/>
      <c r="K6" s="10"/>
    </row>
    <row r="7" spans="1:13" x14ac:dyDescent="0.3">
      <c r="A7" s="8">
        <v>12</v>
      </c>
      <c r="B7" s="10" t="s">
        <v>74</v>
      </c>
      <c r="C7" s="12">
        <v>3.4</v>
      </c>
      <c r="D7" s="11">
        <v>0.25</v>
      </c>
      <c r="E7" s="10"/>
      <c r="H7" s="10"/>
      <c r="K7" s="10"/>
    </row>
    <row r="8" spans="1:13" x14ac:dyDescent="0.3">
      <c r="A8" s="8">
        <v>13</v>
      </c>
      <c r="B8" s="10" t="s">
        <v>74</v>
      </c>
      <c r="C8" s="12">
        <v>1.9</v>
      </c>
      <c r="D8" s="11">
        <v>0.25</v>
      </c>
      <c r="E8" s="10"/>
      <c r="H8" s="10"/>
      <c r="K8" s="10"/>
    </row>
    <row r="9" spans="1:13" x14ac:dyDescent="0.3">
      <c r="A9" s="8">
        <v>15</v>
      </c>
      <c r="B9" s="10" t="s">
        <v>74</v>
      </c>
      <c r="C9" s="12">
        <v>1.1000000000000001</v>
      </c>
      <c r="D9" s="11">
        <v>0.25</v>
      </c>
      <c r="E9" s="10"/>
      <c r="H9" s="10"/>
      <c r="K9" s="10"/>
    </row>
    <row r="10" spans="1:13" x14ac:dyDescent="0.3">
      <c r="A10" s="8">
        <v>2</v>
      </c>
      <c r="B10" s="10" t="s">
        <v>74</v>
      </c>
      <c r="C10" s="12">
        <v>2.9</v>
      </c>
      <c r="D10" s="11">
        <v>0.5</v>
      </c>
      <c r="E10" s="10">
        <v>2</v>
      </c>
      <c r="F10" s="8">
        <v>1</v>
      </c>
      <c r="H10" s="10"/>
      <c r="K10" s="10"/>
    </row>
    <row r="11" spans="1:13" x14ac:dyDescent="0.3">
      <c r="A11" s="8">
        <v>3</v>
      </c>
      <c r="B11" s="10" t="s">
        <v>74</v>
      </c>
      <c r="C11" s="12">
        <v>2.7</v>
      </c>
      <c r="D11" s="11">
        <v>0.5</v>
      </c>
      <c r="E11" s="10"/>
      <c r="F11" s="8">
        <v>3</v>
      </c>
      <c r="H11" s="10"/>
      <c r="K11" s="10"/>
    </row>
    <row r="12" spans="1:13" x14ac:dyDescent="0.3">
      <c r="A12" s="8">
        <v>5</v>
      </c>
      <c r="B12" s="10" t="s">
        <v>74</v>
      </c>
      <c r="C12" s="14" t="s">
        <v>71</v>
      </c>
      <c r="D12" s="11">
        <v>0.5</v>
      </c>
      <c r="E12" s="10"/>
      <c r="G12" s="8">
        <v>4</v>
      </c>
      <c r="H12" s="10"/>
      <c r="K12" s="10"/>
    </row>
    <row r="13" spans="1:13" x14ac:dyDescent="0.3">
      <c r="A13" s="8">
        <v>7</v>
      </c>
      <c r="B13" s="10" t="s">
        <v>74</v>
      </c>
      <c r="C13" s="12">
        <v>2.8</v>
      </c>
      <c r="D13" s="11">
        <v>0.5</v>
      </c>
      <c r="E13" s="10"/>
      <c r="F13" s="8">
        <v>7</v>
      </c>
      <c r="H13" s="10"/>
      <c r="K13" s="10"/>
    </row>
    <row r="14" spans="1:13" x14ac:dyDescent="0.3">
      <c r="A14" s="8">
        <v>8</v>
      </c>
      <c r="B14" s="10" t="s">
        <v>74</v>
      </c>
      <c r="C14" s="14" t="s">
        <v>69</v>
      </c>
      <c r="D14" s="11">
        <v>0.5</v>
      </c>
      <c r="E14" s="10">
        <v>5</v>
      </c>
      <c r="F14" s="8">
        <v>1</v>
      </c>
      <c r="H14" s="10"/>
      <c r="K14" s="10"/>
    </row>
    <row r="15" spans="1:13" x14ac:dyDescent="0.3">
      <c r="A15" s="8">
        <v>10</v>
      </c>
      <c r="B15" s="10" t="s">
        <v>74</v>
      </c>
      <c r="C15" s="14" t="s">
        <v>66</v>
      </c>
      <c r="D15" s="11">
        <v>0.5</v>
      </c>
      <c r="E15" s="10"/>
      <c r="H15" s="10"/>
      <c r="K15" s="10"/>
    </row>
    <row r="16" spans="1:13" x14ac:dyDescent="0.3">
      <c r="A16" s="8">
        <v>11</v>
      </c>
      <c r="B16" s="10" t="s">
        <v>74</v>
      </c>
      <c r="C16" s="14" t="s">
        <v>65</v>
      </c>
      <c r="D16" s="11">
        <v>0.5</v>
      </c>
      <c r="E16" s="10"/>
      <c r="H16" s="10"/>
      <c r="K16" s="10"/>
    </row>
    <row r="17" spans="1:11" x14ac:dyDescent="0.3">
      <c r="A17" s="8">
        <v>14</v>
      </c>
      <c r="B17" s="10" t="s">
        <v>74</v>
      </c>
      <c r="C17" s="14" t="s">
        <v>70</v>
      </c>
      <c r="D17" s="11">
        <v>0.5</v>
      </c>
      <c r="E17" s="10"/>
      <c r="H17" s="10"/>
      <c r="K17" s="10"/>
    </row>
    <row r="18" spans="1:11" x14ac:dyDescent="0.3">
      <c r="A18" s="8">
        <v>4</v>
      </c>
      <c r="B18" s="10" t="s">
        <v>75</v>
      </c>
      <c r="C18" s="13" t="s">
        <v>79</v>
      </c>
      <c r="D18" s="11">
        <v>0.25</v>
      </c>
      <c r="E18" s="10">
        <v>2</v>
      </c>
      <c r="H18" s="10"/>
      <c r="K18" s="10"/>
    </row>
    <row r="19" spans="1:11" x14ac:dyDescent="0.3">
      <c r="A19" s="8">
        <v>6</v>
      </c>
      <c r="B19" s="10" t="s">
        <v>75</v>
      </c>
      <c r="C19" s="13" t="s">
        <v>59</v>
      </c>
      <c r="D19" s="11">
        <v>0.25</v>
      </c>
      <c r="E19" s="10">
        <v>1</v>
      </c>
      <c r="H19" s="10"/>
      <c r="K19" s="10"/>
    </row>
    <row r="20" spans="1:11" x14ac:dyDescent="0.3">
      <c r="A20" s="8">
        <v>8</v>
      </c>
      <c r="B20" s="10" t="s">
        <v>75</v>
      </c>
      <c r="C20" s="14" t="s">
        <v>67</v>
      </c>
      <c r="D20" s="11">
        <v>0.25</v>
      </c>
      <c r="E20" s="10">
        <v>4</v>
      </c>
      <c r="F20" s="8">
        <v>3</v>
      </c>
      <c r="H20" s="10"/>
      <c r="K20" s="10"/>
    </row>
    <row r="21" spans="1:11" x14ac:dyDescent="0.3">
      <c r="A21" s="8">
        <v>9</v>
      </c>
      <c r="B21" s="10" t="s">
        <v>75</v>
      </c>
      <c r="C21" s="13" t="s">
        <v>78</v>
      </c>
      <c r="D21" s="11">
        <v>0.25</v>
      </c>
      <c r="E21" s="10"/>
      <c r="H21" s="10"/>
      <c r="K21" s="10"/>
    </row>
    <row r="22" spans="1:11" x14ac:dyDescent="0.3">
      <c r="A22" s="8">
        <v>15</v>
      </c>
      <c r="B22" s="10" t="s">
        <v>75</v>
      </c>
      <c r="C22" s="14" t="s">
        <v>68</v>
      </c>
      <c r="D22" s="11">
        <v>0.25</v>
      </c>
      <c r="E22" s="10"/>
      <c r="H22" s="10"/>
      <c r="K22" s="10"/>
    </row>
    <row r="23" spans="1:11" x14ac:dyDescent="0.3">
      <c r="A23" s="8">
        <v>2</v>
      </c>
      <c r="B23" s="10" t="s">
        <v>75</v>
      </c>
      <c r="C23" s="13" t="s">
        <v>61</v>
      </c>
      <c r="D23" s="11">
        <v>0.5</v>
      </c>
      <c r="E23" s="10">
        <v>2</v>
      </c>
      <c r="F23" s="8">
        <v>2</v>
      </c>
      <c r="H23" s="10"/>
      <c r="K23" s="10"/>
    </row>
    <row r="24" spans="1:11" x14ac:dyDescent="0.3">
      <c r="A24" s="8">
        <v>5</v>
      </c>
      <c r="B24" s="10" t="s">
        <v>75</v>
      </c>
      <c r="C24" s="13" t="s">
        <v>60</v>
      </c>
      <c r="D24" s="11">
        <v>0.5</v>
      </c>
      <c r="E24" s="10"/>
      <c r="H24" s="10"/>
      <c r="K24" s="10"/>
    </row>
    <row r="25" spans="1:11" x14ac:dyDescent="0.3">
      <c r="A25" s="8">
        <v>7</v>
      </c>
      <c r="B25" s="10" t="s">
        <v>75</v>
      </c>
      <c r="C25" s="15">
        <v>3.12</v>
      </c>
      <c r="D25" s="11">
        <v>0.5</v>
      </c>
      <c r="E25" s="10"/>
      <c r="H25" s="10"/>
      <c r="K25" s="10"/>
    </row>
    <row r="26" spans="1:11" x14ac:dyDescent="0.3">
      <c r="A26" s="8">
        <v>10</v>
      </c>
      <c r="B26" s="10" t="s">
        <v>75</v>
      </c>
      <c r="C26" s="13" t="s">
        <v>76</v>
      </c>
      <c r="D26" s="11">
        <v>0.5</v>
      </c>
      <c r="E26" s="10">
        <v>2</v>
      </c>
      <c r="H26" s="10"/>
      <c r="K26" s="10"/>
    </row>
    <row r="27" spans="1:11" x14ac:dyDescent="0.3">
      <c r="A27" s="8">
        <v>11</v>
      </c>
      <c r="B27" s="10" t="s">
        <v>75</v>
      </c>
      <c r="C27" s="13" t="s">
        <v>72</v>
      </c>
      <c r="D27" s="11">
        <v>0.5</v>
      </c>
      <c r="E27" s="8">
        <v>2</v>
      </c>
      <c r="F27" s="8">
        <v>1</v>
      </c>
      <c r="H27" s="10"/>
      <c r="K27" s="10"/>
    </row>
    <row r="28" spans="1:11" x14ac:dyDescent="0.3">
      <c r="A28" s="8">
        <v>12</v>
      </c>
      <c r="B28" s="10" t="s">
        <v>75</v>
      </c>
      <c r="C28" s="13" t="s">
        <v>62</v>
      </c>
      <c r="D28" s="11">
        <v>0.5</v>
      </c>
      <c r="E28" s="10"/>
      <c r="H28" s="10"/>
      <c r="K28" s="10"/>
    </row>
    <row r="29" spans="1:11" x14ac:dyDescent="0.3">
      <c r="A29" s="8">
        <v>13</v>
      </c>
      <c r="B29" s="10" t="s">
        <v>75</v>
      </c>
      <c r="C29" s="14" t="s">
        <v>73</v>
      </c>
      <c r="D29" s="16">
        <v>0.5</v>
      </c>
      <c r="E29" s="10">
        <v>15</v>
      </c>
      <c r="H29" s="10"/>
      <c r="K29" s="10"/>
    </row>
    <row r="30" spans="1:11" x14ac:dyDescent="0.3">
      <c r="A30" s="8">
        <v>14</v>
      </c>
      <c r="B30" s="10" t="s">
        <v>75</v>
      </c>
      <c r="C30" s="13" t="s">
        <v>63</v>
      </c>
      <c r="D30" s="11">
        <v>0.5</v>
      </c>
      <c r="E30" s="10"/>
      <c r="H30" s="10"/>
      <c r="K30" s="10"/>
    </row>
    <row r="31" spans="1:11" x14ac:dyDescent="0.3">
      <c r="A31" s="8">
        <v>3</v>
      </c>
      <c r="B31" s="10"/>
      <c r="C31" s="13" t="s">
        <v>90</v>
      </c>
      <c r="D31" s="11"/>
      <c r="E31" s="10">
        <v>6</v>
      </c>
      <c r="H31" s="10"/>
      <c r="K31" s="10"/>
    </row>
    <row r="32" spans="1:11" x14ac:dyDescent="0.3">
      <c r="A32" s="8">
        <v>16</v>
      </c>
      <c r="C32" s="10" t="s">
        <v>77</v>
      </c>
    </row>
    <row r="33" spans="1:4" x14ac:dyDescent="0.3">
      <c r="A33" s="8">
        <v>16</v>
      </c>
      <c r="C33" s="10" t="s">
        <v>77</v>
      </c>
    </row>
    <row r="34" spans="1:4" x14ac:dyDescent="0.3">
      <c r="A34" s="8">
        <v>17</v>
      </c>
      <c r="C34" s="10" t="s">
        <v>77</v>
      </c>
    </row>
    <row r="35" spans="1:4" x14ac:dyDescent="0.3">
      <c r="A35" s="8">
        <v>17</v>
      </c>
      <c r="C35" s="10" t="s">
        <v>77</v>
      </c>
    </row>
    <row r="36" spans="1:4" x14ac:dyDescent="0.3">
      <c r="A36" s="8">
        <v>18</v>
      </c>
      <c r="C36" s="10" t="s">
        <v>77</v>
      </c>
    </row>
    <row r="37" spans="1:4" x14ac:dyDescent="0.3">
      <c r="A37" s="8">
        <v>18</v>
      </c>
      <c r="C37" s="10" t="s">
        <v>77</v>
      </c>
    </row>
    <row r="38" spans="1:4" x14ac:dyDescent="0.3">
      <c r="B38" s="10"/>
      <c r="C38" s="13"/>
      <c r="D38" s="11"/>
    </row>
    <row r="39" spans="1:4" x14ac:dyDescent="0.3">
      <c r="B39" s="10"/>
      <c r="C39" s="13"/>
      <c r="D39" s="11"/>
    </row>
    <row r="40" spans="1:4" x14ac:dyDescent="0.3">
      <c r="B40" s="10"/>
      <c r="C40" s="14"/>
    </row>
    <row r="41" spans="1:4" x14ac:dyDescent="0.3">
      <c r="B41" s="10"/>
      <c r="C41" s="14"/>
      <c r="D41" s="11"/>
    </row>
  </sheetData>
  <sortState xmlns:xlrd2="http://schemas.microsoft.com/office/spreadsheetml/2017/richdata2" ref="A2:H41">
    <sortCondition ref="B2:B41"/>
    <sortCondition ref="D2:D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1ED-536A-4452-80F8-9FF503DF8B7B}">
  <dimension ref="A1:G34"/>
  <sheetViews>
    <sheetView topLeftCell="A13" workbookViewId="0">
      <selection activeCell="F2" sqref="F2:F34"/>
    </sheetView>
  </sheetViews>
  <sheetFormatPr defaultRowHeight="14.4" x14ac:dyDescent="0.3"/>
  <cols>
    <col min="2" max="5" width="11.21875" bestFit="1" customWidth="1"/>
    <col min="6" max="6" width="11.21875" customWidth="1"/>
    <col min="7" max="7" width="19.6640625" bestFit="1" customWidth="1"/>
  </cols>
  <sheetData>
    <row r="1" spans="1:7" x14ac:dyDescent="0.3">
      <c r="A1" s="10" t="s">
        <v>1</v>
      </c>
      <c r="B1" s="10" t="s">
        <v>56</v>
      </c>
      <c r="C1" s="10" t="s">
        <v>28</v>
      </c>
      <c r="D1" s="10" t="s">
        <v>24</v>
      </c>
      <c r="E1" s="10" t="s">
        <v>29</v>
      </c>
      <c r="F1" s="10" t="s">
        <v>124</v>
      </c>
      <c r="G1" s="10" t="s">
        <v>41</v>
      </c>
    </row>
    <row r="2" spans="1:7" x14ac:dyDescent="0.3">
      <c r="A2" s="12" t="s">
        <v>91</v>
      </c>
      <c r="B2" s="10">
        <v>1</v>
      </c>
      <c r="C2" s="8">
        <v>0</v>
      </c>
      <c r="D2" s="8">
        <v>0</v>
      </c>
      <c r="E2" s="8">
        <v>0</v>
      </c>
      <c r="F2" s="8">
        <f>SUM(B2:E2)</f>
        <v>1</v>
      </c>
      <c r="G2" s="8">
        <v>1</v>
      </c>
    </row>
    <row r="3" spans="1:7" x14ac:dyDescent="0.3">
      <c r="A3" s="12" t="s">
        <v>92</v>
      </c>
      <c r="B3" s="10">
        <v>10</v>
      </c>
      <c r="C3" s="8">
        <v>0</v>
      </c>
      <c r="D3" s="8">
        <v>0</v>
      </c>
      <c r="E3" s="8">
        <v>0</v>
      </c>
      <c r="F3" s="8">
        <f t="shared" ref="F3:F34" si="0">SUM(B3:E3)</f>
        <v>10</v>
      </c>
      <c r="G3" s="8">
        <v>1</v>
      </c>
    </row>
    <row r="4" spans="1:7" x14ac:dyDescent="0.3">
      <c r="A4" s="13" t="s">
        <v>93</v>
      </c>
      <c r="B4" s="10">
        <v>2</v>
      </c>
      <c r="C4" s="8">
        <v>1</v>
      </c>
      <c r="D4" s="8">
        <v>0</v>
      </c>
      <c r="E4" s="10">
        <v>1</v>
      </c>
      <c r="F4" s="8">
        <f t="shared" si="0"/>
        <v>4</v>
      </c>
      <c r="G4" s="8">
        <v>1</v>
      </c>
    </row>
    <row r="5" spans="1:7" x14ac:dyDescent="0.3">
      <c r="A5" s="12" t="s">
        <v>94</v>
      </c>
      <c r="B5" s="10">
        <v>2</v>
      </c>
      <c r="C5" s="8">
        <v>1</v>
      </c>
      <c r="D5" s="8">
        <v>0</v>
      </c>
      <c r="E5" s="8">
        <v>0</v>
      </c>
      <c r="F5" s="8">
        <f t="shared" si="0"/>
        <v>3</v>
      </c>
      <c r="G5" s="8">
        <v>1</v>
      </c>
    </row>
    <row r="6" spans="1:7" x14ac:dyDescent="0.3">
      <c r="A6" s="12" t="s">
        <v>95</v>
      </c>
      <c r="B6" s="10">
        <v>0</v>
      </c>
      <c r="C6" s="8">
        <v>3</v>
      </c>
      <c r="D6" s="8">
        <v>0</v>
      </c>
      <c r="E6" s="8">
        <v>0</v>
      </c>
      <c r="F6" s="8">
        <f t="shared" si="0"/>
        <v>3</v>
      </c>
      <c r="G6" s="8">
        <v>1</v>
      </c>
    </row>
    <row r="7" spans="1:7" x14ac:dyDescent="0.3">
      <c r="A7" s="14" t="s">
        <v>96</v>
      </c>
      <c r="B7" s="10">
        <v>0</v>
      </c>
      <c r="C7" s="8">
        <v>0</v>
      </c>
      <c r="D7" s="8">
        <v>4</v>
      </c>
      <c r="E7" s="8">
        <v>0</v>
      </c>
      <c r="F7" s="8">
        <f t="shared" si="0"/>
        <v>4</v>
      </c>
      <c r="G7" s="8">
        <v>1</v>
      </c>
    </row>
    <row r="8" spans="1:7" x14ac:dyDescent="0.3">
      <c r="A8" s="12" t="s">
        <v>97</v>
      </c>
      <c r="B8" s="10">
        <v>0</v>
      </c>
      <c r="C8" s="8">
        <v>7</v>
      </c>
      <c r="D8" s="8">
        <v>0</v>
      </c>
      <c r="E8" s="8">
        <v>0</v>
      </c>
      <c r="F8" s="8">
        <f t="shared" si="0"/>
        <v>7</v>
      </c>
      <c r="G8" s="8">
        <v>1</v>
      </c>
    </row>
    <row r="9" spans="1:7" x14ac:dyDescent="0.3">
      <c r="A9" s="14" t="s">
        <v>98</v>
      </c>
      <c r="B9" s="10">
        <v>5</v>
      </c>
      <c r="C9" s="8">
        <v>1</v>
      </c>
      <c r="D9" s="8">
        <v>0</v>
      </c>
      <c r="E9" s="8">
        <v>0</v>
      </c>
      <c r="F9" s="8">
        <f t="shared" si="0"/>
        <v>6</v>
      </c>
      <c r="G9" s="8">
        <v>1</v>
      </c>
    </row>
    <row r="10" spans="1:7" x14ac:dyDescent="0.3">
      <c r="A10" s="3" t="s">
        <v>118</v>
      </c>
      <c r="B10" s="3">
        <v>1</v>
      </c>
      <c r="C10" s="4">
        <v>0</v>
      </c>
      <c r="D10" s="4">
        <v>1</v>
      </c>
      <c r="E10" s="8">
        <v>0</v>
      </c>
      <c r="F10" s="8">
        <f t="shared" si="0"/>
        <v>2</v>
      </c>
      <c r="G10" s="8">
        <v>1</v>
      </c>
    </row>
    <row r="11" spans="1:7" x14ac:dyDescent="0.3">
      <c r="A11" s="3" t="s">
        <v>119</v>
      </c>
      <c r="B11" s="3">
        <v>0</v>
      </c>
      <c r="C11" s="4">
        <v>0</v>
      </c>
      <c r="D11" s="4">
        <v>0</v>
      </c>
      <c r="E11" s="8">
        <v>0</v>
      </c>
      <c r="F11" s="8">
        <f t="shared" si="0"/>
        <v>0</v>
      </c>
      <c r="G11" s="8">
        <v>1</v>
      </c>
    </row>
    <row r="12" spans="1:7" x14ac:dyDescent="0.3">
      <c r="A12" s="3" t="s">
        <v>120</v>
      </c>
      <c r="B12" s="3">
        <v>1</v>
      </c>
      <c r="C12" s="4">
        <v>3</v>
      </c>
      <c r="D12" s="4">
        <v>1</v>
      </c>
      <c r="E12" s="8">
        <v>0</v>
      </c>
      <c r="F12" s="8">
        <f t="shared" si="0"/>
        <v>5</v>
      </c>
      <c r="G12" s="8">
        <v>1</v>
      </c>
    </row>
    <row r="13" spans="1:7" x14ac:dyDescent="0.3">
      <c r="A13" s="3" t="s">
        <v>121</v>
      </c>
      <c r="B13" s="3">
        <v>1</v>
      </c>
      <c r="C13" s="4">
        <v>3</v>
      </c>
      <c r="D13" s="4">
        <v>0</v>
      </c>
      <c r="E13" s="8">
        <v>0</v>
      </c>
      <c r="F13" s="8">
        <f t="shared" si="0"/>
        <v>4</v>
      </c>
      <c r="G13" s="8">
        <v>1</v>
      </c>
    </row>
    <row r="14" spans="1:7" x14ac:dyDescent="0.3">
      <c r="A14" s="3" t="s">
        <v>122</v>
      </c>
      <c r="B14" s="3">
        <v>0</v>
      </c>
      <c r="C14" s="4">
        <v>1</v>
      </c>
      <c r="D14" s="4">
        <v>0</v>
      </c>
      <c r="E14" s="8">
        <v>0</v>
      </c>
      <c r="F14" s="8">
        <f t="shared" si="0"/>
        <v>1</v>
      </c>
      <c r="G14" s="8">
        <v>1</v>
      </c>
    </row>
    <row r="15" spans="1:7" x14ac:dyDescent="0.3">
      <c r="A15" s="3" t="s">
        <v>123</v>
      </c>
      <c r="B15" s="3">
        <v>1</v>
      </c>
      <c r="C15" s="4">
        <v>0</v>
      </c>
      <c r="D15" s="4">
        <v>0</v>
      </c>
      <c r="E15" s="8">
        <v>0</v>
      </c>
      <c r="F15" s="8">
        <f t="shared" si="0"/>
        <v>1</v>
      </c>
      <c r="G15" s="8">
        <v>1</v>
      </c>
    </row>
    <row r="16" spans="1:7" x14ac:dyDescent="0.3">
      <c r="A16" s="13" t="s">
        <v>99</v>
      </c>
      <c r="B16" s="10">
        <v>2</v>
      </c>
      <c r="C16" s="8">
        <v>0</v>
      </c>
      <c r="D16" s="8">
        <v>0</v>
      </c>
      <c r="E16" s="8">
        <v>0</v>
      </c>
      <c r="F16" s="8">
        <f t="shared" si="0"/>
        <v>2</v>
      </c>
      <c r="G16" s="8">
        <v>2</v>
      </c>
    </row>
    <row r="17" spans="1:7" x14ac:dyDescent="0.3">
      <c r="A17" s="13" t="s">
        <v>100</v>
      </c>
      <c r="B17" s="10">
        <v>1</v>
      </c>
      <c r="C17" s="8">
        <v>0</v>
      </c>
      <c r="D17" s="8">
        <v>0</v>
      </c>
      <c r="E17" s="8">
        <v>0</v>
      </c>
      <c r="F17" s="8">
        <f t="shared" si="0"/>
        <v>1</v>
      </c>
      <c r="G17" s="8">
        <v>2</v>
      </c>
    </row>
    <row r="18" spans="1:7" x14ac:dyDescent="0.3">
      <c r="A18" s="14" t="s">
        <v>101</v>
      </c>
      <c r="B18" s="10">
        <v>4</v>
      </c>
      <c r="C18" s="8">
        <v>3</v>
      </c>
      <c r="D18" s="8">
        <v>0</v>
      </c>
      <c r="E18" s="8">
        <v>0</v>
      </c>
      <c r="F18" s="8">
        <f t="shared" si="0"/>
        <v>7</v>
      </c>
      <c r="G18" s="8">
        <v>2</v>
      </c>
    </row>
    <row r="19" spans="1:7" x14ac:dyDescent="0.3">
      <c r="A19" s="13" t="s">
        <v>102</v>
      </c>
      <c r="B19" s="10">
        <v>2</v>
      </c>
      <c r="C19" s="8">
        <v>2</v>
      </c>
      <c r="D19" s="8">
        <v>0</v>
      </c>
      <c r="E19" s="8">
        <v>0</v>
      </c>
      <c r="F19" s="8">
        <f t="shared" si="0"/>
        <v>4</v>
      </c>
      <c r="G19" s="8">
        <v>2</v>
      </c>
    </row>
    <row r="20" spans="1:7" x14ac:dyDescent="0.3">
      <c r="A20" s="13" t="s">
        <v>103</v>
      </c>
      <c r="B20" s="10">
        <v>2</v>
      </c>
      <c r="C20" s="8">
        <v>0</v>
      </c>
      <c r="D20" s="8">
        <v>0</v>
      </c>
      <c r="E20" s="8">
        <v>0</v>
      </c>
      <c r="F20" s="8">
        <f t="shared" si="0"/>
        <v>2</v>
      </c>
      <c r="G20" s="8">
        <v>2</v>
      </c>
    </row>
    <row r="21" spans="1:7" x14ac:dyDescent="0.3">
      <c r="A21" s="13" t="s">
        <v>104</v>
      </c>
      <c r="B21" s="8">
        <v>2</v>
      </c>
      <c r="C21" s="8">
        <v>1</v>
      </c>
      <c r="D21" s="8">
        <v>0</v>
      </c>
      <c r="E21" s="8">
        <v>0</v>
      </c>
      <c r="F21" s="8">
        <f t="shared" si="0"/>
        <v>3</v>
      </c>
      <c r="G21" s="8">
        <v>2</v>
      </c>
    </row>
    <row r="22" spans="1:7" x14ac:dyDescent="0.3">
      <c r="A22" s="14" t="s">
        <v>105</v>
      </c>
      <c r="B22" s="10">
        <v>15</v>
      </c>
      <c r="C22" s="8">
        <v>0</v>
      </c>
      <c r="D22" s="8">
        <v>0</v>
      </c>
      <c r="E22" s="8">
        <v>0</v>
      </c>
      <c r="F22" s="8">
        <f t="shared" si="0"/>
        <v>15</v>
      </c>
      <c r="G22" s="8">
        <v>2</v>
      </c>
    </row>
    <row r="23" spans="1:7" x14ac:dyDescent="0.3">
      <c r="A23" s="3" t="s">
        <v>106</v>
      </c>
      <c r="B23" s="3">
        <v>1</v>
      </c>
      <c r="C23" s="4">
        <v>1</v>
      </c>
      <c r="D23" s="4">
        <v>0</v>
      </c>
      <c r="E23" s="8">
        <v>0</v>
      </c>
      <c r="F23" s="8">
        <f t="shared" si="0"/>
        <v>2</v>
      </c>
      <c r="G23" s="8">
        <v>2</v>
      </c>
    </row>
    <row r="24" spans="1:7" x14ac:dyDescent="0.3">
      <c r="A24" s="3" t="s">
        <v>107</v>
      </c>
      <c r="B24" s="3">
        <v>1</v>
      </c>
      <c r="C24" s="4">
        <v>1</v>
      </c>
      <c r="D24" s="4">
        <v>1</v>
      </c>
      <c r="E24" s="8">
        <v>0</v>
      </c>
      <c r="F24" s="8">
        <f t="shared" si="0"/>
        <v>3</v>
      </c>
      <c r="G24" s="8">
        <v>2</v>
      </c>
    </row>
    <row r="25" spans="1:7" x14ac:dyDescent="0.3">
      <c r="A25" s="3" t="s">
        <v>108</v>
      </c>
      <c r="B25" s="3">
        <v>0</v>
      </c>
      <c r="C25" s="4">
        <v>1</v>
      </c>
      <c r="D25" s="4">
        <v>0</v>
      </c>
      <c r="E25" s="8">
        <v>0</v>
      </c>
      <c r="F25" s="8">
        <f t="shared" si="0"/>
        <v>1</v>
      </c>
      <c r="G25" s="8">
        <v>2</v>
      </c>
    </row>
    <row r="26" spans="1:7" x14ac:dyDescent="0.3">
      <c r="A26" s="6" t="s">
        <v>109</v>
      </c>
      <c r="B26" s="3">
        <v>1</v>
      </c>
      <c r="C26" s="4">
        <v>1</v>
      </c>
      <c r="D26" s="4">
        <v>1</v>
      </c>
      <c r="E26" s="8">
        <v>0</v>
      </c>
      <c r="F26" s="8">
        <f t="shared" si="0"/>
        <v>3</v>
      </c>
      <c r="G26" s="8">
        <v>2</v>
      </c>
    </row>
    <row r="27" spans="1:7" x14ac:dyDescent="0.3">
      <c r="A27" s="3" t="s">
        <v>110</v>
      </c>
      <c r="B27" s="3">
        <v>0</v>
      </c>
      <c r="C27" s="4">
        <v>3</v>
      </c>
      <c r="D27" s="4">
        <v>0</v>
      </c>
      <c r="E27" s="8">
        <v>0</v>
      </c>
      <c r="F27" s="8">
        <f t="shared" si="0"/>
        <v>3</v>
      </c>
      <c r="G27" s="8">
        <v>2</v>
      </c>
    </row>
    <row r="28" spans="1:7" x14ac:dyDescent="0.3">
      <c r="A28" s="6" t="s">
        <v>111</v>
      </c>
      <c r="B28" s="3">
        <v>1</v>
      </c>
      <c r="C28" s="4">
        <v>0</v>
      </c>
      <c r="D28" s="4">
        <v>1</v>
      </c>
      <c r="E28" s="8">
        <v>0</v>
      </c>
      <c r="F28" s="8">
        <f t="shared" si="0"/>
        <v>2</v>
      </c>
      <c r="G28" s="8">
        <v>2</v>
      </c>
    </row>
    <row r="29" spans="1:7" x14ac:dyDescent="0.3">
      <c r="A29" s="3" t="s">
        <v>112</v>
      </c>
      <c r="B29" s="3">
        <v>2</v>
      </c>
      <c r="C29" s="4">
        <v>0</v>
      </c>
      <c r="D29" s="4">
        <v>0</v>
      </c>
      <c r="E29" s="8">
        <v>0</v>
      </c>
      <c r="F29" s="8">
        <f t="shared" si="0"/>
        <v>2</v>
      </c>
      <c r="G29" s="8">
        <v>2</v>
      </c>
    </row>
    <row r="30" spans="1:7" x14ac:dyDescent="0.3">
      <c r="A30" s="3" t="s">
        <v>113</v>
      </c>
      <c r="B30" s="3">
        <v>3</v>
      </c>
      <c r="C30" s="4">
        <v>3</v>
      </c>
      <c r="D30" s="4">
        <v>0</v>
      </c>
      <c r="E30" s="8">
        <v>0</v>
      </c>
      <c r="F30" s="8">
        <f t="shared" si="0"/>
        <v>6</v>
      </c>
      <c r="G30" s="8">
        <v>2</v>
      </c>
    </row>
    <row r="31" spans="1:7" x14ac:dyDescent="0.3">
      <c r="A31" s="3" t="s">
        <v>114</v>
      </c>
      <c r="B31" s="3">
        <v>0</v>
      </c>
      <c r="C31" s="4">
        <v>0</v>
      </c>
      <c r="D31" s="4">
        <v>1</v>
      </c>
      <c r="E31" s="8">
        <v>0</v>
      </c>
      <c r="F31" s="8">
        <f t="shared" si="0"/>
        <v>1</v>
      </c>
      <c r="G31" s="8">
        <v>2</v>
      </c>
    </row>
    <row r="32" spans="1:7" x14ac:dyDescent="0.3">
      <c r="A32" s="3" t="s">
        <v>115</v>
      </c>
      <c r="B32" s="3">
        <v>0</v>
      </c>
      <c r="C32" s="4">
        <v>1</v>
      </c>
      <c r="D32" s="4">
        <v>0</v>
      </c>
      <c r="E32" s="8">
        <v>0</v>
      </c>
      <c r="F32" s="8">
        <f t="shared" si="0"/>
        <v>1</v>
      </c>
      <c r="G32" s="8">
        <v>2</v>
      </c>
    </row>
    <row r="33" spans="1:7" x14ac:dyDescent="0.3">
      <c r="A33" s="6" t="s">
        <v>116</v>
      </c>
      <c r="B33" s="3">
        <v>1</v>
      </c>
      <c r="C33" s="4">
        <v>0</v>
      </c>
      <c r="D33" s="4">
        <v>0</v>
      </c>
      <c r="E33" s="8">
        <v>0</v>
      </c>
      <c r="F33" s="8">
        <f t="shared" si="0"/>
        <v>1</v>
      </c>
      <c r="G33" s="8">
        <v>2</v>
      </c>
    </row>
    <row r="34" spans="1:7" x14ac:dyDescent="0.3">
      <c r="A34" s="3" t="s">
        <v>117</v>
      </c>
      <c r="B34" s="3">
        <v>0</v>
      </c>
      <c r="C34" s="4">
        <v>0</v>
      </c>
      <c r="D34" s="4">
        <v>1</v>
      </c>
      <c r="E34" s="8">
        <v>0</v>
      </c>
      <c r="F34" s="8">
        <f t="shared" si="0"/>
        <v>1</v>
      </c>
      <c r="G34" s="8">
        <v>2</v>
      </c>
    </row>
  </sheetData>
  <sortState xmlns:xlrd2="http://schemas.microsoft.com/office/spreadsheetml/2017/richdata2" ref="A2:G33">
    <sortCondition ref="G16:G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ABD6-1C7F-402E-9C83-01A3A58155A5}">
  <dimension ref="A1:G45"/>
  <sheetViews>
    <sheetView workbookViewId="0">
      <selection activeCell="G20" sqref="G20"/>
    </sheetView>
  </sheetViews>
  <sheetFormatPr defaultRowHeight="14.4" x14ac:dyDescent="0.3"/>
  <cols>
    <col min="2" max="5" width="11.21875" bestFit="1" customWidth="1"/>
    <col min="6" max="6" width="19.6640625" bestFit="1" customWidth="1"/>
  </cols>
  <sheetData>
    <row r="1" spans="1:6" x14ac:dyDescent="0.3">
      <c r="A1" s="10" t="s">
        <v>1</v>
      </c>
      <c r="B1" s="10" t="s">
        <v>56</v>
      </c>
      <c r="C1" s="10" t="s">
        <v>28</v>
      </c>
      <c r="D1" s="10" t="s">
        <v>24</v>
      </c>
      <c r="E1" s="10" t="s">
        <v>29</v>
      </c>
      <c r="F1" s="10" t="s">
        <v>41</v>
      </c>
    </row>
    <row r="2" spans="1:6" x14ac:dyDescent="0.3">
      <c r="A2" s="12" t="s">
        <v>91</v>
      </c>
      <c r="B2" s="10">
        <v>1</v>
      </c>
      <c r="C2" s="8">
        <v>0</v>
      </c>
      <c r="D2" s="8">
        <v>0</v>
      </c>
      <c r="E2" s="8">
        <v>0</v>
      </c>
      <c r="F2" s="8">
        <v>1</v>
      </c>
    </row>
    <row r="3" spans="1:6" x14ac:dyDescent="0.3">
      <c r="A3" s="12" t="s">
        <v>92</v>
      </c>
      <c r="B3" s="10">
        <v>10</v>
      </c>
      <c r="C3" s="8">
        <v>0</v>
      </c>
      <c r="D3" s="8">
        <v>0</v>
      </c>
      <c r="E3" s="8">
        <v>0</v>
      </c>
      <c r="F3" s="8">
        <v>1</v>
      </c>
    </row>
    <row r="4" spans="1:6" x14ac:dyDescent="0.3">
      <c r="A4" s="13" t="s">
        <v>93</v>
      </c>
      <c r="B4" s="10">
        <v>2</v>
      </c>
      <c r="C4" s="8">
        <v>1</v>
      </c>
      <c r="D4" s="8">
        <v>0</v>
      </c>
      <c r="E4" s="10">
        <v>1</v>
      </c>
      <c r="F4" s="8">
        <v>1</v>
      </c>
    </row>
    <row r="5" spans="1:6" x14ac:dyDescent="0.3">
      <c r="A5" s="12" t="s">
        <v>94</v>
      </c>
      <c r="B5" s="10">
        <v>2</v>
      </c>
      <c r="C5" s="8">
        <v>1</v>
      </c>
      <c r="D5" s="8">
        <v>0</v>
      </c>
      <c r="E5" s="8">
        <v>0</v>
      </c>
      <c r="F5" s="8">
        <v>1</v>
      </c>
    </row>
    <row r="6" spans="1:6" x14ac:dyDescent="0.3">
      <c r="A6" s="12" t="s">
        <v>95</v>
      </c>
      <c r="B6" s="10">
        <v>0</v>
      </c>
      <c r="C6" s="8">
        <v>3</v>
      </c>
      <c r="D6" s="8">
        <v>0</v>
      </c>
      <c r="E6" s="8">
        <v>0</v>
      </c>
      <c r="F6" s="8">
        <v>1</v>
      </c>
    </row>
    <row r="7" spans="1:6" x14ac:dyDescent="0.3">
      <c r="A7" s="14" t="s">
        <v>96</v>
      </c>
      <c r="B7" s="10">
        <v>0</v>
      </c>
      <c r="C7" s="8">
        <v>0</v>
      </c>
      <c r="D7" s="8">
        <v>4</v>
      </c>
      <c r="E7" s="8">
        <v>0</v>
      </c>
      <c r="F7" s="8">
        <v>1</v>
      </c>
    </row>
    <row r="8" spans="1:6" x14ac:dyDescent="0.3">
      <c r="A8" s="12" t="s">
        <v>97</v>
      </c>
      <c r="B8" s="10">
        <v>0</v>
      </c>
      <c r="C8" s="8">
        <v>7</v>
      </c>
      <c r="D8" s="8">
        <v>0</v>
      </c>
      <c r="E8" s="8">
        <v>0</v>
      </c>
      <c r="F8" s="8">
        <v>1</v>
      </c>
    </row>
    <row r="9" spans="1:6" x14ac:dyDescent="0.3">
      <c r="A9" s="14" t="s">
        <v>98</v>
      </c>
      <c r="B9" s="10">
        <v>5</v>
      </c>
      <c r="C9" s="8">
        <v>1</v>
      </c>
      <c r="D9" s="8">
        <v>0</v>
      </c>
      <c r="E9" s="8">
        <v>0</v>
      </c>
      <c r="F9" s="8">
        <v>1</v>
      </c>
    </row>
    <row r="10" spans="1:6" x14ac:dyDescent="0.3">
      <c r="A10" s="3" t="s">
        <v>118</v>
      </c>
      <c r="B10" s="3">
        <v>1</v>
      </c>
      <c r="C10" s="4">
        <v>0</v>
      </c>
      <c r="D10" s="4">
        <v>1</v>
      </c>
      <c r="E10" s="8">
        <v>0</v>
      </c>
      <c r="F10" s="8">
        <v>1</v>
      </c>
    </row>
    <row r="11" spans="1:6" x14ac:dyDescent="0.3">
      <c r="A11" s="3" t="s">
        <v>119</v>
      </c>
      <c r="B11" s="3">
        <v>0</v>
      </c>
      <c r="C11" s="4">
        <v>0</v>
      </c>
      <c r="D11" s="4">
        <v>0</v>
      </c>
      <c r="E11" s="8">
        <v>0</v>
      </c>
      <c r="F11" s="8">
        <v>1</v>
      </c>
    </row>
    <row r="12" spans="1:6" x14ac:dyDescent="0.3">
      <c r="A12" s="3" t="s">
        <v>120</v>
      </c>
      <c r="B12" s="3">
        <v>1</v>
      </c>
      <c r="C12" s="4">
        <v>3</v>
      </c>
      <c r="D12" s="4">
        <v>1</v>
      </c>
      <c r="E12" s="8">
        <v>0</v>
      </c>
      <c r="F12" s="8">
        <v>1</v>
      </c>
    </row>
    <row r="13" spans="1:6" x14ac:dyDescent="0.3">
      <c r="A13" s="3" t="s">
        <v>121</v>
      </c>
      <c r="B13" s="3">
        <v>1</v>
      </c>
      <c r="C13" s="4">
        <v>3</v>
      </c>
      <c r="D13" s="4">
        <v>0</v>
      </c>
      <c r="E13" s="8">
        <v>0</v>
      </c>
      <c r="F13" s="8">
        <v>1</v>
      </c>
    </row>
    <row r="14" spans="1:6" x14ac:dyDescent="0.3">
      <c r="A14" s="3" t="s">
        <v>122</v>
      </c>
      <c r="B14" s="3">
        <v>0</v>
      </c>
      <c r="C14" s="4">
        <v>1</v>
      </c>
      <c r="D14" s="4">
        <v>0</v>
      </c>
      <c r="E14" s="8">
        <v>0</v>
      </c>
      <c r="F14" s="8">
        <v>1</v>
      </c>
    </row>
    <row r="15" spans="1:6" x14ac:dyDescent="0.3">
      <c r="A15" s="3" t="s">
        <v>123</v>
      </c>
      <c r="B15" s="3">
        <v>1</v>
      </c>
      <c r="C15" s="4">
        <v>0</v>
      </c>
      <c r="D15" s="4">
        <v>0</v>
      </c>
      <c r="E15" s="8">
        <v>0</v>
      </c>
      <c r="F15" s="8">
        <v>1</v>
      </c>
    </row>
    <row r="16" spans="1:6" x14ac:dyDescent="0.3">
      <c r="B16">
        <f>SUM(B2:B15)</f>
        <v>24</v>
      </c>
      <c r="C16">
        <f t="shared" ref="C16:E16" si="0">SUM(C2:C15)</f>
        <v>20</v>
      </c>
      <c r="D16">
        <f t="shared" si="0"/>
        <v>6</v>
      </c>
      <c r="E16">
        <f t="shared" si="0"/>
        <v>1</v>
      </c>
      <c r="F16">
        <f>SUM(B16:E16)</f>
        <v>51</v>
      </c>
    </row>
    <row r="17" spans="1:7" x14ac:dyDescent="0.3">
      <c r="B17" s="19">
        <f>B16/$F16</f>
        <v>0.47058823529411764</v>
      </c>
      <c r="C17" s="19">
        <f t="shared" ref="C17:E17" si="1">C16/$F16</f>
        <v>0.39215686274509803</v>
      </c>
      <c r="D17" s="19">
        <f t="shared" si="1"/>
        <v>0.11764705882352941</v>
      </c>
      <c r="E17" s="19">
        <f t="shared" si="1"/>
        <v>1.9607843137254902E-2</v>
      </c>
      <c r="F17" s="19"/>
    </row>
    <row r="18" spans="1:7" x14ac:dyDescent="0.3">
      <c r="B18" s="19">
        <f>LN(B17)</f>
        <v>-0.7537718023763802</v>
      </c>
      <c r="C18" s="19">
        <f t="shared" ref="C18:E18" si="2">LN(C17)</f>
        <v>-0.93609335917033476</v>
      </c>
      <c r="D18" s="19">
        <f t="shared" si="2"/>
        <v>-2.1400661634962708</v>
      </c>
      <c r="E18" s="19">
        <f t="shared" si="2"/>
        <v>-3.9318256327243257</v>
      </c>
      <c r="F18" s="19"/>
    </row>
    <row r="19" spans="1:7" x14ac:dyDescent="0.3">
      <c r="B19" s="19">
        <f>B17*B18</f>
        <v>-0.35471614229476717</v>
      </c>
      <c r="C19" s="19">
        <f t="shared" ref="C19:E19" si="3">C17*C18</f>
        <v>-0.36709543496875874</v>
      </c>
      <c r="D19" s="19">
        <f t="shared" si="3"/>
        <v>-0.25177248982309069</v>
      </c>
      <c r="E19" s="19">
        <f t="shared" si="3"/>
        <v>-7.7094620249496579E-2</v>
      </c>
      <c r="F19" s="19">
        <f>-SUM(B19:E19)</f>
        <v>1.0506786873361131</v>
      </c>
      <c r="G19" t="s">
        <v>125</v>
      </c>
    </row>
    <row r="20" spans="1:7" x14ac:dyDescent="0.3">
      <c r="F20" s="19">
        <f>F19/LN(4)</f>
        <v>0.75790446589376814</v>
      </c>
      <c r="G20" t="s">
        <v>126</v>
      </c>
    </row>
    <row r="22" spans="1:7" x14ac:dyDescent="0.3">
      <c r="A22" s="13" t="s">
        <v>99</v>
      </c>
      <c r="B22" s="10">
        <v>2</v>
      </c>
      <c r="C22" s="8">
        <v>0</v>
      </c>
      <c r="D22" s="8">
        <v>0</v>
      </c>
      <c r="E22" s="8">
        <v>0</v>
      </c>
      <c r="F22" s="8">
        <v>2</v>
      </c>
    </row>
    <row r="23" spans="1:7" x14ac:dyDescent="0.3">
      <c r="A23" s="13" t="s">
        <v>100</v>
      </c>
      <c r="B23" s="10">
        <v>1</v>
      </c>
      <c r="C23" s="8">
        <v>0</v>
      </c>
      <c r="D23" s="8">
        <v>0</v>
      </c>
      <c r="E23" s="8">
        <v>0</v>
      </c>
      <c r="F23" s="8">
        <v>2</v>
      </c>
    </row>
    <row r="24" spans="1:7" x14ac:dyDescent="0.3">
      <c r="A24" s="14" t="s">
        <v>101</v>
      </c>
      <c r="B24" s="10">
        <v>4</v>
      </c>
      <c r="C24" s="8">
        <v>3</v>
      </c>
      <c r="D24" s="8">
        <v>0</v>
      </c>
      <c r="E24" s="8">
        <v>0</v>
      </c>
      <c r="F24" s="8">
        <v>2</v>
      </c>
    </row>
    <row r="25" spans="1:7" x14ac:dyDescent="0.3">
      <c r="A25" s="13" t="s">
        <v>102</v>
      </c>
      <c r="B25" s="10">
        <v>2</v>
      </c>
      <c r="C25" s="8">
        <v>2</v>
      </c>
      <c r="D25" s="8">
        <v>0</v>
      </c>
      <c r="E25" s="8">
        <v>0</v>
      </c>
      <c r="F25" s="8">
        <v>2</v>
      </c>
    </row>
    <row r="26" spans="1:7" x14ac:dyDescent="0.3">
      <c r="A26" s="13" t="s">
        <v>103</v>
      </c>
      <c r="B26" s="10">
        <v>2</v>
      </c>
      <c r="C26" s="8">
        <v>0</v>
      </c>
      <c r="D26" s="8">
        <v>0</v>
      </c>
      <c r="E26" s="8">
        <v>0</v>
      </c>
      <c r="F26" s="8">
        <v>2</v>
      </c>
    </row>
    <row r="27" spans="1:7" x14ac:dyDescent="0.3">
      <c r="A27" s="13" t="s">
        <v>104</v>
      </c>
      <c r="B27" s="8">
        <v>2</v>
      </c>
      <c r="C27" s="8">
        <v>1</v>
      </c>
      <c r="D27" s="8">
        <v>0</v>
      </c>
      <c r="E27" s="8">
        <v>0</v>
      </c>
      <c r="F27" s="8">
        <v>2</v>
      </c>
    </row>
    <row r="28" spans="1:7" x14ac:dyDescent="0.3">
      <c r="A28" s="14" t="s">
        <v>105</v>
      </c>
      <c r="B28" s="10">
        <v>15</v>
      </c>
      <c r="C28" s="8">
        <v>0</v>
      </c>
      <c r="D28" s="8">
        <v>0</v>
      </c>
      <c r="E28" s="8">
        <v>0</v>
      </c>
      <c r="F28" s="8">
        <v>2</v>
      </c>
    </row>
    <row r="29" spans="1:7" x14ac:dyDescent="0.3">
      <c r="A29" s="3" t="s">
        <v>106</v>
      </c>
      <c r="B29" s="3">
        <v>1</v>
      </c>
      <c r="C29" s="4">
        <v>1</v>
      </c>
      <c r="D29" s="4">
        <v>0</v>
      </c>
      <c r="E29" s="8">
        <v>0</v>
      </c>
      <c r="F29" s="8">
        <v>2</v>
      </c>
    </row>
    <row r="30" spans="1:7" x14ac:dyDescent="0.3">
      <c r="A30" s="3" t="s">
        <v>107</v>
      </c>
      <c r="B30" s="3">
        <v>1</v>
      </c>
      <c r="C30" s="4">
        <v>1</v>
      </c>
      <c r="D30" s="4">
        <v>1</v>
      </c>
      <c r="E30" s="8">
        <v>0</v>
      </c>
      <c r="F30" s="8">
        <v>2</v>
      </c>
    </row>
    <row r="31" spans="1:7" x14ac:dyDescent="0.3">
      <c r="A31" s="3" t="s">
        <v>108</v>
      </c>
      <c r="B31" s="3">
        <v>0</v>
      </c>
      <c r="C31" s="4">
        <v>1</v>
      </c>
      <c r="D31" s="4">
        <v>0</v>
      </c>
      <c r="E31" s="8">
        <v>0</v>
      </c>
      <c r="F31" s="8">
        <v>2</v>
      </c>
    </row>
    <row r="32" spans="1:7" x14ac:dyDescent="0.3">
      <c r="A32" s="6" t="s">
        <v>109</v>
      </c>
      <c r="B32" s="3">
        <v>1</v>
      </c>
      <c r="C32" s="4">
        <v>1</v>
      </c>
      <c r="D32" s="4">
        <v>1</v>
      </c>
      <c r="E32" s="8">
        <v>0</v>
      </c>
      <c r="F32" s="8">
        <v>2</v>
      </c>
    </row>
    <row r="33" spans="1:7" x14ac:dyDescent="0.3">
      <c r="A33" s="3" t="s">
        <v>110</v>
      </c>
      <c r="B33" s="3">
        <v>0</v>
      </c>
      <c r="C33" s="4">
        <v>3</v>
      </c>
      <c r="D33" s="4">
        <v>0</v>
      </c>
      <c r="E33" s="8">
        <v>0</v>
      </c>
      <c r="F33" s="8">
        <v>2</v>
      </c>
    </row>
    <row r="34" spans="1:7" x14ac:dyDescent="0.3">
      <c r="A34" s="6" t="s">
        <v>111</v>
      </c>
      <c r="B34" s="3">
        <v>1</v>
      </c>
      <c r="C34" s="4">
        <v>0</v>
      </c>
      <c r="D34" s="4">
        <v>1</v>
      </c>
      <c r="E34" s="8">
        <v>0</v>
      </c>
      <c r="F34" s="8">
        <v>2</v>
      </c>
    </row>
    <row r="35" spans="1:7" x14ac:dyDescent="0.3">
      <c r="A35" s="3" t="s">
        <v>112</v>
      </c>
      <c r="B35" s="3">
        <v>2</v>
      </c>
      <c r="C35" s="4">
        <v>0</v>
      </c>
      <c r="D35" s="4">
        <v>0</v>
      </c>
      <c r="E35" s="8">
        <v>0</v>
      </c>
      <c r="F35" s="8">
        <v>2</v>
      </c>
    </row>
    <row r="36" spans="1:7" x14ac:dyDescent="0.3">
      <c r="A36" s="3" t="s">
        <v>113</v>
      </c>
      <c r="B36" s="3">
        <v>3</v>
      </c>
      <c r="C36" s="4">
        <v>3</v>
      </c>
      <c r="D36" s="4">
        <v>0</v>
      </c>
      <c r="E36" s="8">
        <v>0</v>
      </c>
      <c r="F36" s="8">
        <v>2</v>
      </c>
    </row>
    <row r="37" spans="1:7" x14ac:dyDescent="0.3">
      <c r="A37" s="3" t="s">
        <v>114</v>
      </c>
      <c r="B37" s="3">
        <v>0</v>
      </c>
      <c r="C37" s="4">
        <v>0</v>
      </c>
      <c r="D37" s="4">
        <v>1</v>
      </c>
      <c r="E37" s="8">
        <v>0</v>
      </c>
      <c r="F37" s="8">
        <v>2</v>
      </c>
    </row>
    <row r="38" spans="1:7" x14ac:dyDescent="0.3">
      <c r="A38" s="3" t="s">
        <v>115</v>
      </c>
      <c r="B38" s="3">
        <v>0</v>
      </c>
      <c r="C38" s="4">
        <v>1</v>
      </c>
      <c r="D38" s="4">
        <v>0</v>
      </c>
      <c r="E38" s="8">
        <v>0</v>
      </c>
      <c r="F38" s="8">
        <v>2</v>
      </c>
    </row>
    <row r="39" spans="1:7" x14ac:dyDescent="0.3">
      <c r="A39" s="6" t="s">
        <v>116</v>
      </c>
      <c r="B39" s="3">
        <v>1</v>
      </c>
      <c r="C39" s="4">
        <v>0</v>
      </c>
      <c r="D39" s="4">
        <v>0</v>
      </c>
      <c r="E39" s="8">
        <v>0</v>
      </c>
      <c r="F39" s="8">
        <v>2</v>
      </c>
    </row>
    <row r="40" spans="1:7" x14ac:dyDescent="0.3">
      <c r="A40" s="3" t="s">
        <v>117</v>
      </c>
      <c r="B40" s="3">
        <v>0</v>
      </c>
      <c r="C40" s="4">
        <v>0</v>
      </c>
      <c r="D40" s="4">
        <v>1</v>
      </c>
      <c r="E40" s="8">
        <v>0</v>
      </c>
      <c r="F40" s="8">
        <v>2</v>
      </c>
    </row>
    <row r="41" spans="1:7" x14ac:dyDescent="0.3">
      <c r="B41">
        <f>SUM(B22:B40)</f>
        <v>38</v>
      </c>
      <c r="C41">
        <f t="shared" ref="C41:D41" si="4">SUM(C22:C40)</f>
        <v>17</v>
      </c>
      <c r="D41">
        <f t="shared" si="4"/>
        <v>5</v>
      </c>
      <c r="F41">
        <f>SUM(B41:E41)</f>
        <v>60</v>
      </c>
    </row>
    <row r="42" spans="1:7" x14ac:dyDescent="0.3">
      <c r="B42" s="19">
        <f>B41/$F41</f>
        <v>0.6333333333333333</v>
      </c>
      <c r="C42" s="19">
        <f t="shared" ref="C42:D42" si="5">C41/$F41</f>
        <v>0.28333333333333333</v>
      </c>
      <c r="D42" s="19">
        <f t="shared" si="5"/>
        <v>8.3333333333333329E-2</v>
      </c>
      <c r="E42" s="19"/>
      <c r="F42" s="19"/>
    </row>
    <row r="43" spans="1:7" x14ac:dyDescent="0.3">
      <c r="B43" s="19">
        <f>LN(B42)</f>
        <v>-0.45675840249571498</v>
      </c>
      <c r="C43" s="19">
        <f t="shared" ref="C43:D43" si="6">LN(C42)</f>
        <v>-1.2611312181658847</v>
      </c>
      <c r="D43" s="19">
        <f t="shared" si="6"/>
        <v>-2.4849066497880004</v>
      </c>
      <c r="E43" s="19"/>
      <c r="F43" s="19"/>
    </row>
    <row r="44" spans="1:7" x14ac:dyDescent="0.3">
      <c r="B44" s="19">
        <f>B42*B43</f>
        <v>-0.28928032158061945</v>
      </c>
      <c r="C44" s="19">
        <f t="shared" ref="C44:D44" si="7">C42*C43</f>
        <v>-0.35732051181366731</v>
      </c>
      <c r="D44" s="19">
        <f t="shared" si="7"/>
        <v>-0.20707555414900003</v>
      </c>
      <c r="E44" s="19"/>
      <c r="F44" s="19">
        <f>-SUM(B44:E44)</f>
        <v>0.85367638754328679</v>
      </c>
      <c r="G44" t="s">
        <v>125</v>
      </c>
    </row>
    <row r="45" spans="1:7" x14ac:dyDescent="0.3">
      <c r="F45" s="19">
        <f>F44/LN(3)</f>
        <v>0.77704973478699357</v>
      </c>
      <c r="G45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D202-783C-42F7-AA9D-E9AA74D107D4}">
  <dimension ref="A1:M21"/>
  <sheetViews>
    <sheetView tabSelected="1" workbookViewId="0">
      <selection activeCell="E18" sqref="E18"/>
    </sheetView>
  </sheetViews>
  <sheetFormatPr defaultColWidth="9.109375" defaultRowHeight="14.4" x14ac:dyDescent="0.3"/>
  <cols>
    <col min="1" max="16384" width="9.109375" style="8"/>
  </cols>
  <sheetData>
    <row r="1" spans="1:11" x14ac:dyDescent="0.3">
      <c r="A1" s="8" t="s">
        <v>1</v>
      </c>
      <c r="B1" s="8" t="s">
        <v>41</v>
      </c>
      <c r="C1" s="8" t="s">
        <v>81</v>
      </c>
      <c r="D1" s="8" t="s">
        <v>82</v>
      </c>
      <c r="H1" s="8" t="s">
        <v>1</v>
      </c>
      <c r="I1" s="8" t="s">
        <v>41</v>
      </c>
      <c r="J1" s="8" t="s">
        <v>81</v>
      </c>
      <c r="K1" s="8" t="s">
        <v>82</v>
      </c>
    </row>
    <row r="2" spans="1:11" x14ac:dyDescent="0.3">
      <c r="A2" s="8">
        <v>4.21</v>
      </c>
      <c r="B2" s="8" t="s">
        <v>74</v>
      </c>
      <c r="D2" s="8">
        <v>53</v>
      </c>
      <c r="H2" s="8">
        <v>3.25</v>
      </c>
      <c r="I2" s="8" t="s">
        <v>75</v>
      </c>
      <c r="K2" s="8">
        <v>121</v>
      </c>
    </row>
    <row r="3" spans="1:11" x14ac:dyDescent="0.3">
      <c r="A3" s="8">
        <v>4.17</v>
      </c>
      <c r="B3" s="8" t="s">
        <v>74</v>
      </c>
      <c r="D3" s="8">
        <v>34</v>
      </c>
      <c r="H3" s="8">
        <v>1.18</v>
      </c>
      <c r="I3" s="8" t="s">
        <v>75</v>
      </c>
      <c r="K3" s="8">
        <v>0</v>
      </c>
    </row>
    <row r="4" spans="1:11" x14ac:dyDescent="0.3">
      <c r="A4" s="8">
        <v>4.18</v>
      </c>
      <c r="B4" s="8" t="s">
        <v>74</v>
      </c>
      <c r="C4" s="8">
        <v>22.54</v>
      </c>
      <c r="D4" s="8">
        <v>50</v>
      </c>
      <c r="H4" s="8">
        <v>4.29</v>
      </c>
      <c r="I4" s="8" t="s">
        <v>75</v>
      </c>
      <c r="J4" s="8">
        <v>20.6</v>
      </c>
      <c r="K4" s="8">
        <v>58</v>
      </c>
    </row>
    <row r="5" spans="1:11" x14ac:dyDescent="0.3">
      <c r="A5" s="8">
        <v>4.16</v>
      </c>
      <c r="B5" s="8" t="s">
        <v>74</v>
      </c>
      <c r="C5" s="8">
        <v>61.5</v>
      </c>
      <c r="D5" s="8">
        <v>7</v>
      </c>
      <c r="H5" s="17" t="s">
        <v>73</v>
      </c>
      <c r="I5" s="8" t="s">
        <v>75</v>
      </c>
      <c r="J5" s="8">
        <v>71.260000000000005</v>
      </c>
      <c r="K5" s="8">
        <v>42</v>
      </c>
    </row>
    <row r="6" spans="1:11" x14ac:dyDescent="0.3">
      <c r="A6" s="8">
        <v>4.1500000000000004</v>
      </c>
      <c r="B6" s="8" t="s">
        <v>74</v>
      </c>
      <c r="C6" s="8">
        <v>33.21</v>
      </c>
      <c r="D6" s="8">
        <v>7</v>
      </c>
      <c r="H6" s="17" t="s">
        <v>72</v>
      </c>
      <c r="I6" s="8" t="s">
        <v>75</v>
      </c>
      <c r="J6" s="8">
        <v>20.45</v>
      </c>
      <c r="K6" s="8">
        <v>3</v>
      </c>
    </row>
    <row r="7" spans="1:11" x14ac:dyDescent="0.3">
      <c r="A7" s="8">
        <v>4.13</v>
      </c>
      <c r="B7" s="8" t="s">
        <v>74</v>
      </c>
      <c r="C7" s="8">
        <v>71.599999999999994</v>
      </c>
      <c r="D7" s="8">
        <v>10</v>
      </c>
      <c r="H7" s="8">
        <v>1.9</v>
      </c>
      <c r="I7" s="8" t="s">
        <v>75</v>
      </c>
      <c r="J7" s="8">
        <v>29.01</v>
      </c>
      <c r="K7" s="8">
        <v>0</v>
      </c>
    </row>
    <row r="8" spans="1:11" x14ac:dyDescent="0.3">
      <c r="A8" s="17" t="s">
        <v>66</v>
      </c>
      <c r="B8" s="8" t="s">
        <v>74</v>
      </c>
      <c r="C8" s="8">
        <v>51.47</v>
      </c>
      <c r="D8" s="8">
        <v>6</v>
      </c>
      <c r="H8" s="17" t="s">
        <v>76</v>
      </c>
      <c r="I8" s="8" t="s">
        <v>75</v>
      </c>
      <c r="J8" s="8">
        <v>81.39</v>
      </c>
      <c r="K8" s="8">
        <v>79</v>
      </c>
    </row>
    <row r="9" spans="1:11" x14ac:dyDescent="0.3">
      <c r="A9" s="17" t="s">
        <v>57</v>
      </c>
      <c r="B9" s="8" t="s">
        <v>74</v>
      </c>
      <c r="C9" s="8">
        <v>15.44</v>
      </c>
      <c r="D9" s="8">
        <v>0</v>
      </c>
      <c r="H9" s="8">
        <v>3.24</v>
      </c>
      <c r="I9" s="8" t="s">
        <v>75</v>
      </c>
      <c r="J9" s="8">
        <v>33.01</v>
      </c>
      <c r="K9" s="8">
        <v>147</v>
      </c>
    </row>
    <row r="10" spans="1:11" x14ac:dyDescent="0.3">
      <c r="A10" s="8">
        <v>1.1000000000000001</v>
      </c>
      <c r="B10" s="8" t="s">
        <v>74</v>
      </c>
      <c r="C10" s="8">
        <v>26.95</v>
      </c>
      <c r="D10" s="8">
        <v>0</v>
      </c>
      <c r="H10" s="17" t="s">
        <v>79</v>
      </c>
      <c r="I10" s="8" t="s">
        <v>75</v>
      </c>
      <c r="J10" s="8">
        <v>22.31</v>
      </c>
      <c r="K10" s="8">
        <v>14</v>
      </c>
    </row>
    <row r="11" spans="1:11" x14ac:dyDescent="0.3">
      <c r="A11" s="8">
        <v>2.7</v>
      </c>
      <c r="B11" s="8" t="s">
        <v>74</v>
      </c>
      <c r="C11" s="8">
        <v>22.88</v>
      </c>
      <c r="D11" s="8">
        <v>0</v>
      </c>
      <c r="H11" s="17" t="s">
        <v>78</v>
      </c>
      <c r="I11" s="8" t="s">
        <v>75</v>
      </c>
      <c r="J11" s="8">
        <v>19.04</v>
      </c>
      <c r="K11" s="8">
        <v>11</v>
      </c>
    </row>
    <row r="12" spans="1:11" x14ac:dyDescent="0.3">
      <c r="A12" s="8">
        <v>1.6</v>
      </c>
      <c r="B12" s="8" t="s">
        <v>74</v>
      </c>
      <c r="C12" s="8">
        <v>118.56</v>
      </c>
      <c r="D12" s="8">
        <v>0</v>
      </c>
      <c r="H12" s="17" t="s">
        <v>59</v>
      </c>
      <c r="I12" s="8" t="s">
        <v>75</v>
      </c>
      <c r="J12" s="8">
        <v>22.22</v>
      </c>
      <c r="K12" s="8">
        <v>33</v>
      </c>
    </row>
    <row r="13" spans="1:11" x14ac:dyDescent="0.3">
      <c r="A13" s="8">
        <v>1.1100000000000001</v>
      </c>
      <c r="B13" s="8" t="s">
        <v>74</v>
      </c>
      <c r="C13" s="8">
        <v>23.55</v>
      </c>
      <c r="D13" s="8">
        <v>0</v>
      </c>
      <c r="H13" s="17" t="s">
        <v>83</v>
      </c>
      <c r="I13" s="8" t="s">
        <v>75</v>
      </c>
      <c r="J13" s="8">
        <v>24.92</v>
      </c>
      <c r="K13" s="8">
        <v>2</v>
      </c>
    </row>
    <row r="14" spans="1:11" x14ac:dyDescent="0.3">
      <c r="A14" s="8">
        <v>3.4</v>
      </c>
      <c r="B14" s="8" t="s">
        <v>74</v>
      </c>
      <c r="C14" s="8">
        <v>36.450000000000003</v>
      </c>
      <c r="D14" s="8">
        <v>0</v>
      </c>
      <c r="H14" s="17" t="s">
        <v>61</v>
      </c>
      <c r="I14" s="8" t="s">
        <v>75</v>
      </c>
      <c r="J14" s="8">
        <v>26.12</v>
      </c>
      <c r="K14" s="8">
        <v>2</v>
      </c>
    </row>
    <row r="15" spans="1:11" x14ac:dyDescent="0.3">
      <c r="A15" s="8">
        <v>2.9</v>
      </c>
      <c r="B15" s="8" t="s">
        <v>74</v>
      </c>
      <c r="C15" s="8">
        <v>40.65</v>
      </c>
      <c r="D15" s="8">
        <v>0</v>
      </c>
      <c r="H15" s="17" t="s">
        <v>60</v>
      </c>
      <c r="I15" s="8" t="s">
        <v>75</v>
      </c>
      <c r="J15" s="8">
        <v>27.81</v>
      </c>
      <c r="K15" s="8">
        <v>17</v>
      </c>
    </row>
    <row r="16" spans="1:11" x14ac:dyDescent="0.3">
      <c r="A16" s="8">
        <v>2.2999999999999998</v>
      </c>
      <c r="B16" s="8" t="s">
        <v>74</v>
      </c>
      <c r="C16" s="8">
        <v>4.7</v>
      </c>
      <c r="D16" s="8">
        <v>0</v>
      </c>
      <c r="H16" s="17" t="s">
        <v>84</v>
      </c>
      <c r="I16" s="8" t="s">
        <v>75</v>
      </c>
      <c r="J16" s="8">
        <v>18.02</v>
      </c>
      <c r="K16" s="8">
        <v>0</v>
      </c>
    </row>
    <row r="17" spans="1:13" x14ac:dyDescent="0.3">
      <c r="A17" s="8">
        <v>2.8</v>
      </c>
      <c r="B17" s="8" t="s">
        <v>74</v>
      </c>
      <c r="C17" s="8">
        <v>49.86</v>
      </c>
      <c r="D17" s="8">
        <v>10</v>
      </c>
      <c r="E17" s="8">
        <f>_xlfn.STDEV.P(D2:D17)</f>
        <v>17.394211501243738</v>
      </c>
      <c r="H17" s="17" t="s">
        <v>85</v>
      </c>
      <c r="I17" s="8" t="s">
        <v>75</v>
      </c>
      <c r="J17" s="8">
        <v>13.76</v>
      </c>
      <c r="K17" s="8">
        <v>0</v>
      </c>
    </row>
    <row r="18" spans="1:13" x14ac:dyDescent="0.3">
      <c r="B18" s="8" t="s">
        <v>87</v>
      </c>
      <c r="C18" s="18">
        <f>AVERAGE(C2:C17)</f>
        <v>41.382857142857141</v>
      </c>
      <c r="D18" s="18">
        <f>AVERAGE(D2:D17)</f>
        <v>11.0625</v>
      </c>
      <c r="E18" s="21" t="s">
        <v>131</v>
      </c>
      <c r="H18" s="17" t="s">
        <v>86</v>
      </c>
      <c r="I18" s="8" t="s">
        <v>75</v>
      </c>
      <c r="J18" s="8">
        <v>24.39</v>
      </c>
      <c r="K18" s="8">
        <v>3</v>
      </c>
    </row>
    <row r="19" spans="1:13" x14ac:dyDescent="0.3">
      <c r="C19" s="18" t="s">
        <v>88</v>
      </c>
      <c r="D19" s="18">
        <f>D18/C18</f>
        <v>0.2673208367854184</v>
      </c>
      <c r="E19" s="18">
        <f>D19*100</f>
        <v>26.732083678541841</v>
      </c>
      <c r="F19" s="8" t="s">
        <v>89</v>
      </c>
      <c r="H19" s="17" t="s">
        <v>62</v>
      </c>
      <c r="I19" s="8" t="s">
        <v>75</v>
      </c>
      <c r="J19" s="8">
        <v>17.59</v>
      </c>
      <c r="K19" s="8">
        <v>28</v>
      </c>
      <c r="L19" s="8">
        <f>_xlfn.STDEV.P(K2:K19)</f>
        <v>42.623531436270802</v>
      </c>
    </row>
    <row r="20" spans="1:13" x14ac:dyDescent="0.3">
      <c r="C20" s="18"/>
      <c r="D20" s="18"/>
      <c r="E20" s="18"/>
      <c r="I20" s="8" t="s">
        <v>87</v>
      </c>
      <c r="J20" s="18">
        <f>AVERAGE(J2:J19)</f>
        <v>29.493750000000002</v>
      </c>
      <c r="K20" s="18">
        <f>AVERAGE(K2:K19)</f>
        <v>31.111111111111111</v>
      </c>
      <c r="L20" s="18"/>
    </row>
    <row r="21" spans="1:13" x14ac:dyDescent="0.3">
      <c r="J21" s="18" t="s">
        <v>88</v>
      </c>
      <c r="K21" s="18">
        <f>K20/J20</f>
        <v>1.0548374184737821</v>
      </c>
      <c r="L21" s="18">
        <f>K21*100</f>
        <v>105.48374184737821</v>
      </c>
      <c r="M21" s="8" t="s">
        <v>89</v>
      </c>
    </row>
  </sheetData>
  <sortState xmlns:xlrd2="http://schemas.microsoft.com/office/spreadsheetml/2017/richdata2" ref="A2:D40">
    <sortCondition ref="B8:B40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85F7-8628-47E1-B533-514750CF8E73}">
  <dimension ref="A1:E5"/>
  <sheetViews>
    <sheetView workbookViewId="0">
      <selection activeCell="E5" sqref="B5:E5"/>
    </sheetView>
  </sheetViews>
  <sheetFormatPr defaultRowHeight="14.4" x14ac:dyDescent="0.3"/>
  <sheetData>
    <row r="1" spans="1:5" x14ac:dyDescent="0.3">
      <c r="A1" t="s">
        <v>127</v>
      </c>
    </row>
    <row r="2" spans="1:5" x14ac:dyDescent="0.3">
      <c r="B2" t="s">
        <v>24</v>
      </c>
      <c r="C2" t="s">
        <v>56</v>
      </c>
      <c r="D2" t="s">
        <v>28</v>
      </c>
      <c r="E2" t="s">
        <v>124</v>
      </c>
    </row>
    <row r="3" spans="1:5" x14ac:dyDescent="0.3">
      <c r="A3" t="s">
        <v>128</v>
      </c>
      <c r="B3" s="19">
        <v>0.53500000000000003</v>
      </c>
      <c r="C3" s="19">
        <v>-0.27034000000000002</v>
      </c>
      <c r="D3" s="19">
        <v>0.90171000000000001</v>
      </c>
      <c r="E3" s="19">
        <v>0.45934999999999998</v>
      </c>
    </row>
    <row r="4" spans="1:5" x14ac:dyDescent="0.3">
      <c r="A4" t="s">
        <v>129</v>
      </c>
      <c r="B4" s="1">
        <v>16.324000000000002</v>
      </c>
      <c r="C4" s="1">
        <v>30.59</v>
      </c>
      <c r="D4" s="1">
        <v>18.832000000000001</v>
      </c>
      <c r="E4" s="1">
        <v>30.55</v>
      </c>
    </row>
    <row r="5" spans="1:5" x14ac:dyDescent="0.3">
      <c r="A5" t="s">
        <v>130</v>
      </c>
      <c r="B5" s="20">
        <v>0.5998</v>
      </c>
      <c r="C5" s="20">
        <v>0.78869999999999996</v>
      </c>
      <c r="D5" s="20">
        <v>0.37580000000000002</v>
      </c>
      <c r="E5" s="20">
        <v>0.6492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C6" sqref="C6"/>
    </sheetView>
  </sheetViews>
  <sheetFormatPr defaultRowHeight="14.4" x14ac:dyDescent="0.3"/>
  <cols>
    <col min="2" max="2" width="7.5546875" bestFit="1" customWidth="1"/>
    <col min="3" max="3" width="5" bestFit="1" customWidth="1"/>
    <col min="4" max="4" width="6.44140625" bestFit="1" customWidth="1"/>
    <col min="5" max="5" width="10.6640625" bestFit="1" customWidth="1"/>
    <col min="6" max="6" width="6.109375" bestFit="1" customWidth="1"/>
    <col min="7" max="7" width="10.6640625" bestFit="1" customWidth="1"/>
  </cols>
  <sheetData>
    <row r="1" spans="1:12" x14ac:dyDescent="0.3">
      <c r="A1" t="s">
        <v>49</v>
      </c>
      <c r="B1" s="3" t="s">
        <v>41</v>
      </c>
      <c r="C1" s="3" t="s">
        <v>1</v>
      </c>
      <c r="D1" s="3" t="s">
        <v>24</v>
      </c>
      <c r="E1" s="3" t="s">
        <v>45</v>
      </c>
      <c r="F1" s="3"/>
      <c r="G1" s="3"/>
      <c r="H1" s="3"/>
      <c r="I1" s="3"/>
      <c r="J1" s="3"/>
      <c r="K1" s="3"/>
      <c r="L1" s="3"/>
    </row>
    <row r="2" spans="1:12" x14ac:dyDescent="0.3">
      <c r="A2" s="4">
        <v>9</v>
      </c>
      <c r="B2" s="3" t="s">
        <v>46</v>
      </c>
      <c r="C2" s="3">
        <v>2.16</v>
      </c>
      <c r="D2" s="7">
        <v>0.25</v>
      </c>
      <c r="E2" s="3">
        <v>1</v>
      </c>
      <c r="F2" s="4"/>
      <c r="G2" s="3"/>
      <c r="H2" s="4"/>
      <c r="I2" s="4"/>
      <c r="J2" s="3"/>
      <c r="K2" s="4"/>
      <c r="L2" s="4"/>
    </row>
    <row r="3" spans="1:12" x14ac:dyDescent="0.3">
      <c r="A3" s="4">
        <v>25</v>
      </c>
      <c r="B3" s="3" t="s">
        <v>48</v>
      </c>
      <c r="C3" s="3" t="s">
        <v>52</v>
      </c>
      <c r="D3" s="3"/>
      <c r="E3" s="3">
        <v>2</v>
      </c>
      <c r="F3" s="4"/>
      <c r="G3" s="3"/>
      <c r="H3" s="4"/>
      <c r="I3" s="4"/>
      <c r="J3" s="3"/>
      <c r="K3" s="4"/>
      <c r="L3" s="4"/>
    </row>
    <row r="4" spans="1:12" x14ac:dyDescent="0.3">
      <c r="A4" s="4">
        <v>10</v>
      </c>
      <c r="B4" s="3" t="s">
        <v>46</v>
      </c>
      <c r="C4" s="3">
        <v>3.8</v>
      </c>
      <c r="D4" s="7">
        <v>0.25</v>
      </c>
      <c r="E4" s="3">
        <v>3</v>
      </c>
      <c r="F4" s="4"/>
      <c r="G4" s="3"/>
      <c r="H4" s="4"/>
      <c r="I4" s="4"/>
      <c r="J4" s="3"/>
      <c r="K4" s="4"/>
      <c r="L4" s="4"/>
    </row>
    <row r="5" spans="1:12" x14ac:dyDescent="0.3">
      <c r="A5" s="4">
        <v>19</v>
      </c>
      <c r="B5" s="3" t="s">
        <v>47</v>
      </c>
      <c r="C5" s="3">
        <v>1.6</v>
      </c>
      <c r="D5" s="7">
        <v>0.25</v>
      </c>
      <c r="E5" s="3">
        <v>4</v>
      </c>
      <c r="F5" s="4"/>
      <c r="G5" s="3"/>
      <c r="H5" s="4"/>
      <c r="I5" s="4"/>
      <c r="J5" s="3"/>
      <c r="K5" s="4"/>
      <c r="L5" s="4"/>
    </row>
    <row r="6" spans="1:12" x14ac:dyDescent="0.3">
      <c r="A6" s="4">
        <v>27</v>
      </c>
      <c r="B6" s="3" t="s">
        <v>48</v>
      </c>
      <c r="C6" s="3" t="s">
        <v>54</v>
      </c>
      <c r="D6" s="3"/>
      <c r="E6" s="3">
        <v>5</v>
      </c>
      <c r="F6" s="4"/>
      <c r="G6" s="3"/>
      <c r="H6" s="4"/>
      <c r="I6" s="4"/>
      <c r="J6" s="3"/>
      <c r="K6" s="4"/>
      <c r="L6" s="4"/>
    </row>
    <row r="7" spans="1:12" x14ac:dyDescent="0.3">
      <c r="A7" s="4">
        <v>22</v>
      </c>
      <c r="B7" s="3" t="s">
        <v>47</v>
      </c>
      <c r="C7" s="3">
        <v>3.4</v>
      </c>
      <c r="D7" s="7">
        <v>0.25</v>
      </c>
      <c r="E7" s="3">
        <v>6</v>
      </c>
      <c r="F7" s="4"/>
      <c r="G7" s="3"/>
      <c r="H7" s="4"/>
      <c r="I7" s="4"/>
      <c r="J7" s="3"/>
      <c r="K7" s="4"/>
      <c r="L7" s="4"/>
    </row>
    <row r="8" spans="1:12" x14ac:dyDescent="0.3">
      <c r="A8" s="4">
        <v>4</v>
      </c>
      <c r="B8" s="3" t="s">
        <v>46</v>
      </c>
      <c r="C8" s="6">
        <v>2.2000000000000002</v>
      </c>
      <c r="D8" s="7">
        <v>0.5</v>
      </c>
      <c r="E8" s="3">
        <v>7</v>
      </c>
      <c r="F8" s="4"/>
      <c r="G8" s="3"/>
      <c r="H8" s="4"/>
      <c r="I8" s="4"/>
      <c r="J8" s="3"/>
      <c r="K8" s="4"/>
      <c r="L8" s="4"/>
    </row>
    <row r="9" spans="1:12" x14ac:dyDescent="0.3">
      <c r="A9" s="4">
        <v>14</v>
      </c>
      <c r="B9" s="3" t="s">
        <v>47</v>
      </c>
      <c r="C9" s="3">
        <v>2.8</v>
      </c>
      <c r="D9" s="7">
        <v>0.5</v>
      </c>
      <c r="E9" s="3">
        <v>8</v>
      </c>
      <c r="F9" s="4"/>
      <c r="G9" s="3"/>
      <c r="H9" s="4"/>
      <c r="I9" s="4"/>
      <c r="J9" s="3"/>
      <c r="K9" s="4"/>
      <c r="L9" s="4"/>
    </row>
    <row r="10" spans="1:12" x14ac:dyDescent="0.3">
      <c r="A10" s="4">
        <v>29</v>
      </c>
      <c r="B10" s="3" t="s">
        <v>48</v>
      </c>
      <c r="C10" s="3" t="s">
        <v>53</v>
      </c>
      <c r="D10" s="3"/>
      <c r="E10" s="3">
        <v>9</v>
      </c>
      <c r="F10" s="4"/>
      <c r="G10" s="3"/>
      <c r="H10" s="4"/>
      <c r="I10" s="4"/>
      <c r="J10" s="3"/>
      <c r="K10" s="4"/>
      <c r="L10" s="4"/>
    </row>
    <row r="11" spans="1:12" x14ac:dyDescent="0.3">
      <c r="A11" s="4">
        <v>6</v>
      </c>
      <c r="B11" s="3" t="s">
        <v>46</v>
      </c>
      <c r="C11" s="6">
        <v>4.3</v>
      </c>
      <c r="D11" s="7">
        <v>0.5</v>
      </c>
      <c r="E11" s="3">
        <v>10</v>
      </c>
      <c r="F11" s="4"/>
      <c r="G11" s="3"/>
      <c r="H11" s="4"/>
      <c r="I11" s="4"/>
      <c r="J11" s="3"/>
      <c r="K11" s="4"/>
      <c r="L11" s="4"/>
    </row>
    <row r="12" spans="1:12" x14ac:dyDescent="0.3">
      <c r="A12" s="4">
        <v>20</v>
      </c>
      <c r="B12" s="3" t="s">
        <v>47</v>
      </c>
      <c r="C12" s="3">
        <v>1.7</v>
      </c>
      <c r="D12" s="7">
        <v>0.25</v>
      </c>
      <c r="E12" s="3">
        <v>11</v>
      </c>
      <c r="F12" s="4"/>
      <c r="G12" s="3"/>
      <c r="H12" s="4"/>
      <c r="I12" s="4"/>
      <c r="J12" s="3"/>
      <c r="K12" s="4"/>
      <c r="L12" s="4"/>
    </row>
    <row r="13" spans="1:12" x14ac:dyDescent="0.3">
      <c r="A13" s="4">
        <v>1</v>
      </c>
      <c r="B13" s="3" t="s">
        <v>46</v>
      </c>
      <c r="C13" s="3">
        <v>1.21</v>
      </c>
      <c r="D13" s="7">
        <v>0.5</v>
      </c>
      <c r="E13" s="3">
        <v>12</v>
      </c>
      <c r="F13" s="4"/>
      <c r="G13" s="3"/>
      <c r="H13" s="4"/>
      <c r="I13" s="4"/>
      <c r="J13" s="3"/>
      <c r="K13" s="4"/>
      <c r="L13" s="4"/>
    </row>
    <row r="14" spans="1:12" x14ac:dyDescent="0.3">
      <c r="A14" s="4">
        <v>5</v>
      </c>
      <c r="B14" s="3" t="s">
        <v>46</v>
      </c>
      <c r="C14" s="3">
        <v>4.24</v>
      </c>
      <c r="D14" s="7">
        <v>0.5</v>
      </c>
      <c r="E14" s="3">
        <v>13</v>
      </c>
      <c r="F14" s="4"/>
      <c r="G14" s="3"/>
      <c r="H14" s="4"/>
      <c r="I14" s="4"/>
      <c r="J14" s="3"/>
      <c r="K14" s="4"/>
      <c r="L14" s="4"/>
    </row>
    <row r="15" spans="1:12" x14ac:dyDescent="0.3">
      <c r="A15" s="4">
        <v>11</v>
      </c>
      <c r="B15" s="3" t="s">
        <v>46</v>
      </c>
      <c r="C15" s="6">
        <v>3.1</v>
      </c>
      <c r="D15" s="7">
        <v>0.25</v>
      </c>
      <c r="E15" s="3">
        <v>14</v>
      </c>
      <c r="F15" s="4"/>
      <c r="G15" s="3"/>
      <c r="H15" s="4"/>
      <c r="I15" s="4"/>
      <c r="J15" s="3"/>
      <c r="K15" s="4"/>
      <c r="L15" s="4"/>
    </row>
    <row r="16" spans="1:12" x14ac:dyDescent="0.3">
      <c r="A16" s="4">
        <v>15</v>
      </c>
      <c r="B16" s="3" t="s">
        <v>47</v>
      </c>
      <c r="C16" s="3">
        <v>4.8</v>
      </c>
      <c r="D16" s="7">
        <v>0.5</v>
      </c>
      <c r="E16" s="3">
        <v>15</v>
      </c>
      <c r="F16" s="4"/>
      <c r="G16" s="3"/>
      <c r="H16" s="4"/>
      <c r="I16" s="4"/>
      <c r="J16" s="3"/>
      <c r="K16" s="4"/>
      <c r="L16" s="4"/>
    </row>
    <row r="17" spans="1:12" x14ac:dyDescent="0.3">
      <c r="A17" s="4">
        <v>13</v>
      </c>
      <c r="B17" s="3" t="s">
        <v>47</v>
      </c>
      <c r="C17" s="3">
        <v>2.7</v>
      </c>
      <c r="D17" s="7">
        <v>0.5</v>
      </c>
      <c r="E17" s="3">
        <v>16</v>
      </c>
      <c r="F17" s="4"/>
      <c r="G17" s="3"/>
      <c r="H17" s="4"/>
      <c r="I17" s="4"/>
      <c r="J17" s="3"/>
      <c r="K17" s="4"/>
      <c r="L17" s="4"/>
    </row>
    <row r="18" spans="1:12" x14ac:dyDescent="0.3">
      <c r="A18" s="4">
        <v>2</v>
      </c>
      <c r="B18" s="3" t="s">
        <v>46</v>
      </c>
      <c r="C18" s="3">
        <v>1.22</v>
      </c>
      <c r="D18" s="7">
        <v>0.5</v>
      </c>
      <c r="E18" s="3">
        <v>17</v>
      </c>
      <c r="F18" s="4"/>
      <c r="G18" s="3"/>
      <c r="H18" s="4"/>
      <c r="I18" s="4"/>
      <c r="J18" s="3"/>
      <c r="K18" s="4"/>
      <c r="L18" s="4"/>
    </row>
    <row r="19" spans="1:12" x14ac:dyDescent="0.3">
      <c r="A19" s="4">
        <v>26</v>
      </c>
      <c r="B19" s="3" t="s">
        <v>48</v>
      </c>
      <c r="C19" s="3" t="s">
        <v>55</v>
      </c>
      <c r="D19" s="3"/>
      <c r="E19" s="3">
        <v>18</v>
      </c>
      <c r="F19" s="4"/>
      <c r="G19" s="3"/>
      <c r="H19" s="4"/>
      <c r="I19" s="4"/>
      <c r="J19" s="3"/>
      <c r="K19" s="4"/>
      <c r="L19" s="4"/>
    </row>
    <row r="20" spans="1:12" x14ac:dyDescent="0.3">
      <c r="A20" s="4">
        <v>24</v>
      </c>
      <c r="B20" s="3" t="s">
        <v>47</v>
      </c>
      <c r="C20" s="3">
        <v>4.18</v>
      </c>
      <c r="D20" s="7">
        <v>0.25</v>
      </c>
      <c r="E20" s="3">
        <v>19</v>
      </c>
      <c r="F20" s="4"/>
      <c r="G20" s="3"/>
      <c r="H20" s="4"/>
      <c r="I20" s="4"/>
      <c r="J20" s="3"/>
      <c r="K20" s="4"/>
      <c r="L20" s="4"/>
    </row>
    <row r="21" spans="1:12" x14ac:dyDescent="0.3">
      <c r="A21" s="4">
        <v>8</v>
      </c>
      <c r="B21" s="3" t="s">
        <v>46</v>
      </c>
      <c r="C21" s="3">
        <v>1.1599999999999999</v>
      </c>
      <c r="D21" s="7">
        <v>0.25</v>
      </c>
      <c r="E21" s="3">
        <v>20</v>
      </c>
      <c r="F21" s="4"/>
      <c r="G21" s="3"/>
      <c r="H21" s="4"/>
      <c r="I21" s="4"/>
      <c r="J21" s="3"/>
      <c r="K21" s="4"/>
      <c r="L21" s="4"/>
    </row>
    <row r="22" spans="1:12" x14ac:dyDescent="0.3">
      <c r="A22" s="4">
        <v>3</v>
      </c>
      <c r="B22" s="3" t="s">
        <v>46</v>
      </c>
      <c r="C22" s="3">
        <v>2.14</v>
      </c>
      <c r="D22" s="7">
        <v>0.5</v>
      </c>
      <c r="E22" s="3">
        <v>21</v>
      </c>
      <c r="F22" s="4"/>
      <c r="G22" s="3"/>
      <c r="H22" s="4"/>
      <c r="I22" s="4"/>
      <c r="J22" s="3"/>
      <c r="K22" s="4"/>
      <c r="L22" s="4"/>
    </row>
    <row r="23" spans="1:12" x14ac:dyDescent="0.3">
      <c r="A23" s="4">
        <v>23</v>
      </c>
      <c r="B23" s="3" t="s">
        <v>47</v>
      </c>
      <c r="C23" s="3">
        <v>3.7</v>
      </c>
      <c r="D23" s="7">
        <v>0.25</v>
      </c>
      <c r="E23" s="3">
        <v>22</v>
      </c>
      <c r="F23" s="4"/>
      <c r="G23" s="3"/>
      <c r="H23" s="4"/>
      <c r="I23" s="4"/>
      <c r="J23" s="3"/>
      <c r="K23" s="4"/>
      <c r="L23" s="4"/>
    </row>
    <row r="24" spans="1:12" x14ac:dyDescent="0.3">
      <c r="A24" s="4">
        <v>12</v>
      </c>
      <c r="B24" s="3" t="s">
        <v>46</v>
      </c>
      <c r="C24" s="3">
        <v>3.23</v>
      </c>
      <c r="D24" s="7">
        <v>0.25</v>
      </c>
      <c r="E24" s="3">
        <v>23</v>
      </c>
      <c r="F24" s="4"/>
      <c r="G24" s="3"/>
      <c r="H24" s="4"/>
      <c r="I24" s="4"/>
      <c r="J24" s="3"/>
      <c r="K24" s="4"/>
      <c r="L24" s="4"/>
    </row>
    <row r="25" spans="1:12" x14ac:dyDescent="0.3">
      <c r="A25" s="4">
        <v>30</v>
      </c>
      <c r="B25" s="3" t="s">
        <v>48</v>
      </c>
      <c r="C25" s="3" t="s">
        <v>50</v>
      </c>
      <c r="D25" s="3"/>
      <c r="E25" s="3">
        <v>24</v>
      </c>
      <c r="F25" s="4"/>
      <c r="G25" s="3"/>
      <c r="H25" s="4"/>
      <c r="I25" s="4"/>
      <c r="J25" s="3"/>
      <c r="K25" s="4"/>
      <c r="L25" s="4"/>
    </row>
    <row r="26" spans="1:12" x14ac:dyDescent="0.3">
      <c r="A26" s="4">
        <v>18</v>
      </c>
      <c r="B26" s="3" t="s">
        <v>47</v>
      </c>
      <c r="C26" s="3">
        <v>4.17</v>
      </c>
      <c r="D26" s="7">
        <v>0.5</v>
      </c>
      <c r="E26" s="3">
        <v>25</v>
      </c>
      <c r="F26" s="4"/>
      <c r="G26" s="3"/>
      <c r="H26" s="4"/>
      <c r="I26" s="4"/>
      <c r="J26" s="3"/>
      <c r="K26" s="4"/>
      <c r="L26" s="4"/>
    </row>
    <row r="27" spans="1:12" x14ac:dyDescent="0.3">
      <c r="A27" s="4">
        <v>16</v>
      </c>
      <c r="B27" s="3" t="s">
        <v>47</v>
      </c>
      <c r="C27" s="3">
        <v>4.13</v>
      </c>
      <c r="D27" s="7">
        <v>0.5</v>
      </c>
      <c r="E27" s="3">
        <v>26</v>
      </c>
      <c r="F27" s="4"/>
      <c r="G27" s="3"/>
      <c r="H27" s="4"/>
      <c r="I27" s="4"/>
      <c r="J27" s="3"/>
      <c r="K27" s="4"/>
      <c r="L27" s="4"/>
    </row>
    <row r="28" spans="1:12" x14ac:dyDescent="0.3">
      <c r="A28" s="4">
        <v>21</v>
      </c>
      <c r="B28" s="3" t="s">
        <v>47</v>
      </c>
      <c r="C28" s="6">
        <v>1.1000000000000001</v>
      </c>
      <c r="D28" s="7">
        <v>0.25</v>
      </c>
      <c r="E28" s="3">
        <v>27</v>
      </c>
      <c r="F28" s="4"/>
      <c r="G28" s="3"/>
      <c r="H28" s="4"/>
      <c r="I28" s="4"/>
      <c r="J28" s="3"/>
      <c r="K28" s="4"/>
      <c r="L28" s="4"/>
    </row>
    <row r="29" spans="1:12" x14ac:dyDescent="0.3">
      <c r="A29" s="4">
        <v>17</v>
      </c>
      <c r="B29" s="3" t="s">
        <v>47</v>
      </c>
      <c r="C29" s="3">
        <v>4.16</v>
      </c>
      <c r="D29" s="7">
        <v>0.5</v>
      </c>
      <c r="E29" s="3">
        <v>28</v>
      </c>
      <c r="F29" s="4"/>
      <c r="G29" s="3"/>
      <c r="H29" s="4"/>
      <c r="I29" s="4"/>
      <c r="J29" s="3"/>
      <c r="K29" s="4"/>
      <c r="L29" s="4"/>
    </row>
    <row r="30" spans="1:12" x14ac:dyDescent="0.3">
      <c r="A30" s="4">
        <v>28</v>
      </c>
      <c r="B30" s="3" t="s">
        <v>48</v>
      </c>
      <c r="C30" s="3" t="s">
        <v>51</v>
      </c>
      <c r="D30" s="3"/>
      <c r="E30" s="3">
        <v>29</v>
      </c>
      <c r="F30" s="4"/>
      <c r="G30" s="3"/>
      <c r="H30" s="4"/>
      <c r="I30" s="4"/>
      <c r="J30" s="3"/>
      <c r="K30" s="4"/>
      <c r="L30" s="4"/>
    </row>
    <row r="31" spans="1:12" x14ac:dyDescent="0.3">
      <c r="A31" s="4">
        <v>7</v>
      </c>
      <c r="B31" s="3" t="s">
        <v>46</v>
      </c>
      <c r="C31" s="3">
        <v>1.1299999999999999</v>
      </c>
      <c r="D31" s="7">
        <v>0.25</v>
      </c>
      <c r="E31" s="3">
        <v>30</v>
      </c>
      <c r="F31" s="4"/>
      <c r="G31" s="3"/>
      <c r="H31" s="4"/>
      <c r="I31" s="4"/>
      <c r="J31" s="3"/>
      <c r="K31" s="4"/>
      <c r="L31" s="4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Location</vt:lpstr>
      <vt:lpstr>Ground Cover</vt:lpstr>
      <vt:lpstr>Soil Samples 2022</vt:lpstr>
      <vt:lpstr>Soil Samples 2023</vt:lpstr>
      <vt:lpstr>Soil Samples</vt:lpstr>
      <vt:lpstr>Shannon Diversity</vt:lpstr>
      <vt:lpstr>Seeds</vt:lpstr>
      <vt:lpstr>Table 1</vt:lpstr>
      <vt:lpstr>Randomizer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2023-08-26T12:42:21Z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