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thesis\round bald datas\"/>
    </mc:Choice>
  </mc:AlternateContent>
  <xr:revisionPtr revIDLastSave="0" documentId="13_ncr:1_{06520456-20C4-45B0-BFBA-04B4D68C04C0}" xr6:coauthVersionLast="47" xr6:coauthVersionMax="47" xr10:uidLastSave="{00000000-0000-0000-0000-000000000000}"/>
  <bookViews>
    <workbookView xWindow="-120" yWindow="-120" windowWidth="29040" windowHeight="15720" firstSheet="2" activeTab="3" xr2:uid="{C93C8A9F-749A-4500-9DE3-023D8B4996BB}"/>
  </bookViews>
  <sheets>
    <sheet name="Location" sheetId="1" r:id="rId1"/>
    <sheet name="Ground Cover" sheetId="2" r:id="rId2"/>
    <sheet name="Soil Samples - 2022" sheetId="5" r:id="rId3"/>
    <sheet name="Soil Samples - 2023" sheetId="7" r:id="rId4"/>
    <sheet name="Randomizer" sheetId="3" r:id="rId5"/>
    <sheet name="Budge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2" i="6"/>
  <c r="D36" i="6"/>
  <c r="C36" i="6"/>
  <c r="B36" i="6"/>
  <c r="D34" i="6"/>
  <c r="C34" i="6"/>
  <c r="B34" i="6"/>
  <c r="C30" i="6"/>
  <c r="D30" i="6" s="1"/>
  <c r="C31" i="6"/>
  <c r="D31" i="6" s="1"/>
  <c r="D18" i="6"/>
  <c r="C18" i="6"/>
  <c r="B18" i="6"/>
  <c r="D11" i="6"/>
  <c r="C11" i="6"/>
  <c r="B11" i="6"/>
  <c r="C9" i="6"/>
  <c r="B9" i="6"/>
  <c r="B8" i="6"/>
  <c r="C8" i="6" s="1"/>
  <c r="D8" i="6" s="1"/>
  <c r="B7" i="6"/>
  <c r="C7" i="6" s="1"/>
  <c r="C27" i="6"/>
  <c r="D27" i="6" s="1"/>
  <c r="C26" i="6"/>
  <c r="D26" i="6" s="1"/>
  <c r="C29" i="6"/>
  <c r="B29" i="6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B6" i="6" l="1"/>
  <c r="B20" i="6" s="1"/>
  <c r="D9" i="6"/>
  <c r="D29" i="6"/>
  <c r="D7" i="6"/>
  <c r="D6" i="6" s="1"/>
  <c r="C6" i="6"/>
  <c r="C20" i="6" s="1"/>
  <c r="D20" i="6"/>
  <c r="B24" i="6"/>
  <c r="B38" i="6" s="1"/>
  <c r="C25" i="6"/>
  <c r="B21" i="6" l="1"/>
  <c r="C24" i="6"/>
  <c r="C38" i="6" s="1"/>
  <c r="D25" i="6"/>
  <c r="D24" i="6" s="1"/>
  <c r="D38" i="6" s="1"/>
  <c r="B39" i="6" l="1"/>
</calcChain>
</file>

<file path=xl/sharedStrings.xml><?xml version="1.0" encoding="utf-8"?>
<sst xmlns="http://schemas.openxmlformats.org/spreadsheetml/2006/main" count="758" uniqueCount="109">
  <si>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</si>
  <si>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</si>
  <si>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</si>
  <si>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</si>
  <si>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</si>
  <si>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</si>
  <si>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</si>
  <si>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</si>
  <si>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</si>
  <si>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</si>
  <si>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</si>
  <si>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</si>
  <si>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</si>
  <si>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</si>
  <si>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</si>
  <si>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</si>
  <si>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</si>
  <si>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</si>
  <si>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</si>
  <si>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</si>
  <si>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</si>
  <si>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</si>
  <si>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</si>
  <si>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</si>
  <si>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</si>
  <si>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</si>
  <si>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</si>
  <si>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</si>
  <si>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</si>
  <si>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</si>
  <si>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</si>
  <si>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</si>
  <si>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</si>
  <si>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</si>
  <si>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</si>
  <si>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</si>
  <si>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</si>
  <si>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</si>
  <si>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</si>
  <si>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</si>
  <si>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</si>
  <si>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</si>
  <si>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</si>
  <si>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</si>
  <si>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</si>
  <si>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</si>
  <si>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</si>
  <si>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</si>
  <si>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</si>
  <si>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</si>
  <si>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</si>
  <si>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</si>
  <si>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</si>
  <si>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</si>
  <si>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</si>
  <si>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</si>
  <si>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</si>
  <si>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Budget</t>
  </si>
  <si>
    <t>Total Requested</t>
  </si>
  <si>
    <t>Supplies</t>
  </si>
  <si>
    <t>Gas</t>
  </si>
  <si>
    <t>Labor</t>
  </si>
  <si>
    <t>Hours expected</t>
  </si>
  <si>
    <t>Hours remaining</t>
  </si>
  <si>
    <t>Hours accumulated</t>
  </si>
  <si>
    <t>Week 1</t>
  </si>
  <si>
    <t>Week 2</t>
  </si>
  <si>
    <t>Week 3 (prn)</t>
  </si>
  <si>
    <t>Expenses</t>
  </si>
  <si>
    <t xml:space="preserve"> -- Food</t>
  </si>
  <si>
    <t xml:space="preserve"> -- PC-ORD</t>
  </si>
  <si>
    <t>TOTAL(s)</t>
  </si>
  <si>
    <t>GRAND TOTAL</t>
  </si>
  <si>
    <t>15/hour</t>
  </si>
  <si>
    <t xml:space="preserve">SUMMER 2022 </t>
  </si>
  <si>
    <t>*See itemized for more info*</t>
  </si>
  <si>
    <t>SUMMER 2023 **Proposed**</t>
  </si>
  <si>
    <t xml:space="preserve"> -- MISC</t>
  </si>
  <si>
    <t>*See Notes for more info*</t>
  </si>
  <si>
    <t>x3 Nights at Roan Mountain State Park</t>
  </si>
  <si>
    <t>Dowel rods, String, PVC piping (and material), Seedling trays, dirt, seedling starters, coco noir, peat moss, unlisted; recycled materials</t>
  </si>
  <si>
    <t>To and from study site. Decreases by 1/3rd per week</t>
  </si>
  <si>
    <t>UBI</t>
  </si>
  <si>
    <t>Running total by week</t>
  </si>
  <si>
    <t>x25$/day</t>
  </si>
  <si>
    <t>PC-ORD was single license purchase</t>
  </si>
  <si>
    <t>rounded to nearest 15 minutes</t>
  </si>
  <si>
    <t>Total amount requested to reimburse previous outings by week</t>
  </si>
  <si>
    <t>Total amount requested to reimburse previous summer outings (2022)</t>
  </si>
  <si>
    <t>Decreases by ~1/3rd per week</t>
  </si>
  <si>
    <t>Expenses **Expected**</t>
  </si>
  <si>
    <r>
      <t xml:space="preserve">rounded to nearest </t>
    </r>
    <r>
      <rPr>
        <sz val="11"/>
        <color rgb="FF7F7F7F"/>
        <rFont val="Calibri"/>
        <family val="2"/>
      </rPr>
      <t>Ø</t>
    </r>
    <r>
      <rPr>
        <i/>
        <sz val="11"/>
        <color rgb="FF7F7F7F"/>
        <rFont val="Calibri"/>
        <family val="2"/>
        <scheme val="minor"/>
      </rPr>
      <t>.50$</t>
    </r>
  </si>
  <si>
    <t>rounded to nearest Ø.50$</t>
  </si>
  <si>
    <t>Total amount requested for SUMMER 2023</t>
  </si>
  <si>
    <t>Total amount requested for SUMMER 2023 by week</t>
  </si>
  <si>
    <t>Total requested for SUMMER 2023</t>
  </si>
  <si>
    <t>Total requested for reimburement (SUMMER 2022)</t>
  </si>
  <si>
    <t>Grand total requesting</t>
  </si>
  <si>
    <t>Much thanks,</t>
  </si>
  <si>
    <t>J. Ted Hillert</t>
  </si>
  <si>
    <t>Total rate</t>
  </si>
  <si>
    <t>Lodging (i.e. Campsite)</t>
  </si>
  <si>
    <t>ce</t>
  </si>
  <si>
    <t>cc</t>
  </si>
  <si>
    <t>ca</t>
  </si>
  <si>
    <t>cb</t>
  </si>
  <si>
    <t>cd</t>
  </si>
  <si>
    <t>cf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</si>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</sst>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F7F7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rgb="FF3F3F3F"/>
      </top>
      <bottom style="thin">
        <color indexed="64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</cellStyleXfs>
  <cellXfs count="60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4" fillId="3" borderId="2" xfId="3"/>
    <xf numFmtId="0" fontId="4" fillId="3" borderId="5" xfId="3" applyBorder="1"/>
    <xf numFmtId="0" fontId="6" fillId="4" borderId="6" xfId="5" applyBorder="1" applyAlignment="1"/>
    <xf numFmtId="0" fontId="6" fillId="9" borderId="7" xfId="10" applyBorder="1" applyAlignment="1"/>
    <xf numFmtId="0" fontId="2" fillId="8" borderId="8" xfId="9" applyBorder="1" applyAlignment="1"/>
    <xf numFmtId="44" fontId="2" fillId="5" borderId="9" xfId="6" applyNumberFormat="1" applyBorder="1"/>
    <xf numFmtId="44" fontId="2" fillId="10" borderId="3" xfId="11" applyNumberFormat="1" applyBorder="1"/>
    <xf numFmtId="44" fontId="2" fillId="7" borderId="10" xfId="8" applyNumberFormat="1" applyBorder="1"/>
    <xf numFmtId="44" fontId="6" fillId="4" borderId="9" xfId="5" applyNumberFormat="1" applyBorder="1"/>
    <xf numFmtId="44" fontId="6" fillId="9" borderId="3" xfId="10" applyNumberFormat="1" applyBorder="1"/>
    <xf numFmtId="44" fontId="2" fillId="8" borderId="10" xfId="9" applyNumberFormat="1" applyBorder="1"/>
    <xf numFmtId="44" fontId="2" fillId="11" borderId="9" xfId="12" applyNumberFormat="1" applyBorder="1"/>
    <xf numFmtId="44" fontId="2" fillId="11" borderId="3" xfId="12" applyNumberFormat="1" applyBorder="1"/>
    <xf numFmtId="44" fontId="2" fillId="11" borderId="10" xfId="12" applyNumberFormat="1" applyBorder="1"/>
    <xf numFmtId="2" fontId="6" fillId="4" borderId="9" xfId="5" applyNumberFormat="1" applyBorder="1"/>
    <xf numFmtId="2" fontId="6" fillId="9" borderId="3" xfId="10" applyNumberFormat="1" applyBorder="1"/>
    <xf numFmtId="2" fontId="2" fillId="8" borderId="10" xfId="9" applyNumberFormat="1" applyBorder="1"/>
    <xf numFmtId="2" fontId="2" fillId="5" borderId="9" xfId="6" applyNumberFormat="1" applyBorder="1"/>
    <xf numFmtId="2" fontId="2" fillId="10" borderId="3" xfId="11" applyNumberFormat="1" applyBorder="1"/>
    <xf numFmtId="2" fontId="2" fillId="7" borderId="10" xfId="8" applyNumberFormat="1" applyBorder="1"/>
    <xf numFmtId="44" fontId="6" fillId="4" borderId="11" xfId="5" applyNumberFormat="1" applyBorder="1"/>
    <xf numFmtId="0" fontId="3" fillId="2" borderId="1" xfId="2"/>
    <xf numFmtId="0" fontId="5" fillId="2" borderId="1" xfId="4" applyFill="1" applyBorder="1"/>
    <xf numFmtId="44" fontId="2" fillId="11" borderId="9" xfId="12" applyNumberFormat="1" applyBorder="1" applyAlignment="1">
      <alignment horizontal="center"/>
    </xf>
    <xf numFmtId="44" fontId="2" fillId="11" borderId="3" xfId="12" applyNumberFormat="1" applyBorder="1" applyAlignment="1">
      <alignment horizontal="center"/>
    </xf>
    <xf numFmtId="44" fontId="2" fillId="11" borderId="10" xfId="12" applyNumberFormat="1" applyBorder="1" applyAlignment="1">
      <alignment horizontal="center"/>
    </xf>
    <xf numFmtId="2" fontId="2" fillId="11" borderId="9" xfId="12" applyNumberFormat="1" applyBorder="1"/>
    <xf numFmtId="44" fontId="2" fillId="6" borderId="9" xfId="7" applyNumberFormat="1" applyBorder="1"/>
    <xf numFmtId="44" fontId="2" fillId="6" borderId="3" xfId="7" applyNumberFormat="1" applyBorder="1"/>
    <xf numFmtId="44" fontId="2" fillId="6" borderId="10" xfId="7" applyNumberFormat="1" applyBorder="1"/>
    <xf numFmtId="44" fontId="2" fillId="6" borderId="12" xfId="7" applyNumberFormat="1" applyBorder="1"/>
    <xf numFmtId="44" fontId="2" fillId="6" borderId="13" xfId="7" applyNumberFormat="1" applyBorder="1"/>
    <xf numFmtId="0" fontId="2" fillId="6" borderId="4" xfId="7" applyBorder="1" applyAlignment="1">
      <alignment horizontal="center"/>
    </xf>
    <xf numFmtId="0" fontId="6" fillId="4" borderId="14" xfId="5" applyBorder="1" applyAlignment="1"/>
    <xf numFmtId="0" fontId="6" fillId="9" borderId="15" xfId="10" applyBorder="1" applyAlignment="1"/>
    <xf numFmtId="0" fontId="2" fillId="8" borderId="16" xfId="9" applyBorder="1" applyAlignment="1"/>
    <xf numFmtId="2" fontId="2" fillId="11" borderId="3" xfId="12" applyNumberFormat="1" applyBorder="1"/>
    <xf numFmtId="0" fontId="5" fillId="2" borderId="1" xfId="4" applyFill="1" applyBorder="1" applyAlignment="1">
      <alignment horizontal="right"/>
    </xf>
    <xf numFmtId="44" fontId="5" fillId="2" borderId="1" xfId="4" applyNumberFormat="1" applyFill="1" applyBorder="1"/>
    <xf numFmtId="0" fontId="3" fillId="2" borderId="1" xfId="2" quotePrefix="1"/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3" borderId="2" xfId="3" applyAlignment="1">
      <alignment horizontal="center"/>
    </xf>
    <xf numFmtId="0" fontId="0" fillId="0" borderId="0" xfId="0" quotePrefix="1" applyAlignment="1">
      <alignment horizontal="center"/>
    </xf>
    <xf numFmtId="0" fontId="2" fillId="12" borderId="0" xfId="13" applyAlignment="1">
      <alignment horizontal="center"/>
    </xf>
    <xf numFmtId="2" fontId="2" fillId="12" borderId="0" xfId="13" applyNumberFormat="1" applyAlignment="1">
      <alignment horizontal="center"/>
    </xf>
    <xf numFmtId="9" fontId="2" fillId="12" borderId="0" xfId="13" applyNumberFormat="1" applyAlignment="1">
      <alignment horizontal="center"/>
    </xf>
    <xf numFmtId="0" fontId="2" fillId="5" borderId="0" xfId="6" applyAlignment="1">
      <alignment horizontal="center"/>
    </xf>
    <xf numFmtId="9" fontId="2" fillId="5" borderId="0" xfId="6" applyNumberFormat="1" applyAlignment="1">
      <alignment horizontal="center"/>
    </xf>
    <xf numFmtId="2" fontId="2" fillId="5" borderId="0" xfId="6" applyNumberFormat="1" applyAlignment="1">
      <alignment horizontal="center"/>
    </xf>
    <xf numFmtId="9" fontId="0" fillId="0" borderId="0" xfId="1" applyFont="1"/>
  </cellXfs>
  <cellStyles count="14">
    <cellStyle name="40% - Accent1" xfId="13" builtinId="31"/>
    <cellStyle name="40% - Accent4" xfId="8" builtinId="43"/>
    <cellStyle name="40% - Accent6" xfId="12" builtinId="51"/>
    <cellStyle name="60% - Accent1" xfId="6" builtinId="32"/>
    <cellStyle name="60% - Accent3" xfId="7" builtinId="40"/>
    <cellStyle name="60% - Accent4" xfId="9" builtinId="44"/>
    <cellStyle name="60% - Accent5" xfId="11" builtinId="48"/>
    <cellStyle name="Accent1" xfId="5" builtinId="29"/>
    <cellStyle name="Accent5" xfId="10" builtinId="45"/>
    <cellStyle name="Calculation" xfId="2" builtinId="22"/>
    <cellStyle name="Check Cell" xfId="3" builtinId="23"/>
    <cellStyle name="Explanatory Text" xfId="4" builtinId="5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2" activePane="bottomLeft" state="frozen"/>
      <selection pane="bottomLeft" activeCell="Q77" sqref="Q77:Q81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42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37</v>
      </c>
    </row>
    <row r="2" spans="1:17" x14ac:dyDescent="0.25">
      <c r="A2" s="1">
        <v>44723</v>
      </c>
      <c r="B2">
        <v>1</v>
      </c>
      <c r="C2">
        <v>1</v>
      </c>
      <c r="D2" t="s">
        <v>19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68</v>
      </c>
      <c r="L2">
        <v>0</v>
      </c>
      <c r="M2">
        <v>21</v>
      </c>
      <c r="N2">
        <v>0</v>
      </c>
      <c r="O2">
        <v>9</v>
      </c>
      <c r="P2">
        <v>0</v>
      </c>
    </row>
    <row r="3" spans="1:17" x14ac:dyDescent="0.25">
      <c r="A3" s="1">
        <v>44723</v>
      </c>
      <c r="B3">
        <v>1</v>
      </c>
      <c r="C3">
        <v>2</v>
      </c>
      <c r="D3" t="s">
        <v>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</v>
      </c>
      <c r="L3">
        <v>0</v>
      </c>
      <c r="M3">
        <v>68</v>
      </c>
      <c r="N3">
        <v>0</v>
      </c>
      <c r="O3">
        <v>2</v>
      </c>
      <c r="P3">
        <v>25</v>
      </c>
      <c r="Q3" t="s">
        <v>36</v>
      </c>
    </row>
    <row r="4" spans="1:17" x14ac:dyDescent="0.25">
      <c r="A4" s="1">
        <v>44723</v>
      </c>
      <c r="B4">
        <v>1</v>
      </c>
      <c r="C4">
        <v>3</v>
      </c>
      <c r="D4" t="s">
        <v>19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55</v>
      </c>
      <c r="N4">
        <v>2</v>
      </c>
      <c r="O4">
        <v>40</v>
      </c>
      <c r="P4">
        <v>0</v>
      </c>
    </row>
    <row r="5" spans="1:17" x14ac:dyDescent="0.25">
      <c r="A5" s="1">
        <v>44723</v>
      </c>
      <c r="B5">
        <v>1</v>
      </c>
      <c r="C5">
        <v>4</v>
      </c>
      <c r="D5" t="s">
        <v>19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72</v>
      </c>
      <c r="N5">
        <v>0</v>
      </c>
      <c r="O5">
        <v>28</v>
      </c>
      <c r="P5">
        <v>0</v>
      </c>
    </row>
    <row r="6" spans="1:17" x14ac:dyDescent="0.25">
      <c r="A6" s="1">
        <v>44723</v>
      </c>
      <c r="B6">
        <v>1</v>
      </c>
      <c r="C6">
        <v>5</v>
      </c>
      <c r="D6" t="s">
        <v>19</v>
      </c>
      <c r="E6">
        <v>0</v>
      </c>
      <c r="F6">
        <v>0</v>
      </c>
      <c r="G6">
        <v>11</v>
      </c>
      <c r="H6">
        <v>0</v>
      </c>
      <c r="I6">
        <v>0</v>
      </c>
      <c r="J6">
        <v>1</v>
      </c>
      <c r="K6">
        <v>10</v>
      </c>
      <c r="L6">
        <v>0</v>
      </c>
      <c r="M6">
        <v>2</v>
      </c>
      <c r="N6">
        <v>48</v>
      </c>
      <c r="O6">
        <v>28</v>
      </c>
      <c r="P6">
        <v>0</v>
      </c>
    </row>
    <row r="7" spans="1:17" x14ac:dyDescent="0.25">
      <c r="A7" s="1">
        <v>44723</v>
      </c>
      <c r="B7">
        <v>1</v>
      </c>
      <c r="C7">
        <v>6</v>
      </c>
      <c r="D7" t="s">
        <v>19</v>
      </c>
      <c r="E7">
        <v>0</v>
      </c>
      <c r="F7">
        <v>0</v>
      </c>
      <c r="G7">
        <v>48</v>
      </c>
      <c r="H7">
        <v>0</v>
      </c>
      <c r="I7">
        <v>4</v>
      </c>
      <c r="J7">
        <v>0</v>
      </c>
      <c r="K7">
        <v>0</v>
      </c>
      <c r="L7">
        <v>0</v>
      </c>
      <c r="M7">
        <v>39</v>
      </c>
      <c r="N7">
        <v>0</v>
      </c>
      <c r="O7">
        <v>8</v>
      </c>
      <c r="P7">
        <v>1</v>
      </c>
      <c r="Q7" t="s">
        <v>38</v>
      </c>
    </row>
    <row r="8" spans="1:17" x14ac:dyDescent="0.25">
      <c r="A8" s="1">
        <v>44724</v>
      </c>
      <c r="B8">
        <v>1</v>
      </c>
      <c r="C8">
        <v>7</v>
      </c>
      <c r="D8" t="s">
        <v>19</v>
      </c>
      <c r="E8">
        <v>0</v>
      </c>
      <c r="F8">
        <v>0</v>
      </c>
      <c r="G8">
        <v>82</v>
      </c>
      <c r="H8">
        <v>0</v>
      </c>
      <c r="I8">
        <v>1</v>
      </c>
      <c r="J8">
        <v>0</v>
      </c>
      <c r="K8">
        <v>0</v>
      </c>
      <c r="L8">
        <v>0</v>
      </c>
      <c r="M8">
        <v>6</v>
      </c>
      <c r="N8">
        <v>0</v>
      </c>
      <c r="O8">
        <v>11</v>
      </c>
      <c r="P8">
        <v>0</v>
      </c>
    </row>
    <row r="9" spans="1:17" x14ac:dyDescent="0.25">
      <c r="A9" s="1">
        <v>44724</v>
      </c>
      <c r="B9">
        <v>1</v>
      </c>
      <c r="C9">
        <v>8</v>
      </c>
      <c r="D9" t="s">
        <v>19</v>
      </c>
      <c r="E9">
        <v>0</v>
      </c>
      <c r="F9">
        <v>0</v>
      </c>
      <c r="G9">
        <v>1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71</v>
      </c>
      <c r="O9">
        <v>25</v>
      </c>
      <c r="P9">
        <v>0</v>
      </c>
    </row>
    <row r="10" spans="1:17" x14ac:dyDescent="0.25">
      <c r="A10" s="1">
        <v>44724</v>
      </c>
      <c r="B10">
        <v>1</v>
      </c>
      <c r="C10">
        <v>9</v>
      </c>
      <c r="D10" t="s">
        <v>19</v>
      </c>
      <c r="E10">
        <v>0</v>
      </c>
      <c r="F10">
        <v>0</v>
      </c>
      <c r="G10">
        <v>51</v>
      </c>
      <c r="H10">
        <v>0</v>
      </c>
      <c r="I10">
        <v>1</v>
      </c>
      <c r="J10">
        <v>0</v>
      </c>
      <c r="K10">
        <v>0</v>
      </c>
      <c r="L10">
        <v>0</v>
      </c>
      <c r="M10">
        <v>28</v>
      </c>
      <c r="N10">
        <v>18</v>
      </c>
      <c r="O10">
        <v>2</v>
      </c>
      <c r="P10">
        <v>0</v>
      </c>
    </row>
    <row r="11" spans="1:17" x14ac:dyDescent="0.25">
      <c r="A11" s="1">
        <v>44724</v>
      </c>
      <c r="B11">
        <v>1</v>
      </c>
      <c r="C11">
        <v>10</v>
      </c>
      <c r="D11" t="s">
        <v>19</v>
      </c>
      <c r="E11">
        <v>0</v>
      </c>
      <c r="F11">
        <v>0</v>
      </c>
      <c r="G11">
        <v>0</v>
      </c>
      <c r="H11">
        <v>0</v>
      </c>
      <c r="I11">
        <v>4</v>
      </c>
      <c r="J11">
        <v>49</v>
      </c>
      <c r="K11">
        <v>1</v>
      </c>
      <c r="L11">
        <v>0</v>
      </c>
      <c r="M11">
        <v>45</v>
      </c>
      <c r="N11">
        <v>0</v>
      </c>
      <c r="O11">
        <v>1</v>
      </c>
      <c r="P11">
        <v>0</v>
      </c>
    </row>
    <row r="12" spans="1:17" x14ac:dyDescent="0.25">
      <c r="A12" s="1">
        <v>44724</v>
      </c>
      <c r="B12">
        <v>1</v>
      </c>
      <c r="C12">
        <v>11</v>
      </c>
      <c r="D12" t="s">
        <v>19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48</v>
      </c>
      <c r="L12">
        <v>0</v>
      </c>
      <c r="M12">
        <v>50</v>
      </c>
      <c r="N12">
        <v>0</v>
      </c>
      <c r="O12">
        <v>0</v>
      </c>
      <c r="P12">
        <v>0</v>
      </c>
    </row>
    <row r="13" spans="1:17" x14ac:dyDescent="0.25">
      <c r="A13" s="1">
        <v>44724</v>
      </c>
      <c r="B13">
        <v>1</v>
      </c>
      <c r="C13">
        <v>12</v>
      </c>
      <c r="D13" t="s">
        <v>19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80</v>
      </c>
      <c r="L13">
        <v>0</v>
      </c>
      <c r="M13">
        <v>0</v>
      </c>
      <c r="N13">
        <v>0</v>
      </c>
      <c r="O13">
        <v>14</v>
      </c>
      <c r="P13">
        <v>0</v>
      </c>
    </row>
    <row r="14" spans="1:17" x14ac:dyDescent="0.25">
      <c r="A14" s="1">
        <v>44724</v>
      </c>
      <c r="B14">
        <v>1</v>
      </c>
      <c r="C14">
        <v>13</v>
      </c>
      <c r="D14" t="s">
        <v>20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51</v>
      </c>
      <c r="L14">
        <v>17</v>
      </c>
      <c r="M14">
        <v>0</v>
      </c>
      <c r="N14">
        <v>0</v>
      </c>
      <c r="O14">
        <v>22</v>
      </c>
      <c r="P14">
        <v>0</v>
      </c>
    </row>
    <row r="15" spans="1:17" x14ac:dyDescent="0.25">
      <c r="A15" s="1">
        <v>44724</v>
      </c>
      <c r="B15">
        <v>1</v>
      </c>
      <c r="C15">
        <v>14</v>
      </c>
      <c r="D15" t="s">
        <v>20</v>
      </c>
      <c r="E15">
        <v>35</v>
      </c>
      <c r="F15">
        <v>0</v>
      </c>
      <c r="G15">
        <v>0</v>
      </c>
      <c r="H15">
        <v>0</v>
      </c>
      <c r="I15">
        <v>7</v>
      </c>
      <c r="J15">
        <v>0</v>
      </c>
      <c r="K15">
        <v>14</v>
      </c>
      <c r="L15">
        <v>38</v>
      </c>
      <c r="M15">
        <v>0</v>
      </c>
      <c r="N15">
        <v>0</v>
      </c>
      <c r="O15">
        <v>6</v>
      </c>
      <c r="P15">
        <v>0</v>
      </c>
    </row>
    <row r="16" spans="1:17" x14ac:dyDescent="0.25">
      <c r="A16" s="1">
        <v>44724</v>
      </c>
      <c r="B16">
        <v>1</v>
      </c>
      <c r="C16">
        <v>15</v>
      </c>
      <c r="D16" t="s">
        <v>20</v>
      </c>
      <c r="E16">
        <v>19</v>
      </c>
      <c r="F16">
        <v>0</v>
      </c>
      <c r="G16">
        <v>0</v>
      </c>
      <c r="H16">
        <v>5</v>
      </c>
      <c r="I16">
        <v>44</v>
      </c>
      <c r="J16">
        <v>2</v>
      </c>
      <c r="K16">
        <v>17</v>
      </c>
      <c r="L16">
        <v>13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44724</v>
      </c>
      <c r="B17">
        <v>1</v>
      </c>
      <c r="C17">
        <v>16</v>
      </c>
      <c r="D17" t="s">
        <v>20</v>
      </c>
      <c r="E17">
        <v>3</v>
      </c>
      <c r="F17">
        <v>0</v>
      </c>
      <c r="G17">
        <v>0</v>
      </c>
      <c r="H17">
        <v>6</v>
      </c>
      <c r="I17">
        <v>85</v>
      </c>
      <c r="J17">
        <v>4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44724</v>
      </c>
      <c r="B18">
        <v>1</v>
      </c>
      <c r="C18">
        <v>17</v>
      </c>
      <c r="D18" t="s">
        <v>20</v>
      </c>
      <c r="E18">
        <v>28</v>
      </c>
      <c r="F18">
        <v>0</v>
      </c>
      <c r="G18">
        <v>0</v>
      </c>
      <c r="H18">
        <v>0</v>
      </c>
      <c r="I18">
        <v>47</v>
      </c>
      <c r="J18">
        <v>4</v>
      </c>
      <c r="K18">
        <v>21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44729</v>
      </c>
      <c r="B19">
        <v>1</v>
      </c>
      <c r="C19">
        <v>18</v>
      </c>
      <c r="D19" t="s">
        <v>20</v>
      </c>
      <c r="E19">
        <v>18</v>
      </c>
      <c r="F19">
        <v>0</v>
      </c>
      <c r="G19">
        <v>0</v>
      </c>
      <c r="H19">
        <v>0</v>
      </c>
      <c r="I19">
        <v>12</v>
      </c>
      <c r="J19">
        <v>14</v>
      </c>
      <c r="K19">
        <v>56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44729</v>
      </c>
      <c r="B20">
        <v>1</v>
      </c>
      <c r="C20">
        <v>19</v>
      </c>
      <c r="D20" t="s">
        <v>20</v>
      </c>
      <c r="E20">
        <v>41</v>
      </c>
      <c r="F20">
        <v>0</v>
      </c>
      <c r="G20">
        <v>0</v>
      </c>
      <c r="H20">
        <v>0</v>
      </c>
      <c r="I20">
        <v>21</v>
      </c>
      <c r="J20">
        <v>0</v>
      </c>
      <c r="K20">
        <v>36</v>
      </c>
      <c r="L20">
        <v>0</v>
      </c>
      <c r="M20">
        <v>0</v>
      </c>
      <c r="N20">
        <v>0</v>
      </c>
      <c r="O20">
        <v>2</v>
      </c>
      <c r="P20">
        <v>0</v>
      </c>
    </row>
    <row r="21" spans="1:17" x14ac:dyDescent="0.25">
      <c r="A21" s="1">
        <v>44729</v>
      </c>
      <c r="B21">
        <v>1</v>
      </c>
      <c r="C21">
        <v>20</v>
      </c>
      <c r="D21" t="s">
        <v>20</v>
      </c>
      <c r="E21">
        <v>49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7" x14ac:dyDescent="0.25">
      <c r="A22" s="1">
        <v>44729</v>
      </c>
      <c r="B22">
        <v>1</v>
      </c>
      <c r="C22">
        <v>21</v>
      </c>
      <c r="D22" t="s">
        <v>20</v>
      </c>
      <c r="E22">
        <v>71</v>
      </c>
      <c r="F22">
        <v>0</v>
      </c>
      <c r="G22">
        <v>0</v>
      </c>
      <c r="H22">
        <v>0</v>
      </c>
      <c r="I22">
        <v>8</v>
      </c>
      <c r="J22">
        <v>0</v>
      </c>
      <c r="K22">
        <v>20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7" x14ac:dyDescent="0.25">
      <c r="A23" s="1">
        <v>44729</v>
      </c>
      <c r="B23">
        <v>1</v>
      </c>
      <c r="C23">
        <v>22</v>
      </c>
      <c r="D23" t="s">
        <v>20</v>
      </c>
      <c r="E23">
        <v>62</v>
      </c>
      <c r="F23">
        <v>0</v>
      </c>
      <c r="G23">
        <v>0</v>
      </c>
      <c r="H23">
        <v>0</v>
      </c>
      <c r="I23">
        <v>1</v>
      </c>
      <c r="J23">
        <v>0</v>
      </c>
      <c r="K23">
        <v>31</v>
      </c>
      <c r="L23">
        <v>0</v>
      </c>
      <c r="M23">
        <v>0</v>
      </c>
      <c r="N23">
        <v>0</v>
      </c>
      <c r="O23">
        <v>6</v>
      </c>
      <c r="P23">
        <v>0</v>
      </c>
    </row>
    <row r="24" spans="1:17" x14ac:dyDescent="0.25">
      <c r="A24" s="1">
        <v>44729</v>
      </c>
      <c r="B24">
        <v>2</v>
      </c>
      <c r="C24">
        <v>1</v>
      </c>
      <c r="D24" t="s">
        <v>19</v>
      </c>
      <c r="E24">
        <v>36</v>
      </c>
      <c r="F24">
        <v>0</v>
      </c>
      <c r="G24">
        <v>0</v>
      </c>
      <c r="H24">
        <v>0</v>
      </c>
      <c r="I24">
        <v>0</v>
      </c>
      <c r="J24">
        <v>0</v>
      </c>
      <c r="K24">
        <v>62</v>
      </c>
      <c r="L24">
        <v>0</v>
      </c>
      <c r="M24">
        <v>0</v>
      </c>
      <c r="N24">
        <v>0</v>
      </c>
      <c r="O24">
        <v>2</v>
      </c>
      <c r="P24">
        <v>0</v>
      </c>
    </row>
    <row r="25" spans="1:17" x14ac:dyDescent="0.25">
      <c r="A25" s="1">
        <v>44729</v>
      </c>
      <c r="B25">
        <v>2</v>
      </c>
      <c r="C25">
        <v>2</v>
      </c>
      <c r="D25" t="s">
        <v>19</v>
      </c>
      <c r="E25">
        <v>25</v>
      </c>
      <c r="F25">
        <v>0</v>
      </c>
      <c r="G25">
        <v>0</v>
      </c>
      <c r="H25">
        <v>0</v>
      </c>
      <c r="I25">
        <v>0</v>
      </c>
      <c r="J25">
        <v>0</v>
      </c>
      <c r="K25">
        <v>74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7" x14ac:dyDescent="0.25">
      <c r="A26" s="1">
        <v>44729</v>
      </c>
      <c r="B26">
        <v>2</v>
      </c>
      <c r="C26">
        <v>3</v>
      </c>
      <c r="D26" t="s">
        <v>19</v>
      </c>
      <c r="E26">
        <v>14</v>
      </c>
      <c r="F26">
        <v>0</v>
      </c>
      <c r="G26">
        <v>0</v>
      </c>
      <c r="H26">
        <v>0</v>
      </c>
      <c r="I26">
        <v>0</v>
      </c>
      <c r="J26">
        <v>0</v>
      </c>
      <c r="K26">
        <v>83</v>
      </c>
      <c r="L26">
        <v>0</v>
      </c>
      <c r="M26">
        <v>0</v>
      </c>
      <c r="N26">
        <v>0</v>
      </c>
      <c r="O26">
        <v>3</v>
      </c>
      <c r="P26">
        <v>0</v>
      </c>
    </row>
    <row r="27" spans="1:17" x14ac:dyDescent="0.25">
      <c r="A27" s="1">
        <v>44729</v>
      </c>
      <c r="B27">
        <v>2</v>
      </c>
      <c r="C27">
        <v>4</v>
      </c>
      <c r="D27" t="s">
        <v>19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9</v>
      </c>
      <c r="L27">
        <v>0</v>
      </c>
      <c r="M27">
        <v>72</v>
      </c>
      <c r="N27">
        <v>0</v>
      </c>
      <c r="P27">
        <v>17</v>
      </c>
      <c r="Q27" t="s">
        <v>36</v>
      </c>
    </row>
    <row r="28" spans="1:17" x14ac:dyDescent="0.25">
      <c r="A28" s="1">
        <v>44729</v>
      </c>
      <c r="B28">
        <v>2</v>
      </c>
      <c r="C28">
        <v>5</v>
      </c>
      <c r="D28" t="s">
        <v>19</v>
      </c>
      <c r="E28">
        <v>10</v>
      </c>
      <c r="F28">
        <v>0</v>
      </c>
      <c r="G28">
        <v>0</v>
      </c>
      <c r="H28">
        <v>0</v>
      </c>
      <c r="I28">
        <v>4</v>
      </c>
      <c r="J28">
        <v>19</v>
      </c>
      <c r="K28">
        <v>53</v>
      </c>
      <c r="L28">
        <v>0</v>
      </c>
      <c r="M28">
        <v>0</v>
      </c>
      <c r="N28">
        <v>0</v>
      </c>
      <c r="O28">
        <v>14</v>
      </c>
      <c r="P28">
        <v>0</v>
      </c>
    </row>
    <row r="29" spans="1:17" x14ac:dyDescent="0.25">
      <c r="A29" s="1">
        <v>44731</v>
      </c>
      <c r="B29">
        <v>2</v>
      </c>
      <c r="C29">
        <v>6</v>
      </c>
      <c r="D29" t="s">
        <v>19</v>
      </c>
      <c r="E29">
        <v>27</v>
      </c>
      <c r="F29">
        <v>0</v>
      </c>
      <c r="G29">
        <v>0</v>
      </c>
      <c r="H29">
        <v>8</v>
      </c>
      <c r="I29">
        <v>14</v>
      </c>
      <c r="J29">
        <v>22</v>
      </c>
      <c r="K29">
        <v>22</v>
      </c>
      <c r="L29">
        <v>3</v>
      </c>
      <c r="M29">
        <v>0</v>
      </c>
      <c r="N29">
        <v>0</v>
      </c>
      <c r="O29">
        <v>4</v>
      </c>
      <c r="P29">
        <v>0</v>
      </c>
    </row>
    <row r="30" spans="1:17" x14ac:dyDescent="0.25">
      <c r="A30" s="1">
        <v>44731</v>
      </c>
      <c r="B30">
        <v>2</v>
      </c>
      <c r="C30">
        <v>7</v>
      </c>
      <c r="D30" t="s">
        <v>19</v>
      </c>
      <c r="E30">
        <v>74</v>
      </c>
      <c r="F30">
        <v>0</v>
      </c>
      <c r="G30">
        <v>0</v>
      </c>
      <c r="H30">
        <v>0</v>
      </c>
      <c r="I30">
        <v>0</v>
      </c>
      <c r="J30">
        <v>0</v>
      </c>
      <c r="K30">
        <v>25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7" x14ac:dyDescent="0.25">
      <c r="A31" s="1">
        <v>44731</v>
      </c>
      <c r="B31">
        <v>2</v>
      </c>
      <c r="C31">
        <v>8</v>
      </c>
      <c r="D31" t="s">
        <v>19</v>
      </c>
      <c r="E31">
        <v>59</v>
      </c>
      <c r="F31">
        <v>0</v>
      </c>
      <c r="G31">
        <v>0</v>
      </c>
      <c r="H31">
        <v>0</v>
      </c>
      <c r="I31">
        <v>0</v>
      </c>
      <c r="J31">
        <v>12</v>
      </c>
      <c r="K31">
        <v>16</v>
      </c>
      <c r="L31">
        <v>0</v>
      </c>
      <c r="M31">
        <v>0</v>
      </c>
      <c r="N31">
        <v>0</v>
      </c>
      <c r="O31">
        <v>13</v>
      </c>
      <c r="P31">
        <v>0</v>
      </c>
    </row>
    <row r="32" spans="1:17" x14ac:dyDescent="0.25">
      <c r="A32" s="1">
        <v>44731</v>
      </c>
      <c r="B32">
        <v>2</v>
      </c>
      <c r="C32">
        <v>9</v>
      </c>
      <c r="D32" t="s">
        <v>19</v>
      </c>
      <c r="E32">
        <v>62</v>
      </c>
      <c r="F32">
        <v>0</v>
      </c>
      <c r="G32">
        <v>0</v>
      </c>
      <c r="H32">
        <v>0</v>
      </c>
      <c r="I32">
        <v>0</v>
      </c>
      <c r="J32">
        <v>0</v>
      </c>
      <c r="K32">
        <v>24</v>
      </c>
      <c r="L32">
        <v>0</v>
      </c>
      <c r="M32">
        <v>0</v>
      </c>
      <c r="N32">
        <v>0</v>
      </c>
      <c r="O32">
        <v>14</v>
      </c>
      <c r="P32">
        <v>0</v>
      </c>
    </row>
    <row r="33" spans="1:17" x14ac:dyDescent="0.25">
      <c r="A33" s="1">
        <v>44731</v>
      </c>
      <c r="B33">
        <v>2</v>
      </c>
      <c r="C33">
        <v>10</v>
      </c>
      <c r="D33" t="s">
        <v>20</v>
      </c>
      <c r="E33">
        <v>24</v>
      </c>
      <c r="F33">
        <v>0</v>
      </c>
      <c r="G33">
        <v>0</v>
      </c>
      <c r="H33">
        <v>0</v>
      </c>
      <c r="I33">
        <v>0</v>
      </c>
      <c r="J33">
        <v>17</v>
      </c>
      <c r="K33">
        <v>52</v>
      </c>
      <c r="L33">
        <v>0</v>
      </c>
      <c r="M33">
        <v>0</v>
      </c>
      <c r="N33">
        <v>0</v>
      </c>
      <c r="O33">
        <v>7</v>
      </c>
      <c r="P33">
        <v>0</v>
      </c>
    </row>
    <row r="34" spans="1:17" x14ac:dyDescent="0.25">
      <c r="A34" s="1">
        <v>44731</v>
      </c>
      <c r="B34">
        <v>2</v>
      </c>
      <c r="C34">
        <v>11</v>
      </c>
      <c r="D34" t="s">
        <v>20</v>
      </c>
      <c r="E34">
        <v>38</v>
      </c>
      <c r="F34">
        <v>0</v>
      </c>
      <c r="G34">
        <v>0</v>
      </c>
      <c r="H34">
        <v>0</v>
      </c>
      <c r="I34">
        <v>0</v>
      </c>
      <c r="J34">
        <v>58</v>
      </c>
      <c r="K34">
        <v>0</v>
      </c>
      <c r="L34">
        <v>0</v>
      </c>
      <c r="M34">
        <v>0</v>
      </c>
      <c r="N34">
        <v>0</v>
      </c>
      <c r="O34">
        <v>4</v>
      </c>
      <c r="P34">
        <v>0</v>
      </c>
    </row>
    <row r="35" spans="1:17" x14ac:dyDescent="0.25">
      <c r="A35" s="1">
        <v>44731</v>
      </c>
      <c r="B35">
        <v>2</v>
      </c>
      <c r="C35">
        <v>12</v>
      </c>
      <c r="D35" t="s">
        <v>20</v>
      </c>
      <c r="E35">
        <v>4</v>
      </c>
      <c r="F35">
        <v>0</v>
      </c>
      <c r="G35">
        <v>0</v>
      </c>
      <c r="H35">
        <v>0</v>
      </c>
      <c r="I35">
        <v>0</v>
      </c>
      <c r="J35">
        <v>27</v>
      </c>
      <c r="K35">
        <v>68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7" x14ac:dyDescent="0.25">
      <c r="A36" s="1">
        <v>44731</v>
      </c>
      <c r="B36">
        <v>2</v>
      </c>
      <c r="C36">
        <v>13</v>
      </c>
      <c r="D36" t="s">
        <v>20</v>
      </c>
      <c r="E36">
        <v>18</v>
      </c>
      <c r="F36">
        <v>0</v>
      </c>
      <c r="G36">
        <v>0</v>
      </c>
      <c r="H36">
        <v>0</v>
      </c>
      <c r="I36">
        <v>0</v>
      </c>
      <c r="J36">
        <v>69</v>
      </c>
      <c r="K36">
        <v>6</v>
      </c>
      <c r="L36">
        <v>3</v>
      </c>
      <c r="M36">
        <v>0</v>
      </c>
      <c r="N36">
        <v>0</v>
      </c>
      <c r="O36">
        <v>4</v>
      </c>
      <c r="P36">
        <v>0</v>
      </c>
    </row>
    <row r="37" spans="1:17" x14ac:dyDescent="0.25">
      <c r="A37" s="1">
        <v>44731</v>
      </c>
      <c r="B37">
        <v>2</v>
      </c>
      <c r="C37">
        <v>14</v>
      </c>
      <c r="D37" t="s">
        <v>20</v>
      </c>
      <c r="E37">
        <v>86</v>
      </c>
      <c r="F37">
        <v>0</v>
      </c>
      <c r="G37">
        <v>0</v>
      </c>
      <c r="H37">
        <v>0</v>
      </c>
      <c r="I37">
        <v>0</v>
      </c>
      <c r="J37">
        <v>5</v>
      </c>
      <c r="K37">
        <v>8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7" x14ac:dyDescent="0.25">
      <c r="A38" s="1">
        <v>44731</v>
      </c>
      <c r="B38">
        <v>2</v>
      </c>
      <c r="C38">
        <v>15</v>
      </c>
      <c r="D38" t="s">
        <v>20</v>
      </c>
      <c r="E38">
        <v>77</v>
      </c>
      <c r="F38">
        <v>0</v>
      </c>
      <c r="G38">
        <v>0</v>
      </c>
      <c r="H38">
        <v>0</v>
      </c>
      <c r="I38">
        <v>0</v>
      </c>
      <c r="J38">
        <v>5</v>
      </c>
      <c r="K38">
        <v>16</v>
      </c>
      <c r="L38">
        <v>0</v>
      </c>
      <c r="M38">
        <v>0</v>
      </c>
      <c r="N38">
        <v>0</v>
      </c>
      <c r="O38">
        <v>2</v>
      </c>
      <c r="P38">
        <v>0</v>
      </c>
    </row>
    <row r="39" spans="1:17" x14ac:dyDescent="0.25">
      <c r="A39" s="1">
        <v>44731</v>
      </c>
      <c r="B39">
        <v>2</v>
      </c>
      <c r="C39">
        <v>16</v>
      </c>
      <c r="D39" t="s">
        <v>20</v>
      </c>
      <c r="E39">
        <v>23</v>
      </c>
      <c r="F39">
        <v>0</v>
      </c>
      <c r="G39">
        <v>0</v>
      </c>
      <c r="H39">
        <v>0</v>
      </c>
      <c r="I39">
        <v>0</v>
      </c>
      <c r="J39">
        <v>0</v>
      </c>
      <c r="K39">
        <v>57</v>
      </c>
      <c r="L39">
        <v>16</v>
      </c>
      <c r="M39">
        <v>0</v>
      </c>
      <c r="N39">
        <v>0</v>
      </c>
      <c r="O39">
        <v>4</v>
      </c>
      <c r="P39">
        <v>0</v>
      </c>
    </row>
    <row r="40" spans="1:17" x14ac:dyDescent="0.25">
      <c r="A40" s="1">
        <v>44731</v>
      </c>
      <c r="B40">
        <v>2</v>
      </c>
      <c r="C40">
        <v>17</v>
      </c>
      <c r="D40" t="s">
        <v>20</v>
      </c>
      <c r="E40">
        <v>14</v>
      </c>
      <c r="F40">
        <v>0</v>
      </c>
      <c r="G40">
        <v>0</v>
      </c>
      <c r="H40">
        <v>0</v>
      </c>
      <c r="I40">
        <v>27</v>
      </c>
      <c r="J40">
        <v>0</v>
      </c>
      <c r="K40">
        <v>35</v>
      </c>
      <c r="L40">
        <v>21</v>
      </c>
      <c r="M40">
        <v>0</v>
      </c>
      <c r="N40">
        <v>0</v>
      </c>
      <c r="O40">
        <v>3</v>
      </c>
      <c r="P40">
        <v>0</v>
      </c>
    </row>
    <row r="41" spans="1:17" x14ac:dyDescent="0.25">
      <c r="A41" s="1">
        <v>44731</v>
      </c>
      <c r="B41">
        <v>2</v>
      </c>
      <c r="C41">
        <v>18</v>
      </c>
      <c r="D41" t="s">
        <v>20</v>
      </c>
      <c r="E41">
        <v>74</v>
      </c>
      <c r="F41">
        <v>0</v>
      </c>
      <c r="G41">
        <v>0</v>
      </c>
      <c r="H41">
        <v>0</v>
      </c>
      <c r="I41">
        <v>0</v>
      </c>
      <c r="J41">
        <v>0</v>
      </c>
      <c r="K41">
        <v>13</v>
      </c>
      <c r="L41">
        <v>13</v>
      </c>
      <c r="M41">
        <v>0</v>
      </c>
      <c r="N41">
        <v>0</v>
      </c>
      <c r="O41">
        <v>0</v>
      </c>
      <c r="P41">
        <v>0</v>
      </c>
    </row>
    <row r="42" spans="1:17" x14ac:dyDescent="0.25">
      <c r="A42" s="1">
        <v>44731</v>
      </c>
      <c r="B42">
        <v>2</v>
      </c>
      <c r="C42">
        <v>19</v>
      </c>
      <c r="D42" t="s">
        <v>20</v>
      </c>
      <c r="E42">
        <v>16</v>
      </c>
      <c r="F42">
        <v>0</v>
      </c>
      <c r="G42">
        <v>0</v>
      </c>
      <c r="H42">
        <v>0</v>
      </c>
      <c r="I42">
        <v>5</v>
      </c>
      <c r="J42">
        <v>9</v>
      </c>
      <c r="K42">
        <v>28</v>
      </c>
      <c r="L42">
        <v>37</v>
      </c>
      <c r="M42">
        <v>0</v>
      </c>
      <c r="N42">
        <v>5</v>
      </c>
      <c r="O42">
        <v>0</v>
      </c>
      <c r="P42">
        <v>0</v>
      </c>
    </row>
    <row r="43" spans="1:17" x14ac:dyDescent="0.25">
      <c r="A43" s="1">
        <v>44731</v>
      </c>
      <c r="B43">
        <v>2</v>
      </c>
      <c r="C43">
        <v>20</v>
      </c>
      <c r="D43" t="s">
        <v>20</v>
      </c>
      <c r="E43">
        <v>70</v>
      </c>
      <c r="F43">
        <v>0</v>
      </c>
      <c r="G43">
        <v>0</v>
      </c>
      <c r="H43">
        <v>0</v>
      </c>
      <c r="I43">
        <v>1</v>
      </c>
      <c r="J43">
        <v>0</v>
      </c>
      <c r="K43">
        <v>28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7" x14ac:dyDescent="0.25">
      <c r="A44" s="1">
        <v>44731</v>
      </c>
      <c r="B44">
        <v>3</v>
      </c>
      <c r="C44">
        <v>1</v>
      </c>
      <c r="D44" t="s">
        <v>19</v>
      </c>
      <c r="E44">
        <v>39</v>
      </c>
      <c r="F44">
        <v>0</v>
      </c>
      <c r="G44">
        <v>0</v>
      </c>
      <c r="H44">
        <v>0</v>
      </c>
      <c r="I44">
        <v>0</v>
      </c>
      <c r="J44">
        <v>0</v>
      </c>
      <c r="K44">
        <v>60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7" x14ac:dyDescent="0.25">
      <c r="A45" s="1">
        <v>44731</v>
      </c>
      <c r="B45">
        <v>3</v>
      </c>
      <c r="C45">
        <v>2</v>
      </c>
      <c r="D45" t="s">
        <v>19</v>
      </c>
      <c r="E45">
        <v>23</v>
      </c>
      <c r="F45">
        <v>0</v>
      </c>
      <c r="G45">
        <v>0</v>
      </c>
      <c r="H45">
        <v>0</v>
      </c>
      <c r="I45">
        <v>0</v>
      </c>
      <c r="J45">
        <v>55</v>
      </c>
      <c r="K45">
        <v>22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7" x14ac:dyDescent="0.25">
      <c r="A46" s="1">
        <v>44731</v>
      </c>
      <c r="B46">
        <v>3</v>
      </c>
      <c r="C46">
        <v>3</v>
      </c>
      <c r="D46" t="s">
        <v>19</v>
      </c>
      <c r="E46">
        <v>34</v>
      </c>
      <c r="F46">
        <v>0</v>
      </c>
      <c r="G46">
        <v>0</v>
      </c>
      <c r="H46">
        <v>1</v>
      </c>
      <c r="I46">
        <v>10</v>
      </c>
      <c r="J46">
        <v>16</v>
      </c>
      <c r="K46">
        <v>28</v>
      </c>
      <c r="L46">
        <v>0</v>
      </c>
      <c r="M46">
        <v>1</v>
      </c>
      <c r="N46">
        <v>1</v>
      </c>
      <c r="O46">
        <v>3</v>
      </c>
      <c r="P46">
        <v>6</v>
      </c>
      <c r="Q46" t="s">
        <v>39</v>
      </c>
    </row>
    <row r="47" spans="1:17" x14ac:dyDescent="0.25">
      <c r="A47" s="1">
        <v>44731</v>
      </c>
      <c r="B47">
        <v>3</v>
      </c>
      <c r="C47">
        <v>4</v>
      </c>
      <c r="D47" t="s">
        <v>19</v>
      </c>
      <c r="E47">
        <v>0</v>
      </c>
      <c r="F47">
        <v>0</v>
      </c>
      <c r="G47">
        <v>0</v>
      </c>
      <c r="H47">
        <v>2</v>
      </c>
      <c r="I47">
        <v>1</v>
      </c>
      <c r="J47">
        <v>0</v>
      </c>
      <c r="K47">
        <v>82</v>
      </c>
      <c r="L47">
        <v>13</v>
      </c>
      <c r="M47">
        <v>0</v>
      </c>
      <c r="N47">
        <v>0</v>
      </c>
      <c r="O47">
        <v>2</v>
      </c>
      <c r="P47">
        <v>0</v>
      </c>
    </row>
    <row r="48" spans="1:17" x14ac:dyDescent="0.25">
      <c r="A48" s="1">
        <v>44731</v>
      </c>
      <c r="B48">
        <v>3</v>
      </c>
      <c r="C48">
        <v>5</v>
      </c>
      <c r="D48" t="s">
        <v>20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53</v>
      </c>
      <c r="L48">
        <v>23</v>
      </c>
      <c r="M48">
        <v>0</v>
      </c>
      <c r="N48">
        <v>0</v>
      </c>
      <c r="O48">
        <v>22</v>
      </c>
      <c r="P48">
        <v>0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E49">
        <v>0</v>
      </c>
      <c r="F49">
        <v>0</v>
      </c>
      <c r="G49">
        <v>0</v>
      </c>
      <c r="H49">
        <v>1</v>
      </c>
      <c r="I49">
        <v>19</v>
      </c>
      <c r="J49">
        <v>0</v>
      </c>
      <c r="K49">
        <v>51</v>
      </c>
      <c r="L49">
        <v>0</v>
      </c>
      <c r="M49">
        <v>1</v>
      </c>
      <c r="N49">
        <v>0</v>
      </c>
      <c r="O49">
        <v>13</v>
      </c>
      <c r="P49">
        <v>0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E50">
        <v>14</v>
      </c>
      <c r="F50">
        <v>0</v>
      </c>
      <c r="G50">
        <v>0</v>
      </c>
      <c r="H50">
        <v>3</v>
      </c>
      <c r="I50">
        <v>0</v>
      </c>
      <c r="J50">
        <v>0</v>
      </c>
      <c r="K50">
        <v>6</v>
      </c>
      <c r="L50">
        <v>0</v>
      </c>
      <c r="M50">
        <v>0</v>
      </c>
      <c r="N50">
        <v>0</v>
      </c>
      <c r="O50">
        <v>17</v>
      </c>
      <c r="P50">
        <v>0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E51">
        <v>10</v>
      </c>
      <c r="F51">
        <v>0</v>
      </c>
      <c r="G51">
        <v>0</v>
      </c>
      <c r="H51">
        <v>3</v>
      </c>
      <c r="I51">
        <v>2</v>
      </c>
      <c r="J51">
        <v>0</v>
      </c>
      <c r="K51">
        <v>77</v>
      </c>
      <c r="L51">
        <v>0</v>
      </c>
      <c r="M51">
        <v>0</v>
      </c>
      <c r="N51">
        <v>0</v>
      </c>
      <c r="O51">
        <v>8</v>
      </c>
      <c r="P51">
        <v>0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E52">
        <v>1</v>
      </c>
      <c r="F52">
        <v>0</v>
      </c>
      <c r="G52">
        <v>0</v>
      </c>
      <c r="H52">
        <v>9</v>
      </c>
      <c r="I52">
        <v>0</v>
      </c>
      <c r="J52">
        <v>0</v>
      </c>
      <c r="K52">
        <v>90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E53">
        <v>25</v>
      </c>
      <c r="F53">
        <v>0</v>
      </c>
      <c r="G53">
        <v>0</v>
      </c>
      <c r="H53">
        <v>5</v>
      </c>
      <c r="I53">
        <v>0</v>
      </c>
      <c r="J53">
        <v>0</v>
      </c>
      <c r="K53">
        <v>49</v>
      </c>
      <c r="L53">
        <v>0</v>
      </c>
      <c r="M53">
        <v>0</v>
      </c>
      <c r="N53">
        <v>0</v>
      </c>
      <c r="O53">
        <v>21</v>
      </c>
      <c r="P53">
        <v>0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E54">
        <v>38</v>
      </c>
      <c r="F54">
        <v>0</v>
      </c>
      <c r="G54">
        <v>0</v>
      </c>
      <c r="H54">
        <v>1</v>
      </c>
      <c r="I54">
        <v>0</v>
      </c>
      <c r="J54">
        <v>0</v>
      </c>
      <c r="K54">
        <v>39</v>
      </c>
      <c r="L54">
        <v>0</v>
      </c>
      <c r="M54">
        <v>0</v>
      </c>
      <c r="N54">
        <v>0</v>
      </c>
      <c r="O54">
        <v>22</v>
      </c>
      <c r="P54">
        <v>0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E55">
        <v>84</v>
      </c>
      <c r="F55">
        <v>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6</v>
      </c>
      <c r="P55">
        <v>0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E56">
        <v>30</v>
      </c>
      <c r="F56">
        <v>0</v>
      </c>
      <c r="G56">
        <v>0</v>
      </c>
      <c r="H56">
        <v>0</v>
      </c>
      <c r="I56">
        <v>1</v>
      </c>
      <c r="J56">
        <v>15</v>
      </c>
      <c r="K56">
        <v>37</v>
      </c>
      <c r="L56">
        <v>12</v>
      </c>
      <c r="M56">
        <v>0</v>
      </c>
      <c r="N56">
        <v>0</v>
      </c>
      <c r="O56">
        <v>5</v>
      </c>
      <c r="P56">
        <v>0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E57">
        <v>35</v>
      </c>
      <c r="F57">
        <v>0</v>
      </c>
      <c r="G57">
        <v>0</v>
      </c>
      <c r="H57">
        <v>0</v>
      </c>
      <c r="I57">
        <v>0</v>
      </c>
      <c r="J57">
        <v>27</v>
      </c>
      <c r="K57">
        <v>21</v>
      </c>
      <c r="L57">
        <v>12</v>
      </c>
      <c r="M57">
        <v>0</v>
      </c>
      <c r="N57">
        <v>0</v>
      </c>
      <c r="O57">
        <v>5</v>
      </c>
      <c r="P57">
        <v>0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E58">
        <v>45</v>
      </c>
      <c r="F58">
        <v>0</v>
      </c>
      <c r="G58">
        <v>0</v>
      </c>
      <c r="H58">
        <v>0</v>
      </c>
      <c r="I58">
        <v>0</v>
      </c>
      <c r="J58">
        <v>49</v>
      </c>
      <c r="K58">
        <v>4</v>
      </c>
      <c r="L58">
        <v>1</v>
      </c>
      <c r="M58">
        <v>0</v>
      </c>
      <c r="N58">
        <v>0</v>
      </c>
      <c r="O58">
        <v>1</v>
      </c>
      <c r="P58">
        <v>0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E59">
        <v>39</v>
      </c>
      <c r="F59">
        <v>0</v>
      </c>
      <c r="G59">
        <v>0</v>
      </c>
      <c r="H59">
        <v>0</v>
      </c>
      <c r="I59">
        <v>2</v>
      </c>
      <c r="J59">
        <v>0</v>
      </c>
      <c r="K59">
        <v>52</v>
      </c>
      <c r="L59">
        <v>4</v>
      </c>
      <c r="M59">
        <v>0</v>
      </c>
      <c r="N59">
        <v>0</v>
      </c>
      <c r="O59">
        <v>3</v>
      </c>
      <c r="P59">
        <v>0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E60">
        <v>36</v>
      </c>
      <c r="F60">
        <v>0</v>
      </c>
      <c r="G60">
        <v>0</v>
      </c>
      <c r="H60">
        <v>4</v>
      </c>
      <c r="I60">
        <v>0</v>
      </c>
      <c r="J60">
        <v>2</v>
      </c>
      <c r="K60">
        <v>23</v>
      </c>
      <c r="L60">
        <v>34</v>
      </c>
      <c r="M60">
        <v>0</v>
      </c>
      <c r="N60">
        <v>0</v>
      </c>
      <c r="O60">
        <v>1</v>
      </c>
      <c r="P60">
        <v>0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E61">
        <v>26</v>
      </c>
      <c r="F61">
        <v>0</v>
      </c>
      <c r="G61">
        <v>0</v>
      </c>
      <c r="H61">
        <v>0</v>
      </c>
      <c r="I61">
        <v>0</v>
      </c>
      <c r="J61">
        <v>21</v>
      </c>
      <c r="K61">
        <v>41</v>
      </c>
      <c r="L61">
        <v>11</v>
      </c>
      <c r="M61">
        <v>0</v>
      </c>
      <c r="N61">
        <v>0</v>
      </c>
      <c r="O61">
        <v>1</v>
      </c>
      <c r="P61">
        <v>0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E62">
        <v>34</v>
      </c>
      <c r="F62">
        <v>0</v>
      </c>
      <c r="G62">
        <v>0</v>
      </c>
      <c r="H62">
        <v>0</v>
      </c>
      <c r="I62">
        <v>0</v>
      </c>
      <c r="J62">
        <v>66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E63">
        <v>73</v>
      </c>
      <c r="F63">
        <v>0</v>
      </c>
      <c r="G63">
        <v>0</v>
      </c>
      <c r="H63">
        <v>0</v>
      </c>
      <c r="I63">
        <v>0</v>
      </c>
      <c r="J63">
        <v>10</v>
      </c>
      <c r="K63">
        <v>17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E64">
        <v>31</v>
      </c>
      <c r="F64">
        <v>0</v>
      </c>
      <c r="G64">
        <v>0</v>
      </c>
      <c r="H64">
        <v>0</v>
      </c>
      <c r="I64">
        <v>1</v>
      </c>
      <c r="J64">
        <v>0</v>
      </c>
      <c r="K64">
        <v>66</v>
      </c>
      <c r="L64">
        <v>0</v>
      </c>
      <c r="M64">
        <v>0</v>
      </c>
      <c r="N64">
        <v>0</v>
      </c>
      <c r="O64">
        <v>2</v>
      </c>
      <c r="P64">
        <v>0</v>
      </c>
    </row>
    <row r="65" spans="1:16" x14ac:dyDescent="0.25">
      <c r="A65" s="1">
        <v>44736</v>
      </c>
      <c r="B65">
        <v>3</v>
      </c>
      <c r="C65">
        <v>22</v>
      </c>
      <c r="D65" t="s">
        <v>20</v>
      </c>
      <c r="E65">
        <v>36</v>
      </c>
      <c r="F65">
        <v>0</v>
      </c>
      <c r="G65">
        <v>0</v>
      </c>
      <c r="H65">
        <v>0</v>
      </c>
      <c r="I65">
        <v>0</v>
      </c>
      <c r="J65">
        <v>21</v>
      </c>
      <c r="K65">
        <v>43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 s="1">
        <v>44736</v>
      </c>
      <c r="B66">
        <v>3</v>
      </c>
      <c r="C66">
        <v>23</v>
      </c>
      <c r="D66" t="s">
        <v>20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  <c r="K66">
        <v>54</v>
      </c>
      <c r="L66">
        <v>22</v>
      </c>
      <c r="M66">
        <v>0</v>
      </c>
      <c r="N66">
        <v>0</v>
      </c>
      <c r="O66">
        <v>4</v>
      </c>
      <c r="P66">
        <v>0</v>
      </c>
    </row>
    <row r="67" spans="1:16" x14ac:dyDescent="0.25">
      <c r="A67" s="1">
        <v>44736</v>
      </c>
      <c r="B67">
        <v>3</v>
      </c>
      <c r="C67">
        <v>24</v>
      </c>
      <c r="D67" t="s">
        <v>20</v>
      </c>
      <c r="E67">
        <v>14</v>
      </c>
      <c r="F67">
        <v>0</v>
      </c>
      <c r="G67">
        <v>0</v>
      </c>
      <c r="H67">
        <v>0</v>
      </c>
      <c r="I67">
        <v>0</v>
      </c>
      <c r="J67">
        <v>48</v>
      </c>
      <c r="K67">
        <v>34</v>
      </c>
      <c r="L67">
        <v>4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s="1">
        <v>44736</v>
      </c>
      <c r="B68">
        <v>3</v>
      </c>
      <c r="C68">
        <v>25</v>
      </c>
      <c r="D68" t="s">
        <v>20</v>
      </c>
      <c r="E68">
        <v>21</v>
      </c>
      <c r="F68">
        <v>0</v>
      </c>
      <c r="G68">
        <v>0</v>
      </c>
      <c r="H68">
        <v>0</v>
      </c>
      <c r="I68">
        <v>0</v>
      </c>
      <c r="J68">
        <v>60</v>
      </c>
      <c r="K68">
        <v>19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 s="1">
        <v>44737</v>
      </c>
      <c r="B69">
        <v>4</v>
      </c>
      <c r="C69">
        <v>1</v>
      </c>
      <c r="D69" t="s">
        <v>19</v>
      </c>
      <c r="E69">
        <v>17</v>
      </c>
      <c r="F69">
        <v>0</v>
      </c>
      <c r="G69">
        <v>0</v>
      </c>
      <c r="H69">
        <v>0</v>
      </c>
      <c r="I69">
        <v>0</v>
      </c>
      <c r="J69">
        <v>0</v>
      </c>
      <c r="K69">
        <v>77</v>
      </c>
      <c r="L69">
        <v>6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s="1">
        <v>44737</v>
      </c>
      <c r="B70">
        <v>4</v>
      </c>
      <c r="C70">
        <v>2</v>
      </c>
      <c r="D70" t="s">
        <v>19</v>
      </c>
      <c r="E70">
        <v>43</v>
      </c>
      <c r="F70">
        <v>0</v>
      </c>
      <c r="G70">
        <v>0</v>
      </c>
      <c r="H70">
        <v>0</v>
      </c>
      <c r="I70">
        <v>1</v>
      </c>
      <c r="J70">
        <v>0</v>
      </c>
      <c r="K70">
        <v>46</v>
      </c>
      <c r="L70">
        <v>9</v>
      </c>
      <c r="M70">
        <v>0</v>
      </c>
      <c r="N70">
        <v>0</v>
      </c>
      <c r="O70">
        <v>1</v>
      </c>
      <c r="P70">
        <v>0</v>
      </c>
    </row>
    <row r="71" spans="1:16" x14ac:dyDescent="0.25">
      <c r="A71" s="1">
        <v>44737</v>
      </c>
      <c r="B71">
        <v>4</v>
      </c>
      <c r="C71">
        <v>3</v>
      </c>
      <c r="D71" t="s">
        <v>19</v>
      </c>
      <c r="E71">
        <v>18</v>
      </c>
      <c r="F71">
        <v>0</v>
      </c>
      <c r="G71">
        <v>0</v>
      </c>
      <c r="H71">
        <v>3</v>
      </c>
      <c r="I71">
        <v>0</v>
      </c>
      <c r="J71">
        <v>0</v>
      </c>
      <c r="K71">
        <v>70</v>
      </c>
      <c r="L71">
        <v>8</v>
      </c>
      <c r="M71">
        <v>0</v>
      </c>
      <c r="N71">
        <v>0</v>
      </c>
      <c r="O71">
        <v>1</v>
      </c>
      <c r="P71">
        <v>0</v>
      </c>
    </row>
    <row r="72" spans="1:16" x14ac:dyDescent="0.25">
      <c r="A72" s="1">
        <v>44737</v>
      </c>
      <c r="B72">
        <v>4</v>
      </c>
      <c r="C72">
        <v>4</v>
      </c>
      <c r="D72" t="s">
        <v>19</v>
      </c>
      <c r="E72">
        <v>19</v>
      </c>
      <c r="F72">
        <v>0</v>
      </c>
      <c r="G72">
        <v>0</v>
      </c>
      <c r="H72">
        <v>0</v>
      </c>
      <c r="I72">
        <v>0</v>
      </c>
      <c r="J72">
        <v>2</v>
      </c>
      <c r="K72">
        <v>39</v>
      </c>
      <c r="L72">
        <v>40</v>
      </c>
      <c r="M72">
        <v>0</v>
      </c>
      <c r="N72">
        <v>0</v>
      </c>
      <c r="O72">
        <v>0</v>
      </c>
      <c r="P72">
        <v>0</v>
      </c>
    </row>
    <row r="73" spans="1:16" x14ac:dyDescent="0.25">
      <c r="A73" s="1">
        <v>44737</v>
      </c>
      <c r="B73">
        <v>4</v>
      </c>
      <c r="C73">
        <v>5</v>
      </c>
      <c r="D73" t="s">
        <v>19</v>
      </c>
      <c r="E73">
        <v>10</v>
      </c>
      <c r="F73">
        <v>0</v>
      </c>
      <c r="G73">
        <v>0</v>
      </c>
      <c r="H73">
        <v>1</v>
      </c>
      <c r="I73">
        <v>0</v>
      </c>
      <c r="J73">
        <v>9</v>
      </c>
      <c r="K73">
        <v>78</v>
      </c>
      <c r="L73">
        <v>0</v>
      </c>
      <c r="M73">
        <v>0</v>
      </c>
      <c r="N73">
        <v>0</v>
      </c>
      <c r="O73">
        <v>2</v>
      </c>
      <c r="P73">
        <v>0</v>
      </c>
    </row>
    <row r="74" spans="1:16" x14ac:dyDescent="0.25">
      <c r="A74" s="1">
        <v>44737</v>
      </c>
      <c r="B74">
        <v>4</v>
      </c>
      <c r="C74">
        <v>6</v>
      </c>
      <c r="D74" t="s">
        <v>19</v>
      </c>
      <c r="E74">
        <v>21</v>
      </c>
      <c r="F74">
        <v>0</v>
      </c>
      <c r="G74">
        <v>0</v>
      </c>
      <c r="H74">
        <v>0</v>
      </c>
      <c r="I74">
        <v>0</v>
      </c>
      <c r="J74">
        <v>27</v>
      </c>
      <c r="K74">
        <v>46</v>
      </c>
      <c r="L74">
        <v>5</v>
      </c>
      <c r="M74">
        <v>0</v>
      </c>
      <c r="N74">
        <v>0</v>
      </c>
      <c r="O74">
        <v>1</v>
      </c>
      <c r="P74">
        <v>0</v>
      </c>
    </row>
    <row r="75" spans="1:16" x14ac:dyDescent="0.25">
      <c r="A75" s="1">
        <v>44737</v>
      </c>
      <c r="B75">
        <v>4</v>
      </c>
      <c r="C75">
        <v>7</v>
      </c>
      <c r="D75" t="s">
        <v>19</v>
      </c>
      <c r="E75">
        <v>42</v>
      </c>
      <c r="F75">
        <v>0</v>
      </c>
      <c r="G75">
        <v>0</v>
      </c>
      <c r="H75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5">
      <c r="A76" s="1">
        <v>44737</v>
      </c>
      <c r="B76">
        <v>4</v>
      </c>
      <c r="C76">
        <v>8</v>
      </c>
      <c r="D76" t="s">
        <v>19</v>
      </c>
      <c r="E76">
        <v>57</v>
      </c>
      <c r="F76">
        <v>0</v>
      </c>
      <c r="G76">
        <v>0</v>
      </c>
      <c r="H76">
        <v>0</v>
      </c>
      <c r="I76">
        <v>0</v>
      </c>
      <c r="J76">
        <v>0</v>
      </c>
      <c r="K76">
        <v>42</v>
      </c>
      <c r="L76">
        <v>0</v>
      </c>
      <c r="M76">
        <v>0</v>
      </c>
      <c r="N76">
        <v>0</v>
      </c>
      <c r="O76">
        <v>1</v>
      </c>
      <c r="P76">
        <v>0</v>
      </c>
    </row>
    <row r="77" spans="1:16" x14ac:dyDescent="0.25">
      <c r="A77" s="1">
        <v>44737</v>
      </c>
      <c r="B77">
        <v>4</v>
      </c>
      <c r="C77">
        <v>9</v>
      </c>
      <c r="D77" t="s">
        <v>19</v>
      </c>
      <c r="E77">
        <v>26</v>
      </c>
      <c r="F77">
        <v>0</v>
      </c>
      <c r="G77">
        <v>0</v>
      </c>
      <c r="H77">
        <v>0</v>
      </c>
      <c r="I77">
        <v>1</v>
      </c>
      <c r="J77">
        <v>25</v>
      </c>
      <c r="K77">
        <v>36</v>
      </c>
      <c r="L77">
        <v>0</v>
      </c>
      <c r="M77">
        <v>0</v>
      </c>
      <c r="N77">
        <v>0</v>
      </c>
      <c r="O77">
        <v>12</v>
      </c>
      <c r="P77">
        <v>0</v>
      </c>
    </row>
    <row r="78" spans="1:16" x14ac:dyDescent="0.25">
      <c r="A78" s="1">
        <v>44737</v>
      </c>
      <c r="B78">
        <v>4</v>
      </c>
      <c r="C78">
        <v>10</v>
      </c>
      <c r="D78" t="s">
        <v>19</v>
      </c>
      <c r="E78">
        <v>36</v>
      </c>
      <c r="F78">
        <v>0</v>
      </c>
      <c r="G78">
        <v>0</v>
      </c>
      <c r="H78">
        <v>0</v>
      </c>
      <c r="I78">
        <v>0</v>
      </c>
      <c r="J78">
        <v>9</v>
      </c>
      <c r="K78">
        <v>50</v>
      </c>
      <c r="L78">
        <v>1</v>
      </c>
      <c r="M78">
        <v>0</v>
      </c>
      <c r="N78">
        <v>0</v>
      </c>
      <c r="O78">
        <v>4</v>
      </c>
      <c r="P78">
        <v>0</v>
      </c>
    </row>
    <row r="79" spans="1:16" x14ac:dyDescent="0.25">
      <c r="A79" s="1">
        <v>44737</v>
      </c>
      <c r="B79">
        <v>4</v>
      </c>
      <c r="C79">
        <v>11</v>
      </c>
      <c r="D79" t="s">
        <v>19</v>
      </c>
      <c r="E79">
        <v>32</v>
      </c>
      <c r="F79">
        <v>11</v>
      </c>
      <c r="G79">
        <v>0</v>
      </c>
      <c r="H79">
        <v>2</v>
      </c>
      <c r="I79">
        <v>0</v>
      </c>
      <c r="J79">
        <v>39</v>
      </c>
      <c r="K79">
        <v>14</v>
      </c>
      <c r="L79">
        <v>2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s="1">
        <v>44737</v>
      </c>
      <c r="B80">
        <v>4</v>
      </c>
      <c r="C80">
        <v>12</v>
      </c>
      <c r="D80" t="s">
        <v>19</v>
      </c>
      <c r="E80">
        <v>11</v>
      </c>
      <c r="F80">
        <v>0</v>
      </c>
      <c r="G80">
        <v>0</v>
      </c>
      <c r="H80">
        <v>0</v>
      </c>
      <c r="I80">
        <v>0</v>
      </c>
      <c r="J80">
        <v>85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</row>
    <row r="81" spans="1:17" x14ac:dyDescent="0.25">
      <c r="A81" s="1">
        <v>44737</v>
      </c>
      <c r="B81">
        <v>4</v>
      </c>
      <c r="C81">
        <v>13</v>
      </c>
      <c r="D81" t="s">
        <v>19</v>
      </c>
      <c r="E81">
        <v>85</v>
      </c>
      <c r="F81">
        <v>0</v>
      </c>
      <c r="G81">
        <v>0</v>
      </c>
      <c r="H81">
        <v>0</v>
      </c>
      <c r="I81">
        <v>3</v>
      </c>
      <c r="J81">
        <v>0</v>
      </c>
      <c r="K81">
        <v>10</v>
      </c>
      <c r="L81">
        <v>0</v>
      </c>
      <c r="M81">
        <v>0</v>
      </c>
      <c r="N81">
        <v>0</v>
      </c>
      <c r="O81">
        <v>2</v>
      </c>
      <c r="P81">
        <v>0</v>
      </c>
    </row>
    <row r="82" spans="1:17" x14ac:dyDescent="0.25">
      <c r="A82" s="1">
        <v>44737</v>
      </c>
      <c r="B82">
        <v>4</v>
      </c>
      <c r="C82">
        <v>14</v>
      </c>
      <c r="D82" t="s">
        <v>19</v>
      </c>
      <c r="E82">
        <v>31</v>
      </c>
      <c r="F82">
        <v>0</v>
      </c>
      <c r="G82">
        <v>0</v>
      </c>
      <c r="H82">
        <v>14</v>
      </c>
      <c r="I82">
        <v>7</v>
      </c>
      <c r="J82">
        <v>0</v>
      </c>
      <c r="K82">
        <v>30</v>
      </c>
      <c r="L82">
        <v>18</v>
      </c>
      <c r="M82">
        <v>0</v>
      </c>
      <c r="N82">
        <v>0</v>
      </c>
      <c r="O82">
        <v>0</v>
      </c>
      <c r="P82">
        <v>0</v>
      </c>
    </row>
    <row r="83" spans="1:17" x14ac:dyDescent="0.25">
      <c r="A83" s="1">
        <v>44737</v>
      </c>
      <c r="B83">
        <v>4</v>
      </c>
      <c r="C83">
        <v>15</v>
      </c>
      <c r="D83" t="s">
        <v>19</v>
      </c>
      <c r="E83">
        <v>57</v>
      </c>
      <c r="F83">
        <v>0</v>
      </c>
      <c r="G83">
        <v>0</v>
      </c>
      <c r="H83">
        <v>14</v>
      </c>
      <c r="I83">
        <v>3</v>
      </c>
      <c r="J83">
        <v>0</v>
      </c>
      <c r="K83">
        <v>18</v>
      </c>
      <c r="L83">
        <v>7</v>
      </c>
      <c r="M83">
        <v>0</v>
      </c>
      <c r="N83">
        <v>0</v>
      </c>
      <c r="O83">
        <v>1</v>
      </c>
      <c r="P83">
        <v>0</v>
      </c>
    </row>
    <row r="84" spans="1:17" x14ac:dyDescent="0.25">
      <c r="A84" s="1">
        <v>44737</v>
      </c>
      <c r="B84">
        <v>4</v>
      </c>
      <c r="C84">
        <v>16</v>
      </c>
      <c r="D84" t="s">
        <v>19</v>
      </c>
      <c r="E84">
        <v>73</v>
      </c>
      <c r="F84">
        <v>0</v>
      </c>
      <c r="G84">
        <v>0</v>
      </c>
      <c r="H84">
        <v>0</v>
      </c>
      <c r="I84">
        <v>5</v>
      </c>
      <c r="J84">
        <v>1</v>
      </c>
      <c r="K84">
        <v>18</v>
      </c>
      <c r="L84">
        <v>3</v>
      </c>
      <c r="M84">
        <v>0</v>
      </c>
      <c r="N84">
        <v>0</v>
      </c>
      <c r="O84">
        <v>0</v>
      </c>
      <c r="P84">
        <v>0</v>
      </c>
    </row>
    <row r="85" spans="1:17" x14ac:dyDescent="0.25">
      <c r="A85" s="1">
        <v>44737</v>
      </c>
      <c r="B85">
        <v>4</v>
      </c>
      <c r="C85">
        <v>17</v>
      </c>
      <c r="D85" t="s">
        <v>19</v>
      </c>
      <c r="E85">
        <v>67</v>
      </c>
      <c r="F85">
        <v>0</v>
      </c>
      <c r="G85">
        <v>0</v>
      </c>
      <c r="H85">
        <v>4</v>
      </c>
      <c r="I85">
        <v>5</v>
      </c>
      <c r="J85">
        <v>1</v>
      </c>
      <c r="K85">
        <v>19</v>
      </c>
      <c r="L85">
        <v>1</v>
      </c>
      <c r="M85">
        <v>0</v>
      </c>
      <c r="N85">
        <v>0</v>
      </c>
      <c r="O85">
        <v>3</v>
      </c>
      <c r="P85">
        <v>0</v>
      </c>
    </row>
    <row r="86" spans="1:17" x14ac:dyDescent="0.25">
      <c r="A86" s="1">
        <v>44737</v>
      </c>
      <c r="B86">
        <v>4</v>
      </c>
      <c r="C86">
        <v>18</v>
      </c>
      <c r="D86" t="s">
        <v>19</v>
      </c>
      <c r="E86">
        <v>15</v>
      </c>
      <c r="F86">
        <v>0</v>
      </c>
      <c r="G86">
        <v>0</v>
      </c>
      <c r="H86">
        <v>0</v>
      </c>
      <c r="I86">
        <v>0</v>
      </c>
      <c r="J86">
        <v>84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</row>
    <row r="87" spans="1:17" x14ac:dyDescent="0.25">
      <c r="A87" s="1">
        <v>44737</v>
      </c>
      <c r="B87">
        <v>4</v>
      </c>
      <c r="C87">
        <v>19</v>
      </c>
      <c r="D87" t="s">
        <v>19</v>
      </c>
      <c r="E87">
        <v>30</v>
      </c>
      <c r="F87">
        <v>0</v>
      </c>
      <c r="G87">
        <v>0</v>
      </c>
      <c r="H87">
        <v>0</v>
      </c>
      <c r="I87">
        <v>5</v>
      </c>
      <c r="J87">
        <v>9</v>
      </c>
      <c r="K87">
        <v>52</v>
      </c>
      <c r="L87">
        <v>2</v>
      </c>
      <c r="M87">
        <v>0</v>
      </c>
      <c r="N87">
        <v>0</v>
      </c>
      <c r="O87">
        <v>0</v>
      </c>
      <c r="P87">
        <v>2</v>
      </c>
      <c r="Q87" t="s">
        <v>41</v>
      </c>
    </row>
    <row r="88" spans="1:17" x14ac:dyDescent="0.25">
      <c r="A88" s="1">
        <v>44737</v>
      </c>
      <c r="B88">
        <v>4</v>
      </c>
      <c r="C88">
        <v>20</v>
      </c>
      <c r="D88" t="s">
        <v>19</v>
      </c>
      <c r="E88">
        <v>44</v>
      </c>
      <c r="F88">
        <v>0</v>
      </c>
      <c r="G88">
        <v>0</v>
      </c>
      <c r="H88">
        <v>0</v>
      </c>
      <c r="I88">
        <v>0</v>
      </c>
      <c r="J88">
        <v>0</v>
      </c>
      <c r="K88">
        <v>31</v>
      </c>
      <c r="L88">
        <v>18</v>
      </c>
      <c r="M88">
        <v>0</v>
      </c>
      <c r="N88">
        <v>0</v>
      </c>
      <c r="O88">
        <v>7</v>
      </c>
      <c r="P88">
        <v>0</v>
      </c>
    </row>
    <row r="89" spans="1:17" x14ac:dyDescent="0.25">
      <c r="A89" s="1">
        <v>44737</v>
      </c>
      <c r="B89">
        <v>4</v>
      </c>
      <c r="C89">
        <v>21</v>
      </c>
      <c r="D89" t="s">
        <v>19</v>
      </c>
      <c r="E89">
        <v>76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  <c r="L89">
        <v>18</v>
      </c>
      <c r="M89">
        <v>0</v>
      </c>
      <c r="N89">
        <v>0</v>
      </c>
      <c r="O89">
        <v>2</v>
      </c>
      <c r="P89">
        <v>0</v>
      </c>
    </row>
    <row r="90" spans="1:17" x14ac:dyDescent="0.25">
      <c r="A90" s="1">
        <v>44737</v>
      </c>
      <c r="B90">
        <v>4</v>
      </c>
      <c r="C90">
        <v>22</v>
      </c>
      <c r="D90" t="s">
        <v>20</v>
      </c>
      <c r="E90">
        <v>27</v>
      </c>
      <c r="F90">
        <v>0</v>
      </c>
      <c r="G90">
        <v>0</v>
      </c>
      <c r="H90">
        <v>2</v>
      </c>
      <c r="I90">
        <v>0</v>
      </c>
      <c r="J90">
        <v>0</v>
      </c>
      <c r="K90">
        <v>14</v>
      </c>
      <c r="L90">
        <v>54</v>
      </c>
      <c r="M90">
        <v>0</v>
      </c>
      <c r="N90">
        <v>0</v>
      </c>
      <c r="O90">
        <v>3</v>
      </c>
      <c r="P90">
        <v>0</v>
      </c>
    </row>
    <row r="91" spans="1:17" x14ac:dyDescent="0.25">
      <c r="A91" s="1">
        <v>44737</v>
      </c>
      <c r="B91">
        <v>4</v>
      </c>
      <c r="C91">
        <v>23</v>
      </c>
      <c r="D91" t="s">
        <v>20</v>
      </c>
      <c r="E91">
        <v>36</v>
      </c>
      <c r="F91">
        <v>0</v>
      </c>
      <c r="G91">
        <v>0</v>
      </c>
      <c r="H91">
        <v>1</v>
      </c>
      <c r="I91">
        <v>0</v>
      </c>
      <c r="J91">
        <v>0</v>
      </c>
      <c r="K91">
        <v>34</v>
      </c>
      <c r="L91">
        <v>16</v>
      </c>
      <c r="M91">
        <v>0</v>
      </c>
      <c r="N91">
        <v>0</v>
      </c>
      <c r="O91">
        <v>13</v>
      </c>
      <c r="P91">
        <v>0</v>
      </c>
    </row>
    <row r="92" spans="1:17" x14ac:dyDescent="0.25">
      <c r="A92" s="1">
        <v>44737</v>
      </c>
      <c r="B92">
        <v>4</v>
      </c>
      <c r="C92">
        <v>24</v>
      </c>
      <c r="D92" t="s">
        <v>20</v>
      </c>
      <c r="E92">
        <v>80</v>
      </c>
      <c r="F92">
        <v>0</v>
      </c>
      <c r="G92">
        <v>0</v>
      </c>
      <c r="H92">
        <v>0</v>
      </c>
      <c r="I92">
        <v>0</v>
      </c>
      <c r="J92">
        <v>0</v>
      </c>
      <c r="K92">
        <v>8</v>
      </c>
      <c r="L92">
        <v>7</v>
      </c>
      <c r="M92">
        <v>0</v>
      </c>
      <c r="N92">
        <v>0</v>
      </c>
      <c r="O92">
        <v>5</v>
      </c>
      <c r="P92">
        <v>0</v>
      </c>
    </row>
    <row r="93" spans="1:17" x14ac:dyDescent="0.25">
      <c r="A93" s="1">
        <v>44737</v>
      </c>
      <c r="B93">
        <v>4</v>
      </c>
      <c r="C93">
        <v>25</v>
      </c>
      <c r="D93" t="s">
        <v>20</v>
      </c>
      <c r="E93">
        <v>41</v>
      </c>
      <c r="F93">
        <v>0</v>
      </c>
      <c r="G93">
        <v>0</v>
      </c>
      <c r="H93">
        <v>2</v>
      </c>
      <c r="I93">
        <v>17</v>
      </c>
      <c r="J93">
        <v>0</v>
      </c>
      <c r="K93">
        <v>33</v>
      </c>
      <c r="L93">
        <v>6</v>
      </c>
      <c r="M93">
        <v>0</v>
      </c>
      <c r="N93">
        <v>0</v>
      </c>
      <c r="O93">
        <v>1</v>
      </c>
      <c r="P93">
        <v>0</v>
      </c>
    </row>
    <row r="94" spans="1:17" x14ac:dyDescent="0.25">
      <c r="A94" s="1">
        <v>44737</v>
      </c>
      <c r="B94">
        <v>4</v>
      </c>
      <c r="C94">
        <v>26</v>
      </c>
      <c r="D94" t="s">
        <v>20</v>
      </c>
      <c r="E94">
        <v>27</v>
      </c>
      <c r="F94">
        <v>0</v>
      </c>
      <c r="G94">
        <v>0</v>
      </c>
      <c r="H94">
        <v>0</v>
      </c>
      <c r="I94">
        <v>56</v>
      </c>
      <c r="J94">
        <v>0</v>
      </c>
      <c r="K94">
        <v>17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7" x14ac:dyDescent="0.25">
      <c r="A95" s="1">
        <v>44737</v>
      </c>
      <c r="B95">
        <v>4</v>
      </c>
      <c r="C95">
        <v>27</v>
      </c>
      <c r="D95" t="s">
        <v>20</v>
      </c>
      <c r="E95">
        <v>73</v>
      </c>
      <c r="F95">
        <v>0</v>
      </c>
      <c r="G95">
        <v>0</v>
      </c>
      <c r="H95">
        <v>6</v>
      </c>
      <c r="I95">
        <v>3</v>
      </c>
      <c r="J95">
        <v>0</v>
      </c>
      <c r="K95">
        <v>5</v>
      </c>
      <c r="L95">
        <v>13</v>
      </c>
      <c r="M95">
        <v>0</v>
      </c>
      <c r="N95">
        <v>0</v>
      </c>
      <c r="O95">
        <v>0</v>
      </c>
      <c r="P95">
        <v>0</v>
      </c>
    </row>
    <row r="96" spans="1:17" x14ac:dyDescent="0.25">
      <c r="A96" s="1">
        <v>44737</v>
      </c>
      <c r="B96">
        <v>4</v>
      </c>
      <c r="C96">
        <v>28</v>
      </c>
      <c r="D96" t="s">
        <v>20</v>
      </c>
      <c r="E96">
        <v>30</v>
      </c>
      <c r="F96">
        <v>0</v>
      </c>
      <c r="G96">
        <v>0</v>
      </c>
      <c r="H96">
        <v>0</v>
      </c>
      <c r="I96">
        <v>2</v>
      </c>
      <c r="J96">
        <v>0</v>
      </c>
      <c r="K96">
        <v>34</v>
      </c>
      <c r="L96">
        <v>30</v>
      </c>
      <c r="M96">
        <v>0</v>
      </c>
      <c r="N96">
        <v>0</v>
      </c>
      <c r="O96">
        <v>4</v>
      </c>
      <c r="P96">
        <v>0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E97">
        <v>51</v>
      </c>
      <c r="F97">
        <v>0</v>
      </c>
      <c r="G97">
        <v>0</v>
      </c>
      <c r="H97">
        <v>8</v>
      </c>
      <c r="I97">
        <v>2</v>
      </c>
      <c r="J97">
        <v>4</v>
      </c>
      <c r="K97">
        <v>24</v>
      </c>
      <c r="L97">
        <v>10</v>
      </c>
      <c r="M97">
        <v>0</v>
      </c>
      <c r="N97">
        <v>0</v>
      </c>
      <c r="O97">
        <v>1</v>
      </c>
      <c r="P97">
        <v>0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E98">
        <v>54</v>
      </c>
      <c r="F98">
        <v>0</v>
      </c>
      <c r="G98">
        <v>0</v>
      </c>
      <c r="H98">
        <v>0</v>
      </c>
      <c r="I98">
        <v>0</v>
      </c>
      <c r="J98">
        <v>0</v>
      </c>
      <c r="K98">
        <v>40</v>
      </c>
      <c r="L98">
        <v>6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E99">
        <v>23</v>
      </c>
      <c r="F99">
        <v>0</v>
      </c>
      <c r="G99">
        <v>0</v>
      </c>
      <c r="H99">
        <v>0</v>
      </c>
      <c r="I99">
        <v>0</v>
      </c>
      <c r="J99">
        <v>1</v>
      </c>
      <c r="K99">
        <v>74</v>
      </c>
      <c r="L99">
        <v>0</v>
      </c>
      <c r="M99">
        <v>0</v>
      </c>
      <c r="N99">
        <v>0</v>
      </c>
      <c r="O99">
        <v>2</v>
      </c>
      <c r="P99">
        <v>0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E100">
        <v>60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39</v>
      </c>
      <c r="L100">
        <v>0</v>
      </c>
      <c r="M100">
        <v>0</v>
      </c>
      <c r="N100">
        <v>0</v>
      </c>
      <c r="O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topLeftCell="A10" zoomScale="150" zoomScaleNormal="150" workbookViewId="0">
      <selection activeCell="E22" sqref="A22:E31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7.5703125" bestFit="1" customWidth="1"/>
    <col min="7" max="7" width="6.140625" bestFit="1" customWidth="1"/>
    <col min="8" max="8" width="10.7109375" bestFit="1" customWidth="1"/>
  </cols>
  <sheetData>
    <row r="1" spans="1:13" x14ac:dyDescent="0.25">
      <c r="A1" t="s">
        <v>50</v>
      </c>
      <c r="B1" s="4" t="s">
        <v>42</v>
      </c>
      <c r="C1" s="4" t="s">
        <v>1</v>
      </c>
      <c r="D1" s="4" t="s">
        <v>24</v>
      </c>
      <c r="E1" s="4" t="s">
        <v>46</v>
      </c>
      <c r="F1" s="4"/>
      <c r="G1" s="4"/>
      <c r="H1" s="4"/>
      <c r="I1" s="4"/>
      <c r="K1" s="4"/>
      <c r="M1" s="4"/>
    </row>
    <row r="2" spans="1:13" x14ac:dyDescent="0.25">
      <c r="A2" s="53">
        <v>21</v>
      </c>
      <c r="B2" s="53" t="s">
        <v>48</v>
      </c>
      <c r="C2" s="54">
        <v>1.1000000000000001</v>
      </c>
      <c r="D2" s="55">
        <v>0.25</v>
      </c>
      <c r="E2" s="53">
        <v>1</v>
      </c>
      <c r="F2" s="52"/>
      <c r="G2" s="5"/>
      <c r="H2" s="4"/>
      <c r="I2" s="5"/>
      <c r="K2" s="5"/>
      <c r="M2" s="5"/>
    </row>
    <row r="3" spans="1:13" x14ac:dyDescent="0.25">
      <c r="A3" s="53">
        <v>13</v>
      </c>
      <c r="B3" s="53" t="s">
        <v>48</v>
      </c>
      <c r="C3" s="53">
        <v>2.7</v>
      </c>
      <c r="D3" s="55">
        <v>0.5</v>
      </c>
      <c r="E3" s="53">
        <v>2</v>
      </c>
      <c r="F3" s="5"/>
      <c r="G3" s="6"/>
      <c r="H3" s="4"/>
      <c r="I3" s="5"/>
      <c r="K3" s="5"/>
      <c r="M3" s="5"/>
    </row>
    <row r="4" spans="1:13" x14ac:dyDescent="0.25">
      <c r="A4" s="53">
        <v>15</v>
      </c>
      <c r="B4" s="53" t="s">
        <v>48</v>
      </c>
      <c r="C4" s="53">
        <v>4.8</v>
      </c>
      <c r="D4" s="55">
        <v>0.5</v>
      </c>
      <c r="E4" s="53">
        <v>3</v>
      </c>
      <c r="F4" s="5"/>
      <c r="G4" s="5"/>
      <c r="H4" s="4"/>
      <c r="I4" s="5"/>
      <c r="K4" s="5"/>
      <c r="M4" s="5"/>
    </row>
    <row r="5" spans="1:13" x14ac:dyDescent="0.25">
      <c r="A5" s="53">
        <v>29</v>
      </c>
      <c r="B5" s="53" t="s">
        <v>108</v>
      </c>
      <c r="C5" s="53" t="s">
        <v>102</v>
      </c>
      <c r="D5" s="53"/>
      <c r="E5" s="53">
        <v>4</v>
      </c>
      <c r="F5" s="5"/>
      <c r="G5" s="5"/>
      <c r="H5" s="4"/>
      <c r="I5" s="5"/>
      <c r="K5" s="5"/>
      <c r="M5" s="5"/>
    </row>
    <row r="6" spans="1:13" x14ac:dyDescent="0.25">
      <c r="A6" s="53">
        <v>7</v>
      </c>
      <c r="B6" s="53" t="s">
        <v>47</v>
      </c>
      <c r="C6" s="53">
        <v>1.1299999999999999</v>
      </c>
      <c r="D6" s="55">
        <v>0.25</v>
      </c>
      <c r="E6" s="53">
        <v>5</v>
      </c>
      <c r="F6" s="5"/>
      <c r="G6" s="6"/>
      <c r="H6" s="4"/>
      <c r="I6" s="5"/>
      <c r="K6" s="5"/>
      <c r="M6" s="5"/>
    </row>
    <row r="7" spans="1:13" x14ac:dyDescent="0.25">
      <c r="A7" s="53">
        <v>9</v>
      </c>
      <c r="B7" s="53" t="s">
        <v>47</v>
      </c>
      <c r="C7" s="53">
        <v>2.16</v>
      </c>
      <c r="D7" s="55">
        <v>0.25</v>
      </c>
      <c r="E7" s="53">
        <v>6</v>
      </c>
      <c r="F7" s="5"/>
      <c r="G7" s="5"/>
      <c r="H7" s="4"/>
      <c r="I7" s="5"/>
      <c r="K7" s="5"/>
      <c r="M7" s="5"/>
    </row>
    <row r="8" spans="1:13" x14ac:dyDescent="0.25">
      <c r="A8" s="53">
        <v>20</v>
      </c>
      <c r="B8" s="53" t="s">
        <v>48</v>
      </c>
      <c r="C8" s="53">
        <v>1.7</v>
      </c>
      <c r="D8" s="55">
        <v>0.25</v>
      </c>
      <c r="E8" s="53">
        <v>7</v>
      </c>
      <c r="F8" s="5"/>
      <c r="G8" s="6"/>
      <c r="H8" s="4"/>
      <c r="I8" s="5"/>
      <c r="K8" s="5"/>
      <c r="M8" s="5"/>
    </row>
    <row r="9" spans="1:13" x14ac:dyDescent="0.25">
      <c r="A9" s="53">
        <v>22</v>
      </c>
      <c r="B9" s="53" t="s">
        <v>48</v>
      </c>
      <c r="C9" s="53">
        <v>3.4</v>
      </c>
      <c r="D9" s="55">
        <v>0.25</v>
      </c>
      <c r="E9" s="53">
        <v>8</v>
      </c>
      <c r="F9" s="5"/>
      <c r="G9" s="5"/>
      <c r="H9" s="4"/>
      <c r="I9" s="5"/>
      <c r="K9" s="5"/>
      <c r="M9" s="5"/>
    </row>
    <row r="10" spans="1:13" x14ac:dyDescent="0.25">
      <c r="A10" s="53">
        <v>19</v>
      </c>
      <c r="B10" s="53" t="s">
        <v>48</v>
      </c>
      <c r="C10" s="53">
        <v>1.6</v>
      </c>
      <c r="D10" s="55">
        <v>0.25</v>
      </c>
      <c r="E10" s="53">
        <v>9</v>
      </c>
      <c r="F10" s="5"/>
      <c r="G10" s="5"/>
      <c r="H10" s="4"/>
      <c r="I10" s="5"/>
      <c r="K10" s="5"/>
      <c r="M10" s="5"/>
    </row>
    <row r="11" spans="1:13" x14ac:dyDescent="0.25">
      <c r="A11" s="53">
        <v>14</v>
      </c>
      <c r="B11" s="53" t="s">
        <v>48</v>
      </c>
      <c r="C11" s="53">
        <v>2.8</v>
      </c>
      <c r="D11" s="55">
        <v>0.5</v>
      </c>
      <c r="E11" s="53">
        <v>10</v>
      </c>
      <c r="F11" s="5"/>
      <c r="G11" s="6"/>
      <c r="H11" s="4"/>
      <c r="I11" s="5"/>
      <c r="K11" s="5"/>
      <c r="M11" s="5"/>
    </row>
    <row r="12" spans="1:13" x14ac:dyDescent="0.25">
      <c r="A12" s="56">
        <v>8</v>
      </c>
      <c r="B12" s="56" t="s">
        <v>47</v>
      </c>
      <c r="C12" s="56">
        <v>1.1599999999999999</v>
      </c>
      <c r="D12" s="57">
        <v>0.25</v>
      </c>
      <c r="E12" s="56">
        <v>11</v>
      </c>
      <c r="F12" s="5"/>
      <c r="G12" s="5"/>
      <c r="H12" s="4"/>
      <c r="I12" s="5"/>
      <c r="K12" s="5"/>
      <c r="M12" s="5"/>
    </row>
    <row r="13" spans="1:13" x14ac:dyDescent="0.25">
      <c r="A13" s="56">
        <v>1</v>
      </c>
      <c r="B13" s="56" t="s">
        <v>47</v>
      </c>
      <c r="C13" s="56">
        <v>1.21</v>
      </c>
      <c r="D13" s="57">
        <v>0.5</v>
      </c>
      <c r="E13" s="56">
        <v>12</v>
      </c>
      <c r="F13" s="5"/>
      <c r="G13" s="6"/>
      <c r="H13" s="4"/>
      <c r="I13" s="5"/>
      <c r="K13" s="5"/>
      <c r="M13" s="5"/>
    </row>
    <row r="14" spans="1:13" x14ac:dyDescent="0.25">
      <c r="A14" s="56">
        <v>10</v>
      </c>
      <c r="B14" s="56" t="s">
        <v>47</v>
      </c>
      <c r="C14" s="56">
        <v>3.8</v>
      </c>
      <c r="D14" s="57">
        <v>0.25</v>
      </c>
      <c r="E14" s="56">
        <v>13</v>
      </c>
      <c r="F14" s="5"/>
      <c r="G14" s="6"/>
      <c r="H14" s="4"/>
      <c r="I14" s="5"/>
      <c r="K14" s="5"/>
      <c r="M14" s="5"/>
    </row>
    <row r="15" spans="1:13" x14ac:dyDescent="0.25">
      <c r="A15" s="56">
        <v>18</v>
      </c>
      <c r="B15" s="56" t="s">
        <v>48</v>
      </c>
      <c r="C15" s="56">
        <v>4.17</v>
      </c>
      <c r="D15" s="57">
        <v>0.5</v>
      </c>
      <c r="E15" s="56">
        <v>14</v>
      </c>
      <c r="F15" s="5"/>
      <c r="G15" s="5"/>
      <c r="H15" s="4"/>
      <c r="I15" s="5"/>
      <c r="K15" s="5"/>
      <c r="M15" s="5"/>
    </row>
    <row r="16" spans="1:13" x14ac:dyDescent="0.25">
      <c r="A16" s="56">
        <v>28</v>
      </c>
      <c r="B16" s="56" t="s">
        <v>108</v>
      </c>
      <c r="C16" s="56" t="s">
        <v>103</v>
      </c>
      <c r="D16" s="56"/>
      <c r="E16" s="56">
        <v>15</v>
      </c>
      <c r="F16" s="5"/>
      <c r="G16" s="5"/>
      <c r="H16" s="4"/>
      <c r="I16" s="5"/>
      <c r="K16" s="5"/>
      <c r="M16" s="5"/>
    </row>
    <row r="17" spans="1:13" x14ac:dyDescent="0.25">
      <c r="A17" s="56">
        <v>6</v>
      </c>
      <c r="B17" s="56" t="s">
        <v>47</v>
      </c>
      <c r="C17" s="58">
        <v>4.3</v>
      </c>
      <c r="D17" s="57">
        <v>0.5</v>
      </c>
      <c r="E17" s="56">
        <v>16</v>
      </c>
      <c r="F17" s="52"/>
      <c r="G17" s="5"/>
      <c r="H17" s="4"/>
      <c r="I17" s="5"/>
      <c r="K17" s="5"/>
      <c r="M17" s="5"/>
    </row>
    <row r="18" spans="1:13" x14ac:dyDescent="0.25">
      <c r="A18" s="56">
        <v>25</v>
      </c>
      <c r="B18" s="56" t="s">
        <v>108</v>
      </c>
      <c r="C18" s="56" t="s">
        <v>104</v>
      </c>
      <c r="D18" s="56"/>
      <c r="E18" s="56">
        <v>17</v>
      </c>
      <c r="F18" s="5"/>
      <c r="G18" s="5"/>
      <c r="H18" s="4"/>
      <c r="I18" s="5"/>
      <c r="K18" s="5"/>
      <c r="M18" s="5"/>
    </row>
    <row r="19" spans="1:13" x14ac:dyDescent="0.25">
      <c r="A19" s="56">
        <v>3</v>
      </c>
      <c r="B19" s="56" t="s">
        <v>47</v>
      </c>
      <c r="C19" s="56">
        <v>2.14</v>
      </c>
      <c r="D19" s="57">
        <v>0.5</v>
      </c>
      <c r="E19" s="56">
        <v>18</v>
      </c>
      <c r="F19" s="5"/>
      <c r="G19" s="6"/>
      <c r="H19" s="4"/>
      <c r="I19" s="5"/>
      <c r="K19" s="5"/>
      <c r="M19" s="5"/>
    </row>
    <row r="20" spans="1:13" x14ac:dyDescent="0.25">
      <c r="A20" s="56">
        <v>11</v>
      </c>
      <c r="B20" s="56" t="s">
        <v>47</v>
      </c>
      <c r="C20" s="58">
        <v>3.1</v>
      </c>
      <c r="D20" s="57">
        <v>0.25</v>
      </c>
      <c r="E20" s="56">
        <v>19</v>
      </c>
      <c r="F20" s="52"/>
      <c r="G20" s="6"/>
      <c r="H20" s="4"/>
      <c r="I20" s="5"/>
      <c r="K20" s="5"/>
      <c r="M20" s="5"/>
    </row>
    <row r="21" spans="1:13" x14ac:dyDescent="0.25">
      <c r="A21" s="56">
        <v>5</v>
      </c>
      <c r="B21" s="56" t="s">
        <v>47</v>
      </c>
      <c r="C21" s="56">
        <v>4.24</v>
      </c>
      <c r="D21" s="57">
        <v>0.5</v>
      </c>
      <c r="E21" s="56">
        <v>20</v>
      </c>
      <c r="F21" s="5"/>
      <c r="G21" s="5"/>
      <c r="H21" s="4"/>
      <c r="I21" s="5"/>
      <c r="K21" s="5"/>
      <c r="M21" s="5"/>
    </row>
    <row r="22" spans="1:13" x14ac:dyDescent="0.25">
      <c r="A22" s="53">
        <v>12</v>
      </c>
      <c r="B22" s="53" t="s">
        <v>47</v>
      </c>
      <c r="C22" s="53">
        <v>3.23</v>
      </c>
      <c r="D22" s="55">
        <v>0.25</v>
      </c>
      <c r="E22" s="53">
        <v>21</v>
      </c>
      <c r="F22" s="5"/>
      <c r="G22" s="6"/>
      <c r="H22" s="4"/>
      <c r="I22" s="5"/>
      <c r="K22" s="5"/>
      <c r="M22" s="5"/>
    </row>
    <row r="23" spans="1:13" x14ac:dyDescent="0.25">
      <c r="A23" s="53">
        <v>16</v>
      </c>
      <c r="B23" s="53" t="s">
        <v>48</v>
      </c>
      <c r="C23" s="53">
        <v>4.13</v>
      </c>
      <c r="D23" s="55">
        <v>0.5</v>
      </c>
      <c r="E23" s="53">
        <v>22</v>
      </c>
      <c r="F23" s="5"/>
      <c r="G23" s="6"/>
      <c r="H23" s="4"/>
      <c r="I23" s="5"/>
      <c r="K23" s="5"/>
      <c r="M23" s="5"/>
    </row>
    <row r="24" spans="1:13" x14ac:dyDescent="0.25">
      <c r="A24" s="53">
        <v>2</v>
      </c>
      <c r="B24" s="53" t="s">
        <v>47</v>
      </c>
      <c r="C24" s="53">
        <v>1.22</v>
      </c>
      <c r="D24" s="55">
        <v>0.5</v>
      </c>
      <c r="E24" s="53">
        <v>23</v>
      </c>
      <c r="F24" s="5"/>
      <c r="G24" s="5"/>
      <c r="H24" s="4"/>
      <c r="I24" s="5"/>
      <c r="K24" s="5"/>
      <c r="M24" s="5"/>
    </row>
    <row r="25" spans="1:13" x14ac:dyDescent="0.25">
      <c r="A25" s="53">
        <v>27</v>
      </c>
      <c r="B25" s="53" t="s">
        <v>108</v>
      </c>
      <c r="C25" s="53" t="s">
        <v>106</v>
      </c>
      <c r="D25" s="53"/>
      <c r="E25" s="53">
        <v>24</v>
      </c>
      <c r="F25" s="5"/>
      <c r="G25" s="5"/>
      <c r="H25" s="4"/>
      <c r="I25" s="5"/>
      <c r="K25" s="5"/>
      <c r="M25" s="5"/>
    </row>
    <row r="26" spans="1:13" x14ac:dyDescent="0.25">
      <c r="A26" s="53">
        <v>24</v>
      </c>
      <c r="B26" s="53" t="s">
        <v>48</v>
      </c>
      <c r="C26" s="53">
        <v>4.18</v>
      </c>
      <c r="D26" s="55">
        <v>0.25</v>
      </c>
      <c r="E26" s="53">
        <v>25</v>
      </c>
      <c r="F26" s="5"/>
      <c r="G26" s="5"/>
      <c r="H26" s="4"/>
      <c r="I26" s="5"/>
      <c r="K26" s="5"/>
      <c r="M26" s="5"/>
    </row>
    <row r="27" spans="1:13" x14ac:dyDescent="0.25">
      <c r="A27" s="53">
        <v>17</v>
      </c>
      <c r="B27" s="53" t="s">
        <v>48</v>
      </c>
      <c r="C27" s="53">
        <v>4.16</v>
      </c>
      <c r="D27" s="55">
        <v>0.5</v>
      </c>
      <c r="E27" s="53">
        <v>26</v>
      </c>
      <c r="F27" s="52"/>
      <c r="G27" s="5"/>
      <c r="H27" s="4"/>
      <c r="I27" s="5"/>
      <c r="K27" s="5"/>
      <c r="M27" s="5"/>
    </row>
    <row r="28" spans="1:13" x14ac:dyDescent="0.25">
      <c r="A28" s="53">
        <v>4</v>
      </c>
      <c r="B28" s="53" t="s">
        <v>47</v>
      </c>
      <c r="C28" s="54">
        <v>2.2000000000000002</v>
      </c>
      <c r="D28" s="55">
        <v>0.5</v>
      </c>
      <c r="E28" s="53">
        <v>27</v>
      </c>
      <c r="F28" s="5"/>
      <c r="G28" s="5"/>
      <c r="H28" s="4"/>
      <c r="I28" s="5"/>
      <c r="K28" s="5"/>
      <c r="M28" s="5"/>
    </row>
    <row r="29" spans="1:13" x14ac:dyDescent="0.25">
      <c r="A29" s="53">
        <v>30</v>
      </c>
      <c r="B29" s="53" t="s">
        <v>108</v>
      </c>
      <c r="C29" s="53" t="s">
        <v>107</v>
      </c>
      <c r="D29" s="53"/>
      <c r="E29" s="53">
        <v>28</v>
      </c>
      <c r="F29" s="5"/>
      <c r="G29" s="6"/>
      <c r="H29" s="4"/>
      <c r="I29" s="5"/>
      <c r="K29" s="5"/>
      <c r="M29" s="5"/>
    </row>
    <row r="30" spans="1:13" x14ac:dyDescent="0.25">
      <c r="A30" s="53">
        <v>26</v>
      </c>
      <c r="B30" s="53" t="s">
        <v>108</v>
      </c>
      <c r="C30" s="53" t="s">
        <v>105</v>
      </c>
      <c r="D30" s="53"/>
      <c r="E30" s="53">
        <v>29</v>
      </c>
      <c r="F30" s="5"/>
      <c r="G30" s="6"/>
      <c r="H30" s="4"/>
      <c r="I30" s="5"/>
      <c r="K30" s="5"/>
      <c r="M30" s="5"/>
    </row>
    <row r="31" spans="1:13" x14ac:dyDescent="0.25">
      <c r="A31" s="53">
        <v>23</v>
      </c>
      <c r="B31" s="53" t="s">
        <v>48</v>
      </c>
      <c r="C31" s="53">
        <v>3.7</v>
      </c>
      <c r="D31" s="55">
        <v>0.25</v>
      </c>
      <c r="E31" s="53">
        <v>30</v>
      </c>
      <c r="F31" s="5"/>
      <c r="G31" s="5"/>
      <c r="H31" s="4"/>
      <c r="I31" s="5"/>
      <c r="K31" s="5"/>
      <c r="M31" s="5"/>
    </row>
  </sheetData>
  <sortState xmlns:xlrd2="http://schemas.microsoft.com/office/spreadsheetml/2017/richdata2" ref="A2:F37">
    <sortCondition ref="E12:E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F5D-B03F-4FB9-8A4C-43057CB6B9DD}">
  <dimension ref="A1:E41"/>
  <sheetViews>
    <sheetView tabSelected="1" zoomScale="85" zoomScaleNormal="85" workbookViewId="0">
      <pane ySplit="1" topLeftCell="A2" activePane="bottomLeft" state="frozen"/>
      <selection pane="bottomLeft" activeCell="A2" sqref="A2:A41"/>
    </sheetView>
  </sheetViews>
  <sheetFormatPr defaultRowHeight="15" x14ac:dyDescent="0.25"/>
  <cols>
    <col min="1" max="1" width="8.5703125" bestFit="1" customWidth="1"/>
    <col min="2" max="2" width="7.7109375" bestFit="1" customWidth="1"/>
    <col min="3" max="3" width="4.7109375" bestFit="1" customWidth="1"/>
    <col min="4" max="4" width="6.85546875" style="59" bestFit="1" customWidth="1"/>
    <col min="6" max="6" width="8.5703125" bestFit="1" customWidth="1"/>
    <col min="7" max="7" width="7.7109375" bestFit="1" customWidth="1"/>
    <col min="8" max="8" width="5.140625" bestFit="1" customWidth="1"/>
    <col min="9" max="9" width="6.85546875" bestFit="1" customWidth="1"/>
  </cols>
  <sheetData>
    <row r="1" spans="1:5" x14ac:dyDescent="0.25">
      <c r="A1" s="5" t="s">
        <v>50</v>
      </c>
      <c r="B1" s="5" t="s">
        <v>1</v>
      </c>
      <c r="C1" s="5" t="s">
        <v>42</v>
      </c>
      <c r="D1" s="49" t="s">
        <v>24</v>
      </c>
      <c r="E1" s="5" t="s">
        <v>46</v>
      </c>
    </row>
    <row r="2" spans="1:5" x14ac:dyDescent="0.25">
      <c r="A2" s="5">
        <v>1</v>
      </c>
      <c r="B2" s="50">
        <v>1.1000000000000001</v>
      </c>
      <c r="C2" s="5" t="s">
        <v>48</v>
      </c>
      <c r="D2" s="49">
        <v>0.25</v>
      </c>
      <c r="E2" s="5">
        <v>3</v>
      </c>
    </row>
    <row r="3" spans="1:5" x14ac:dyDescent="0.25">
      <c r="A3" s="5">
        <v>2</v>
      </c>
      <c r="B3" s="5">
        <v>1.1000000000000001</v>
      </c>
      <c r="C3" s="5" t="s">
        <v>48</v>
      </c>
      <c r="D3" s="49">
        <v>0.25</v>
      </c>
      <c r="E3" s="5">
        <v>40</v>
      </c>
    </row>
    <row r="4" spans="1:5" x14ac:dyDescent="0.25">
      <c r="A4" s="5">
        <v>3</v>
      </c>
      <c r="B4" s="5">
        <v>1.1100000000000001</v>
      </c>
      <c r="C4" s="5" t="s">
        <v>48</v>
      </c>
      <c r="D4" s="49">
        <v>0.25</v>
      </c>
      <c r="E4" s="5">
        <v>29</v>
      </c>
    </row>
    <row r="5" spans="1:5" x14ac:dyDescent="0.25">
      <c r="A5" s="5">
        <v>4</v>
      </c>
      <c r="B5" s="5">
        <v>1.18</v>
      </c>
      <c r="C5" s="5" t="s">
        <v>47</v>
      </c>
      <c r="D5" s="49">
        <v>0.25</v>
      </c>
      <c r="E5" s="5">
        <v>37</v>
      </c>
    </row>
    <row r="6" spans="1:5" x14ac:dyDescent="0.25">
      <c r="A6" s="5">
        <v>5</v>
      </c>
      <c r="B6" s="5">
        <v>1.21</v>
      </c>
      <c r="C6" s="5" t="s">
        <v>47</v>
      </c>
      <c r="D6" s="49">
        <v>0.5</v>
      </c>
      <c r="E6" s="5">
        <v>15</v>
      </c>
    </row>
    <row r="7" spans="1:5" x14ac:dyDescent="0.25">
      <c r="A7" s="5">
        <v>6</v>
      </c>
      <c r="B7" s="5">
        <v>1.6</v>
      </c>
      <c r="C7" s="5" t="s">
        <v>48</v>
      </c>
      <c r="D7" s="49">
        <v>0.25</v>
      </c>
      <c r="E7" s="5">
        <v>22</v>
      </c>
    </row>
    <row r="8" spans="1:5" x14ac:dyDescent="0.25">
      <c r="A8" s="5">
        <v>7</v>
      </c>
      <c r="B8" s="5">
        <v>1.7</v>
      </c>
      <c r="C8" s="5" t="s">
        <v>48</v>
      </c>
      <c r="D8" s="49">
        <v>0.25</v>
      </c>
      <c r="E8" s="5">
        <v>28</v>
      </c>
    </row>
    <row r="9" spans="1:5" x14ac:dyDescent="0.25">
      <c r="A9" s="5">
        <v>8</v>
      </c>
      <c r="B9" s="5">
        <v>1.9</v>
      </c>
      <c r="C9" s="5" t="s">
        <v>48</v>
      </c>
      <c r="D9" s="49">
        <v>0.25</v>
      </c>
      <c r="E9" s="5">
        <v>8</v>
      </c>
    </row>
    <row r="10" spans="1:5" x14ac:dyDescent="0.25">
      <c r="A10" s="5">
        <v>9</v>
      </c>
      <c r="B10" s="5">
        <v>2.12</v>
      </c>
      <c r="C10" s="5" t="s">
        <v>47</v>
      </c>
      <c r="D10" s="49">
        <v>0.25</v>
      </c>
      <c r="E10" s="5">
        <v>2</v>
      </c>
    </row>
    <row r="11" spans="1:5" x14ac:dyDescent="0.25">
      <c r="A11" s="5">
        <v>10</v>
      </c>
      <c r="B11" s="5">
        <v>2.14</v>
      </c>
      <c r="C11" s="5" t="s">
        <v>47</v>
      </c>
      <c r="D11" s="49">
        <v>0.5</v>
      </c>
      <c r="E11" s="5">
        <v>18</v>
      </c>
    </row>
    <row r="12" spans="1:5" x14ac:dyDescent="0.25">
      <c r="A12" s="5">
        <v>11</v>
      </c>
      <c r="B12" s="5">
        <v>2.15</v>
      </c>
      <c r="C12" s="5" t="s">
        <v>47</v>
      </c>
      <c r="D12" s="49">
        <v>0.5</v>
      </c>
      <c r="E12" s="5">
        <v>12</v>
      </c>
    </row>
    <row r="13" spans="1:5" x14ac:dyDescent="0.25">
      <c r="A13" s="5">
        <v>12</v>
      </c>
      <c r="B13" s="5">
        <v>2.16</v>
      </c>
      <c r="C13" s="5" t="s">
        <v>47</v>
      </c>
      <c r="D13" s="49">
        <v>0.25</v>
      </c>
      <c r="E13" s="5">
        <v>9</v>
      </c>
    </row>
    <row r="14" spans="1:5" x14ac:dyDescent="0.25">
      <c r="A14" s="5">
        <v>13</v>
      </c>
      <c r="B14" s="5">
        <v>2.1800000000000002</v>
      </c>
      <c r="C14" s="5" t="s">
        <v>47</v>
      </c>
      <c r="D14" s="49">
        <v>0.5</v>
      </c>
      <c r="E14" s="5">
        <v>38</v>
      </c>
    </row>
    <row r="15" spans="1:5" x14ac:dyDescent="0.25">
      <c r="A15" s="5">
        <v>14</v>
      </c>
      <c r="B15" s="5">
        <v>2.19</v>
      </c>
      <c r="C15" s="5" t="s">
        <v>47</v>
      </c>
      <c r="D15" s="49">
        <v>0.25</v>
      </c>
      <c r="E15" s="5">
        <v>26</v>
      </c>
    </row>
    <row r="16" spans="1:5" x14ac:dyDescent="0.25">
      <c r="A16" s="5">
        <v>15</v>
      </c>
      <c r="B16" s="5">
        <v>2.2000000000000002</v>
      </c>
      <c r="C16" s="5" t="s">
        <v>47</v>
      </c>
      <c r="D16" s="49">
        <v>0.5</v>
      </c>
      <c r="E16" s="5">
        <v>7</v>
      </c>
    </row>
    <row r="17" spans="1:5" x14ac:dyDescent="0.25">
      <c r="A17" s="5">
        <v>16</v>
      </c>
      <c r="B17" s="5">
        <v>2.2999999999999998</v>
      </c>
      <c r="C17" s="5" t="s">
        <v>48</v>
      </c>
      <c r="D17" s="49">
        <v>0.25</v>
      </c>
      <c r="E17" s="5">
        <v>10</v>
      </c>
    </row>
    <row r="18" spans="1:5" x14ac:dyDescent="0.25">
      <c r="A18" s="5">
        <v>17</v>
      </c>
      <c r="B18" s="5">
        <v>2.7</v>
      </c>
      <c r="C18" s="5" t="s">
        <v>48</v>
      </c>
      <c r="D18" s="49">
        <v>0.5</v>
      </c>
      <c r="E18" s="5">
        <v>5</v>
      </c>
    </row>
    <row r="19" spans="1:5" x14ac:dyDescent="0.25">
      <c r="A19" s="5">
        <v>18</v>
      </c>
      <c r="B19" s="5">
        <v>2.8</v>
      </c>
      <c r="C19" s="5" t="s">
        <v>48</v>
      </c>
      <c r="D19" s="49">
        <v>0.5</v>
      </c>
      <c r="E19" s="5">
        <v>30</v>
      </c>
    </row>
    <row r="20" spans="1:5" x14ac:dyDescent="0.25">
      <c r="A20" s="5">
        <v>19</v>
      </c>
      <c r="B20" s="5">
        <v>2.9</v>
      </c>
      <c r="C20" s="5" t="s">
        <v>48</v>
      </c>
      <c r="D20" s="49">
        <v>0.5</v>
      </c>
      <c r="E20" s="5">
        <v>36</v>
      </c>
    </row>
    <row r="21" spans="1:5" x14ac:dyDescent="0.25">
      <c r="A21" s="5">
        <v>20</v>
      </c>
      <c r="B21" s="5">
        <v>3.1</v>
      </c>
      <c r="C21" s="5" t="s">
        <v>47</v>
      </c>
      <c r="D21" s="49">
        <v>0.25</v>
      </c>
      <c r="E21" s="5">
        <v>1</v>
      </c>
    </row>
    <row r="22" spans="1:5" x14ac:dyDescent="0.25">
      <c r="A22" s="5">
        <v>21</v>
      </c>
      <c r="B22" s="5">
        <v>3.12</v>
      </c>
      <c r="C22" s="5" t="s">
        <v>47</v>
      </c>
      <c r="D22" s="49">
        <v>0.5</v>
      </c>
      <c r="E22" s="5">
        <v>23</v>
      </c>
    </row>
    <row r="23" spans="1:5" x14ac:dyDescent="0.25">
      <c r="A23" s="5">
        <v>22</v>
      </c>
      <c r="B23" s="5">
        <v>3.23</v>
      </c>
      <c r="C23" s="5" t="s">
        <v>47</v>
      </c>
      <c r="D23" s="49">
        <v>0.25</v>
      </c>
      <c r="E23" s="5">
        <v>32</v>
      </c>
    </row>
    <row r="24" spans="1:5" x14ac:dyDescent="0.25">
      <c r="A24" s="5">
        <v>23</v>
      </c>
      <c r="B24" s="5">
        <v>3.24</v>
      </c>
      <c r="C24" s="5" t="s">
        <v>47</v>
      </c>
      <c r="D24" s="49">
        <v>0.25</v>
      </c>
      <c r="E24" s="5">
        <v>6</v>
      </c>
    </row>
    <row r="25" spans="1:5" x14ac:dyDescent="0.25">
      <c r="A25" s="5">
        <v>24</v>
      </c>
      <c r="B25" s="5">
        <v>3.25</v>
      </c>
      <c r="C25" s="5" t="s">
        <v>47</v>
      </c>
      <c r="D25" s="49">
        <v>0.25</v>
      </c>
      <c r="E25" s="5">
        <v>23</v>
      </c>
    </row>
    <row r="26" spans="1:5" x14ac:dyDescent="0.25">
      <c r="A26" s="5">
        <v>25</v>
      </c>
      <c r="B26" s="5">
        <v>3.4</v>
      </c>
      <c r="C26" s="5" t="s">
        <v>48</v>
      </c>
      <c r="D26" s="49">
        <v>0.25</v>
      </c>
      <c r="E26" s="5">
        <v>11</v>
      </c>
    </row>
    <row r="27" spans="1:5" x14ac:dyDescent="0.25">
      <c r="A27" s="5">
        <v>26</v>
      </c>
      <c r="B27" s="5">
        <v>3.5</v>
      </c>
      <c r="C27" s="5" t="s">
        <v>47</v>
      </c>
      <c r="D27" s="49">
        <v>0.25</v>
      </c>
      <c r="E27" s="5">
        <v>20</v>
      </c>
    </row>
    <row r="28" spans="1:5" x14ac:dyDescent="0.25">
      <c r="A28" s="5">
        <v>27</v>
      </c>
      <c r="B28" s="5">
        <v>4.13</v>
      </c>
      <c r="C28" s="5" t="s">
        <v>48</v>
      </c>
      <c r="D28" s="49">
        <v>0.5</v>
      </c>
      <c r="E28" s="5">
        <v>16</v>
      </c>
    </row>
    <row r="29" spans="1:5" x14ac:dyDescent="0.25">
      <c r="A29" s="5">
        <v>28</v>
      </c>
      <c r="B29" s="5">
        <v>4.1500000000000004</v>
      </c>
      <c r="C29" s="5" t="s">
        <v>48</v>
      </c>
      <c r="D29" s="49">
        <v>0.5</v>
      </c>
      <c r="E29" s="5">
        <v>25</v>
      </c>
    </row>
    <row r="30" spans="1:5" x14ac:dyDescent="0.25">
      <c r="A30" s="5">
        <v>29</v>
      </c>
      <c r="B30" s="5">
        <v>4.16</v>
      </c>
      <c r="C30" s="5" t="s">
        <v>48</v>
      </c>
      <c r="D30" s="49">
        <v>0.5</v>
      </c>
      <c r="E30" s="5">
        <v>4</v>
      </c>
    </row>
    <row r="31" spans="1:5" x14ac:dyDescent="0.25">
      <c r="A31" s="5">
        <v>30</v>
      </c>
      <c r="B31" s="5">
        <v>4.17</v>
      </c>
      <c r="C31" s="5" t="s">
        <v>48</v>
      </c>
      <c r="D31" s="49">
        <v>0.5</v>
      </c>
      <c r="E31" s="5">
        <v>35</v>
      </c>
    </row>
    <row r="32" spans="1:5" x14ac:dyDescent="0.25">
      <c r="A32" s="5">
        <v>31</v>
      </c>
      <c r="B32" s="5">
        <v>4.18</v>
      </c>
      <c r="C32" s="5" t="s">
        <v>48</v>
      </c>
      <c r="D32" s="49">
        <v>0.25</v>
      </c>
      <c r="E32" s="5">
        <v>24</v>
      </c>
    </row>
    <row r="33" spans="1:5" x14ac:dyDescent="0.25">
      <c r="A33" s="5">
        <v>32</v>
      </c>
      <c r="B33" s="5">
        <v>4.21</v>
      </c>
      <c r="C33" s="5" t="s">
        <v>48</v>
      </c>
      <c r="D33" s="49">
        <v>0.5</v>
      </c>
      <c r="E33" s="5">
        <v>34</v>
      </c>
    </row>
    <row r="34" spans="1:5" x14ac:dyDescent="0.25">
      <c r="A34" s="5">
        <v>33</v>
      </c>
      <c r="B34" s="5">
        <v>4.2699999999999996</v>
      </c>
      <c r="C34" s="5" t="s">
        <v>47</v>
      </c>
      <c r="D34" s="49">
        <v>0.5</v>
      </c>
      <c r="E34" s="5">
        <v>31</v>
      </c>
    </row>
    <row r="35" spans="1:5" x14ac:dyDescent="0.25">
      <c r="A35" s="5">
        <v>34</v>
      </c>
      <c r="B35" s="5">
        <v>4.29</v>
      </c>
      <c r="C35" s="5" t="s">
        <v>47</v>
      </c>
      <c r="D35" s="49">
        <v>0.5</v>
      </c>
      <c r="E35" s="5">
        <v>21</v>
      </c>
    </row>
    <row r="36" spans="1:5" x14ac:dyDescent="0.25">
      <c r="A36" s="5">
        <v>35</v>
      </c>
      <c r="B36" s="5">
        <v>4.3</v>
      </c>
      <c r="C36" s="5" t="s">
        <v>47</v>
      </c>
      <c r="D36" s="49">
        <v>0.5</v>
      </c>
      <c r="E36" s="5">
        <v>19</v>
      </c>
    </row>
    <row r="37" spans="1:5" x14ac:dyDescent="0.25">
      <c r="A37" s="5">
        <v>36</v>
      </c>
      <c r="B37" s="5">
        <v>4.8</v>
      </c>
      <c r="C37" s="5" t="s">
        <v>48</v>
      </c>
      <c r="D37" s="49">
        <v>0.5</v>
      </c>
      <c r="E37" s="5">
        <v>17</v>
      </c>
    </row>
    <row r="38" spans="1:5" x14ac:dyDescent="0.25">
      <c r="A38" s="5">
        <v>37</v>
      </c>
      <c r="B38" s="5" t="s">
        <v>53</v>
      </c>
      <c r="C38" s="5"/>
      <c r="D38" s="49"/>
      <c r="E38" s="5">
        <v>39</v>
      </c>
    </row>
    <row r="39" spans="1:5" x14ac:dyDescent="0.25">
      <c r="A39" s="5">
        <v>38</v>
      </c>
      <c r="B39" s="5" t="s">
        <v>56</v>
      </c>
      <c r="C39" s="5"/>
      <c r="D39" s="49"/>
      <c r="E39" s="5">
        <v>33</v>
      </c>
    </row>
    <row r="40" spans="1:5" x14ac:dyDescent="0.25">
      <c r="A40" s="5">
        <v>39</v>
      </c>
      <c r="B40" s="5" t="s">
        <v>55</v>
      </c>
      <c r="C40" s="5"/>
      <c r="D40" s="49"/>
      <c r="E40" s="5">
        <v>2</v>
      </c>
    </row>
    <row r="41" spans="1:5" x14ac:dyDescent="0.25">
      <c r="A41" s="5">
        <v>40</v>
      </c>
      <c r="B41" s="5" t="s">
        <v>52</v>
      </c>
      <c r="C41" s="5"/>
      <c r="D41" s="49"/>
      <c r="E41" s="5">
        <v>14</v>
      </c>
    </row>
  </sheetData>
  <sortState xmlns:xlrd2="http://schemas.microsoft.com/office/spreadsheetml/2017/richdata2" ref="A2:E41">
    <sortCondition ref="B1:B4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G9" sqref="G9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10.7109375" bestFit="1" customWidth="1"/>
    <col min="6" max="6" width="6.140625" bestFit="1" customWidth="1"/>
    <col min="7" max="7" width="10.7109375" bestFit="1" customWidth="1"/>
  </cols>
  <sheetData>
    <row r="1" spans="1:12" x14ac:dyDescent="0.25">
      <c r="A1" t="s">
        <v>50</v>
      </c>
      <c r="B1" s="4" t="s">
        <v>42</v>
      </c>
      <c r="C1" s="4" t="s">
        <v>1</v>
      </c>
      <c r="D1" s="4" t="s">
        <v>24</v>
      </c>
      <c r="E1" s="4" t="s">
        <v>46</v>
      </c>
      <c r="F1" s="4"/>
      <c r="G1" s="4"/>
      <c r="H1" s="4"/>
      <c r="I1" s="4"/>
      <c r="J1" s="4"/>
      <c r="K1" s="4"/>
      <c r="L1" s="4"/>
    </row>
    <row r="2" spans="1:12" x14ac:dyDescent="0.25">
      <c r="A2" s="5">
        <v>6</v>
      </c>
      <c r="B2" s="4" t="s">
        <v>47</v>
      </c>
      <c r="C2" s="7">
        <v>4.3</v>
      </c>
      <c r="D2" s="8">
        <v>0.5</v>
      </c>
      <c r="E2" s="4">
        <v>1</v>
      </c>
      <c r="F2" s="5"/>
      <c r="G2" s="4"/>
      <c r="H2" s="5"/>
      <c r="I2" s="5"/>
      <c r="J2" s="4"/>
      <c r="K2" s="5"/>
      <c r="L2" s="5"/>
    </row>
    <row r="3" spans="1:12" x14ac:dyDescent="0.25">
      <c r="A3" s="5">
        <v>13</v>
      </c>
      <c r="B3" s="4" t="s">
        <v>48</v>
      </c>
      <c r="C3" s="4">
        <v>2.7</v>
      </c>
      <c r="D3" s="8">
        <v>0.5</v>
      </c>
      <c r="E3" s="4">
        <v>2</v>
      </c>
      <c r="F3" s="5"/>
      <c r="G3" s="4"/>
      <c r="H3" s="5"/>
      <c r="I3" s="5"/>
      <c r="J3" s="4"/>
      <c r="K3" s="5"/>
      <c r="L3" s="5"/>
    </row>
    <row r="4" spans="1:12" x14ac:dyDescent="0.25">
      <c r="A4" s="5">
        <v>1</v>
      </c>
      <c r="B4" s="4" t="s">
        <v>47</v>
      </c>
      <c r="C4" s="4">
        <v>1.21</v>
      </c>
      <c r="D4" s="8">
        <v>0.5</v>
      </c>
      <c r="E4" s="4">
        <v>3</v>
      </c>
      <c r="F4" s="5"/>
      <c r="G4" s="4"/>
      <c r="H4" s="5"/>
      <c r="I4" s="5"/>
      <c r="J4" s="4"/>
      <c r="K4" s="5"/>
      <c r="L4" s="5"/>
    </row>
    <row r="5" spans="1:12" x14ac:dyDescent="0.25">
      <c r="A5" s="5">
        <v>24</v>
      </c>
      <c r="B5" s="4" t="s">
        <v>48</v>
      </c>
      <c r="C5" s="4">
        <v>4.18</v>
      </c>
      <c r="D5" s="8">
        <v>0.25</v>
      </c>
      <c r="E5" s="4">
        <v>4</v>
      </c>
      <c r="F5" s="5"/>
      <c r="G5" s="4"/>
      <c r="H5" s="5"/>
      <c r="I5" s="5"/>
      <c r="J5" s="4"/>
      <c r="K5" s="5"/>
      <c r="L5" s="5"/>
    </row>
    <row r="6" spans="1:12" x14ac:dyDescent="0.25">
      <c r="A6" s="5">
        <v>14</v>
      </c>
      <c r="B6" s="4" t="s">
        <v>48</v>
      </c>
      <c r="C6" s="4">
        <v>2.8</v>
      </c>
      <c r="D6" s="8">
        <v>0.5</v>
      </c>
      <c r="E6" s="4">
        <v>5</v>
      </c>
      <c r="F6" s="5"/>
      <c r="G6" s="4"/>
      <c r="H6" s="5"/>
      <c r="I6" s="5"/>
      <c r="J6" s="4"/>
      <c r="K6" s="5"/>
      <c r="L6" s="5"/>
    </row>
    <row r="7" spans="1:12" x14ac:dyDescent="0.25">
      <c r="A7" s="5">
        <v>2</v>
      </c>
      <c r="B7" s="4" t="s">
        <v>47</v>
      </c>
      <c r="C7" s="4">
        <v>1.22</v>
      </c>
      <c r="D7" s="8">
        <v>0.5</v>
      </c>
      <c r="E7" s="4">
        <v>6</v>
      </c>
      <c r="F7" s="5"/>
      <c r="G7" s="4"/>
      <c r="H7" s="5"/>
      <c r="I7" s="5"/>
      <c r="J7" s="4"/>
      <c r="K7" s="5"/>
      <c r="L7" s="5"/>
    </row>
    <row r="8" spans="1:12" x14ac:dyDescent="0.25">
      <c r="A8" s="5">
        <v>16</v>
      </c>
      <c r="B8" s="4" t="s">
        <v>48</v>
      </c>
      <c r="C8" s="4">
        <v>4.13</v>
      </c>
      <c r="D8" s="8">
        <v>0.5</v>
      </c>
      <c r="E8" s="4">
        <v>7</v>
      </c>
      <c r="F8" s="5"/>
      <c r="G8" s="4"/>
      <c r="H8" s="5"/>
      <c r="I8" s="5"/>
      <c r="J8" s="4"/>
      <c r="K8" s="5"/>
      <c r="L8" s="5"/>
    </row>
    <row r="9" spans="1:12" x14ac:dyDescent="0.25">
      <c r="A9" s="5">
        <v>26</v>
      </c>
      <c r="B9" s="4" t="s">
        <v>49</v>
      </c>
      <c r="C9" s="4" t="s">
        <v>56</v>
      </c>
      <c r="D9" s="4"/>
      <c r="E9" s="4">
        <v>8</v>
      </c>
      <c r="F9" s="5"/>
      <c r="G9" s="4"/>
      <c r="H9" s="5"/>
      <c r="I9" s="5"/>
      <c r="J9" s="4"/>
      <c r="K9" s="5"/>
      <c r="L9" s="5"/>
    </row>
    <row r="10" spans="1:12" x14ac:dyDescent="0.25">
      <c r="A10" s="5">
        <v>17</v>
      </c>
      <c r="B10" s="4" t="s">
        <v>48</v>
      </c>
      <c r="C10" s="4">
        <v>4.16</v>
      </c>
      <c r="D10" s="8">
        <v>0.5</v>
      </c>
      <c r="E10" s="4">
        <v>9</v>
      </c>
      <c r="F10" s="5"/>
      <c r="G10" s="4"/>
      <c r="H10" s="5"/>
      <c r="I10" s="5"/>
      <c r="J10" s="4"/>
      <c r="K10" s="5"/>
      <c r="L10" s="5"/>
    </row>
    <row r="11" spans="1:12" x14ac:dyDescent="0.25">
      <c r="A11" s="5">
        <v>15</v>
      </c>
      <c r="B11" s="4" t="s">
        <v>48</v>
      </c>
      <c r="C11" s="4">
        <v>4.8</v>
      </c>
      <c r="D11" s="8">
        <v>0.5</v>
      </c>
      <c r="E11" s="4">
        <v>10</v>
      </c>
      <c r="F11" s="5"/>
      <c r="G11" s="4"/>
      <c r="H11" s="5"/>
      <c r="I11" s="5"/>
      <c r="J11" s="4"/>
      <c r="K11" s="5"/>
      <c r="L11" s="5"/>
    </row>
    <row r="12" spans="1:12" x14ac:dyDescent="0.25">
      <c r="A12" s="5">
        <v>3</v>
      </c>
      <c r="B12" s="4" t="s">
        <v>47</v>
      </c>
      <c r="C12" s="4">
        <v>2.14</v>
      </c>
      <c r="D12" s="8">
        <v>0.5</v>
      </c>
      <c r="E12" s="4">
        <v>11</v>
      </c>
      <c r="F12" s="5"/>
      <c r="G12" s="4"/>
      <c r="H12" s="5"/>
      <c r="I12" s="5"/>
      <c r="J12" s="4"/>
      <c r="K12" s="5"/>
      <c r="L12" s="5"/>
    </row>
    <row r="13" spans="1:12" x14ac:dyDescent="0.25">
      <c r="A13" s="5">
        <v>21</v>
      </c>
      <c r="B13" s="4" t="s">
        <v>48</v>
      </c>
      <c r="C13" s="7">
        <v>1.1000000000000001</v>
      </c>
      <c r="D13" s="8">
        <v>0.25</v>
      </c>
      <c r="E13" s="4">
        <v>12</v>
      </c>
      <c r="F13" s="5"/>
      <c r="G13" s="4"/>
      <c r="H13" s="5"/>
      <c r="I13" s="5"/>
      <c r="J13" s="4"/>
      <c r="K13" s="5"/>
      <c r="L13" s="5"/>
    </row>
    <row r="14" spans="1:12" x14ac:dyDescent="0.25">
      <c r="A14" s="5">
        <v>10</v>
      </c>
      <c r="B14" s="4" t="s">
        <v>47</v>
      </c>
      <c r="C14" s="4">
        <v>3.8</v>
      </c>
      <c r="D14" s="8">
        <v>0.25</v>
      </c>
      <c r="E14" s="4">
        <v>13</v>
      </c>
      <c r="F14" s="5"/>
      <c r="G14" s="4"/>
      <c r="H14" s="5"/>
      <c r="I14" s="5"/>
      <c r="J14" s="4"/>
      <c r="K14" s="5"/>
      <c r="L14" s="5"/>
    </row>
    <row r="15" spans="1:12" x14ac:dyDescent="0.25">
      <c r="A15" s="5">
        <v>28</v>
      </c>
      <c r="B15" s="4" t="s">
        <v>49</v>
      </c>
      <c r="C15" s="4" t="s">
        <v>52</v>
      </c>
      <c r="D15" s="4"/>
      <c r="E15" s="4">
        <v>14</v>
      </c>
      <c r="F15" s="5"/>
      <c r="G15" s="4"/>
      <c r="H15" s="5"/>
      <c r="I15" s="5"/>
      <c r="J15" s="4"/>
      <c r="K15" s="5"/>
      <c r="L15" s="5"/>
    </row>
    <row r="16" spans="1:12" x14ac:dyDescent="0.25">
      <c r="A16" s="5">
        <v>9</v>
      </c>
      <c r="B16" s="4" t="s">
        <v>47</v>
      </c>
      <c r="C16" s="4">
        <v>2.16</v>
      </c>
      <c r="D16" s="8">
        <v>0.25</v>
      </c>
      <c r="E16" s="4">
        <v>15</v>
      </c>
      <c r="F16" s="5"/>
      <c r="G16" s="4"/>
      <c r="H16" s="5"/>
      <c r="I16" s="5"/>
      <c r="J16" s="4"/>
      <c r="K16" s="5"/>
      <c r="L16" s="5"/>
    </row>
    <row r="17" spans="1:12" x14ac:dyDescent="0.25">
      <c r="A17" s="5">
        <v>19</v>
      </c>
      <c r="B17" s="4" t="s">
        <v>48</v>
      </c>
      <c r="C17" s="4">
        <v>1.6</v>
      </c>
      <c r="D17" s="8">
        <v>0.25</v>
      </c>
      <c r="E17" s="4">
        <v>16</v>
      </c>
      <c r="F17" s="5"/>
      <c r="G17" s="4"/>
      <c r="H17" s="5"/>
      <c r="I17" s="5"/>
      <c r="J17" s="4"/>
      <c r="K17" s="5"/>
      <c r="L17" s="5"/>
    </row>
    <row r="18" spans="1:12" x14ac:dyDescent="0.25">
      <c r="A18" s="5">
        <v>23</v>
      </c>
      <c r="B18" s="4" t="s">
        <v>48</v>
      </c>
      <c r="C18" s="4">
        <v>3.7</v>
      </c>
      <c r="D18" s="8">
        <v>0.25</v>
      </c>
      <c r="E18" s="4">
        <v>17</v>
      </c>
      <c r="F18" s="5"/>
      <c r="G18" s="4"/>
      <c r="H18" s="5"/>
      <c r="I18" s="5"/>
      <c r="J18" s="4"/>
      <c r="K18" s="5"/>
      <c r="L18" s="5"/>
    </row>
    <row r="19" spans="1:12" x14ac:dyDescent="0.25">
      <c r="A19" s="5">
        <v>7</v>
      </c>
      <c r="B19" s="4" t="s">
        <v>47</v>
      </c>
      <c r="C19" s="4">
        <v>1.1299999999999999</v>
      </c>
      <c r="D19" s="8">
        <v>0.25</v>
      </c>
      <c r="E19" s="4">
        <v>18</v>
      </c>
      <c r="F19" s="5"/>
      <c r="G19" s="4"/>
      <c r="H19" s="5"/>
      <c r="I19" s="5"/>
      <c r="J19" s="4"/>
      <c r="K19" s="5"/>
      <c r="L19" s="5"/>
    </row>
    <row r="20" spans="1:12" x14ac:dyDescent="0.25">
      <c r="A20" s="5">
        <v>25</v>
      </c>
      <c r="B20" s="4" t="s">
        <v>49</v>
      </c>
      <c r="C20" s="4" t="s">
        <v>53</v>
      </c>
      <c r="D20" s="4"/>
      <c r="E20" s="4">
        <v>19</v>
      </c>
      <c r="F20" s="5"/>
      <c r="G20" s="4"/>
      <c r="H20" s="5"/>
      <c r="I20" s="5"/>
      <c r="J20" s="4"/>
      <c r="K20" s="5"/>
      <c r="L20" s="5"/>
    </row>
    <row r="21" spans="1:12" x14ac:dyDescent="0.25">
      <c r="A21" s="5">
        <v>5</v>
      </c>
      <c r="B21" s="4" t="s">
        <v>47</v>
      </c>
      <c r="C21" s="4">
        <v>4.24</v>
      </c>
      <c r="D21" s="8">
        <v>0.5</v>
      </c>
      <c r="E21" s="4">
        <v>20</v>
      </c>
      <c r="F21" s="5"/>
      <c r="G21" s="4"/>
      <c r="H21" s="5"/>
      <c r="I21" s="5"/>
      <c r="J21" s="4"/>
      <c r="K21" s="5"/>
      <c r="L21" s="5"/>
    </row>
    <row r="22" spans="1:12" x14ac:dyDescent="0.25">
      <c r="A22" s="5">
        <v>22</v>
      </c>
      <c r="B22" s="4" t="s">
        <v>48</v>
      </c>
      <c r="C22" s="4">
        <v>3.4</v>
      </c>
      <c r="D22" s="8">
        <v>0.25</v>
      </c>
      <c r="E22" s="4">
        <v>21</v>
      </c>
      <c r="F22" s="5"/>
      <c r="G22" s="4"/>
      <c r="H22" s="5"/>
      <c r="I22" s="5"/>
      <c r="J22" s="4"/>
      <c r="K22" s="5"/>
      <c r="L22" s="5"/>
    </row>
    <row r="23" spans="1:12" x14ac:dyDescent="0.25">
      <c r="A23" s="5">
        <v>8</v>
      </c>
      <c r="B23" s="4" t="s">
        <v>47</v>
      </c>
      <c r="C23" s="4">
        <v>1.1599999999999999</v>
      </c>
      <c r="D23" s="8">
        <v>0.25</v>
      </c>
      <c r="E23" s="4">
        <v>22</v>
      </c>
      <c r="F23" s="5"/>
      <c r="G23" s="4"/>
      <c r="H23" s="5"/>
      <c r="I23" s="5"/>
      <c r="J23" s="4"/>
      <c r="K23" s="5"/>
      <c r="L23" s="5"/>
    </row>
    <row r="24" spans="1:12" x14ac:dyDescent="0.25">
      <c r="A24" s="5">
        <v>11</v>
      </c>
      <c r="B24" s="4" t="s">
        <v>47</v>
      </c>
      <c r="C24" s="7">
        <v>3.1</v>
      </c>
      <c r="D24" s="8">
        <v>0.25</v>
      </c>
      <c r="E24" s="4">
        <v>23</v>
      </c>
      <c r="F24" s="5"/>
      <c r="G24" s="4"/>
      <c r="H24" s="5"/>
      <c r="I24" s="5"/>
      <c r="J24" s="4"/>
      <c r="K24" s="5"/>
      <c r="L24" s="5"/>
    </row>
    <row r="25" spans="1:12" x14ac:dyDescent="0.25">
      <c r="A25" s="5">
        <v>20</v>
      </c>
      <c r="B25" s="4" t="s">
        <v>48</v>
      </c>
      <c r="C25" s="4">
        <v>1.7</v>
      </c>
      <c r="D25" s="8">
        <v>0.25</v>
      </c>
      <c r="E25" s="4">
        <v>24</v>
      </c>
      <c r="F25" s="5"/>
      <c r="G25" s="4"/>
      <c r="H25" s="5"/>
      <c r="I25" s="5"/>
      <c r="J25" s="4"/>
      <c r="K25" s="5"/>
      <c r="L25" s="5"/>
    </row>
    <row r="26" spans="1:12" x14ac:dyDescent="0.25">
      <c r="A26" s="5">
        <v>4</v>
      </c>
      <c r="B26" s="4" t="s">
        <v>47</v>
      </c>
      <c r="C26" s="7">
        <v>2.2000000000000002</v>
      </c>
      <c r="D26" s="8">
        <v>0.5</v>
      </c>
      <c r="E26" s="4">
        <v>25</v>
      </c>
      <c r="F26" s="5"/>
      <c r="G26" s="4"/>
      <c r="H26" s="5"/>
      <c r="I26" s="5"/>
      <c r="J26" s="4"/>
      <c r="K26" s="5"/>
      <c r="L26" s="5"/>
    </row>
    <row r="27" spans="1:12" x14ac:dyDescent="0.25">
      <c r="A27" s="5">
        <v>12</v>
      </c>
      <c r="B27" s="4" t="s">
        <v>47</v>
      </c>
      <c r="C27" s="4">
        <v>3.23</v>
      </c>
      <c r="D27" s="8">
        <v>0.25</v>
      </c>
      <c r="E27" s="4">
        <v>26</v>
      </c>
      <c r="F27" s="5"/>
      <c r="G27" s="4"/>
      <c r="H27" s="5"/>
      <c r="I27" s="5"/>
      <c r="J27" s="4"/>
      <c r="K27" s="5"/>
      <c r="L27" s="5"/>
    </row>
    <row r="28" spans="1:12" x14ac:dyDescent="0.25">
      <c r="A28" s="5">
        <v>27</v>
      </c>
      <c r="B28" s="4" t="s">
        <v>49</v>
      </c>
      <c r="C28" s="4" t="s">
        <v>55</v>
      </c>
      <c r="D28" s="4"/>
      <c r="E28" s="4">
        <v>27</v>
      </c>
      <c r="F28" s="5"/>
      <c r="G28" s="4"/>
      <c r="H28" s="5"/>
      <c r="I28" s="5"/>
      <c r="J28" s="4"/>
      <c r="K28" s="5"/>
      <c r="L28" s="5"/>
    </row>
    <row r="29" spans="1:12" x14ac:dyDescent="0.25">
      <c r="A29" s="5">
        <v>18</v>
      </c>
      <c r="B29" s="4" t="s">
        <v>48</v>
      </c>
      <c r="C29" s="4">
        <v>4.17</v>
      </c>
      <c r="D29" s="8">
        <v>0.5</v>
      </c>
      <c r="E29" s="4">
        <v>28</v>
      </c>
      <c r="F29" s="5"/>
      <c r="G29" s="4"/>
      <c r="H29" s="5"/>
      <c r="I29" s="5"/>
      <c r="J29" s="4"/>
      <c r="K29" s="5"/>
      <c r="L29" s="5"/>
    </row>
    <row r="30" spans="1:12" x14ac:dyDescent="0.25">
      <c r="A30" s="5">
        <v>29</v>
      </c>
      <c r="B30" s="4" t="s">
        <v>49</v>
      </c>
      <c r="C30" s="4" t="s">
        <v>54</v>
      </c>
      <c r="D30" s="4"/>
      <c r="E30" s="4">
        <v>29</v>
      </c>
      <c r="F30" s="5"/>
      <c r="G30" s="4"/>
      <c r="H30" s="5"/>
      <c r="I30" s="5"/>
      <c r="J30" s="4"/>
      <c r="K30" s="5"/>
      <c r="L30" s="5"/>
    </row>
    <row r="31" spans="1:12" x14ac:dyDescent="0.25">
      <c r="A31" s="5">
        <v>30</v>
      </c>
      <c r="B31" s="4" t="s">
        <v>49</v>
      </c>
      <c r="C31" s="4" t="s">
        <v>51</v>
      </c>
      <c r="D31" s="4"/>
      <c r="E31" s="4">
        <v>30</v>
      </c>
      <c r="F31" s="5"/>
      <c r="G31" s="4"/>
      <c r="H31" s="5"/>
      <c r="I31" s="5"/>
      <c r="J31" s="4"/>
      <c r="K31" s="5"/>
      <c r="L31" s="5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B87-5352-4744-80B4-5F5CE2682B04}">
  <dimension ref="A1:E40"/>
  <sheetViews>
    <sheetView workbookViewId="0">
      <selection activeCell="F14" sqref="F14"/>
    </sheetView>
  </sheetViews>
  <sheetFormatPr defaultRowHeight="15" x14ac:dyDescent="0.25"/>
  <cols>
    <col min="1" max="1" width="46.85546875" bestFit="1" customWidth="1"/>
    <col min="2" max="2" width="11.140625" bestFit="1" customWidth="1"/>
    <col min="3" max="3" width="9.42578125" bestFit="1" customWidth="1"/>
    <col min="4" max="4" width="27.28515625" bestFit="1" customWidth="1"/>
    <col min="5" max="5" width="120.28515625" bestFit="1" customWidth="1"/>
  </cols>
  <sheetData>
    <row r="1" spans="1:5" ht="16.5" thickTop="1" thickBot="1" x14ac:dyDescent="0.3">
      <c r="A1" s="51" t="s">
        <v>57</v>
      </c>
      <c r="B1" s="51"/>
      <c r="C1" s="51"/>
      <c r="D1" s="51"/>
      <c r="E1" s="51"/>
    </row>
    <row r="2" spans="1:5" ht="15.75" thickTop="1" x14ac:dyDescent="0.25">
      <c r="A2" s="31" t="s">
        <v>96</v>
      </c>
      <c r="B2" s="47">
        <f>ROUNDUP(B21,0)</f>
        <v>1012</v>
      </c>
      <c r="C2" s="31"/>
      <c r="D2" s="31" t="s">
        <v>97</v>
      </c>
      <c r="E2" s="46" t="s">
        <v>98</v>
      </c>
    </row>
    <row r="3" spans="1:5" ht="15.75" thickBot="1" x14ac:dyDescent="0.3">
      <c r="A3" s="31" t="s">
        <v>95</v>
      </c>
      <c r="B3" s="47">
        <f>ROUNDUP(B39,0)</f>
        <v>905</v>
      </c>
      <c r="C3" s="31"/>
      <c r="D3" s="47">
        <v>2000</v>
      </c>
      <c r="E3" s="46" t="s">
        <v>99</v>
      </c>
    </row>
    <row r="4" spans="1:5" ht="16.5" thickTop="1" thickBot="1" x14ac:dyDescent="0.3">
      <c r="A4" s="51" t="s">
        <v>74</v>
      </c>
      <c r="B4" s="51"/>
      <c r="C4" s="51"/>
      <c r="D4" s="9" t="s">
        <v>78</v>
      </c>
      <c r="E4" s="9" t="s">
        <v>11</v>
      </c>
    </row>
    <row r="5" spans="1:5" ht="16.5" thickTop="1" thickBot="1" x14ac:dyDescent="0.3">
      <c r="A5" s="41"/>
      <c r="B5" s="11" t="s">
        <v>65</v>
      </c>
      <c r="C5" s="12" t="s">
        <v>66</v>
      </c>
      <c r="D5" s="13" t="s">
        <v>67</v>
      </c>
      <c r="E5" s="31"/>
    </row>
    <row r="6" spans="1:5" ht="16.5" thickTop="1" thickBot="1" x14ac:dyDescent="0.3">
      <c r="A6" s="10" t="s">
        <v>58</v>
      </c>
      <c r="B6" s="14">
        <f>SUM(B7:B10)</f>
        <v>247.70000000000002</v>
      </c>
      <c r="C6" s="15">
        <f>SUM(C7:C10)</f>
        <v>197.9015</v>
      </c>
      <c r="D6" s="16">
        <f>SUM(D7:D10)</f>
        <v>140.94199500000002</v>
      </c>
      <c r="E6" s="31" t="s">
        <v>89</v>
      </c>
    </row>
    <row r="7" spans="1:5" ht="15.75" thickTop="1" x14ac:dyDescent="0.25">
      <c r="A7" s="30" t="s">
        <v>101</v>
      </c>
      <c r="B7" s="17">
        <f>(22+3.25)*3</f>
        <v>75.75</v>
      </c>
      <c r="C7" s="18">
        <f>B7</f>
        <v>75.75</v>
      </c>
      <c r="D7" s="19">
        <f>C7</f>
        <v>75.75</v>
      </c>
      <c r="E7" s="31" t="s">
        <v>79</v>
      </c>
    </row>
    <row r="8" spans="1:5" x14ac:dyDescent="0.25">
      <c r="A8" s="30" t="s">
        <v>59</v>
      </c>
      <c r="B8" s="14">
        <f>9.82+41.88+-19.24+4.26+59.83</f>
        <v>96.550000000000011</v>
      </c>
      <c r="C8" s="15">
        <f>B8*0.33</f>
        <v>31.861500000000007</v>
      </c>
      <c r="D8" s="16">
        <f>C8*0.33</f>
        <v>10.514295000000002</v>
      </c>
      <c r="E8" s="31" t="s">
        <v>80</v>
      </c>
    </row>
    <row r="9" spans="1:5" x14ac:dyDescent="0.25">
      <c r="A9" s="30" t="s">
        <v>60</v>
      </c>
      <c r="B9" s="17">
        <f>41.04+34.36</f>
        <v>75.400000000000006</v>
      </c>
      <c r="C9" s="18">
        <f>48.92+41.37</f>
        <v>90.289999999999992</v>
      </c>
      <c r="D9" s="19">
        <f>(C9+B9)*0.33</f>
        <v>54.677700000000002</v>
      </c>
      <c r="E9" s="31" t="s">
        <v>81</v>
      </c>
    </row>
    <row r="10" spans="1:5" ht="15.75" thickBot="1" x14ac:dyDescent="0.3">
      <c r="A10" s="30" t="s">
        <v>61</v>
      </c>
      <c r="B10" s="20" t="s">
        <v>73</v>
      </c>
      <c r="C10" s="21" t="s">
        <v>73</v>
      </c>
      <c r="D10" s="22" t="s">
        <v>73</v>
      </c>
      <c r="E10" s="31" t="s">
        <v>82</v>
      </c>
    </row>
    <row r="11" spans="1:5" ht="16.5" thickTop="1" thickBot="1" x14ac:dyDescent="0.3">
      <c r="A11" s="9" t="s">
        <v>68</v>
      </c>
      <c r="B11" s="17">
        <f>SUM(B12:B14)</f>
        <v>275</v>
      </c>
      <c r="C11" s="18">
        <f>SUM(C12:C14)</f>
        <v>75</v>
      </c>
      <c r="D11" s="19">
        <f>SUM(D12:D14)</f>
        <v>75</v>
      </c>
      <c r="E11" s="31" t="s">
        <v>83</v>
      </c>
    </row>
    <row r="12" spans="1:5" ht="15.75" thickTop="1" x14ac:dyDescent="0.25">
      <c r="A12" s="48" t="s">
        <v>69</v>
      </c>
      <c r="B12" s="14">
        <v>75</v>
      </c>
      <c r="C12" s="15">
        <v>75</v>
      </c>
      <c r="D12" s="16">
        <v>75</v>
      </c>
      <c r="E12" s="31" t="s">
        <v>84</v>
      </c>
    </row>
    <row r="13" spans="1:5" x14ac:dyDescent="0.25">
      <c r="A13" s="48" t="s">
        <v>70</v>
      </c>
      <c r="B13" s="17">
        <v>200</v>
      </c>
      <c r="C13" s="18">
        <v>0</v>
      </c>
      <c r="D13" s="19">
        <v>0</v>
      </c>
      <c r="E13" s="31" t="s">
        <v>85</v>
      </c>
    </row>
    <row r="14" spans="1:5" ht="15.75" thickBot="1" x14ac:dyDescent="0.3">
      <c r="A14" s="30"/>
      <c r="B14" s="14">
        <v>0</v>
      </c>
      <c r="C14" s="15">
        <v>0</v>
      </c>
      <c r="D14" s="16">
        <v>0</v>
      </c>
      <c r="E14" s="31"/>
    </row>
    <row r="15" spans="1:5" ht="16.5" thickTop="1" thickBot="1" x14ac:dyDescent="0.3">
      <c r="A15" s="9" t="s">
        <v>64</v>
      </c>
      <c r="B15" s="23">
        <v>0</v>
      </c>
      <c r="C15" s="24">
        <v>0</v>
      </c>
      <c r="D15" s="25">
        <v>0</v>
      </c>
      <c r="E15" s="31" t="s">
        <v>86</v>
      </c>
    </row>
    <row r="16" spans="1:5" ht="15.75" thickTop="1" x14ac:dyDescent="0.25">
      <c r="A16" s="30" t="s">
        <v>100</v>
      </c>
      <c r="B16" s="26">
        <v>0</v>
      </c>
      <c r="C16" s="27">
        <v>0</v>
      </c>
      <c r="D16" s="28">
        <v>0</v>
      </c>
      <c r="E16" s="31" t="s">
        <v>92</v>
      </c>
    </row>
    <row r="17" spans="1:5" x14ac:dyDescent="0.25">
      <c r="A17" s="30" t="s">
        <v>62</v>
      </c>
      <c r="B17" s="23">
        <v>24</v>
      </c>
      <c r="C17" s="24">
        <v>24</v>
      </c>
      <c r="D17" s="25">
        <v>24</v>
      </c>
      <c r="E17" s="31"/>
    </row>
    <row r="18" spans="1:5" x14ac:dyDescent="0.25">
      <c r="A18" s="30" t="s">
        <v>63</v>
      </c>
      <c r="B18" s="26">
        <f>B17-B16</f>
        <v>24</v>
      </c>
      <c r="C18" s="27">
        <f>C17-C16</f>
        <v>24</v>
      </c>
      <c r="D18" s="28">
        <f>D17-D16</f>
        <v>24</v>
      </c>
      <c r="E18" s="31"/>
    </row>
    <row r="19" spans="1:5" ht="15.75" thickBot="1" x14ac:dyDescent="0.3">
      <c r="A19" s="30"/>
      <c r="B19" s="17"/>
      <c r="C19" s="18"/>
      <c r="D19" s="19"/>
      <c r="E19" s="31"/>
    </row>
    <row r="20" spans="1:5" ht="16.5" thickTop="1" thickBot="1" x14ac:dyDescent="0.3">
      <c r="A20" s="9" t="s">
        <v>71</v>
      </c>
      <c r="B20" s="14">
        <f>SUM(B11+B6)</f>
        <v>522.70000000000005</v>
      </c>
      <c r="C20" s="15">
        <f>SUM(C11+C6)</f>
        <v>272.9015</v>
      </c>
      <c r="D20" s="16">
        <f>SUM(D11+D6)</f>
        <v>215.94199500000002</v>
      </c>
      <c r="E20" s="31" t="s">
        <v>87</v>
      </c>
    </row>
    <row r="21" spans="1:5" ht="16.5" thickTop="1" thickBot="1" x14ac:dyDescent="0.3">
      <c r="A21" s="9" t="s">
        <v>72</v>
      </c>
      <c r="B21" s="29">
        <f>SUM(B20:D20)</f>
        <v>1011.543495</v>
      </c>
      <c r="C21" s="39"/>
      <c r="D21" s="40"/>
      <c r="E21" s="31" t="s">
        <v>88</v>
      </c>
    </row>
    <row r="22" spans="1:5" ht="16.5" thickTop="1" thickBot="1" x14ac:dyDescent="0.3">
      <c r="A22" s="51" t="s">
        <v>76</v>
      </c>
      <c r="B22" s="51"/>
      <c r="C22" s="51"/>
      <c r="D22" s="9" t="s">
        <v>75</v>
      </c>
      <c r="E22" s="31"/>
    </row>
    <row r="23" spans="1:5" ht="16.5" thickTop="1" thickBot="1" x14ac:dyDescent="0.3">
      <c r="A23" s="41"/>
      <c r="B23" s="42" t="s">
        <v>65</v>
      </c>
      <c r="C23" s="43" t="s">
        <v>66</v>
      </c>
      <c r="D23" s="44" t="s">
        <v>67</v>
      </c>
      <c r="E23" s="31"/>
    </row>
    <row r="24" spans="1:5" ht="16.5" thickTop="1" thickBot="1" x14ac:dyDescent="0.3">
      <c r="A24" s="9" t="s">
        <v>58</v>
      </c>
      <c r="B24" s="14">
        <f>SUM(B25:B28)</f>
        <v>280</v>
      </c>
      <c r="C24" s="15">
        <f>SUM(C25:C28)</f>
        <v>203.29</v>
      </c>
      <c r="D24" s="16">
        <f>SUM(D25:D28)</f>
        <v>153.6857</v>
      </c>
      <c r="E24" s="31" t="s">
        <v>89</v>
      </c>
    </row>
    <row r="25" spans="1:5" ht="15.75" thickTop="1" x14ac:dyDescent="0.25">
      <c r="A25" s="30" t="s">
        <v>101</v>
      </c>
      <c r="B25" s="17">
        <v>80</v>
      </c>
      <c r="C25" s="18">
        <f>B25</f>
        <v>80</v>
      </c>
      <c r="D25" s="19">
        <f>C25</f>
        <v>80</v>
      </c>
      <c r="E25" s="31" t="s">
        <v>79</v>
      </c>
    </row>
    <row r="26" spans="1:5" x14ac:dyDescent="0.25">
      <c r="A26" s="30" t="s">
        <v>59</v>
      </c>
      <c r="B26" s="14">
        <v>100</v>
      </c>
      <c r="C26" s="15">
        <f>B26*0.33</f>
        <v>33</v>
      </c>
      <c r="D26" s="16">
        <f>C26*0.33</f>
        <v>10.89</v>
      </c>
      <c r="E26" s="31" t="s">
        <v>80</v>
      </c>
    </row>
    <row r="27" spans="1:5" x14ac:dyDescent="0.25">
      <c r="A27" s="30" t="s">
        <v>60</v>
      </c>
      <c r="B27" s="17">
        <v>100</v>
      </c>
      <c r="C27" s="18">
        <f>48.92+41.37</f>
        <v>90.289999999999992</v>
      </c>
      <c r="D27" s="19">
        <f>(C27+B27)*0.33</f>
        <v>62.795700000000004</v>
      </c>
      <c r="E27" s="31" t="s">
        <v>81</v>
      </c>
    </row>
    <row r="28" spans="1:5" ht="15.75" thickBot="1" x14ac:dyDescent="0.3">
      <c r="A28" s="30" t="s">
        <v>61</v>
      </c>
      <c r="B28" s="32" t="s">
        <v>73</v>
      </c>
      <c r="C28" s="33" t="s">
        <v>73</v>
      </c>
      <c r="D28" s="34" t="s">
        <v>73</v>
      </c>
      <c r="E28" s="31" t="s">
        <v>82</v>
      </c>
    </row>
    <row r="29" spans="1:5" ht="16.5" thickTop="1" thickBot="1" x14ac:dyDescent="0.3">
      <c r="A29" s="9" t="s">
        <v>90</v>
      </c>
      <c r="B29" s="17">
        <f>SUM(B30:B32)</f>
        <v>125</v>
      </c>
      <c r="C29" s="18">
        <f>SUM(C30:C32)</f>
        <v>83.25</v>
      </c>
      <c r="D29" s="19">
        <f>SUM(D30:D32)</f>
        <v>58.972499999999997</v>
      </c>
      <c r="E29" s="31" t="s">
        <v>83</v>
      </c>
    </row>
    <row r="30" spans="1:5" ht="15.75" thickTop="1" x14ac:dyDescent="0.25">
      <c r="A30" s="48" t="s">
        <v>69</v>
      </c>
      <c r="B30" s="14">
        <v>100</v>
      </c>
      <c r="C30" s="15">
        <f>B30*0.75</f>
        <v>75</v>
      </c>
      <c r="D30" s="16">
        <f>C30*0.75</f>
        <v>56.25</v>
      </c>
      <c r="E30" s="31" t="s">
        <v>84</v>
      </c>
    </row>
    <row r="31" spans="1:5" x14ac:dyDescent="0.25">
      <c r="A31" s="48" t="s">
        <v>77</v>
      </c>
      <c r="B31" s="17">
        <v>25</v>
      </c>
      <c r="C31" s="18">
        <f>B31*0.33</f>
        <v>8.25</v>
      </c>
      <c r="D31" s="19">
        <f>C31*0.33</f>
        <v>2.7225000000000001</v>
      </c>
      <c r="E31" s="31"/>
    </row>
    <row r="32" spans="1:5" ht="15.75" thickBot="1" x14ac:dyDescent="0.3">
      <c r="A32" s="30"/>
      <c r="B32" s="14">
        <v>0</v>
      </c>
      <c r="C32" s="15">
        <v>0</v>
      </c>
      <c r="D32" s="16">
        <v>0</v>
      </c>
      <c r="E32" s="31"/>
    </row>
    <row r="33" spans="1:5" ht="16.5" thickTop="1" thickBot="1" x14ac:dyDescent="0.3">
      <c r="A33" s="9" t="s">
        <v>64</v>
      </c>
      <c r="B33" s="23">
        <v>24</v>
      </c>
      <c r="C33" s="24">
        <v>24</v>
      </c>
      <c r="D33" s="25">
        <v>24</v>
      </c>
      <c r="E33" s="31" t="s">
        <v>86</v>
      </c>
    </row>
    <row r="34" spans="1:5" ht="15.75" thickTop="1" x14ac:dyDescent="0.25">
      <c r="A34" s="30" t="s">
        <v>100</v>
      </c>
      <c r="B34" s="35">
        <f>B33*15</f>
        <v>360</v>
      </c>
      <c r="C34" s="45">
        <f>C33*15</f>
        <v>360</v>
      </c>
      <c r="D34" s="45">
        <f>D33*15</f>
        <v>360</v>
      </c>
      <c r="E34" s="31" t="s">
        <v>91</v>
      </c>
    </row>
    <row r="35" spans="1:5" x14ac:dyDescent="0.25">
      <c r="A35" s="30" t="s">
        <v>62</v>
      </c>
      <c r="B35" s="23">
        <v>24</v>
      </c>
      <c r="C35" s="24">
        <v>24</v>
      </c>
      <c r="D35" s="25">
        <v>24</v>
      </c>
      <c r="E35" s="31"/>
    </row>
    <row r="36" spans="1:5" x14ac:dyDescent="0.25">
      <c r="A36" s="30" t="s">
        <v>63</v>
      </c>
      <c r="B36" s="26">
        <f>B35-B33</f>
        <v>0</v>
      </c>
      <c r="C36" s="27">
        <f>C35-C33</f>
        <v>0</v>
      </c>
      <c r="D36" s="28">
        <f>D35-D33</f>
        <v>0</v>
      </c>
      <c r="E36" s="31"/>
    </row>
    <row r="37" spans="1:5" ht="15.75" thickBot="1" x14ac:dyDescent="0.3">
      <c r="A37" s="30"/>
      <c r="B37" s="36"/>
      <c r="C37" s="37"/>
      <c r="D37" s="38"/>
      <c r="E37" s="31"/>
    </row>
    <row r="38" spans="1:5" ht="16.5" thickTop="1" thickBot="1" x14ac:dyDescent="0.3">
      <c r="A38" s="9" t="s">
        <v>71</v>
      </c>
      <c r="B38" s="14">
        <f>SUM(B29+B24)</f>
        <v>405</v>
      </c>
      <c r="C38" s="15">
        <f>SUM(C29+C24)</f>
        <v>286.53999999999996</v>
      </c>
      <c r="D38" s="16">
        <f>SUM(D29+D24)</f>
        <v>212.65819999999999</v>
      </c>
      <c r="E38" s="31" t="s">
        <v>94</v>
      </c>
    </row>
    <row r="39" spans="1:5" ht="16.5" thickTop="1" thickBot="1" x14ac:dyDescent="0.3">
      <c r="A39" s="9" t="s">
        <v>72</v>
      </c>
      <c r="B39" s="29">
        <f>SUM(B38:D38)</f>
        <v>904.19819999999993</v>
      </c>
      <c r="C39" s="39"/>
      <c r="D39" s="40"/>
      <c r="E39" s="31" t="s">
        <v>93</v>
      </c>
    </row>
    <row r="40" spans="1:5" ht="15.75" thickTop="1" x14ac:dyDescent="0.25"/>
  </sheetData>
  <mergeCells count="3">
    <mergeCell ref="A22:C22"/>
    <mergeCell ref="A1:E1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</vt:lpstr>
      <vt:lpstr>Ground Cover</vt:lpstr>
      <vt:lpstr>Soil Samples - 2022</vt:lpstr>
      <vt:lpstr>Soil Samples - 2023</vt:lpstr>
      <vt:lpstr>Randomizer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2023-03-01T19:03:51Z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